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HINABA GUPTA\Desktop\"/>
    </mc:Choice>
  </mc:AlternateContent>
  <bookViews>
    <workbookView xWindow="0" yWindow="0" windowWidth="20430" windowHeight="7050" activeTab="3"/>
  </bookViews>
  <sheets>
    <sheet name="NIFTY_dump" sheetId="1" r:id="rId1"/>
    <sheet name="Data restructured" sheetId="8" state="hidden" r:id="rId2"/>
    <sheet name="OI Pain and Trend Dashboard" sheetId="7" r:id="rId3"/>
    <sheet name="Opt Payoff Sim for Indx Opt" sheetId="12" r:id="rId4"/>
    <sheet name="Stock_Dump" sheetId="9" r:id="rId5"/>
    <sheet name="Stock OI pain Dashboard" sheetId="10" r:id="rId6"/>
    <sheet name="Data Restructured2" sheetId="11" state="hidden" r:id="rId7"/>
    <sheet name="Sheet1" sheetId="5" state="hidden" r:id="rId8"/>
  </sheets>
  <externalReferences>
    <externalReference r:id="rId9"/>
  </externalReferences>
  <definedNames>
    <definedName name="_xlcn.WorksheetConnection_outputC2D851" hidden="1">'[1]Option Pain '!$C$2:$C$85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791644b5-573b-4a6d-af17-431f9349849d" name="Range" connection="WorksheetConnection_output!$C$2:$D$85"/>
        </x15:modelTables>
      </x15:dataModel>
    </ext>
  </extLst>
</workbook>
</file>

<file path=xl/calcChain.xml><?xml version="1.0" encoding="utf-8"?>
<calcChain xmlns="http://schemas.openxmlformats.org/spreadsheetml/2006/main">
  <c r="BA4" i="12" l="1"/>
  <c r="AZ5" i="12"/>
  <c r="BA5" i="12" s="1"/>
  <c r="AT3" i="12"/>
  <c r="AS3" i="12"/>
  <c r="AW3" i="12"/>
  <c r="AV3" i="12"/>
  <c r="AU3" i="12"/>
  <c r="AR3" i="12"/>
  <c r="AQ3" i="12"/>
  <c r="AP3" i="12"/>
  <c r="AN7" i="12"/>
  <c r="AN8" i="12"/>
  <c r="AN9" i="12"/>
  <c r="AN10" i="12"/>
  <c r="AN11" i="12" s="1"/>
  <c r="AN12" i="12" s="1"/>
  <c r="AN13" i="12" s="1"/>
  <c r="AN14" i="12" s="1"/>
  <c r="AN15" i="12" s="1"/>
  <c r="AN16" i="12" s="1"/>
  <c r="AN17" i="12" s="1"/>
  <c r="AN18" i="12" s="1"/>
  <c r="AN19" i="12" s="1"/>
  <c r="AN20" i="12" s="1"/>
  <c r="AN21" i="12" s="1"/>
  <c r="AN22" i="12" s="1"/>
  <c r="AN23" i="12" s="1"/>
  <c r="AN24" i="12" s="1"/>
  <c r="AN25" i="12" s="1"/>
  <c r="AN26" i="12" s="1"/>
  <c r="AN27" i="12" s="1"/>
  <c r="AN28" i="12" s="1"/>
  <c r="AN29" i="12" s="1"/>
  <c r="AN30" i="12" s="1"/>
  <c r="AN31" i="12" s="1"/>
  <c r="AN32" i="12" s="1"/>
  <c r="AN33" i="12" s="1"/>
  <c r="AN34" i="12" s="1"/>
  <c r="AN35" i="12" s="1"/>
  <c r="AN36" i="12" s="1"/>
  <c r="AN37" i="12" s="1"/>
  <c r="AN38" i="12" s="1"/>
  <c r="AN39" i="12" s="1"/>
  <c r="AN40" i="12" s="1"/>
  <c r="AN41" i="12" s="1"/>
  <c r="AN42" i="12" s="1"/>
  <c r="AN43" i="12" s="1"/>
  <c r="AN44" i="12" s="1"/>
  <c r="AN45" i="12" s="1"/>
  <c r="AN46" i="12" s="1"/>
  <c r="AN47" i="12" s="1"/>
  <c r="AN48" i="12" s="1"/>
  <c r="AN49" i="12" s="1"/>
  <c r="AN50" i="12" s="1"/>
  <c r="AN51" i="12" s="1"/>
  <c r="AN52" i="12" s="1"/>
  <c r="AN53" i="12" s="1"/>
  <c r="AN54" i="12" s="1"/>
  <c r="AN55" i="12" s="1"/>
  <c r="AN56" i="12" s="1"/>
  <c r="AN57" i="12" s="1"/>
  <c r="AN58" i="12" s="1"/>
  <c r="AN59" i="12" s="1"/>
  <c r="AN60" i="12" s="1"/>
  <c r="AN61" i="12" s="1"/>
  <c r="AN62" i="12" s="1"/>
  <c r="AN63" i="12" s="1"/>
  <c r="AN64" i="12" s="1"/>
  <c r="AN65" i="12" s="1"/>
  <c r="AN66" i="12" s="1"/>
  <c r="AN67" i="12" s="1"/>
  <c r="AN68" i="12" s="1"/>
  <c r="AN69" i="12" s="1"/>
  <c r="AN70" i="12" s="1"/>
  <c r="AN71" i="12" s="1"/>
  <c r="AN72" i="12" s="1"/>
  <c r="AN73" i="12" s="1"/>
  <c r="AN74" i="12" s="1"/>
  <c r="AN75" i="12" s="1"/>
  <c r="AN76" i="12" s="1"/>
  <c r="AN77" i="12" s="1"/>
  <c r="AN78" i="12" s="1"/>
  <c r="AN79" i="12" s="1"/>
  <c r="AN80" i="12" s="1"/>
  <c r="AN81" i="12" s="1"/>
  <c r="AN82" i="12" s="1"/>
  <c r="AN83" i="12" s="1"/>
  <c r="AN84" i="12" s="1"/>
  <c r="AN85" i="12" s="1"/>
  <c r="AN86" i="12" s="1"/>
  <c r="AN87" i="12" s="1"/>
  <c r="AN88" i="12" s="1"/>
  <c r="AN89" i="12" s="1"/>
  <c r="AN90" i="12" s="1"/>
  <c r="AN91" i="12" s="1"/>
  <c r="AN92" i="12" s="1"/>
  <c r="AN93" i="12" s="1"/>
  <c r="AN94" i="12" s="1"/>
  <c r="AN95" i="12" s="1"/>
  <c r="AN96" i="12" s="1"/>
  <c r="AN97" i="12" s="1"/>
  <c r="AN98" i="12" s="1"/>
  <c r="AN99" i="12" s="1"/>
  <c r="AN100" i="12" s="1"/>
  <c r="AN101" i="12" s="1"/>
  <c r="AN102" i="12" s="1"/>
  <c r="AN103" i="12" s="1"/>
  <c r="AN104" i="12" s="1"/>
  <c r="AN105" i="12" s="1"/>
  <c r="AN106" i="12" s="1"/>
  <c r="AN107" i="12" s="1"/>
  <c r="AN108" i="12" s="1"/>
  <c r="AN109" i="12" s="1"/>
  <c r="AN110" i="12" s="1"/>
  <c r="AN111" i="12" s="1"/>
  <c r="AN112" i="12" s="1"/>
  <c r="AN113" i="12" s="1"/>
  <c r="AN114" i="12" s="1"/>
  <c r="AN115" i="12" s="1"/>
  <c r="AN116" i="12" s="1"/>
  <c r="AN117" i="12" s="1"/>
  <c r="AN118" i="12" s="1"/>
  <c r="AN119" i="12" s="1"/>
  <c r="AN120" i="12" s="1"/>
  <c r="AN121" i="12" s="1"/>
  <c r="AN122" i="12" s="1"/>
  <c r="AN123" i="12" s="1"/>
  <c r="AN124" i="12" s="1"/>
  <c r="AN125" i="12" s="1"/>
  <c r="AN126" i="12" s="1"/>
  <c r="AN127" i="12" s="1"/>
  <c r="AN128" i="12" s="1"/>
  <c r="AN129" i="12" s="1"/>
  <c r="AN130" i="12" s="1"/>
  <c r="AN131" i="12" s="1"/>
  <c r="AN132" i="12" s="1"/>
  <c r="AN133" i="12" s="1"/>
  <c r="AN134" i="12" s="1"/>
  <c r="AN135" i="12" s="1"/>
  <c r="AN136" i="12" s="1"/>
  <c r="AN137" i="12" s="1"/>
  <c r="AN138" i="12" s="1"/>
  <c r="AN139" i="12" s="1"/>
  <c r="AN140" i="12" s="1"/>
  <c r="AN141" i="12" s="1"/>
  <c r="AN142" i="12" s="1"/>
  <c r="AN143" i="12" s="1"/>
  <c r="AN144" i="12" s="1"/>
  <c r="AN145" i="12" s="1"/>
  <c r="AN146" i="12" s="1"/>
  <c r="AN147" i="12" s="1"/>
  <c r="AN148" i="12" s="1"/>
  <c r="AN149" i="12" s="1"/>
  <c r="AN150" i="12" s="1"/>
  <c r="AN151" i="12" s="1"/>
  <c r="AN152" i="12" s="1"/>
  <c r="AN153" i="12" s="1"/>
  <c r="AN154" i="12" s="1"/>
  <c r="AN155" i="12" s="1"/>
  <c r="AN156" i="12" s="1"/>
  <c r="AN157" i="12" s="1"/>
  <c r="AN158" i="12" s="1"/>
  <c r="AN159" i="12" s="1"/>
  <c r="AN160" i="12" s="1"/>
  <c r="AN161" i="12" s="1"/>
  <c r="AN162" i="12" s="1"/>
  <c r="AN163" i="12" s="1"/>
  <c r="AN164" i="12" s="1"/>
  <c r="AN165" i="12" s="1"/>
  <c r="AN166" i="12" s="1"/>
  <c r="AN167" i="12" s="1"/>
  <c r="AN168" i="12" s="1"/>
  <c r="AN169" i="12" s="1"/>
  <c r="AN170" i="12" s="1"/>
  <c r="AN171" i="12" s="1"/>
  <c r="AN172" i="12" s="1"/>
  <c r="AN173" i="12" s="1"/>
  <c r="AN174" i="12" s="1"/>
  <c r="AN175" i="12" s="1"/>
  <c r="AN176" i="12" s="1"/>
  <c r="AN177" i="12" s="1"/>
  <c r="AN178" i="12" s="1"/>
  <c r="AN179" i="12" s="1"/>
  <c r="AN180" i="12" s="1"/>
  <c r="AN181" i="12" s="1"/>
  <c r="AN182" i="12" s="1"/>
  <c r="AN183" i="12" s="1"/>
  <c r="AN184" i="12" s="1"/>
  <c r="AN185" i="12" s="1"/>
  <c r="AN186" i="12" s="1"/>
  <c r="AN187" i="12" s="1"/>
  <c r="AN188" i="12" s="1"/>
  <c r="AN189" i="12" s="1"/>
  <c r="AN190" i="12" s="1"/>
  <c r="AN191" i="12" s="1"/>
  <c r="AN192" i="12" s="1"/>
  <c r="AN193" i="12" s="1"/>
  <c r="AN194" i="12" s="1"/>
  <c r="AN195" i="12" s="1"/>
  <c r="AN196" i="12" s="1"/>
  <c r="AN197" i="12" s="1"/>
  <c r="AN198" i="12" s="1"/>
  <c r="AN199" i="12" s="1"/>
  <c r="AN200" i="12" s="1"/>
  <c r="AN201" i="12" s="1"/>
  <c r="AN202" i="12" s="1"/>
  <c r="AN203" i="12" s="1"/>
  <c r="AN204" i="12" s="1"/>
  <c r="AN205" i="12" s="1"/>
  <c r="AN206" i="12" s="1"/>
  <c r="AN207" i="12" s="1"/>
  <c r="AN208" i="12" s="1"/>
  <c r="AN209" i="12" s="1"/>
  <c r="AN210" i="12" s="1"/>
  <c r="AN211" i="12" s="1"/>
  <c r="AN212" i="12" s="1"/>
  <c r="AN213" i="12" s="1"/>
  <c r="AN214" i="12" s="1"/>
  <c r="AN215" i="12" s="1"/>
  <c r="AN216" i="12" s="1"/>
  <c r="AN217" i="12" s="1"/>
  <c r="AN218" i="12" s="1"/>
  <c r="AN219" i="12" s="1"/>
  <c r="AN220" i="12" s="1"/>
  <c r="AN221" i="12" s="1"/>
  <c r="AN222" i="12" s="1"/>
  <c r="AN223" i="12" s="1"/>
  <c r="AN224" i="12" s="1"/>
  <c r="AN225" i="12" s="1"/>
  <c r="AN226" i="12" s="1"/>
  <c r="AN227" i="12" s="1"/>
  <c r="AN228" i="12" s="1"/>
  <c r="AN229" i="12" s="1"/>
  <c r="AN230" i="12" s="1"/>
  <c r="AN231" i="12" s="1"/>
  <c r="AN232" i="12" s="1"/>
  <c r="AN233" i="12" s="1"/>
  <c r="AN234" i="12" s="1"/>
  <c r="AN235" i="12" s="1"/>
  <c r="AN236" i="12" s="1"/>
  <c r="AN237" i="12" s="1"/>
  <c r="AN238" i="12" s="1"/>
  <c r="AN239" i="12" s="1"/>
  <c r="AN240" i="12" s="1"/>
  <c r="AN241" i="12" s="1"/>
  <c r="AN242" i="12" s="1"/>
  <c r="AN243" i="12" s="1"/>
  <c r="AN244" i="12" s="1"/>
  <c r="AN245" i="12" s="1"/>
  <c r="AN246" i="12" s="1"/>
  <c r="AN247" i="12" s="1"/>
  <c r="AN248" i="12" s="1"/>
  <c r="AN249" i="12" s="1"/>
  <c r="AN250" i="12" s="1"/>
  <c r="AN251" i="12" s="1"/>
  <c r="AN252" i="12" s="1"/>
  <c r="AN253" i="12" s="1"/>
  <c r="AN254" i="12" s="1"/>
  <c r="AN255" i="12" s="1"/>
  <c r="AN256" i="12" s="1"/>
  <c r="AN257" i="12" s="1"/>
  <c r="AN258" i="12" s="1"/>
  <c r="AN259" i="12" s="1"/>
  <c r="AN260" i="12" s="1"/>
  <c r="AN261" i="12" s="1"/>
  <c r="AN262" i="12" s="1"/>
  <c r="AN263" i="12" s="1"/>
  <c r="AN264" i="12" s="1"/>
  <c r="AN265" i="12" s="1"/>
  <c r="AN266" i="12" s="1"/>
  <c r="AN267" i="12" s="1"/>
  <c r="AN268" i="12" s="1"/>
  <c r="AN269" i="12" s="1"/>
  <c r="AN270" i="12" s="1"/>
  <c r="AN271" i="12" s="1"/>
  <c r="AN272" i="12" s="1"/>
  <c r="AN273" i="12" s="1"/>
  <c r="AN274" i="12" s="1"/>
  <c r="AN275" i="12" s="1"/>
  <c r="AN276" i="12" s="1"/>
  <c r="AN277" i="12" s="1"/>
  <c r="AN278" i="12" s="1"/>
  <c r="AN279" i="12" s="1"/>
  <c r="AN280" i="12" s="1"/>
  <c r="AN281" i="12" s="1"/>
  <c r="AN282" i="12" s="1"/>
  <c r="AN283" i="12" s="1"/>
  <c r="AN284" i="12" s="1"/>
  <c r="AN285" i="12" s="1"/>
  <c r="AN286" i="12" s="1"/>
  <c r="AN287" i="12" s="1"/>
  <c r="AN288" i="12" s="1"/>
  <c r="AN289" i="12" s="1"/>
  <c r="AN290" i="12" s="1"/>
  <c r="AN291" i="12" s="1"/>
  <c r="AN292" i="12" s="1"/>
  <c r="AN293" i="12" s="1"/>
  <c r="AN294" i="12" s="1"/>
  <c r="AN295" i="12" s="1"/>
  <c r="AN296" i="12" s="1"/>
  <c r="AN297" i="12" s="1"/>
  <c r="AN298" i="12" s="1"/>
  <c r="AN299" i="12" s="1"/>
  <c r="AN300" i="12" s="1"/>
  <c r="AN301" i="12" s="1"/>
  <c r="AN302" i="12" s="1"/>
  <c r="AN303" i="12" s="1"/>
  <c r="AN304" i="12" s="1"/>
  <c r="AN305" i="12" s="1"/>
  <c r="AN306" i="12" s="1"/>
  <c r="AN307" i="12" s="1"/>
  <c r="AN308" i="12" s="1"/>
  <c r="AN309" i="12" s="1"/>
  <c r="AN310" i="12" s="1"/>
  <c r="AN311" i="12" s="1"/>
  <c r="AN312" i="12" s="1"/>
  <c r="AN313" i="12" s="1"/>
  <c r="AN314" i="12" s="1"/>
  <c r="AN315" i="12" s="1"/>
  <c r="AN316" i="12" s="1"/>
  <c r="AN317" i="12" s="1"/>
  <c r="AN318" i="12" s="1"/>
  <c r="AN319" i="12" s="1"/>
  <c r="AN320" i="12" s="1"/>
  <c r="AN321" i="12" s="1"/>
  <c r="AN322" i="12" s="1"/>
  <c r="AN323" i="12" s="1"/>
  <c r="AN324" i="12" s="1"/>
  <c r="AN325" i="12" s="1"/>
  <c r="AN326" i="12" s="1"/>
  <c r="AN327" i="12" s="1"/>
  <c r="AN328" i="12" s="1"/>
  <c r="AN329" i="12" s="1"/>
  <c r="AN330" i="12" s="1"/>
  <c r="AN331" i="12" s="1"/>
  <c r="AN332" i="12" s="1"/>
  <c r="AN333" i="12" s="1"/>
  <c r="AN334" i="12" s="1"/>
  <c r="AN335" i="12" s="1"/>
  <c r="AN336" i="12" s="1"/>
  <c r="AN337" i="12" s="1"/>
  <c r="AN338" i="12" s="1"/>
  <c r="AN339" i="12" s="1"/>
  <c r="AN340" i="12" s="1"/>
  <c r="AN341" i="12" s="1"/>
  <c r="AN342" i="12" s="1"/>
  <c r="AN343" i="12" s="1"/>
  <c r="AN344" i="12" s="1"/>
  <c r="AN345" i="12" s="1"/>
  <c r="AN346" i="12" s="1"/>
  <c r="AN347" i="12" s="1"/>
  <c r="AN348" i="12" s="1"/>
  <c r="AN349" i="12" s="1"/>
  <c r="AN350" i="12" s="1"/>
  <c r="AN351" i="12" s="1"/>
  <c r="AN352" i="12" s="1"/>
  <c r="AN353" i="12" s="1"/>
  <c r="AN354" i="12" s="1"/>
  <c r="AN355" i="12" s="1"/>
  <c r="AN356" i="12" s="1"/>
  <c r="AN357" i="12" s="1"/>
  <c r="AN358" i="12" s="1"/>
  <c r="AN359" i="12" s="1"/>
  <c r="AN360" i="12" s="1"/>
  <c r="AN361" i="12" s="1"/>
  <c r="AN362" i="12" s="1"/>
  <c r="AN363" i="12" s="1"/>
  <c r="AN364" i="12" s="1"/>
  <c r="AN365" i="12" s="1"/>
  <c r="AN366" i="12" s="1"/>
  <c r="AN367" i="12" s="1"/>
  <c r="AN368" i="12" s="1"/>
  <c r="AN369" i="12" s="1"/>
  <c r="AN370" i="12" s="1"/>
  <c r="AN371" i="12" s="1"/>
  <c r="AN372" i="12" s="1"/>
  <c r="AN373" i="12" s="1"/>
  <c r="AN374" i="12" s="1"/>
  <c r="AN375" i="12" s="1"/>
  <c r="AN376" i="12" s="1"/>
  <c r="AN377" i="12" s="1"/>
  <c r="AN378" i="12" s="1"/>
  <c r="AN379" i="12" s="1"/>
  <c r="AN380" i="12" s="1"/>
  <c r="AN381" i="12" s="1"/>
  <c r="AN382" i="12" s="1"/>
  <c r="AN383" i="12" s="1"/>
  <c r="AN384" i="12" s="1"/>
  <c r="AN385" i="12" s="1"/>
  <c r="AN386" i="12" s="1"/>
  <c r="AN387" i="12" s="1"/>
  <c r="AN388" i="12" s="1"/>
  <c r="AN389" i="12" s="1"/>
  <c r="AN390" i="12" s="1"/>
  <c r="AN391" i="12" s="1"/>
  <c r="AN392" i="12" s="1"/>
  <c r="AN393" i="12" s="1"/>
  <c r="AN394" i="12" s="1"/>
  <c r="AN395" i="12" s="1"/>
  <c r="AN396" i="12" s="1"/>
  <c r="AN397" i="12" s="1"/>
  <c r="AN398" i="12" s="1"/>
  <c r="AN399" i="12" s="1"/>
  <c r="AN400" i="12" s="1"/>
  <c r="AN401" i="12" s="1"/>
  <c r="AN402" i="12" s="1"/>
  <c r="AN403" i="12" s="1"/>
  <c r="AN404" i="12" s="1"/>
  <c r="AN405" i="12" s="1"/>
  <c r="AN406" i="12" s="1"/>
  <c r="AN407" i="12" s="1"/>
  <c r="AN408" i="12" s="1"/>
  <c r="AN409" i="12" s="1"/>
  <c r="AN410" i="12" s="1"/>
  <c r="AN411" i="12" s="1"/>
  <c r="AN412" i="12" s="1"/>
  <c r="AN413" i="12" s="1"/>
  <c r="AN414" i="12" s="1"/>
  <c r="AN415" i="12" s="1"/>
  <c r="AN416" i="12" s="1"/>
  <c r="AN417" i="12" s="1"/>
  <c r="AN418" i="12" s="1"/>
  <c r="AN419" i="12" s="1"/>
  <c r="AN420" i="12" s="1"/>
  <c r="AN421" i="12" s="1"/>
  <c r="AN422" i="12" s="1"/>
  <c r="AN423" i="12" s="1"/>
  <c r="AN424" i="12" s="1"/>
  <c r="AN425" i="12" s="1"/>
  <c r="AN426" i="12" s="1"/>
  <c r="AN427" i="12" s="1"/>
  <c r="AN428" i="12" s="1"/>
  <c r="AN429" i="12" s="1"/>
  <c r="AN430" i="12" s="1"/>
  <c r="AN431" i="12" s="1"/>
  <c r="AN432" i="12" s="1"/>
  <c r="AN433" i="12" s="1"/>
  <c r="AN434" i="12" s="1"/>
  <c r="AN435" i="12" s="1"/>
  <c r="AN436" i="12" s="1"/>
  <c r="AN437" i="12" s="1"/>
  <c r="AN438" i="12" s="1"/>
  <c r="AN439" i="12" s="1"/>
  <c r="AN440" i="12" s="1"/>
  <c r="AN441" i="12" s="1"/>
  <c r="AN442" i="12" s="1"/>
  <c r="AN443" i="12" s="1"/>
  <c r="AN444" i="12" s="1"/>
  <c r="AN445" i="12" s="1"/>
  <c r="AN446" i="12" s="1"/>
  <c r="AN447" i="12" s="1"/>
  <c r="AN448" i="12" s="1"/>
  <c r="AN449" i="12" s="1"/>
  <c r="AN450" i="12" s="1"/>
  <c r="AN451" i="12" s="1"/>
  <c r="AN452" i="12" s="1"/>
  <c r="AN453" i="12" s="1"/>
  <c r="AN454" i="12" s="1"/>
  <c r="AN455" i="12" s="1"/>
  <c r="AN456" i="12" s="1"/>
  <c r="AN457" i="12" s="1"/>
  <c r="AN458" i="12" s="1"/>
  <c r="AN459" i="12" s="1"/>
  <c r="AN460" i="12" s="1"/>
  <c r="AN461" i="12" s="1"/>
  <c r="AN462" i="12" s="1"/>
  <c r="AN463" i="12" s="1"/>
  <c r="AN464" i="12" s="1"/>
  <c r="AN465" i="12" s="1"/>
  <c r="AN466" i="12" s="1"/>
  <c r="AN467" i="12" s="1"/>
  <c r="AN468" i="12" s="1"/>
  <c r="AN469" i="12" s="1"/>
  <c r="AN470" i="12" s="1"/>
  <c r="AN471" i="12" s="1"/>
  <c r="AN472" i="12" s="1"/>
  <c r="AN473" i="12" s="1"/>
  <c r="AN474" i="12" s="1"/>
  <c r="AN475" i="12" s="1"/>
  <c r="AN476" i="12" s="1"/>
  <c r="AN477" i="12" s="1"/>
  <c r="AN478" i="12" s="1"/>
  <c r="AN479" i="12" s="1"/>
  <c r="AN480" i="12" s="1"/>
  <c r="AN481" i="12" s="1"/>
  <c r="AN482" i="12" s="1"/>
  <c r="AN483" i="12" s="1"/>
  <c r="AN484" i="12" s="1"/>
  <c r="AN485" i="12" s="1"/>
  <c r="AN486" i="12" s="1"/>
  <c r="AN487" i="12" s="1"/>
  <c r="AN488" i="12" s="1"/>
  <c r="AN489" i="12" s="1"/>
  <c r="AN490" i="12" s="1"/>
  <c r="AN491" i="12" s="1"/>
  <c r="AN492" i="12" s="1"/>
  <c r="AN493" i="12" s="1"/>
  <c r="AN494" i="12" s="1"/>
  <c r="AN495" i="12" s="1"/>
  <c r="AN496" i="12" s="1"/>
  <c r="AN497" i="12" s="1"/>
  <c r="AN498" i="12" s="1"/>
  <c r="AN499" i="12" s="1"/>
  <c r="AN500" i="12" s="1"/>
  <c r="AN501" i="12" s="1"/>
  <c r="AN502" i="12" s="1"/>
  <c r="AN503" i="12" s="1"/>
  <c r="AN504" i="12" s="1"/>
  <c r="AN505" i="12" s="1"/>
  <c r="AN506" i="12" s="1"/>
  <c r="AN507" i="12" s="1"/>
  <c r="AN508" i="12" s="1"/>
  <c r="AN509" i="12" s="1"/>
  <c r="AN510" i="12" s="1"/>
  <c r="AN511" i="12" s="1"/>
  <c r="AN512" i="12" s="1"/>
  <c r="AN513" i="12" s="1"/>
  <c r="AN514" i="12" s="1"/>
  <c r="AN515" i="12" s="1"/>
  <c r="AN516" i="12" s="1"/>
  <c r="AN517" i="12" s="1"/>
  <c r="AN518" i="12" s="1"/>
  <c r="AN519" i="12" s="1"/>
  <c r="AN520" i="12" s="1"/>
  <c r="AN521" i="12" s="1"/>
  <c r="AN522" i="12" s="1"/>
  <c r="AN523" i="12" s="1"/>
  <c r="AN524" i="12" s="1"/>
  <c r="AN525" i="12" s="1"/>
  <c r="AN526" i="12" s="1"/>
  <c r="AN527" i="12" s="1"/>
  <c r="AN528" i="12" s="1"/>
  <c r="AN529" i="12" s="1"/>
  <c r="AN530" i="12" s="1"/>
  <c r="AN531" i="12" s="1"/>
  <c r="AN532" i="12" s="1"/>
  <c r="AN533" i="12" s="1"/>
  <c r="AN534" i="12" s="1"/>
  <c r="AN535" i="12" s="1"/>
  <c r="AN536" i="12" s="1"/>
  <c r="AN537" i="12" s="1"/>
  <c r="AN538" i="12" s="1"/>
  <c r="AN539" i="12" s="1"/>
  <c r="AN540" i="12" s="1"/>
  <c r="AN541" i="12" s="1"/>
  <c r="AN542" i="12" s="1"/>
  <c r="AN543" i="12" s="1"/>
  <c r="AN544" i="12" s="1"/>
  <c r="AN545" i="12" s="1"/>
  <c r="AN546" i="12" s="1"/>
  <c r="AN547" i="12" s="1"/>
  <c r="AN548" i="12" s="1"/>
  <c r="AN549" i="12" s="1"/>
  <c r="AN550" i="12" s="1"/>
  <c r="AN551" i="12" s="1"/>
  <c r="AN552" i="12" s="1"/>
  <c r="AN553" i="12" s="1"/>
  <c r="AN554" i="12" s="1"/>
  <c r="AN555" i="12" s="1"/>
  <c r="AN556" i="12" s="1"/>
  <c r="AN557" i="12" s="1"/>
  <c r="AN558" i="12" s="1"/>
  <c r="AN559" i="12" s="1"/>
  <c r="AN560" i="12" s="1"/>
  <c r="AN561" i="12" s="1"/>
  <c r="AN562" i="12" s="1"/>
  <c r="AN563" i="12" s="1"/>
  <c r="AN564" i="12" s="1"/>
  <c r="AN565" i="12" s="1"/>
  <c r="AN566" i="12" s="1"/>
  <c r="AN567" i="12" s="1"/>
  <c r="AN568" i="12" s="1"/>
  <c r="AN569" i="12" s="1"/>
  <c r="AN570" i="12" s="1"/>
  <c r="AN571" i="12" s="1"/>
  <c r="AN572" i="12" s="1"/>
  <c r="AN573" i="12" s="1"/>
  <c r="AN574" i="12" s="1"/>
  <c r="AN575" i="12" s="1"/>
  <c r="AN576" i="12" s="1"/>
  <c r="AN577" i="12" s="1"/>
  <c r="AN578" i="12" s="1"/>
  <c r="AN579" i="12" s="1"/>
  <c r="AN580" i="12" s="1"/>
  <c r="AN581" i="12" s="1"/>
  <c r="AN582" i="12" s="1"/>
  <c r="AN583" i="12" s="1"/>
  <c r="AN584" i="12" s="1"/>
  <c r="AN585" i="12" s="1"/>
  <c r="AN586" i="12" s="1"/>
  <c r="AN587" i="12" s="1"/>
  <c r="AN588" i="12" s="1"/>
  <c r="AN589" i="12" s="1"/>
  <c r="AN590" i="12" s="1"/>
  <c r="AN591" i="12" s="1"/>
  <c r="AN592" i="12" s="1"/>
  <c r="AN593" i="12" s="1"/>
  <c r="AN594" i="12" s="1"/>
  <c r="AN595" i="12" s="1"/>
  <c r="AN596" i="12" s="1"/>
  <c r="AN597" i="12" s="1"/>
  <c r="AN598" i="12" s="1"/>
  <c r="AN599" i="12" s="1"/>
  <c r="AN600" i="12" s="1"/>
  <c r="AN601" i="12" s="1"/>
  <c r="AN602" i="12" s="1"/>
  <c r="AN603" i="12" s="1"/>
  <c r="AN604" i="12" s="1"/>
  <c r="AN605" i="12" s="1"/>
  <c r="AN606" i="12" s="1"/>
  <c r="AN607" i="12" s="1"/>
  <c r="AN608" i="12" s="1"/>
  <c r="AN609" i="12" s="1"/>
  <c r="AN610" i="12" s="1"/>
  <c r="AN611" i="12" s="1"/>
  <c r="AN612" i="12" s="1"/>
  <c r="AN613" i="12" s="1"/>
  <c r="AN614" i="12" s="1"/>
  <c r="AN615" i="12" s="1"/>
  <c r="AN616" i="12" s="1"/>
  <c r="AN617" i="12" s="1"/>
  <c r="AN618" i="12" s="1"/>
  <c r="AN619" i="12" s="1"/>
  <c r="AN620" i="12" s="1"/>
  <c r="AN621" i="12" s="1"/>
  <c r="AN622" i="12" s="1"/>
  <c r="AN623" i="12" s="1"/>
  <c r="AN624" i="12" s="1"/>
  <c r="AN625" i="12" s="1"/>
  <c r="AN626" i="12" s="1"/>
  <c r="AN627" i="12" s="1"/>
  <c r="AN628" i="12" s="1"/>
  <c r="AN629" i="12" s="1"/>
  <c r="AN630" i="12" s="1"/>
  <c r="AN631" i="12" s="1"/>
  <c r="AN632" i="12" s="1"/>
  <c r="AN633" i="12" s="1"/>
  <c r="AN634" i="12" s="1"/>
  <c r="AN635" i="12" s="1"/>
  <c r="AN636" i="12" s="1"/>
  <c r="AN637" i="12" s="1"/>
  <c r="AN638" i="12" s="1"/>
  <c r="AN639" i="12" s="1"/>
  <c r="AN640" i="12" s="1"/>
  <c r="AN641" i="12" s="1"/>
  <c r="AN642" i="12" s="1"/>
  <c r="AN643" i="12" s="1"/>
  <c r="AN644" i="12" s="1"/>
  <c r="AN645" i="12" s="1"/>
  <c r="AN646" i="12" s="1"/>
  <c r="AN647" i="12" s="1"/>
  <c r="AN648" i="12" s="1"/>
  <c r="AN649" i="12" s="1"/>
  <c r="AN650" i="12" s="1"/>
  <c r="AN651" i="12" s="1"/>
  <c r="AN652" i="12" s="1"/>
  <c r="AN653" i="12" s="1"/>
  <c r="AN654" i="12" s="1"/>
  <c r="AN655" i="12" s="1"/>
  <c r="AN656" i="12" s="1"/>
  <c r="AN657" i="12" s="1"/>
  <c r="AN658" i="12" s="1"/>
  <c r="AN659" i="12" s="1"/>
  <c r="AN660" i="12" s="1"/>
  <c r="AN661" i="12" s="1"/>
  <c r="AN662" i="12" s="1"/>
  <c r="AN663" i="12" s="1"/>
  <c r="AN664" i="12" s="1"/>
  <c r="AN665" i="12" s="1"/>
  <c r="AN666" i="12" s="1"/>
  <c r="AN667" i="12" s="1"/>
  <c r="AN668" i="12" s="1"/>
  <c r="AN669" i="12" s="1"/>
  <c r="AN670" i="12" s="1"/>
  <c r="AN671" i="12" s="1"/>
  <c r="AN672" i="12" s="1"/>
  <c r="AN673" i="12" s="1"/>
  <c r="AN674" i="12" s="1"/>
  <c r="AN675" i="12" s="1"/>
  <c r="AN676" i="12" s="1"/>
  <c r="AN677" i="12" s="1"/>
  <c r="AN678" i="12" s="1"/>
  <c r="AN679" i="12" s="1"/>
  <c r="AN680" i="12" s="1"/>
  <c r="AN681" i="12" s="1"/>
  <c r="AN682" i="12" s="1"/>
  <c r="AN683" i="12" s="1"/>
  <c r="AN684" i="12" s="1"/>
  <c r="AN685" i="12" s="1"/>
  <c r="AN686" i="12" s="1"/>
  <c r="AN687" i="12" s="1"/>
  <c r="AN688" i="12" s="1"/>
  <c r="AN689" i="12" s="1"/>
  <c r="AN690" i="12" s="1"/>
  <c r="AN691" i="12" s="1"/>
  <c r="AN692" i="12" s="1"/>
  <c r="AN693" i="12" s="1"/>
  <c r="AN694" i="12" s="1"/>
  <c r="AN695" i="12" s="1"/>
  <c r="AN696" i="12" s="1"/>
  <c r="AN697" i="12" s="1"/>
  <c r="AN698" i="12" s="1"/>
  <c r="AN699" i="12" s="1"/>
  <c r="AN700" i="12" s="1"/>
  <c r="AN701" i="12" s="1"/>
  <c r="AN702" i="12" s="1"/>
  <c r="AN703" i="12" s="1"/>
  <c r="AN704" i="12" s="1"/>
  <c r="AN705" i="12" s="1"/>
  <c r="AN706" i="12" s="1"/>
  <c r="AN707" i="12" s="1"/>
  <c r="AN708" i="12" s="1"/>
  <c r="AN709" i="12" s="1"/>
  <c r="AN710" i="12" s="1"/>
  <c r="AN711" i="12" s="1"/>
  <c r="AN712" i="12" s="1"/>
  <c r="AN713" i="12" s="1"/>
  <c r="AN714" i="12" s="1"/>
  <c r="AN715" i="12" s="1"/>
  <c r="AN716" i="12" s="1"/>
  <c r="AN717" i="12" s="1"/>
  <c r="AN718" i="12" s="1"/>
  <c r="AN719" i="12" s="1"/>
  <c r="AN720" i="12" s="1"/>
  <c r="AN721" i="12" s="1"/>
  <c r="AN722" i="12" s="1"/>
  <c r="AN723" i="12" s="1"/>
  <c r="AN724" i="12" s="1"/>
  <c r="AN725" i="12" s="1"/>
  <c r="AN726" i="12" s="1"/>
  <c r="AN727" i="12" s="1"/>
  <c r="AN728" i="12" s="1"/>
  <c r="AN729" i="12" s="1"/>
  <c r="AN730" i="12" s="1"/>
  <c r="AN731" i="12" s="1"/>
  <c r="AN732" i="12" s="1"/>
  <c r="AN733" i="12" s="1"/>
  <c r="AN734" i="12" s="1"/>
  <c r="AN735" i="12" s="1"/>
  <c r="AN736" i="12" s="1"/>
  <c r="AN737" i="12" s="1"/>
  <c r="AN738" i="12" s="1"/>
  <c r="AN739" i="12" s="1"/>
  <c r="AN740" i="12" s="1"/>
  <c r="AN741" i="12" s="1"/>
  <c r="AN742" i="12" s="1"/>
  <c r="AN743" i="12" s="1"/>
  <c r="AN744" i="12" s="1"/>
  <c r="AN745" i="12" s="1"/>
  <c r="AN746" i="12" s="1"/>
  <c r="AN747" i="12" s="1"/>
  <c r="AN748" i="12" s="1"/>
  <c r="AN749" i="12" s="1"/>
  <c r="AN750" i="12" s="1"/>
  <c r="AN751" i="12" s="1"/>
  <c r="AN752" i="12" s="1"/>
  <c r="AN753" i="12" s="1"/>
  <c r="AN754" i="12" s="1"/>
  <c r="AN755" i="12" s="1"/>
  <c r="AN756" i="12" s="1"/>
  <c r="AN757" i="12" s="1"/>
  <c r="AN758" i="12" s="1"/>
  <c r="AN759" i="12" s="1"/>
  <c r="AN760" i="12" s="1"/>
  <c r="AN761" i="12" s="1"/>
  <c r="AN762" i="12" s="1"/>
  <c r="AN763" i="12" s="1"/>
  <c r="AN764" i="12" s="1"/>
  <c r="AN765" i="12" s="1"/>
  <c r="AN766" i="12" s="1"/>
  <c r="AN767" i="12" s="1"/>
  <c r="AN768" i="12" s="1"/>
  <c r="AN769" i="12" s="1"/>
  <c r="AN770" i="12" s="1"/>
  <c r="AN771" i="12" s="1"/>
  <c r="AN772" i="12" s="1"/>
  <c r="AN773" i="12" s="1"/>
  <c r="AN774" i="12" s="1"/>
  <c r="AN775" i="12" s="1"/>
  <c r="AN776" i="12" s="1"/>
  <c r="AN777" i="12" s="1"/>
  <c r="AN778" i="12" s="1"/>
  <c r="AN779" i="12" s="1"/>
  <c r="AN780" i="12" s="1"/>
  <c r="AN781" i="12" s="1"/>
  <c r="AN782" i="12" s="1"/>
  <c r="AN783" i="12" s="1"/>
  <c r="AN784" i="12" s="1"/>
  <c r="AN785" i="12" s="1"/>
  <c r="AN786" i="12" s="1"/>
  <c r="AN787" i="12" s="1"/>
  <c r="AN788" i="12" s="1"/>
  <c r="AN789" i="12" s="1"/>
  <c r="AN790" i="12" s="1"/>
  <c r="AN791" i="12" s="1"/>
  <c r="AN792" i="12" s="1"/>
  <c r="AN793" i="12" s="1"/>
  <c r="AN794" i="12" s="1"/>
  <c r="AN795" i="12" s="1"/>
  <c r="AN796" i="12" s="1"/>
  <c r="AN797" i="12" s="1"/>
  <c r="AN798" i="12" s="1"/>
  <c r="AN799" i="12" s="1"/>
  <c r="AN800" i="12" s="1"/>
  <c r="AN801" i="12" s="1"/>
  <c r="AN802" i="12" s="1"/>
  <c r="AN803" i="12" s="1"/>
  <c r="AN804" i="12" s="1"/>
  <c r="AN805" i="12" s="1"/>
  <c r="AN806" i="12" s="1"/>
  <c r="AN807" i="12" s="1"/>
  <c r="AN808" i="12" s="1"/>
  <c r="AN809" i="12" s="1"/>
  <c r="AN810" i="12" s="1"/>
  <c r="AN811" i="12" s="1"/>
  <c r="AN812" i="12" s="1"/>
  <c r="AN813" i="12" s="1"/>
  <c r="AN814" i="12" s="1"/>
  <c r="AN815" i="12" s="1"/>
  <c r="AN816" i="12" s="1"/>
  <c r="AN817" i="12" s="1"/>
  <c r="AN818" i="12" s="1"/>
  <c r="AN819" i="12" s="1"/>
  <c r="AN820" i="12" s="1"/>
  <c r="AN821" i="12" s="1"/>
  <c r="AN822" i="12" s="1"/>
  <c r="AN823" i="12" s="1"/>
  <c r="AN824" i="12" s="1"/>
  <c r="AN825" i="12" s="1"/>
  <c r="AN826" i="12" s="1"/>
  <c r="AN827" i="12" s="1"/>
  <c r="AN828" i="12" s="1"/>
  <c r="AN829" i="12" s="1"/>
  <c r="AN830" i="12" s="1"/>
  <c r="AN831" i="12" s="1"/>
  <c r="AN832" i="12" s="1"/>
  <c r="AN833" i="12" s="1"/>
  <c r="AN834" i="12" s="1"/>
  <c r="AN835" i="12" s="1"/>
  <c r="AN836" i="12" s="1"/>
  <c r="AN837" i="12" s="1"/>
  <c r="AN838" i="12" s="1"/>
  <c r="AN839" i="12" s="1"/>
  <c r="AN840" i="12" s="1"/>
  <c r="AN841" i="12" s="1"/>
  <c r="AN842" i="12" s="1"/>
  <c r="AN843" i="12" s="1"/>
  <c r="AN844" i="12" s="1"/>
  <c r="AN845" i="12" s="1"/>
  <c r="AN846" i="12" s="1"/>
  <c r="AN847" i="12" s="1"/>
  <c r="AN848" i="12" s="1"/>
  <c r="AN849" i="12" s="1"/>
  <c r="AN850" i="12" s="1"/>
  <c r="AN851" i="12" s="1"/>
  <c r="AN852" i="12" s="1"/>
  <c r="AN853" i="12" s="1"/>
  <c r="AN854" i="12" s="1"/>
  <c r="AN855" i="12" s="1"/>
  <c r="AN856" i="12" s="1"/>
  <c r="AN857" i="12" s="1"/>
  <c r="AN858" i="12" s="1"/>
  <c r="AN859" i="12" s="1"/>
  <c r="AN860" i="12" s="1"/>
  <c r="AN861" i="12" s="1"/>
  <c r="AN862" i="12" s="1"/>
  <c r="AN863" i="12" s="1"/>
  <c r="AN864" i="12" s="1"/>
  <c r="AN865" i="12" s="1"/>
  <c r="AN866" i="12" s="1"/>
  <c r="AN867" i="12" s="1"/>
  <c r="AN868" i="12" s="1"/>
  <c r="AN869" i="12" s="1"/>
  <c r="AN870" i="12" s="1"/>
  <c r="AN871" i="12" s="1"/>
  <c r="AN872" i="12" s="1"/>
  <c r="AN873" i="12" s="1"/>
  <c r="AN874" i="12" s="1"/>
  <c r="AN875" i="12" s="1"/>
  <c r="AN876" i="12" s="1"/>
  <c r="AN877" i="12" s="1"/>
  <c r="AN878" i="12" s="1"/>
  <c r="AN879" i="12" s="1"/>
  <c r="AN880" i="12" s="1"/>
  <c r="AN881" i="12" s="1"/>
  <c r="AN882" i="12" s="1"/>
  <c r="AN883" i="12" s="1"/>
  <c r="AN884" i="12" s="1"/>
  <c r="AN885" i="12" s="1"/>
  <c r="AN886" i="12" s="1"/>
  <c r="AN887" i="12" s="1"/>
  <c r="AN888" i="12" s="1"/>
  <c r="AN889" i="12" s="1"/>
  <c r="AN890" i="12" s="1"/>
  <c r="AN891" i="12" s="1"/>
  <c r="AN892" i="12" s="1"/>
  <c r="AN893" i="12" s="1"/>
  <c r="AN894" i="12" s="1"/>
  <c r="AN895" i="12" s="1"/>
  <c r="AN896" i="12" s="1"/>
  <c r="AN897" i="12" s="1"/>
  <c r="AN898" i="12" s="1"/>
  <c r="AN899" i="12" s="1"/>
  <c r="AN900" i="12" s="1"/>
  <c r="AN901" i="12" s="1"/>
  <c r="AN902" i="12" s="1"/>
  <c r="AN903" i="12" s="1"/>
  <c r="AN904" i="12" s="1"/>
  <c r="AN905" i="12" s="1"/>
  <c r="AN906" i="12" s="1"/>
  <c r="AN907" i="12" s="1"/>
  <c r="AN908" i="12" s="1"/>
  <c r="AN909" i="12" s="1"/>
  <c r="AN910" i="12" s="1"/>
  <c r="AN911" i="12" s="1"/>
  <c r="AN912" i="12" s="1"/>
  <c r="AN913" i="12" s="1"/>
  <c r="AN914" i="12" s="1"/>
  <c r="AN915" i="12" s="1"/>
  <c r="AN916" i="12" s="1"/>
  <c r="AN917" i="12" s="1"/>
  <c r="AN918" i="12" s="1"/>
  <c r="AN919" i="12" s="1"/>
  <c r="AN920" i="12" s="1"/>
  <c r="AN921" i="12" s="1"/>
  <c r="AN922" i="12" s="1"/>
  <c r="AN923" i="12" s="1"/>
  <c r="AN924" i="12" s="1"/>
  <c r="AN925" i="12" s="1"/>
  <c r="AN926" i="12" s="1"/>
  <c r="AN927" i="12" s="1"/>
  <c r="AN928" i="12" s="1"/>
  <c r="AN929" i="12" s="1"/>
  <c r="AN930" i="12" s="1"/>
  <c r="AN931" i="12" s="1"/>
  <c r="AN932" i="12" s="1"/>
  <c r="AN933" i="12" s="1"/>
  <c r="AN934" i="12" s="1"/>
  <c r="AN935" i="12" s="1"/>
  <c r="AN936" i="12" s="1"/>
  <c r="AN937" i="12" s="1"/>
  <c r="AN938" i="12" s="1"/>
  <c r="AN939" i="12" s="1"/>
  <c r="AN940" i="12" s="1"/>
  <c r="AN941" i="12" s="1"/>
  <c r="AN942" i="12" s="1"/>
  <c r="AN943" i="12" s="1"/>
  <c r="AN944" i="12" s="1"/>
  <c r="AN945" i="12" s="1"/>
  <c r="AN946" i="12" s="1"/>
  <c r="AN947" i="12" s="1"/>
  <c r="AN948" i="12" s="1"/>
  <c r="AN949" i="12" s="1"/>
  <c r="AN950" i="12" s="1"/>
  <c r="AN951" i="12" s="1"/>
  <c r="AN952" i="12" s="1"/>
  <c r="AN953" i="12" s="1"/>
  <c r="AN954" i="12" s="1"/>
  <c r="AN955" i="12" s="1"/>
  <c r="AN956" i="12" s="1"/>
  <c r="AN957" i="12" s="1"/>
  <c r="AN958" i="12" s="1"/>
  <c r="AN959" i="12" s="1"/>
  <c r="AN960" i="12" s="1"/>
  <c r="AN961" i="12" s="1"/>
  <c r="AN962" i="12" s="1"/>
  <c r="AN963" i="12" s="1"/>
  <c r="AN964" i="12" s="1"/>
  <c r="AN965" i="12" s="1"/>
  <c r="AN966" i="12" s="1"/>
  <c r="AN967" i="12" s="1"/>
  <c r="AN968" i="12" s="1"/>
  <c r="AN969" i="12" s="1"/>
  <c r="AN970" i="12" s="1"/>
  <c r="AN971" i="12" s="1"/>
  <c r="AN972" i="12" s="1"/>
  <c r="AN973" i="12" s="1"/>
  <c r="AN974" i="12" s="1"/>
  <c r="AN975" i="12" s="1"/>
  <c r="AN976" i="12" s="1"/>
  <c r="AN977" i="12" s="1"/>
  <c r="AN978" i="12" s="1"/>
  <c r="AN979" i="12" s="1"/>
  <c r="AN980" i="12" s="1"/>
  <c r="AN981" i="12" s="1"/>
  <c r="AN982" i="12" s="1"/>
  <c r="AN983" i="12" s="1"/>
  <c r="AN984" i="12" s="1"/>
  <c r="AN985" i="12" s="1"/>
  <c r="AN986" i="12" s="1"/>
  <c r="AN987" i="12" s="1"/>
  <c r="AN988" i="12" s="1"/>
  <c r="AN989" i="12" s="1"/>
  <c r="AN990" i="12" s="1"/>
  <c r="AN991" i="12" s="1"/>
  <c r="AN992" i="12" s="1"/>
  <c r="AN993" i="12" s="1"/>
  <c r="AN994" i="12" s="1"/>
  <c r="AN995" i="12" s="1"/>
  <c r="AN996" i="12" s="1"/>
  <c r="AN997" i="12" s="1"/>
  <c r="AN998" i="12" s="1"/>
  <c r="AN999" i="12" s="1"/>
  <c r="AN1000" i="12" s="1"/>
  <c r="AN6" i="12"/>
  <c r="AN5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AH71" i="12"/>
  <c r="AH72" i="12"/>
  <c r="AH73" i="12"/>
  <c r="AH74" i="12"/>
  <c r="AH75" i="12"/>
  <c r="AH76" i="12"/>
  <c r="AH77" i="12"/>
  <c r="AH78" i="12"/>
  <c r="AH79" i="12"/>
  <c r="AH80" i="12"/>
  <c r="AH81" i="12"/>
  <c r="AH82" i="12"/>
  <c r="AH83" i="12"/>
  <c r="AH84" i="12"/>
  <c r="AH85" i="12"/>
  <c r="AH86" i="12"/>
  <c r="AH87" i="12"/>
  <c r="AH88" i="12"/>
  <c r="AH89" i="12"/>
  <c r="AH90" i="12"/>
  <c r="AH91" i="12"/>
  <c r="AH92" i="12"/>
  <c r="AH93" i="12"/>
  <c r="AH94" i="12"/>
  <c r="AH95" i="12"/>
  <c r="AH96" i="12"/>
  <c r="AH97" i="12"/>
  <c r="AH98" i="12"/>
  <c r="AH99" i="12"/>
  <c r="AH100" i="12"/>
  <c r="AH101" i="12"/>
  <c r="AH102" i="12"/>
  <c r="AH103" i="12"/>
  <c r="AH104" i="12"/>
  <c r="AH105" i="12"/>
  <c r="AH106" i="12"/>
  <c r="AH107" i="12"/>
  <c r="AH108" i="12"/>
  <c r="AH109" i="12"/>
  <c r="AH110" i="12"/>
  <c r="AH111" i="12"/>
  <c r="AH112" i="12"/>
  <c r="AH113" i="12"/>
  <c r="AH114" i="12"/>
  <c r="AH115" i="12"/>
  <c r="AH116" i="12"/>
  <c r="AH117" i="12"/>
  <c r="AH118" i="12"/>
  <c r="AH119" i="12"/>
  <c r="AH120" i="12"/>
  <c r="AH121" i="12"/>
  <c r="AH122" i="12"/>
  <c r="AH123" i="12"/>
  <c r="AH124" i="12"/>
  <c r="AH125" i="12"/>
  <c r="AH126" i="12"/>
  <c r="AH127" i="12"/>
  <c r="AH128" i="12"/>
  <c r="AH129" i="12"/>
  <c r="AH130" i="12"/>
  <c r="AH131" i="12"/>
  <c r="AH132" i="12"/>
  <c r="AH133" i="12"/>
  <c r="AH134" i="12"/>
  <c r="AH135" i="12"/>
  <c r="AH136" i="12"/>
  <c r="AH137" i="12"/>
  <c r="AH138" i="12"/>
  <c r="AH139" i="12"/>
  <c r="AH140" i="12"/>
  <c r="AH141" i="12"/>
  <c r="AH142" i="12"/>
  <c r="AH143" i="12"/>
  <c r="AH144" i="12"/>
  <c r="AH145" i="12"/>
  <c r="AH146" i="12"/>
  <c r="AH147" i="12"/>
  <c r="AH148" i="12"/>
  <c r="AH149" i="12"/>
  <c r="AH150" i="12"/>
  <c r="AH151" i="12"/>
  <c r="AH152" i="12"/>
  <c r="AH153" i="12"/>
  <c r="AH154" i="12"/>
  <c r="AH155" i="12"/>
  <c r="AH156" i="12"/>
  <c r="AH157" i="12"/>
  <c r="AH158" i="12"/>
  <c r="AH159" i="12"/>
  <c r="AH160" i="12"/>
  <c r="AH161" i="12"/>
  <c r="AH162" i="12"/>
  <c r="AH163" i="12"/>
  <c r="AH164" i="12"/>
  <c r="AH165" i="12"/>
  <c r="AH166" i="12"/>
  <c r="AH167" i="12"/>
  <c r="AH168" i="12"/>
  <c r="AH169" i="12"/>
  <c r="AH170" i="12"/>
  <c r="AH171" i="12"/>
  <c r="AH172" i="12"/>
  <c r="AH173" i="12"/>
  <c r="AH174" i="12"/>
  <c r="AH175" i="12"/>
  <c r="AH176" i="12"/>
  <c r="AH177" i="12"/>
  <c r="AH178" i="12"/>
  <c r="AH179" i="12"/>
  <c r="AH180" i="12"/>
  <c r="AH181" i="12"/>
  <c r="AH182" i="12"/>
  <c r="AH183" i="12"/>
  <c r="AH184" i="12"/>
  <c r="AH185" i="12"/>
  <c r="AH186" i="12"/>
  <c r="AH187" i="12"/>
  <c r="AH188" i="12"/>
  <c r="AH189" i="12"/>
  <c r="AH190" i="12"/>
  <c r="AH191" i="12"/>
  <c r="AH192" i="12"/>
  <c r="AH193" i="12"/>
  <c r="AH194" i="12"/>
  <c r="AH195" i="12"/>
  <c r="AH196" i="12"/>
  <c r="AH197" i="12"/>
  <c r="AH198" i="12"/>
  <c r="AH199" i="12"/>
  <c r="AH200" i="12"/>
  <c r="AH201" i="12"/>
  <c r="AH202" i="12"/>
  <c r="AH203" i="12"/>
  <c r="AH204" i="12"/>
  <c r="AH205" i="12"/>
  <c r="AH206" i="12"/>
  <c r="AH207" i="12"/>
  <c r="AH208" i="12"/>
  <c r="AH209" i="12"/>
  <c r="AH210" i="12"/>
  <c r="AH211" i="12"/>
  <c r="AH212" i="12"/>
  <c r="AH213" i="12"/>
  <c r="AH214" i="12"/>
  <c r="AH215" i="12"/>
  <c r="AH216" i="12"/>
  <c r="AH217" i="12"/>
  <c r="AH218" i="12"/>
  <c r="AH219" i="12"/>
  <c r="AH220" i="12"/>
  <c r="AH221" i="12"/>
  <c r="AH222" i="12"/>
  <c r="AH223" i="12"/>
  <c r="AH224" i="12"/>
  <c r="AH225" i="12"/>
  <c r="AH226" i="12"/>
  <c r="AH227" i="12"/>
  <c r="AH228" i="12"/>
  <c r="AH229" i="12"/>
  <c r="AH230" i="12"/>
  <c r="AH231" i="12"/>
  <c r="AH232" i="12"/>
  <c r="AH233" i="12"/>
  <c r="AH234" i="12"/>
  <c r="AH235" i="12"/>
  <c r="AH236" i="12"/>
  <c r="AH237" i="12"/>
  <c r="AH238" i="12"/>
  <c r="AH239" i="12"/>
  <c r="AH240" i="12"/>
  <c r="AH241" i="12"/>
  <c r="AH242" i="12"/>
  <c r="AH243" i="12"/>
  <c r="AH244" i="12"/>
  <c r="AH245" i="12"/>
  <c r="AH246" i="12"/>
  <c r="AH247" i="12"/>
  <c r="AH248" i="12"/>
  <c r="AH249" i="12"/>
  <c r="AH250" i="12"/>
  <c r="AH251" i="12"/>
  <c r="AH252" i="12"/>
  <c r="AH253" i="12"/>
  <c r="AH254" i="12"/>
  <c r="AH255" i="12"/>
  <c r="AH256" i="12"/>
  <c r="AH257" i="12"/>
  <c r="AH258" i="12"/>
  <c r="AH259" i="12"/>
  <c r="AH260" i="12"/>
  <c r="AH261" i="12"/>
  <c r="AH262" i="12"/>
  <c r="AH263" i="12"/>
  <c r="AH264" i="12"/>
  <c r="AH265" i="12"/>
  <c r="AH266" i="12"/>
  <c r="AH267" i="12"/>
  <c r="AH268" i="12"/>
  <c r="AH269" i="12"/>
  <c r="AH270" i="12"/>
  <c r="AH271" i="12"/>
  <c r="AH272" i="12"/>
  <c r="AH273" i="12"/>
  <c r="AH274" i="12"/>
  <c r="AH275" i="12"/>
  <c r="AH276" i="12"/>
  <c r="AH277" i="12"/>
  <c r="AH278" i="12"/>
  <c r="AH279" i="12"/>
  <c r="AH280" i="12"/>
  <c r="AH281" i="12"/>
  <c r="AH282" i="12"/>
  <c r="AH283" i="12"/>
  <c r="AH284" i="12"/>
  <c r="AH285" i="12"/>
  <c r="AH286" i="12"/>
  <c r="AH287" i="12"/>
  <c r="AH288" i="12"/>
  <c r="AH289" i="12"/>
  <c r="AH290" i="12"/>
  <c r="AH291" i="12"/>
  <c r="AH292" i="12"/>
  <c r="AH293" i="12"/>
  <c r="AH294" i="12"/>
  <c r="AH295" i="12"/>
  <c r="AH296" i="12"/>
  <c r="AH297" i="12"/>
  <c r="AH298" i="12"/>
  <c r="AH299" i="12"/>
  <c r="AH300" i="12"/>
  <c r="AH4" i="12"/>
  <c r="AM5" i="12" l="1"/>
  <c r="AZ6" i="12"/>
  <c r="BA6" i="12" s="1"/>
  <c r="AM4" i="12"/>
  <c r="AO4" i="12" s="1"/>
  <c r="AZ7" i="12" l="1"/>
  <c r="BA7" i="12" s="1"/>
  <c r="AO9" i="12"/>
  <c r="AO13" i="12"/>
  <c r="AO17" i="12"/>
  <c r="AO21" i="12"/>
  <c r="AO25" i="12"/>
  <c r="AO29" i="12"/>
  <c r="AO33" i="12"/>
  <c r="AO37" i="12"/>
  <c r="AO41" i="12"/>
  <c r="AO45" i="12"/>
  <c r="AO49" i="12"/>
  <c r="AO53" i="12"/>
  <c r="AO57" i="12"/>
  <c r="AO61" i="12"/>
  <c r="AO65" i="12"/>
  <c r="AO69" i="12"/>
  <c r="AO73" i="12"/>
  <c r="AO77" i="12"/>
  <c r="AO81" i="12"/>
  <c r="AO85" i="12"/>
  <c r="AO89" i="12"/>
  <c r="AO93" i="12"/>
  <c r="AO97" i="12"/>
  <c r="AO101" i="12"/>
  <c r="AO105" i="12"/>
  <c r="AO109" i="12"/>
  <c r="AO113" i="12"/>
  <c r="AO117" i="12"/>
  <c r="AO121" i="12"/>
  <c r="AO125" i="12"/>
  <c r="AO129" i="12"/>
  <c r="AO133" i="12"/>
  <c r="AO137" i="12"/>
  <c r="AO141" i="12"/>
  <c r="AO145" i="12"/>
  <c r="AO149" i="12"/>
  <c r="AO153" i="12"/>
  <c r="AO157" i="12"/>
  <c r="AO161" i="12"/>
  <c r="AO165" i="12"/>
  <c r="AO169" i="12"/>
  <c r="AO173" i="12"/>
  <c r="AO177" i="12"/>
  <c r="AO181" i="12"/>
  <c r="AO185" i="12"/>
  <c r="AO189" i="12"/>
  <c r="AO193" i="12"/>
  <c r="AO197" i="12"/>
  <c r="AO201" i="12"/>
  <c r="AO205" i="12"/>
  <c r="AO209" i="12"/>
  <c r="AO213" i="12"/>
  <c r="AO217" i="12"/>
  <c r="AO221" i="12"/>
  <c r="AO225" i="12"/>
  <c r="AO229" i="12"/>
  <c r="AO233" i="12"/>
  <c r="AO237" i="12"/>
  <c r="AO241" i="12"/>
  <c r="AO245" i="12"/>
  <c r="AO249" i="12"/>
  <c r="AO253" i="12"/>
  <c r="AO257" i="12"/>
  <c r="AO261" i="12"/>
  <c r="AO265" i="12"/>
  <c r="AO269" i="12"/>
  <c r="AO273" i="12"/>
  <c r="AO277" i="12"/>
  <c r="AO281" i="12"/>
  <c r="AO285" i="12"/>
  <c r="AO289" i="12"/>
  <c r="AO293" i="12"/>
  <c r="AO297" i="12"/>
  <c r="AO301" i="12"/>
  <c r="AO305" i="12"/>
  <c r="AO309" i="12"/>
  <c r="AO313" i="12"/>
  <c r="AO317" i="12"/>
  <c r="AO321" i="12"/>
  <c r="AO325" i="12"/>
  <c r="AO329" i="12"/>
  <c r="AO333" i="12"/>
  <c r="AO337" i="12"/>
  <c r="AO341" i="12"/>
  <c r="AO345" i="12"/>
  <c r="AO6" i="12"/>
  <c r="AO10" i="12"/>
  <c r="AO14" i="12"/>
  <c r="AO18" i="12"/>
  <c r="AO22" i="12"/>
  <c r="AO26" i="12"/>
  <c r="AO30" i="12"/>
  <c r="AO34" i="12"/>
  <c r="AO38" i="12"/>
  <c r="AO42" i="12"/>
  <c r="AO46" i="12"/>
  <c r="AO50" i="12"/>
  <c r="AO54" i="12"/>
  <c r="AO58" i="12"/>
  <c r="AO62" i="12"/>
  <c r="AO66" i="12"/>
  <c r="AO70" i="12"/>
  <c r="AO74" i="12"/>
  <c r="AO78" i="12"/>
  <c r="AO82" i="12"/>
  <c r="AO86" i="12"/>
  <c r="AO90" i="12"/>
  <c r="AO94" i="12"/>
  <c r="AO98" i="12"/>
  <c r="AO102" i="12"/>
  <c r="AO106" i="12"/>
  <c r="AO110" i="12"/>
  <c r="AO114" i="12"/>
  <c r="AO118" i="12"/>
  <c r="AO122" i="12"/>
  <c r="AO126" i="12"/>
  <c r="AO130" i="12"/>
  <c r="AO134" i="12"/>
  <c r="AO138" i="12"/>
  <c r="AO142" i="12"/>
  <c r="AO146" i="12"/>
  <c r="AO150" i="12"/>
  <c r="AO154" i="12"/>
  <c r="AO158" i="12"/>
  <c r="AO162" i="12"/>
  <c r="AO166" i="12"/>
  <c r="AO170" i="12"/>
  <c r="AO174" i="12"/>
  <c r="AO178" i="12"/>
  <c r="AO182" i="12"/>
  <c r="AO186" i="12"/>
  <c r="AO190" i="12"/>
  <c r="AO194" i="12"/>
  <c r="AO198" i="12"/>
  <c r="AO202" i="12"/>
  <c r="AO206" i="12"/>
  <c r="AO210" i="12"/>
  <c r="AO214" i="12"/>
  <c r="AO218" i="12"/>
  <c r="AO222" i="12"/>
  <c r="AO226" i="12"/>
  <c r="AO230" i="12"/>
  <c r="AO234" i="12"/>
  <c r="AO238" i="12"/>
  <c r="AO242" i="12"/>
  <c r="AO246" i="12"/>
  <c r="AO250" i="12"/>
  <c r="AO254" i="12"/>
  <c r="AO258" i="12"/>
  <c r="AO262" i="12"/>
  <c r="AO266" i="12"/>
  <c r="AO270" i="12"/>
  <c r="AO274" i="12"/>
  <c r="AO278" i="12"/>
  <c r="AO282" i="12"/>
  <c r="AO286" i="12"/>
  <c r="AO290" i="12"/>
  <c r="AO294" i="12"/>
  <c r="AO298" i="12"/>
  <c r="AO302" i="12"/>
  <c r="AO306" i="12"/>
  <c r="AO310" i="12"/>
  <c r="AO314" i="12"/>
  <c r="AO318" i="12"/>
  <c r="AO322" i="12"/>
  <c r="AO326" i="12"/>
  <c r="AO330" i="12"/>
  <c r="AO334" i="12"/>
  <c r="AO338" i="12"/>
  <c r="AO342" i="12"/>
  <c r="AO7" i="12"/>
  <c r="AO11" i="12"/>
  <c r="AO15" i="12"/>
  <c r="AO19" i="12"/>
  <c r="AO23" i="12"/>
  <c r="AO27" i="12"/>
  <c r="AO31" i="12"/>
  <c r="AO35" i="12"/>
  <c r="AO39" i="12"/>
  <c r="AO43" i="12"/>
  <c r="AO47" i="12"/>
  <c r="AO51" i="12"/>
  <c r="AO55" i="12"/>
  <c r="AO59" i="12"/>
  <c r="AO63" i="12"/>
  <c r="AO67" i="12"/>
  <c r="AO71" i="12"/>
  <c r="AO75" i="12"/>
  <c r="AO79" i="12"/>
  <c r="AO83" i="12"/>
  <c r="AO87" i="12"/>
  <c r="AO91" i="12"/>
  <c r="AO95" i="12"/>
  <c r="AO99" i="12"/>
  <c r="AO103" i="12"/>
  <c r="AO107" i="12"/>
  <c r="AO111" i="12"/>
  <c r="AO115" i="12"/>
  <c r="AO119" i="12"/>
  <c r="AO123" i="12"/>
  <c r="AO127" i="12"/>
  <c r="AO131" i="12"/>
  <c r="AO135" i="12"/>
  <c r="AO139" i="12"/>
  <c r="AO143" i="12"/>
  <c r="AO147" i="12"/>
  <c r="AO151" i="12"/>
  <c r="AO155" i="12"/>
  <c r="AO159" i="12"/>
  <c r="AO163" i="12"/>
  <c r="AO167" i="12"/>
  <c r="AO171" i="12"/>
  <c r="AO175" i="12"/>
  <c r="AO179" i="12"/>
  <c r="AO183" i="12"/>
  <c r="AO187" i="12"/>
  <c r="AO191" i="12"/>
  <c r="AO195" i="12"/>
  <c r="AO199" i="12"/>
  <c r="AO203" i="12"/>
  <c r="AO207" i="12"/>
  <c r="AO211" i="12"/>
  <c r="AO215" i="12"/>
  <c r="AO219" i="12"/>
  <c r="AO223" i="12"/>
  <c r="AO227" i="12"/>
  <c r="AO231" i="12"/>
  <c r="AO235" i="12"/>
  <c r="AO239" i="12"/>
  <c r="AO243" i="12"/>
  <c r="AO247" i="12"/>
  <c r="AO251" i="12"/>
  <c r="AO255" i="12"/>
  <c r="AO259" i="12"/>
  <c r="AO263" i="12"/>
  <c r="AO267" i="12"/>
  <c r="AO271" i="12"/>
  <c r="AO275" i="12"/>
  <c r="AO279" i="12"/>
  <c r="AO283" i="12"/>
  <c r="AO287" i="12"/>
  <c r="AO291" i="12"/>
  <c r="AO295" i="12"/>
  <c r="AO299" i="12"/>
  <c r="AO303" i="12"/>
  <c r="AO307" i="12"/>
  <c r="AO311" i="12"/>
  <c r="AO315" i="12"/>
  <c r="AO319" i="12"/>
  <c r="AO323" i="12"/>
  <c r="AO327" i="12"/>
  <c r="AO331" i="12"/>
  <c r="AO335" i="12"/>
  <c r="AO339" i="12"/>
  <c r="AO343" i="12"/>
  <c r="AO20" i="12"/>
  <c r="AO36" i="12"/>
  <c r="AO52" i="12"/>
  <c r="AO68" i="12"/>
  <c r="AO84" i="12"/>
  <c r="AO100" i="12"/>
  <c r="AO116" i="12"/>
  <c r="AO132" i="12"/>
  <c r="AO148" i="12"/>
  <c r="AO164" i="12"/>
  <c r="AO180" i="12"/>
  <c r="AO196" i="12"/>
  <c r="AO212" i="12"/>
  <c r="AO228" i="12"/>
  <c r="AO244" i="12"/>
  <c r="AO260" i="12"/>
  <c r="AO276" i="12"/>
  <c r="AO292" i="12"/>
  <c r="AO308" i="12"/>
  <c r="AO324" i="12"/>
  <c r="AO340" i="12"/>
  <c r="AO348" i="12"/>
  <c r="AO352" i="12"/>
  <c r="AO356" i="12"/>
  <c r="AO360" i="12"/>
  <c r="AO364" i="12"/>
  <c r="AO368" i="12"/>
  <c r="AO372" i="12"/>
  <c r="AO376" i="12"/>
  <c r="AO380" i="12"/>
  <c r="AO384" i="12"/>
  <c r="AO388" i="12"/>
  <c r="AO392" i="12"/>
  <c r="AO396" i="12"/>
  <c r="AO400" i="12"/>
  <c r="AO404" i="12"/>
  <c r="AO408" i="12"/>
  <c r="AO412" i="12"/>
  <c r="AO416" i="12"/>
  <c r="AO420" i="12"/>
  <c r="AO424" i="12"/>
  <c r="AO428" i="12"/>
  <c r="AO432" i="12"/>
  <c r="AO436" i="12"/>
  <c r="AO440" i="12"/>
  <c r="AO444" i="12"/>
  <c r="AO448" i="12"/>
  <c r="AO452" i="12"/>
  <c r="AO456" i="12"/>
  <c r="AO460" i="12"/>
  <c r="AO464" i="12"/>
  <c r="AO468" i="12"/>
  <c r="AO472" i="12"/>
  <c r="AO476" i="12"/>
  <c r="AO480" i="12"/>
  <c r="AO484" i="12"/>
  <c r="AO488" i="12"/>
  <c r="AO492" i="12"/>
  <c r="AO496" i="12"/>
  <c r="AO500" i="12"/>
  <c r="AO504" i="12"/>
  <c r="AO508" i="12"/>
  <c r="AO512" i="12"/>
  <c r="AO516" i="12"/>
  <c r="AO520" i="12"/>
  <c r="AO524" i="12"/>
  <c r="AO528" i="12"/>
  <c r="AO532" i="12"/>
  <c r="AO536" i="12"/>
  <c r="AO540" i="12"/>
  <c r="AO544" i="12"/>
  <c r="AO548" i="12"/>
  <c r="AO552" i="12"/>
  <c r="AO556" i="12"/>
  <c r="AO560" i="12"/>
  <c r="AO564" i="12"/>
  <c r="AO568" i="12"/>
  <c r="AO572" i="12"/>
  <c r="AO576" i="12"/>
  <c r="AO580" i="12"/>
  <c r="AO584" i="12"/>
  <c r="AO588" i="12"/>
  <c r="AO592" i="12"/>
  <c r="AO596" i="12"/>
  <c r="AO600" i="12"/>
  <c r="AO604" i="12"/>
  <c r="AO608" i="12"/>
  <c r="AO612" i="12"/>
  <c r="AO616" i="12"/>
  <c r="AO620" i="12"/>
  <c r="AO624" i="12"/>
  <c r="AO628" i="12"/>
  <c r="AO632" i="12"/>
  <c r="AO636" i="12"/>
  <c r="AO640" i="12"/>
  <c r="AO644" i="12"/>
  <c r="AO648" i="12"/>
  <c r="AO652" i="12"/>
  <c r="AO656" i="12"/>
  <c r="AO660" i="12"/>
  <c r="AO664" i="12"/>
  <c r="AO668" i="12"/>
  <c r="AO672" i="12"/>
  <c r="AO676" i="12"/>
  <c r="AO680" i="12"/>
  <c r="AO684" i="12"/>
  <c r="AO688" i="12"/>
  <c r="AO692" i="12"/>
  <c r="AO696" i="12"/>
  <c r="AO700" i="12"/>
  <c r="AO704" i="12"/>
  <c r="AO708" i="12"/>
  <c r="AO712" i="12"/>
  <c r="AO716" i="12"/>
  <c r="AO720" i="12"/>
  <c r="AO724" i="12"/>
  <c r="AO728" i="12"/>
  <c r="AO732" i="12"/>
  <c r="AO736" i="12"/>
  <c r="AO740" i="12"/>
  <c r="AO744" i="12"/>
  <c r="AO748" i="12"/>
  <c r="AO752" i="12"/>
  <c r="AO756" i="12"/>
  <c r="AO760" i="12"/>
  <c r="AO764" i="12"/>
  <c r="AO768" i="12"/>
  <c r="AO772" i="12"/>
  <c r="AO776" i="12"/>
  <c r="AO780" i="12"/>
  <c r="AO784" i="12"/>
  <c r="AO788" i="12"/>
  <c r="AO792" i="12"/>
  <c r="AO796" i="12"/>
  <c r="AO800" i="12"/>
  <c r="AO804" i="12"/>
  <c r="AO808" i="12"/>
  <c r="AO812" i="12"/>
  <c r="AO816" i="12"/>
  <c r="AO820" i="12"/>
  <c r="AO824" i="12"/>
  <c r="AO828" i="12"/>
  <c r="AO832" i="12"/>
  <c r="AO836" i="12"/>
  <c r="AO840" i="12"/>
  <c r="AO844" i="12"/>
  <c r="AO848" i="12"/>
  <c r="AO852" i="12"/>
  <c r="AO856" i="12"/>
  <c r="AO860" i="12"/>
  <c r="AO864" i="12"/>
  <c r="AO868" i="12"/>
  <c r="AO872" i="12"/>
  <c r="AO876" i="12"/>
  <c r="AO880" i="12"/>
  <c r="AO884" i="12"/>
  <c r="AO888" i="12"/>
  <c r="AO892" i="12"/>
  <c r="AO896" i="12"/>
  <c r="AO900" i="12"/>
  <c r="AO904" i="12"/>
  <c r="AO908" i="12"/>
  <c r="AO912" i="12"/>
  <c r="AO916" i="12"/>
  <c r="AO920" i="12"/>
  <c r="AO924" i="12"/>
  <c r="AO928" i="12"/>
  <c r="AO932" i="12"/>
  <c r="AO936" i="12"/>
  <c r="AO940" i="12"/>
  <c r="AO8" i="12"/>
  <c r="AO24" i="12"/>
  <c r="AO40" i="12"/>
  <c r="AO56" i="12"/>
  <c r="AO72" i="12"/>
  <c r="AO88" i="12"/>
  <c r="AO104" i="12"/>
  <c r="AO120" i="12"/>
  <c r="AO136" i="12"/>
  <c r="AO152" i="12"/>
  <c r="AO168" i="12"/>
  <c r="AO184" i="12"/>
  <c r="AO200" i="12"/>
  <c r="AO216" i="12"/>
  <c r="AO232" i="12"/>
  <c r="AO248" i="12"/>
  <c r="AO264" i="12"/>
  <c r="AO280" i="12"/>
  <c r="AO296" i="12"/>
  <c r="AO312" i="12"/>
  <c r="AO328" i="12"/>
  <c r="AO344" i="12"/>
  <c r="AO349" i="12"/>
  <c r="AO353" i="12"/>
  <c r="AO357" i="12"/>
  <c r="AO361" i="12"/>
  <c r="AO365" i="12"/>
  <c r="AO369" i="12"/>
  <c r="AO373" i="12"/>
  <c r="AO377" i="12"/>
  <c r="AO381" i="12"/>
  <c r="AO385" i="12"/>
  <c r="AO389" i="12"/>
  <c r="AO393" i="12"/>
  <c r="AO397" i="12"/>
  <c r="AO401" i="12"/>
  <c r="AO405" i="12"/>
  <c r="AO409" i="12"/>
  <c r="AO413" i="12"/>
  <c r="AO417" i="12"/>
  <c r="AO421" i="12"/>
  <c r="AO425" i="12"/>
  <c r="AO429" i="12"/>
  <c r="AO433" i="12"/>
  <c r="AO437" i="12"/>
  <c r="AO441" i="12"/>
  <c r="AO445" i="12"/>
  <c r="AO449" i="12"/>
  <c r="AO453" i="12"/>
  <c r="AO457" i="12"/>
  <c r="AO461" i="12"/>
  <c r="AO465" i="12"/>
  <c r="AO469" i="12"/>
  <c r="AO473" i="12"/>
  <c r="AO477" i="12"/>
  <c r="AO481" i="12"/>
  <c r="AO485" i="12"/>
  <c r="AO489" i="12"/>
  <c r="AO493" i="12"/>
  <c r="AO497" i="12"/>
  <c r="AO501" i="12"/>
  <c r="AO505" i="12"/>
  <c r="AO509" i="12"/>
  <c r="AO513" i="12"/>
  <c r="AO517" i="12"/>
  <c r="AO521" i="12"/>
  <c r="AO525" i="12"/>
  <c r="AO529" i="12"/>
  <c r="AO533" i="12"/>
  <c r="AO537" i="12"/>
  <c r="AO541" i="12"/>
  <c r="AO545" i="12"/>
  <c r="AO549" i="12"/>
  <c r="AO553" i="12"/>
  <c r="AO557" i="12"/>
  <c r="AO561" i="12"/>
  <c r="AO565" i="12"/>
  <c r="AO569" i="12"/>
  <c r="AO573" i="12"/>
  <c r="AO577" i="12"/>
  <c r="AO581" i="12"/>
  <c r="AO585" i="12"/>
  <c r="AO589" i="12"/>
  <c r="AO593" i="12"/>
  <c r="AO597" i="12"/>
  <c r="AO601" i="12"/>
  <c r="AO605" i="12"/>
  <c r="AO609" i="12"/>
  <c r="AO613" i="12"/>
  <c r="AO617" i="12"/>
  <c r="AO621" i="12"/>
  <c r="AO625" i="12"/>
  <c r="AO629" i="12"/>
  <c r="AO633" i="12"/>
  <c r="AO637" i="12"/>
  <c r="AO641" i="12"/>
  <c r="AO645" i="12"/>
  <c r="AO649" i="12"/>
  <c r="AO653" i="12"/>
  <c r="AO657" i="12"/>
  <c r="AO661" i="12"/>
  <c r="AO665" i="12"/>
  <c r="AO669" i="12"/>
  <c r="AO673" i="12"/>
  <c r="AO677" i="12"/>
  <c r="AO681" i="12"/>
  <c r="AO685" i="12"/>
  <c r="AO689" i="12"/>
  <c r="AO693" i="12"/>
  <c r="AO697" i="12"/>
  <c r="AO701" i="12"/>
  <c r="AO705" i="12"/>
  <c r="AO709" i="12"/>
  <c r="AO713" i="12"/>
  <c r="AO717" i="12"/>
  <c r="AO721" i="12"/>
  <c r="AO725" i="12"/>
  <c r="AO729" i="12"/>
  <c r="AO733" i="12"/>
  <c r="AO737" i="12"/>
  <c r="AO741" i="12"/>
  <c r="AO745" i="12"/>
  <c r="AO749" i="12"/>
  <c r="AO753" i="12"/>
  <c r="AO757" i="12"/>
  <c r="AO761" i="12"/>
  <c r="AO765" i="12"/>
  <c r="AO769" i="12"/>
  <c r="AO773" i="12"/>
  <c r="AO777" i="12"/>
  <c r="AO781" i="12"/>
  <c r="AO785" i="12"/>
  <c r="AO789" i="12"/>
  <c r="AO793" i="12"/>
  <c r="AO797" i="12"/>
  <c r="AO801" i="12"/>
  <c r="AO805" i="12"/>
  <c r="AO809" i="12"/>
  <c r="AO813" i="12"/>
  <c r="AO817" i="12"/>
  <c r="AO821" i="12"/>
  <c r="AO825" i="12"/>
  <c r="AO829" i="12"/>
  <c r="AO833" i="12"/>
  <c r="AO837" i="12"/>
  <c r="AO841" i="12"/>
  <c r="AO845" i="12"/>
  <c r="AO849" i="12"/>
  <c r="AO853" i="12"/>
  <c r="AO857" i="12"/>
  <c r="AO861" i="12"/>
  <c r="AO865" i="12"/>
  <c r="AO869" i="12"/>
  <c r="AO873" i="12"/>
  <c r="AO877" i="12"/>
  <c r="AO881" i="12"/>
  <c r="AO885" i="12"/>
  <c r="AO889" i="12"/>
  <c r="AO893" i="12"/>
  <c r="AO32" i="12"/>
  <c r="AO64" i="12"/>
  <c r="AO96" i="12"/>
  <c r="AO128" i="12"/>
  <c r="AO160" i="12"/>
  <c r="AO192" i="12"/>
  <c r="AO224" i="12"/>
  <c r="AO256" i="12"/>
  <c r="AO288" i="12"/>
  <c r="AO320" i="12"/>
  <c r="AO347" i="12"/>
  <c r="AO355" i="12"/>
  <c r="AO363" i="12"/>
  <c r="AO371" i="12"/>
  <c r="AO379" i="12"/>
  <c r="AO387" i="12"/>
  <c r="AO395" i="12"/>
  <c r="AO403" i="12"/>
  <c r="AO411" i="12"/>
  <c r="AO419" i="12"/>
  <c r="AO427" i="12"/>
  <c r="AO435" i="12"/>
  <c r="AO443" i="12"/>
  <c r="AO451" i="12"/>
  <c r="AO459" i="12"/>
  <c r="AO467" i="12"/>
  <c r="AO475" i="12"/>
  <c r="AO483" i="12"/>
  <c r="AO491" i="12"/>
  <c r="AO499" i="12"/>
  <c r="AO507" i="12"/>
  <c r="AO515" i="12"/>
  <c r="AO523" i="12"/>
  <c r="AO531" i="12"/>
  <c r="AO539" i="12"/>
  <c r="AO547" i="12"/>
  <c r="AO555" i="12"/>
  <c r="AO563" i="12"/>
  <c r="AO571" i="12"/>
  <c r="AO579" i="12"/>
  <c r="AO587" i="12"/>
  <c r="AO595" i="12"/>
  <c r="AO603" i="12"/>
  <c r="AO611" i="12"/>
  <c r="AO619" i="12"/>
  <c r="AO627" i="12"/>
  <c r="AO635" i="12"/>
  <c r="AO643" i="12"/>
  <c r="AO651" i="12"/>
  <c r="AO659" i="12"/>
  <c r="AO667" i="12"/>
  <c r="AO675" i="12"/>
  <c r="AO683" i="12"/>
  <c r="AO691" i="12"/>
  <c r="AO699" i="12"/>
  <c r="AO707" i="12"/>
  <c r="AO715" i="12"/>
  <c r="AO723" i="12"/>
  <c r="AO731" i="12"/>
  <c r="AO739" i="12"/>
  <c r="AO747" i="12"/>
  <c r="AO755" i="12"/>
  <c r="AO763" i="12"/>
  <c r="AO771" i="12"/>
  <c r="AO779" i="12"/>
  <c r="AO787" i="12"/>
  <c r="AO795" i="12"/>
  <c r="AO803" i="12"/>
  <c r="AO811" i="12"/>
  <c r="AO819" i="12"/>
  <c r="AO827" i="12"/>
  <c r="AO835" i="12"/>
  <c r="AO843" i="12"/>
  <c r="AO851" i="12"/>
  <c r="AO859" i="12"/>
  <c r="AO867" i="12"/>
  <c r="AO875" i="12"/>
  <c r="AO883" i="12"/>
  <c r="AO891" i="12"/>
  <c r="AO898" i="12"/>
  <c r="AO903" i="12"/>
  <c r="AO909" i="12"/>
  <c r="AO914" i="12"/>
  <c r="AO919" i="12"/>
  <c r="AO925" i="12"/>
  <c r="AO930" i="12"/>
  <c r="AO935" i="12"/>
  <c r="AO941" i="12"/>
  <c r="AO945" i="12"/>
  <c r="AO949" i="12"/>
  <c r="AO953" i="12"/>
  <c r="AO957" i="12"/>
  <c r="AO961" i="12"/>
  <c r="AO965" i="12"/>
  <c r="AO969" i="12"/>
  <c r="AO973" i="12"/>
  <c r="AO977" i="12"/>
  <c r="AO981" i="12"/>
  <c r="AO985" i="12"/>
  <c r="AO989" i="12"/>
  <c r="AO993" i="12"/>
  <c r="AO997" i="12"/>
  <c r="AO5" i="12"/>
  <c r="AO48" i="12"/>
  <c r="AO208" i="12"/>
  <c r="AO272" i="12"/>
  <c r="AO351" i="12"/>
  <c r="AO367" i="12"/>
  <c r="AO383" i="12"/>
  <c r="AO407" i="12"/>
  <c r="AO431" i="12"/>
  <c r="AO447" i="12"/>
  <c r="AO463" i="12"/>
  <c r="AO479" i="12"/>
  <c r="AO495" i="12"/>
  <c r="AO511" i="12"/>
  <c r="AO527" i="12"/>
  <c r="AO535" i="12"/>
  <c r="AO551" i="12"/>
  <c r="AO559" i="12"/>
  <c r="AO575" i="12"/>
  <c r="AO591" i="12"/>
  <c r="AO607" i="12"/>
  <c r="AO623" i="12"/>
  <c r="AO639" i="12"/>
  <c r="AO647" i="12"/>
  <c r="AO663" i="12"/>
  <c r="AO679" i="12"/>
  <c r="AO695" i="12"/>
  <c r="AO703" i="12"/>
  <c r="AO719" i="12"/>
  <c r="AO735" i="12"/>
  <c r="AO743" i="12"/>
  <c r="AO759" i="12"/>
  <c r="AO775" i="12"/>
  <c r="AO791" i="12"/>
  <c r="AO807" i="12"/>
  <c r="AO823" i="12"/>
  <c r="AO839" i="12"/>
  <c r="AO855" i="12"/>
  <c r="AO871" i="12"/>
  <c r="AO887" i="12"/>
  <c r="AO901" i="12"/>
  <c r="AO911" i="12"/>
  <c r="AO917" i="12"/>
  <c r="AO927" i="12"/>
  <c r="AO938" i="12"/>
  <c r="AO947" i="12"/>
  <c r="AO955" i="12"/>
  <c r="AO963" i="12"/>
  <c r="AO971" i="12"/>
  <c r="AO979" i="12"/>
  <c r="AO987" i="12"/>
  <c r="AO995" i="12"/>
  <c r="AO12" i="12"/>
  <c r="AO44" i="12"/>
  <c r="AO76" i="12"/>
  <c r="AO108" i="12"/>
  <c r="AO140" i="12"/>
  <c r="AO172" i="12"/>
  <c r="AO204" i="12"/>
  <c r="AO236" i="12"/>
  <c r="AO268" i="12"/>
  <c r="AO300" i="12"/>
  <c r="AO332" i="12"/>
  <c r="AO350" i="12"/>
  <c r="AO358" i="12"/>
  <c r="AO366" i="12"/>
  <c r="AO374" i="12"/>
  <c r="AO382" i="12"/>
  <c r="AO390" i="12"/>
  <c r="AO398" i="12"/>
  <c r="AO406" i="12"/>
  <c r="AO414" i="12"/>
  <c r="AO422" i="12"/>
  <c r="AO430" i="12"/>
  <c r="AO438" i="12"/>
  <c r="AO446" i="12"/>
  <c r="AO454" i="12"/>
  <c r="AO462" i="12"/>
  <c r="AO470" i="12"/>
  <c r="AO478" i="12"/>
  <c r="AO486" i="12"/>
  <c r="AO494" i="12"/>
  <c r="AO502" i="12"/>
  <c r="AO510" i="12"/>
  <c r="AO518" i="12"/>
  <c r="AO526" i="12"/>
  <c r="AO534" i="12"/>
  <c r="AO542" i="12"/>
  <c r="AO550" i="12"/>
  <c r="AO558" i="12"/>
  <c r="AO566" i="12"/>
  <c r="AO574" i="12"/>
  <c r="AO582" i="12"/>
  <c r="AO590" i="12"/>
  <c r="AO598" i="12"/>
  <c r="AO606" i="12"/>
  <c r="AO614" i="12"/>
  <c r="AO622" i="12"/>
  <c r="AO630" i="12"/>
  <c r="AO638" i="12"/>
  <c r="AO646" i="12"/>
  <c r="AO654" i="12"/>
  <c r="AO662" i="12"/>
  <c r="AO670" i="12"/>
  <c r="AO678" i="12"/>
  <c r="AO686" i="12"/>
  <c r="AO694" i="12"/>
  <c r="AO702" i="12"/>
  <c r="AO710" i="12"/>
  <c r="AO718" i="12"/>
  <c r="AO726" i="12"/>
  <c r="AO734" i="12"/>
  <c r="AO742" i="12"/>
  <c r="AO750" i="12"/>
  <c r="AO758" i="12"/>
  <c r="AO766" i="12"/>
  <c r="AO774" i="12"/>
  <c r="AO782" i="12"/>
  <c r="AO790" i="12"/>
  <c r="AO798" i="12"/>
  <c r="AO806" i="12"/>
  <c r="AO814" i="12"/>
  <c r="AO822" i="12"/>
  <c r="AO830" i="12"/>
  <c r="AO838" i="12"/>
  <c r="AO846" i="12"/>
  <c r="AO854" i="12"/>
  <c r="AO862" i="12"/>
  <c r="AO870" i="12"/>
  <c r="AO878" i="12"/>
  <c r="AO886" i="12"/>
  <c r="AO894" i="12"/>
  <c r="AO899" i="12"/>
  <c r="AO905" i="12"/>
  <c r="AO910" i="12"/>
  <c r="AO915" i="12"/>
  <c r="AO921" i="12"/>
  <c r="AO926" i="12"/>
  <c r="AO931" i="12"/>
  <c r="AO937" i="12"/>
  <c r="AO942" i="12"/>
  <c r="AO946" i="12"/>
  <c r="AO950" i="12"/>
  <c r="AO954" i="12"/>
  <c r="AO958" i="12"/>
  <c r="AO962" i="12"/>
  <c r="AO966" i="12"/>
  <c r="AO970" i="12"/>
  <c r="AO974" i="12"/>
  <c r="AO978" i="12"/>
  <c r="AO982" i="12"/>
  <c r="AO986" i="12"/>
  <c r="AO990" i="12"/>
  <c r="AO994" i="12"/>
  <c r="AO998" i="12"/>
  <c r="AO16" i="12"/>
  <c r="AO80" i="12"/>
  <c r="AO112" i="12"/>
  <c r="AO144" i="12"/>
  <c r="AO176" i="12"/>
  <c r="AO240" i="12"/>
  <c r="AO304" i="12"/>
  <c r="AO336" i="12"/>
  <c r="AO359" i="12"/>
  <c r="AO375" i="12"/>
  <c r="AO391" i="12"/>
  <c r="AO399" i="12"/>
  <c r="AO415" i="12"/>
  <c r="AO423" i="12"/>
  <c r="AO439" i="12"/>
  <c r="AO455" i="12"/>
  <c r="AO471" i="12"/>
  <c r="AO487" i="12"/>
  <c r="AO503" i="12"/>
  <c r="AO519" i="12"/>
  <c r="AO543" i="12"/>
  <c r="AO567" i="12"/>
  <c r="AO583" i="12"/>
  <c r="AO599" i="12"/>
  <c r="AO615" i="12"/>
  <c r="AO631" i="12"/>
  <c r="AO655" i="12"/>
  <c r="AO671" i="12"/>
  <c r="AO687" i="12"/>
  <c r="AO711" i="12"/>
  <c r="AO727" i="12"/>
  <c r="AO751" i="12"/>
  <c r="AO767" i="12"/>
  <c r="AO783" i="12"/>
  <c r="AO799" i="12"/>
  <c r="AO815" i="12"/>
  <c r="AO831" i="12"/>
  <c r="AO847" i="12"/>
  <c r="AO863" i="12"/>
  <c r="AO879" i="12"/>
  <c r="AO895" i="12"/>
  <c r="AO906" i="12"/>
  <c r="AO922" i="12"/>
  <c r="AO933" i="12"/>
  <c r="AO943" i="12"/>
  <c r="AO951" i="12"/>
  <c r="AO959" i="12"/>
  <c r="AO967" i="12"/>
  <c r="AO975" i="12"/>
  <c r="AO983" i="12"/>
  <c r="AO991" i="12"/>
  <c r="AO999" i="12"/>
  <c r="AO60" i="12"/>
  <c r="AO92" i="12"/>
  <c r="AO124" i="12"/>
  <c r="AO156" i="12"/>
  <c r="AO188" i="12"/>
  <c r="AO220" i="12"/>
  <c r="AO252" i="12"/>
  <c r="AO284" i="12"/>
  <c r="AO316" i="12"/>
  <c r="AO346" i="12"/>
  <c r="AO354" i="12"/>
  <c r="AO362" i="12"/>
  <c r="AO370" i="12"/>
  <c r="AO378" i="12"/>
  <c r="AO394" i="12"/>
  <c r="AO28" i="12"/>
  <c r="AO386" i="12"/>
  <c r="AO426" i="12"/>
  <c r="AO458" i="12"/>
  <c r="AO490" i="12"/>
  <c r="AO522" i="12"/>
  <c r="AO554" i="12"/>
  <c r="AO586" i="12"/>
  <c r="AO618" i="12"/>
  <c r="AO650" i="12"/>
  <c r="AO682" i="12"/>
  <c r="AO714" i="12"/>
  <c r="AO746" i="12"/>
  <c r="AO778" i="12"/>
  <c r="AO810" i="12"/>
  <c r="AO842" i="12"/>
  <c r="AO874" i="12"/>
  <c r="AO902" i="12"/>
  <c r="AO923" i="12"/>
  <c r="AO944" i="12"/>
  <c r="AO960" i="12"/>
  <c r="AO976" i="12"/>
  <c r="AO992" i="12"/>
  <c r="AO402" i="12"/>
  <c r="AO434" i="12"/>
  <c r="AO466" i="12"/>
  <c r="AO498" i="12"/>
  <c r="AO530" i="12"/>
  <c r="AO562" i="12"/>
  <c r="AO594" i="12"/>
  <c r="AO626" i="12"/>
  <c r="AO658" i="12"/>
  <c r="AO690" i="12"/>
  <c r="AO722" i="12"/>
  <c r="AO754" i="12"/>
  <c r="AO786" i="12"/>
  <c r="AO818" i="12"/>
  <c r="AO850" i="12"/>
  <c r="AO882" i="12"/>
  <c r="AO907" i="12"/>
  <c r="AO929" i="12"/>
  <c r="AO948" i="12"/>
  <c r="AO964" i="12"/>
  <c r="AO980" i="12"/>
  <c r="AO996" i="12"/>
  <c r="AO410" i="12"/>
  <c r="AO442" i="12"/>
  <c r="AO474" i="12"/>
  <c r="AO506" i="12"/>
  <c r="AO538" i="12"/>
  <c r="AO570" i="12"/>
  <c r="AO602" i="12"/>
  <c r="AO634" i="12"/>
  <c r="AO666" i="12"/>
  <c r="AO698" i="12"/>
  <c r="AO730" i="12"/>
  <c r="AO762" i="12"/>
  <c r="AO794" i="12"/>
  <c r="AO826" i="12"/>
  <c r="AO858" i="12"/>
  <c r="AO890" i="12"/>
  <c r="AO913" i="12"/>
  <c r="AO934" i="12"/>
  <c r="AO952" i="12"/>
  <c r="AO968" i="12"/>
  <c r="AO984" i="12"/>
  <c r="AO1000" i="12"/>
  <c r="AO418" i="12"/>
  <c r="AO450" i="12"/>
  <c r="AO482" i="12"/>
  <c r="AO514" i="12"/>
  <c r="AO546" i="12"/>
  <c r="AO578" i="12"/>
  <c r="AO610" i="12"/>
  <c r="AO642" i="12"/>
  <c r="AO674" i="12"/>
  <c r="AO706" i="12"/>
  <c r="AO738" i="12"/>
  <c r="AO770" i="12"/>
  <c r="AO802" i="12"/>
  <c r="AO834" i="12"/>
  <c r="AO866" i="12"/>
  <c r="AO897" i="12"/>
  <c r="AO918" i="12"/>
  <c r="AO939" i="12"/>
  <c r="AO956" i="12"/>
  <c r="AO972" i="12"/>
  <c r="AO988" i="12"/>
  <c r="AM6" i="12"/>
  <c r="AZ8" i="12" l="1"/>
  <c r="BA8" i="12" s="1"/>
  <c r="AZ9" i="12" l="1"/>
  <c r="BA9" i="12" s="1"/>
  <c r="AZ10" i="12" l="1"/>
  <c r="BA10" i="12" s="1"/>
  <c r="G32" i="12"/>
  <c r="G31" i="12"/>
  <c r="G30" i="12"/>
  <c r="G29" i="12"/>
  <c r="AJ7" i="12"/>
  <c r="AJ6" i="12"/>
  <c r="AJ5" i="12"/>
  <c r="AJ4" i="12"/>
  <c r="F32" i="12"/>
  <c r="H32" i="12" s="1"/>
  <c r="F31" i="12"/>
  <c r="F30" i="12"/>
  <c r="F29" i="12"/>
  <c r="AT253" i="12" l="1"/>
  <c r="AT511" i="12"/>
  <c r="AT533" i="12"/>
  <c r="AT704" i="12"/>
  <c r="AT421" i="12"/>
  <c r="AT977" i="12"/>
  <c r="AV7" i="12"/>
  <c r="AW7" i="12" s="1"/>
  <c r="AV11" i="12"/>
  <c r="AW11" i="12" s="1"/>
  <c r="AV15" i="12"/>
  <c r="AW15" i="12" s="1"/>
  <c r="AV19" i="12"/>
  <c r="AW19" i="12" s="1"/>
  <c r="AV23" i="12"/>
  <c r="AW23" i="12" s="1"/>
  <c r="AV27" i="12"/>
  <c r="AW27" i="12" s="1"/>
  <c r="AV31" i="12"/>
  <c r="AW31" i="12" s="1"/>
  <c r="AV35" i="12"/>
  <c r="AW35" i="12" s="1"/>
  <c r="AV39" i="12"/>
  <c r="AW39" i="12" s="1"/>
  <c r="AV43" i="12"/>
  <c r="AW43" i="12" s="1"/>
  <c r="AV47" i="12"/>
  <c r="AW47" i="12" s="1"/>
  <c r="AV51" i="12"/>
  <c r="AW51" i="12" s="1"/>
  <c r="AV55" i="12"/>
  <c r="AW55" i="12" s="1"/>
  <c r="AV59" i="12"/>
  <c r="AW59" i="12" s="1"/>
  <c r="AV63" i="12"/>
  <c r="AW63" i="12" s="1"/>
  <c r="AV67" i="12"/>
  <c r="AW67" i="12" s="1"/>
  <c r="AV71" i="12"/>
  <c r="AW71" i="12" s="1"/>
  <c r="AV75" i="12"/>
  <c r="AW75" i="12" s="1"/>
  <c r="AV79" i="12"/>
  <c r="AW79" i="12" s="1"/>
  <c r="AV83" i="12"/>
  <c r="AW83" i="12" s="1"/>
  <c r="AV87" i="12"/>
  <c r="AW87" i="12" s="1"/>
  <c r="AV91" i="12"/>
  <c r="AW91" i="12" s="1"/>
  <c r="AV95" i="12"/>
  <c r="AW95" i="12" s="1"/>
  <c r="AV99" i="12"/>
  <c r="AW99" i="12" s="1"/>
  <c r="AV103" i="12"/>
  <c r="AW103" i="12" s="1"/>
  <c r="AV107" i="12"/>
  <c r="AW107" i="12" s="1"/>
  <c r="AV111" i="12"/>
  <c r="AW111" i="12" s="1"/>
  <c r="AV115" i="12"/>
  <c r="AW115" i="12" s="1"/>
  <c r="AV119" i="12"/>
  <c r="AW119" i="12" s="1"/>
  <c r="AV123" i="12"/>
  <c r="AW123" i="12" s="1"/>
  <c r="AV127" i="12"/>
  <c r="AW127" i="12" s="1"/>
  <c r="AV131" i="12"/>
  <c r="AW131" i="12" s="1"/>
  <c r="AV135" i="12"/>
  <c r="AW135" i="12" s="1"/>
  <c r="AV139" i="12"/>
  <c r="AW139" i="12" s="1"/>
  <c r="AV143" i="12"/>
  <c r="AW143" i="12" s="1"/>
  <c r="AV147" i="12"/>
  <c r="AW147" i="12" s="1"/>
  <c r="AV151" i="12"/>
  <c r="AW151" i="12" s="1"/>
  <c r="AV155" i="12"/>
  <c r="AW155" i="12" s="1"/>
  <c r="AV159" i="12"/>
  <c r="AW159" i="12" s="1"/>
  <c r="AV163" i="12"/>
  <c r="AW163" i="12" s="1"/>
  <c r="AV167" i="12"/>
  <c r="AW167" i="12" s="1"/>
  <c r="AV171" i="12"/>
  <c r="AW171" i="12" s="1"/>
  <c r="AV175" i="12"/>
  <c r="AW175" i="12" s="1"/>
  <c r="AV179" i="12"/>
  <c r="AW179" i="12" s="1"/>
  <c r="AV183" i="12"/>
  <c r="AW183" i="12" s="1"/>
  <c r="AV187" i="12"/>
  <c r="AW187" i="12" s="1"/>
  <c r="AV191" i="12"/>
  <c r="AW191" i="12" s="1"/>
  <c r="AV195" i="12"/>
  <c r="AW195" i="12" s="1"/>
  <c r="AV199" i="12"/>
  <c r="AW199" i="12" s="1"/>
  <c r="AV203" i="12"/>
  <c r="AW203" i="12" s="1"/>
  <c r="AV207" i="12"/>
  <c r="AW207" i="12" s="1"/>
  <c r="AV211" i="12"/>
  <c r="AW211" i="12" s="1"/>
  <c r="AV215" i="12"/>
  <c r="AW215" i="12" s="1"/>
  <c r="AV219" i="12"/>
  <c r="AW219" i="12" s="1"/>
  <c r="AV223" i="12"/>
  <c r="AW223" i="12" s="1"/>
  <c r="AV227" i="12"/>
  <c r="AW227" i="12" s="1"/>
  <c r="AV231" i="12"/>
  <c r="AW231" i="12" s="1"/>
  <c r="AV235" i="12"/>
  <c r="AW235" i="12" s="1"/>
  <c r="AV239" i="12"/>
  <c r="AW239" i="12" s="1"/>
  <c r="AV243" i="12"/>
  <c r="AW243" i="12" s="1"/>
  <c r="AV247" i="12"/>
  <c r="AW247" i="12" s="1"/>
  <c r="AV251" i="12"/>
  <c r="AW251" i="12" s="1"/>
  <c r="AV255" i="12"/>
  <c r="AW255" i="12" s="1"/>
  <c r="AV259" i="12"/>
  <c r="AW259" i="12" s="1"/>
  <c r="AV263" i="12"/>
  <c r="AW263" i="12" s="1"/>
  <c r="AV267" i="12"/>
  <c r="AW267" i="12" s="1"/>
  <c r="AV271" i="12"/>
  <c r="AW271" i="12" s="1"/>
  <c r="AV275" i="12"/>
  <c r="AW275" i="12" s="1"/>
  <c r="AV279" i="12"/>
  <c r="AW279" i="12" s="1"/>
  <c r="AV283" i="12"/>
  <c r="AW283" i="12" s="1"/>
  <c r="BF10" i="12" s="1"/>
  <c r="AV287" i="12"/>
  <c r="AW287" i="12" s="1"/>
  <c r="AV291" i="12"/>
  <c r="AW291" i="12" s="1"/>
  <c r="AV295" i="12"/>
  <c r="AW295" i="12" s="1"/>
  <c r="AV299" i="12"/>
  <c r="AW299" i="12" s="1"/>
  <c r="AV303" i="12"/>
  <c r="AW303" i="12" s="1"/>
  <c r="AV307" i="12"/>
  <c r="AW307" i="12" s="1"/>
  <c r="AV8" i="12"/>
  <c r="AW8" i="12" s="1"/>
  <c r="AV12" i="12"/>
  <c r="AW12" i="12" s="1"/>
  <c r="AV16" i="12"/>
  <c r="AW16" i="12" s="1"/>
  <c r="AV20" i="12"/>
  <c r="AW20" i="12" s="1"/>
  <c r="AV24" i="12"/>
  <c r="AW24" i="12" s="1"/>
  <c r="AV28" i="12"/>
  <c r="AW28" i="12" s="1"/>
  <c r="AV32" i="12"/>
  <c r="AW32" i="12" s="1"/>
  <c r="AV36" i="12"/>
  <c r="AW36" i="12" s="1"/>
  <c r="AV40" i="12"/>
  <c r="AW40" i="12" s="1"/>
  <c r="AV44" i="12"/>
  <c r="AW44" i="12" s="1"/>
  <c r="AV48" i="12"/>
  <c r="AW48" i="12" s="1"/>
  <c r="AV52" i="12"/>
  <c r="AW52" i="12" s="1"/>
  <c r="AV56" i="12"/>
  <c r="AW56" i="12" s="1"/>
  <c r="AV60" i="12"/>
  <c r="AW60" i="12" s="1"/>
  <c r="AV64" i="12"/>
  <c r="AW64" i="12" s="1"/>
  <c r="AV68" i="12"/>
  <c r="AW68" i="12" s="1"/>
  <c r="AV72" i="12"/>
  <c r="AW72" i="12" s="1"/>
  <c r="AV76" i="12"/>
  <c r="AW76" i="12" s="1"/>
  <c r="AV80" i="12"/>
  <c r="AW80" i="12" s="1"/>
  <c r="AV84" i="12"/>
  <c r="AW84" i="12" s="1"/>
  <c r="AV88" i="12"/>
  <c r="AW88" i="12" s="1"/>
  <c r="AV92" i="12"/>
  <c r="AW92" i="12" s="1"/>
  <c r="AV96" i="12"/>
  <c r="AW96" i="12" s="1"/>
  <c r="AV100" i="12"/>
  <c r="AW100" i="12" s="1"/>
  <c r="AV104" i="12"/>
  <c r="AW104" i="12" s="1"/>
  <c r="AV108" i="12"/>
  <c r="AW108" i="12" s="1"/>
  <c r="AV112" i="12"/>
  <c r="AW112" i="12" s="1"/>
  <c r="AV116" i="12"/>
  <c r="AW116" i="12" s="1"/>
  <c r="AV120" i="12"/>
  <c r="AW120" i="12" s="1"/>
  <c r="AV124" i="12"/>
  <c r="AW124" i="12" s="1"/>
  <c r="AV128" i="12"/>
  <c r="AW128" i="12" s="1"/>
  <c r="AV132" i="12"/>
  <c r="AW132" i="12" s="1"/>
  <c r="AV136" i="12"/>
  <c r="AW136" i="12" s="1"/>
  <c r="AV140" i="12"/>
  <c r="AW140" i="12" s="1"/>
  <c r="AV144" i="12"/>
  <c r="AW144" i="12" s="1"/>
  <c r="AV148" i="12"/>
  <c r="AW148" i="12" s="1"/>
  <c r="AV152" i="12"/>
  <c r="AW152" i="12" s="1"/>
  <c r="AV156" i="12"/>
  <c r="AW156" i="12" s="1"/>
  <c r="AV160" i="12"/>
  <c r="AW160" i="12" s="1"/>
  <c r="AV164" i="12"/>
  <c r="AW164" i="12" s="1"/>
  <c r="AV168" i="12"/>
  <c r="AW168" i="12" s="1"/>
  <c r="AV10" i="12"/>
  <c r="AW10" i="12" s="1"/>
  <c r="AV18" i="12"/>
  <c r="AW18" i="12" s="1"/>
  <c r="AV26" i="12"/>
  <c r="AW26" i="12" s="1"/>
  <c r="AV34" i="12"/>
  <c r="AW34" i="12" s="1"/>
  <c r="AV42" i="12"/>
  <c r="AW42" i="12" s="1"/>
  <c r="AV50" i="12"/>
  <c r="AW50" i="12" s="1"/>
  <c r="AV58" i="12"/>
  <c r="AW58" i="12" s="1"/>
  <c r="AV66" i="12"/>
  <c r="AW66" i="12" s="1"/>
  <c r="AV74" i="12"/>
  <c r="AW74" i="12" s="1"/>
  <c r="AV82" i="12"/>
  <c r="AW82" i="12" s="1"/>
  <c r="AV90" i="12"/>
  <c r="AW90" i="12" s="1"/>
  <c r="AV98" i="12"/>
  <c r="AW98" i="12" s="1"/>
  <c r="AV106" i="12"/>
  <c r="AW106" i="12" s="1"/>
  <c r="AV114" i="12"/>
  <c r="AW114" i="12" s="1"/>
  <c r="AV122" i="12"/>
  <c r="AW122" i="12" s="1"/>
  <c r="AV130" i="12"/>
  <c r="AW130" i="12" s="1"/>
  <c r="AV138" i="12"/>
  <c r="AW138" i="12" s="1"/>
  <c r="AV146" i="12"/>
  <c r="AW146" i="12" s="1"/>
  <c r="AV154" i="12"/>
  <c r="AW154" i="12" s="1"/>
  <c r="AV162" i="12"/>
  <c r="AW162" i="12" s="1"/>
  <c r="AV170" i="12"/>
  <c r="AW170" i="12" s="1"/>
  <c r="AV176" i="12"/>
  <c r="AW176" i="12" s="1"/>
  <c r="AV181" i="12"/>
  <c r="AW181" i="12" s="1"/>
  <c r="AV186" i="12"/>
  <c r="AW186" i="12" s="1"/>
  <c r="AV192" i="12"/>
  <c r="AW192" i="12" s="1"/>
  <c r="AV197" i="12"/>
  <c r="AW197" i="12" s="1"/>
  <c r="AV202" i="12"/>
  <c r="AW202" i="12" s="1"/>
  <c r="AV208" i="12"/>
  <c r="AW208" i="12" s="1"/>
  <c r="AV213" i="12"/>
  <c r="AW213" i="12" s="1"/>
  <c r="AV218" i="12"/>
  <c r="AW218" i="12" s="1"/>
  <c r="AV224" i="12"/>
  <c r="AW224" i="12" s="1"/>
  <c r="AV229" i="12"/>
  <c r="AW229" i="12" s="1"/>
  <c r="AV234" i="12"/>
  <c r="AW234" i="12" s="1"/>
  <c r="AV240" i="12"/>
  <c r="AW240" i="12" s="1"/>
  <c r="AV245" i="12"/>
  <c r="AW245" i="12" s="1"/>
  <c r="AV250" i="12"/>
  <c r="AW250" i="12" s="1"/>
  <c r="AV256" i="12"/>
  <c r="AW256" i="12" s="1"/>
  <c r="AV261" i="12"/>
  <c r="AW261" i="12" s="1"/>
  <c r="AV266" i="12"/>
  <c r="AW266" i="12" s="1"/>
  <c r="AV272" i="12"/>
  <c r="AW272" i="12" s="1"/>
  <c r="AV277" i="12"/>
  <c r="AW277" i="12" s="1"/>
  <c r="BF4" i="12" s="1"/>
  <c r="AV282" i="12"/>
  <c r="AW282" i="12" s="1"/>
  <c r="AV288" i="12"/>
  <c r="AW288" i="12" s="1"/>
  <c r="AV293" i="12"/>
  <c r="AW293" i="12" s="1"/>
  <c r="AV298" i="12"/>
  <c r="AW298" i="12" s="1"/>
  <c r="AV304" i="12"/>
  <c r="AW304" i="12" s="1"/>
  <c r="AV309" i="12"/>
  <c r="AW309" i="12" s="1"/>
  <c r="AV313" i="12"/>
  <c r="AW313" i="12" s="1"/>
  <c r="AV317" i="12"/>
  <c r="AW317" i="12" s="1"/>
  <c r="AV321" i="12"/>
  <c r="AW321" i="12" s="1"/>
  <c r="AV325" i="12"/>
  <c r="AW325" i="12" s="1"/>
  <c r="AV329" i="12"/>
  <c r="AW329" i="12" s="1"/>
  <c r="AV333" i="12"/>
  <c r="AW333" i="12" s="1"/>
  <c r="AV337" i="12"/>
  <c r="AW337" i="12" s="1"/>
  <c r="AV341" i="12"/>
  <c r="AW341" i="12" s="1"/>
  <c r="AV345" i="12"/>
  <c r="AW345" i="12" s="1"/>
  <c r="AV349" i="12"/>
  <c r="AW349" i="12" s="1"/>
  <c r="AV353" i="12"/>
  <c r="AW353" i="12" s="1"/>
  <c r="AV357" i="12"/>
  <c r="AW357" i="12" s="1"/>
  <c r="AV361" i="12"/>
  <c r="AW361" i="12" s="1"/>
  <c r="AV365" i="12"/>
  <c r="AW365" i="12" s="1"/>
  <c r="AV369" i="12"/>
  <c r="AW369" i="12" s="1"/>
  <c r="AV373" i="12"/>
  <c r="AW373" i="12" s="1"/>
  <c r="AV377" i="12"/>
  <c r="AW377" i="12" s="1"/>
  <c r="AV381" i="12"/>
  <c r="AW381" i="12" s="1"/>
  <c r="AV385" i="12"/>
  <c r="AW385" i="12" s="1"/>
  <c r="AV389" i="12"/>
  <c r="AW389" i="12" s="1"/>
  <c r="AV393" i="12"/>
  <c r="AW393" i="12" s="1"/>
  <c r="AV397" i="12"/>
  <c r="AW397" i="12" s="1"/>
  <c r="AV401" i="12"/>
  <c r="AW401" i="12" s="1"/>
  <c r="AV405" i="12"/>
  <c r="AW405" i="12" s="1"/>
  <c r="AV409" i="12"/>
  <c r="AW409" i="12" s="1"/>
  <c r="AV413" i="12"/>
  <c r="AW413" i="12" s="1"/>
  <c r="AV417" i="12"/>
  <c r="AW417" i="12" s="1"/>
  <c r="AV421" i="12"/>
  <c r="AW421" i="12" s="1"/>
  <c r="AV425" i="12"/>
  <c r="AW425" i="12" s="1"/>
  <c r="AV429" i="12"/>
  <c r="AW429" i="12" s="1"/>
  <c r="AV433" i="12"/>
  <c r="AW433" i="12" s="1"/>
  <c r="AV437" i="12"/>
  <c r="AW437" i="12" s="1"/>
  <c r="AV441" i="12"/>
  <c r="AW441" i="12" s="1"/>
  <c r="AV445" i="12"/>
  <c r="AW445" i="12" s="1"/>
  <c r="AV449" i="12"/>
  <c r="AW449" i="12" s="1"/>
  <c r="AV453" i="12"/>
  <c r="AW453" i="12" s="1"/>
  <c r="AV457" i="12"/>
  <c r="AW457" i="12" s="1"/>
  <c r="AV461" i="12"/>
  <c r="AW461" i="12" s="1"/>
  <c r="AV465" i="12"/>
  <c r="AW465" i="12" s="1"/>
  <c r="AV469" i="12"/>
  <c r="AW469" i="12" s="1"/>
  <c r="AV473" i="12"/>
  <c r="AW473" i="12" s="1"/>
  <c r="AV477" i="12"/>
  <c r="AW477" i="12" s="1"/>
  <c r="AV481" i="12"/>
  <c r="AW481" i="12" s="1"/>
  <c r="AV485" i="12"/>
  <c r="AW485" i="12" s="1"/>
  <c r="AV489" i="12"/>
  <c r="AW489" i="12" s="1"/>
  <c r="AV493" i="12"/>
  <c r="AW493" i="12" s="1"/>
  <c r="AV497" i="12"/>
  <c r="AW497" i="12" s="1"/>
  <c r="AV501" i="12"/>
  <c r="AW501" i="12" s="1"/>
  <c r="AV505" i="12"/>
  <c r="AW505" i="12" s="1"/>
  <c r="AV509" i="12"/>
  <c r="AW509" i="12" s="1"/>
  <c r="AV513" i="12"/>
  <c r="AW513" i="12" s="1"/>
  <c r="AV517" i="12"/>
  <c r="AW517" i="12" s="1"/>
  <c r="AV521" i="12"/>
  <c r="AW521" i="12" s="1"/>
  <c r="AV525" i="12"/>
  <c r="AW525" i="12" s="1"/>
  <c r="AV529" i="12"/>
  <c r="AW529" i="12" s="1"/>
  <c r="AV533" i="12"/>
  <c r="AW533" i="12" s="1"/>
  <c r="AV537" i="12"/>
  <c r="AW537" i="12" s="1"/>
  <c r="AV541" i="12"/>
  <c r="AW541" i="12" s="1"/>
  <c r="AV545" i="12"/>
  <c r="AW545" i="12" s="1"/>
  <c r="AV549" i="12"/>
  <c r="AW549" i="12" s="1"/>
  <c r="AV553" i="12"/>
  <c r="AW553" i="12" s="1"/>
  <c r="AV557" i="12"/>
  <c r="AW557" i="12" s="1"/>
  <c r="AV561" i="12"/>
  <c r="AW561" i="12" s="1"/>
  <c r="AV565" i="12"/>
  <c r="AW565" i="12" s="1"/>
  <c r="AV569" i="12"/>
  <c r="AW569" i="12" s="1"/>
  <c r="AV573" i="12"/>
  <c r="AW573" i="12" s="1"/>
  <c r="AV577" i="12"/>
  <c r="AW577" i="12" s="1"/>
  <c r="AV581" i="12"/>
  <c r="AW581" i="12" s="1"/>
  <c r="AV585" i="12"/>
  <c r="AW585" i="12" s="1"/>
  <c r="AV589" i="12"/>
  <c r="AW589" i="12" s="1"/>
  <c r="AV593" i="12"/>
  <c r="AW593" i="12" s="1"/>
  <c r="AV597" i="12"/>
  <c r="AW597" i="12" s="1"/>
  <c r="AV601" i="12"/>
  <c r="AW601" i="12" s="1"/>
  <c r="AV605" i="12"/>
  <c r="AW605" i="12" s="1"/>
  <c r="AV609" i="12"/>
  <c r="AW609" i="12" s="1"/>
  <c r="AV613" i="12"/>
  <c r="AW613" i="12" s="1"/>
  <c r="AV617" i="12"/>
  <c r="AW617" i="12" s="1"/>
  <c r="AV621" i="12"/>
  <c r="AW621" i="12" s="1"/>
  <c r="AV625" i="12"/>
  <c r="AW625" i="12" s="1"/>
  <c r="AV629" i="12"/>
  <c r="AW629" i="12" s="1"/>
  <c r="AV633" i="12"/>
  <c r="AW633" i="12" s="1"/>
  <c r="AV637" i="12"/>
  <c r="AW637" i="12" s="1"/>
  <c r="AV641" i="12"/>
  <c r="AW641" i="12" s="1"/>
  <c r="AV645" i="12"/>
  <c r="AW645" i="12" s="1"/>
  <c r="AV649" i="12"/>
  <c r="AW649" i="12" s="1"/>
  <c r="AV653" i="12"/>
  <c r="AW653" i="12" s="1"/>
  <c r="AV657" i="12"/>
  <c r="AW657" i="12" s="1"/>
  <c r="AV661" i="12"/>
  <c r="AW661" i="12" s="1"/>
  <c r="AV665" i="12"/>
  <c r="AW665" i="12" s="1"/>
  <c r="AV669" i="12"/>
  <c r="AW669" i="12" s="1"/>
  <c r="AV673" i="12"/>
  <c r="AW673" i="12" s="1"/>
  <c r="AV677" i="12"/>
  <c r="AW677" i="12" s="1"/>
  <c r="AV681" i="12"/>
  <c r="AW681" i="12" s="1"/>
  <c r="AV685" i="12"/>
  <c r="AW685" i="12" s="1"/>
  <c r="AV689" i="12"/>
  <c r="AW689" i="12" s="1"/>
  <c r="AV693" i="12"/>
  <c r="AW693" i="12" s="1"/>
  <c r="AV697" i="12"/>
  <c r="AW697" i="12" s="1"/>
  <c r="AV701" i="12"/>
  <c r="AW701" i="12" s="1"/>
  <c r="AV705" i="12"/>
  <c r="AW705" i="12" s="1"/>
  <c r="AV709" i="12"/>
  <c r="AW709" i="12" s="1"/>
  <c r="AV713" i="12"/>
  <c r="AW713" i="12" s="1"/>
  <c r="AV717" i="12"/>
  <c r="AW717" i="12" s="1"/>
  <c r="AV721" i="12"/>
  <c r="AW721" i="12" s="1"/>
  <c r="AV725" i="12"/>
  <c r="AW725" i="12" s="1"/>
  <c r="AV729" i="12"/>
  <c r="AW729" i="12" s="1"/>
  <c r="AV733" i="12"/>
  <c r="AW733" i="12" s="1"/>
  <c r="AV737" i="12"/>
  <c r="AW737" i="12" s="1"/>
  <c r="AV741" i="12"/>
  <c r="AW741" i="12" s="1"/>
  <c r="AV745" i="12"/>
  <c r="AW745" i="12" s="1"/>
  <c r="AV749" i="12"/>
  <c r="AW749" i="12" s="1"/>
  <c r="AV753" i="12"/>
  <c r="AW753" i="12" s="1"/>
  <c r="AV757" i="12"/>
  <c r="AW757" i="12" s="1"/>
  <c r="AV761" i="12"/>
  <c r="AW761" i="12" s="1"/>
  <c r="AV765" i="12"/>
  <c r="AW765" i="12" s="1"/>
  <c r="AV769" i="12"/>
  <c r="AW769" i="12" s="1"/>
  <c r="AV773" i="12"/>
  <c r="AW773" i="12" s="1"/>
  <c r="AV777" i="12"/>
  <c r="AW777" i="12" s="1"/>
  <c r="AV781" i="12"/>
  <c r="AW781" i="12" s="1"/>
  <c r="AV785" i="12"/>
  <c r="AW785" i="12" s="1"/>
  <c r="AV789" i="12"/>
  <c r="AW789" i="12" s="1"/>
  <c r="AV793" i="12"/>
  <c r="AW793" i="12" s="1"/>
  <c r="AV797" i="12"/>
  <c r="AW797" i="12" s="1"/>
  <c r="AV801" i="12"/>
  <c r="AW801" i="12" s="1"/>
  <c r="AV805" i="12"/>
  <c r="AW805" i="12" s="1"/>
  <c r="AV809" i="12"/>
  <c r="AW809" i="12" s="1"/>
  <c r="AV813" i="12"/>
  <c r="AW813" i="12" s="1"/>
  <c r="AV817" i="12"/>
  <c r="AW817" i="12" s="1"/>
  <c r="AV821" i="12"/>
  <c r="AW821" i="12" s="1"/>
  <c r="AV825" i="12"/>
  <c r="AW825" i="12" s="1"/>
  <c r="AV829" i="12"/>
  <c r="AW829" i="12" s="1"/>
  <c r="AV833" i="12"/>
  <c r="AW833" i="12" s="1"/>
  <c r="AV837" i="12"/>
  <c r="AW837" i="12" s="1"/>
  <c r="AV841" i="12"/>
  <c r="AW841" i="12" s="1"/>
  <c r="AV845" i="12"/>
  <c r="AW845" i="12" s="1"/>
  <c r="AV849" i="12"/>
  <c r="AW849" i="12" s="1"/>
  <c r="AV853" i="12"/>
  <c r="AW853" i="12" s="1"/>
  <c r="AV857" i="12"/>
  <c r="AW857" i="12" s="1"/>
  <c r="AV861" i="12"/>
  <c r="AW861" i="12" s="1"/>
  <c r="AV865" i="12"/>
  <c r="AW865" i="12" s="1"/>
  <c r="AV869" i="12"/>
  <c r="AW869" i="12" s="1"/>
  <c r="AV873" i="12"/>
  <c r="AW873" i="12" s="1"/>
  <c r="AV877" i="12"/>
  <c r="AW877" i="12" s="1"/>
  <c r="AV881" i="12"/>
  <c r="AW881" i="12" s="1"/>
  <c r="AV885" i="12"/>
  <c r="AW885" i="12" s="1"/>
  <c r="AV889" i="12"/>
  <c r="AW889" i="12" s="1"/>
  <c r="AV893" i="12"/>
  <c r="AW893" i="12" s="1"/>
  <c r="AV897" i="12"/>
  <c r="AW897" i="12" s="1"/>
  <c r="AV901" i="12"/>
  <c r="AW901" i="12" s="1"/>
  <c r="AV905" i="12"/>
  <c r="AW905" i="12" s="1"/>
  <c r="AV909" i="12"/>
  <c r="AW909" i="12" s="1"/>
  <c r="AV913" i="12"/>
  <c r="AW913" i="12" s="1"/>
  <c r="AV917" i="12"/>
  <c r="AW917" i="12" s="1"/>
  <c r="AV921" i="12"/>
  <c r="AW921" i="12" s="1"/>
  <c r="AV925" i="12"/>
  <c r="AW925" i="12" s="1"/>
  <c r="AV929" i="12"/>
  <c r="AW929" i="12" s="1"/>
  <c r="AV933" i="12"/>
  <c r="AW933" i="12" s="1"/>
  <c r="AV937" i="12"/>
  <c r="AW937" i="12" s="1"/>
  <c r="AV941" i="12"/>
  <c r="AW941" i="12" s="1"/>
  <c r="AV945" i="12"/>
  <c r="AW945" i="12" s="1"/>
  <c r="AV949" i="12"/>
  <c r="AW949" i="12" s="1"/>
  <c r="AV953" i="12"/>
  <c r="AW953" i="12" s="1"/>
  <c r="AV957" i="12"/>
  <c r="AW957" i="12" s="1"/>
  <c r="AV961" i="12"/>
  <c r="AW961" i="12" s="1"/>
  <c r="AV965" i="12"/>
  <c r="AW965" i="12" s="1"/>
  <c r="AV969" i="12"/>
  <c r="AW969" i="12" s="1"/>
  <c r="AV973" i="12"/>
  <c r="AW973" i="12" s="1"/>
  <c r="AV977" i="12"/>
  <c r="AW977" i="12" s="1"/>
  <c r="AV981" i="12"/>
  <c r="AW981" i="12" s="1"/>
  <c r="AV985" i="12"/>
  <c r="AW985" i="12" s="1"/>
  <c r="AV989" i="12"/>
  <c r="AW989" i="12" s="1"/>
  <c r="AV993" i="12"/>
  <c r="AW993" i="12" s="1"/>
  <c r="AV997" i="12"/>
  <c r="AW997" i="12" s="1"/>
  <c r="AV4" i="12"/>
  <c r="AW4" i="12" s="1"/>
  <c r="AV13" i="12"/>
  <c r="AW13" i="12" s="1"/>
  <c r="AV22" i="12"/>
  <c r="AW22" i="12" s="1"/>
  <c r="AV33" i="12"/>
  <c r="AW33" i="12" s="1"/>
  <c r="AV45" i="12"/>
  <c r="AW45" i="12" s="1"/>
  <c r="AV54" i="12"/>
  <c r="AW54" i="12" s="1"/>
  <c r="AV65" i="12"/>
  <c r="AW65" i="12" s="1"/>
  <c r="AV77" i="12"/>
  <c r="AW77" i="12" s="1"/>
  <c r="AV86" i="12"/>
  <c r="AW86" i="12" s="1"/>
  <c r="AV97" i="12"/>
  <c r="AW97" i="12" s="1"/>
  <c r="AV109" i="12"/>
  <c r="AW109" i="12" s="1"/>
  <c r="AV118" i="12"/>
  <c r="AW118" i="12" s="1"/>
  <c r="AV129" i="12"/>
  <c r="AW129" i="12" s="1"/>
  <c r="AV141" i="12"/>
  <c r="AW141" i="12" s="1"/>
  <c r="AV150" i="12"/>
  <c r="AW150" i="12" s="1"/>
  <c r="AV161" i="12"/>
  <c r="AW161" i="12" s="1"/>
  <c r="AV172" i="12"/>
  <c r="AW172" i="12" s="1"/>
  <c r="AV178" i="12"/>
  <c r="AW178" i="12" s="1"/>
  <c r="AV185" i="12"/>
  <c r="AW185" i="12" s="1"/>
  <c r="AV193" i="12"/>
  <c r="AW193" i="12" s="1"/>
  <c r="AV200" i="12"/>
  <c r="AW200" i="12" s="1"/>
  <c r="AV206" i="12"/>
  <c r="AW206" i="12" s="1"/>
  <c r="AV214" i="12"/>
  <c r="AW214" i="12" s="1"/>
  <c r="AV221" i="12"/>
  <c r="AW221" i="12" s="1"/>
  <c r="AV228" i="12"/>
  <c r="AW228" i="12" s="1"/>
  <c r="AV236" i="12"/>
  <c r="AW236" i="12" s="1"/>
  <c r="AV242" i="12"/>
  <c r="AW242" i="12" s="1"/>
  <c r="AV249" i="12"/>
  <c r="AW249" i="12" s="1"/>
  <c r="AV257" i="12"/>
  <c r="AW257" i="12" s="1"/>
  <c r="AV264" i="12"/>
  <c r="AW264" i="12" s="1"/>
  <c r="AV270" i="12"/>
  <c r="AW270" i="12" s="1"/>
  <c r="AV278" i="12"/>
  <c r="AW278" i="12" s="1"/>
  <c r="AV285" i="12"/>
  <c r="AW285" i="12" s="1"/>
  <c r="AV292" i="12"/>
  <c r="AW292" i="12" s="1"/>
  <c r="AV300" i="12"/>
  <c r="AW300" i="12" s="1"/>
  <c r="AV306" i="12"/>
  <c r="AW306" i="12" s="1"/>
  <c r="AV312" i="12"/>
  <c r="AW312" i="12" s="1"/>
  <c r="AV318" i="12"/>
  <c r="AW318" i="12" s="1"/>
  <c r="AV323" i="12"/>
  <c r="AW323" i="12" s="1"/>
  <c r="AV328" i="12"/>
  <c r="AW328" i="12" s="1"/>
  <c r="AV334" i="12"/>
  <c r="AW334" i="12" s="1"/>
  <c r="AV339" i="12"/>
  <c r="AW339" i="12" s="1"/>
  <c r="AV344" i="12"/>
  <c r="AW344" i="12" s="1"/>
  <c r="AV350" i="12"/>
  <c r="AW350" i="12" s="1"/>
  <c r="AV355" i="12"/>
  <c r="AW355" i="12" s="1"/>
  <c r="AV360" i="12"/>
  <c r="AW360" i="12" s="1"/>
  <c r="AV366" i="12"/>
  <c r="AW366" i="12" s="1"/>
  <c r="AV371" i="12"/>
  <c r="AW371" i="12" s="1"/>
  <c r="AV376" i="12"/>
  <c r="AW376" i="12" s="1"/>
  <c r="AV382" i="12"/>
  <c r="AW382" i="12" s="1"/>
  <c r="AV387" i="12"/>
  <c r="AW387" i="12" s="1"/>
  <c r="AV392" i="12"/>
  <c r="AW392" i="12" s="1"/>
  <c r="AV398" i="12"/>
  <c r="AW398" i="12" s="1"/>
  <c r="AV403" i="12"/>
  <c r="AW403" i="12" s="1"/>
  <c r="AV408" i="12"/>
  <c r="AW408" i="12" s="1"/>
  <c r="AV414" i="12"/>
  <c r="AW414" i="12" s="1"/>
  <c r="AV419" i="12"/>
  <c r="AW419" i="12" s="1"/>
  <c r="AV424" i="12"/>
  <c r="AW424" i="12" s="1"/>
  <c r="AV430" i="12"/>
  <c r="AW430" i="12" s="1"/>
  <c r="AV435" i="12"/>
  <c r="AW435" i="12" s="1"/>
  <c r="AV440" i="12"/>
  <c r="AW440" i="12" s="1"/>
  <c r="AV446" i="12"/>
  <c r="AW446" i="12" s="1"/>
  <c r="AV451" i="12"/>
  <c r="AW451" i="12" s="1"/>
  <c r="AV456" i="12"/>
  <c r="AW456" i="12" s="1"/>
  <c r="AV462" i="12"/>
  <c r="AW462" i="12" s="1"/>
  <c r="AV467" i="12"/>
  <c r="AW467" i="12" s="1"/>
  <c r="AV472" i="12"/>
  <c r="AW472" i="12" s="1"/>
  <c r="AV478" i="12"/>
  <c r="AW478" i="12" s="1"/>
  <c r="AV483" i="12"/>
  <c r="AW483" i="12" s="1"/>
  <c r="AV488" i="12"/>
  <c r="AW488" i="12" s="1"/>
  <c r="AV494" i="12"/>
  <c r="AW494" i="12" s="1"/>
  <c r="AV499" i="12"/>
  <c r="AW499" i="12" s="1"/>
  <c r="AV504" i="12"/>
  <c r="AW504" i="12" s="1"/>
  <c r="AV510" i="12"/>
  <c r="AW510" i="12" s="1"/>
  <c r="AV515" i="12"/>
  <c r="AW515" i="12" s="1"/>
  <c r="AV520" i="12"/>
  <c r="AW520" i="12" s="1"/>
  <c r="AV526" i="12"/>
  <c r="AW526" i="12" s="1"/>
  <c r="AV531" i="12"/>
  <c r="AW531" i="12" s="1"/>
  <c r="AV536" i="12"/>
  <c r="AW536" i="12" s="1"/>
  <c r="AV542" i="12"/>
  <c r="AW542" i="12" s="1"/>
  <c r="AV547" i="12"/>
  <c r="AW547" i="12" s="1"/>
  <c r="AV552" i="12"/>
  <c r="AW552" i="12" s="1"/>
  <c r="AV558" i="12"/>
  <c r="AW558" i="12" s="1"/>
  <c r="AV563" i="12"/>
  <c r="AW563" i="12" s="1"/>
  <c r="AV568" i="12"/>
  <c r="AW568" i="12" s="1"/>
  <c r="AV574" i="12"/>
  <c r="AW574" i="12" s="1"/>
  <c r="AV579" i="12"/>
  <c r="AW579" i="12" s="1"/>
  <c r="AV584" i="12"/>
  <c r="AW584" i="12" s="1"/>
  <c r="AV590" i="12"/>
  <c r="AW590" i="12" s="1"/>
  <c r="AV595" i="12"/>
  <c r="AW595" i="12" s="1"/>
  <c r="AV600" i="12"/>
  <c r="AW600" i="12" s="1"/>
  <c r="AV606" i="12"/>
  <c r="AW606" i="12" s="1"/>
  <c r="AV611" i="12"/>
  <c r="AW611" i="12" s="1"/>
  <c r="AV616" i="12"/>
  <c r="AW616" i="12" s="1"/>
  <c r="AV622" i="12"/>
  <c r="AW622" i="12" s="1"/>
  <c r="AV627" i="12"/>
  <c r="AW627" i="12" s="1"/>
  <c r="AV632" i="12"/>
  <c r="AW632" i="12" s="1"/>
  <c r="AV638" i="12"/>
  <c r="AW638" i="12" s="1"/>
  <c r="AV643" i="12"/>
  <c r="AW643" i="12" s="1"/>
  <c r="AV648" i="12"/>
  <c r="AW648" i="12" s="1"/>
  <c r="AV654" i="12"/>
  <c r="AW654" i="12" s="1"/>
  <c r="AV659" i="12"/>
  <c r="AW659" i="12" s="1"/>
  <c r="AV664" i="12"/>
  <c r="AW664" i="12" s="1"/>
  <c r="AV670" i="12"/>
  <c r="AW670" i="12" s="1"/>
  <c r="AV675" i="12"/>
  <c r="AW675" i="12" s="1"/>
  <c r="AV680" i="12"/>
  <c r="AW680" i="12" s="1"/>
  <c r="AV686" i="12"/>
  <c r="AW686" i="12" s="1"/>
  <c r="AV691" i="12"/>
  <c r="AW691" i="12" s="1"/>
  <c r="AV696" i="12"/>
  <c r="AW696" i="12" s="1"/>
  <c r="AV702" i="12"/>
  <c r="AW702" i="12" s="1"/>
  <c r="AV707" i="12"/>
  <c r="AW707" i="12" s="1"/>
  <c r="AV712" i="12"/>
  <c r="AW712" i="12" s="1"/>
  <c r="AV718" i="12"/>
  <c r="AW718" i="12" s="1"/>
  <c r="AV723" i="12"/>
  <c r="AW723" i="12" s="1"/>
  <c r="AV728" i="12"/>
  <c r="AW728" i="12" s="1"/>
  <c r="AV734" i="12"/>
  <c r="AW734" i="12" s="1"/>
  <c r="AV739" i="12"/>
  <c r="AW739" i="12" s="1"/>
  <c r="AV744" i="12"/>
  <c r="AW744" i="12" s="1"/>
  <c r="AV750" i="12"/>
  <c r="AW750" i="12" s="1"/>
  <c r="AV755" i="12"/>
  <c r="AW755" i="12" s="1"/>
  <c r="AV760" i="12"/>
  <c r="AW760" i="12" s="1"/>
  <c r="AV766" i="12"/>
  <c r="AW766" i="12" s="1"/>
  <c r="AV771" i="12"/>
  <c r="AW771" i="12" s="1"/>
  <c r="AV776" i="12"/>
  <c r="AW776" i="12" s="1"/>
  <c r="AV782" i="12"/>
  <c r="AW782" i="12" s="1"/>
  <c r="AV787" i="12"/>
  <c r="AW787" i="12" s="1"/>
  <c r="AV792" i="12"/>
  <c r="AW792" i="12" s="1"/>
  <c r="AV798" i="12"/>
  <c r="AW798" i="12" s="1"/>
  <c r="AV803" i="12"/>
  <c r="AW803" i="12" s="1"/>
  <c r="AV808" i="12"/>
  <c r="AW808" i="12" s="1"/>
  <c r="AV814" i="12"/>
  <c r="AW814" i="12" s="1"/>
  <c r="AV819" i="12"/>
  <c r="AW819" i="12" s="1"/>
  <c r="AV824" i="12"/>
  <c r="AW824" i="12" s="1"/>
  <c r="AV830" i="12"/>
  <c r="AW830" i="12" s="1"/>
  <c r="AV835" i="12"/>
  <c r="AW835" i="12" s="1"/>
  <c r="AV840" i="12"/>
  <c r="AW840" i="12" s="1"/>
  <c r="AV846" i="12"/>
  <c r="AW846" i="12" s="1"/>
  <c r="AV851" i="12"/>
  <c r="AW851" i="12" s="1"/>
  <c r="AV856" i="12"/>
  <c r="AW856" i="12" s="1"/>
  <c r="AV862" i="12"/>
  <c r="AW862" i="12" s="1"/>
  <c r="AV867" i="12"/>
  <c r="AW867" i="12" s="1"/>
  <c r="AV872" i="12"/>
  <c r="AW872" i="12" s="1"/>
  <c r="AV878" i="12"/>
  <c r="AW878" i="12" s="1"/>
  <c r="AV883" i="12"/>
  <c r="AW883" i="12" s="1"/>
  <c r="AV888" i="12"/>
  <c r="AW888" i="12" s="1"/>
  <c r="AV894" i="12"/>
  <c r="AW894" i="12" s="1"/>
  <c r="AV899" i="12"/>
  <c r="AW899" i="12" s="1"/>
  <c r="AV904" i="12"/>
  <c r="AW904" i="12" s="1"/>
  <c r="AV910" i="12"/>
  <c r="AW910" i="12" s="1"/>
  <c r="AV915" i="12"/>
  <c r="AW915" i="12" s="1"/>
  <c r="AV920" i="12"/>
  <c r="AW920" i="12" s="1"/>
  <c r="AV926" i="12"/>
  <c r="AW926" i="12" s="1"/>
  <c r="AV931" i="12"/>
  <c r="AW931" i="12" s="1"/>
  <c r="AV936" i="12"/>
  <c r="AW936" i="12" s="1"/>
  <c r="AV942" i="12"/>
  <c r="AW942" i="12" s="1"/>
  <c r="AV947" i="12"/>
  <c r="AW947" i="12" s="1"/>
  <c r="AV952" i="12"/>
  <c r="AW952" i="12" s="1"/>
  <c r="AV958" i="12"/>
  <c r="AW958" i="12" s="1"/>
  <c r="AV963" i="12"/>
  <c r="AW963" i="12" s="1"/>
  <c r="AV968" i="12"/>
  <c r="AW968" i="12" s="1"/>
  <c r="AV974" i="12"/>
  <c r="AW974" i="12" s="1"/>
  <c r="AV979" i="12"/>
  <c r="AW979" i="12" s="1"/>
  <c r="AV984" i="12"/>
  <c r="AW984" i="12" s="1"/>
  <c r="AV990" i="12"/>
  <c r="AW990" i="12" s="1"/>
  <c r="AV995" i="12"/>
  <c r="AW995" i="12" s="1"/>
  <c r="AV1000" i="12"/>
  <c r="AW1000" i="12" s="1"/>
  <c r="AV511" i="12"/>
  <c r="AW511" i="12" s="1"/>
  <c r="AV666" i="12"/>
  <c r="AW666" i="12" s="1"/>
  <c r="AV676" i="12"/>
  <c r="AW676" i="12" s="1"/>
  <c r="AV687" i="12"/>
  <c r="AW687" i="12" s="1"/>
  <c r="AV698" i="12"/>
  <c r="AW698" i="12" s="1"/>
  <c r="AV708" i="12"/>
  <c r="AW708" i="12" s="1"/>
  <c r="AV719" i="12"/>
  <c r="AW719" i="12" s="1"/>
  <c r="AV730" i="12"/>
  <c r="AW730" i="12" s="1"/>
  <c r="AV735" i="12"/>
  <c r="AW735" i="12" s="1"/>
  <c r="AV746" i="12"/>
  <c r="AW746" i="12" s="1"/>
  <c r="AV756" i="12"/>
  <c r="AW756" i="12" s="1"/>
  <c r="AV767" i="12"/>
  <c r="AW767" i="12" s="1"/>
  <c r="AV778" i="12"/>
  <c r="AW778" i="12" s="1"/>
  <c r="AV783" i="12"/>
  <c r="AW783" i="12" s="1"/>
  <c r="AV794" i="12"/>
  <c r="AW794" i="12" s="1"/>
  <c r="AV804" i="12"/>
  <c r="AW804" i="12" s="1"/>
  <c r="AV815" i="12"/>
  <c r="AW815" i="12" s="1"/>
  <c r="AV820" i="12"/>
  <c r="AW820" i="12" s="1"/>
  <c r="AV831" i="12"/>
  <c r="AW831" i="12" s="1"/>
  <c r="AV842" i="12"/>
  <c r="AW842" i="12" s="1"/>
  <c r="AV852" i="12"/>
  <c r="AW852" i="12" s="1"/>
  <c r="AV863" i="12"/>
  <c r="AW863" i="12" s="1"/>
  <c r="AV5" i="12"/>
  <c r="AW5" i="12" s="1"/>
  <c r="AV14" i="12"/>
  <c r="AW14" i="12" s="1"/>
  <c r="AV25" i="12"/>
  <c r="AW25" i="12" s="1"/>
  <c r="AV37" i="12"/>
  <c r="AW37" i="12" s="1"/>
  <c r="AV46" i="12"/>
  <c r="AW46" i="12" s="1"/>
  <c r="AV57" i="12"/>
  <c r="AW57" i="12" s="1"/>
  <c r="AV69" i="12"/>
  <c r="AW69" i="12" s="1"/>
  <c r="AV78" i="12"/>
  <c r="AW78" i="12" s="1"/>
  <c r="AV89" i="12"/>
  <c r="AW89" i="12" s="1"/>
  <c r="AV101" i="12"/>
  <c r="AW101" i="12" s="1"/>
  <c r="AV110" i="12"/>
  <c r="AW110" i="12" s="1"/>
  <c r="AV121" i="12"/>
  <c r="AW121" i="12" s="1"/>
  <c r="AV133" i="12"/>
  <c r="AW133" i="12" s="1"/>
  <c r="AV142" i="12"/>
  <c r="AW142" i="12" s="1"/>
  <c r="AV153" i="12"/>
  <c r="AW153" i="12" s="1"/>
  <c r="AV165" i="12"/>
  <c r="AW165" i="12" s="1"/>
  <c r="AV173" i="12"/>
  <c r="AW173" i="12" s="1"/>
  <c r="AV180" i="12"/>
  <c r="AW180" i="12" s="1"/>
  <c r="AV188" i="12"/>
  <c r="AW188" i="12" s="1"/>
  <c r="AV194" i="12"/>
  <c r="AW194" i="12" s="1"/>
  <c r="AV201" i="12"/>
  <c r="AW201" i="12" s="1"/>
  <c r="AV209" i="12"/>
  <c r="AW209" i="12" s="1"/>
  <c r="AV216" i="12"/>
  <c r="AW216" i="12" s="1"/>
  <c r="AV222" i="12"/>
  <c r="AW222" i="12" s="1"/>
  <c r="AV230" i="12"/>
  <c r="AW230" i="12" s="1"/>
  <c r="AV237" i="12"/>
  <c r="AW237" i="12" s="1"/>
  <c r="AV244" i="12"/>
  <c r="AW244" i="12" s="1"/>
  <c r="AV252" i="12"/>
  <c r="AW252" i="12" s="1"/>
  <c r="AV258" i="12"/>
  <c r="AW258" i="12" s="1"/>
  <c r="AV265" i="12"/>
  <c r="AW265" i="12" s="1"/>
  <c r="AV273" i="12"/>
  <c r="AW273" i="12" s="1"/>
  <c r="AV280" i="12"/>
  <c r="AW280" i="12" s="1"/>
  <c r="AV286" i="12"/>
  <c r="AW286" i="12" s="1"/>
  <c r="AV294" i="12"/>
  <c r="AW294" i="12" s="1"/>
  <c r="AV301" i="12"/>
  <c r="AW301" i="12" s="1"/>
  <c r="AV308" i="12"/>
  <c r="AW308" i="12" s="1"/>
  <c r="AV314" i="12"/>
  <c r="AW314" i="12" s="1"/>
  <c r="AV319" i="12"/>
  <c r="AW319" i="12" s="1"/>
  <c r="AV324" i="12"/>
  <c r="AW324" i="12" s="1"/>
  <c r="AV330" i="12"/>
  <c r="AW330" i="12" s="1"/>
  <c r="AV335" i="12"/>
  <c r="AW335" i="12" s="1"/>
  <c r="AV340" i="12"/>
  <c r="AW340" i="12" s="1"/>
  <c r="AV346" i="12"/>
  <c r="AW346" i="12" s="1"/>
  <c r="AV351" i="12"/>
  <c r="AW351" i="12" s="1"/>
  <c r="AV356" i="12"/>
  <c r="AW356" i="12" s="1"/>
  <c r="AV362" i="12"/>
  <c r="AW362" i="12" s="1"/>
  <c r="AV367" i="12"/>
  <c r="AW367" i="12" s="1"/>
  <c r="AV372" i="12"/>
  <c r="AW372" i="12" s="1"/>
  <c r="AV378" i="12"/>
  <c r="AW378" i="12" s="1"/>
  <c r="AV383" i="12"/>
  <c r="AW383" i="12" s="1"/>
  <c r="AV388" i="12"/>
  <c r="AW388" i="12" s="1"/>
  <c r="AV394" i="12"/>
  <c r="AW394" i="12" s="1"/>
  <c r="AV399" i="12"/>
  <c r="AW399" i="12" s="1"/>
  <c r="AV404" i="12"/>
  <c r="AW404" i="12" s="1"/>
  <c r="AV410" i="12"/>
  <c r="AW410" i="12" s="1"/>
  <c r="AV415" i="12"/>
  <c r="AW415" i="12" s="1"/>
  <c r="AV420" i="12"/>
  <c r="AW420" i="12" s="1"/>
  <c r="AV426" i="12"/>
  <c r="AW426" i="12" s="1"/>
  <c r="AV431" i="12"/>
  <c r="AW431" i="12" s="1"/>
  <c r="AV436" i="12"/>
  <c r="AW436" i="12" s="1"/>
  <c r="AV442" i="12"/>
  <c r="AW442" i="12" s="1"/>
  <c r="AV447" i="12"/>
  <c r="AW447" i="12" s="1"/>
  <c r="AV452" i="12"/>
  <c r="AW452" i="12" s="1"/>
  <c r="AV458" i="12"/>
  <c r="AW458" i="12" s="1"/>
  <c r="AV463" i="12"/>
  <c r="AW463" i="12" s="1"/>
  <c r="AV468" i="12"/>
  <c r="AW468" i="12" s="1"/>
  <c r="AV474" i="12"/>
  <c r="AW474" i="12" s="1"/>
  <c r="AV479" i="12"/>
  <c r="AW479" i="12" s="1"/>
  <c r="AV484" i="12"/>
  <c r="AW484" i="12" s="1"/>
  <c r="AV490" i="12"/>
  <c r="AW490" i="12" s="1"/>
  <c r="AV495" i="12"/>
  <c r="AW495" i="12" s="1"/>
  <c r="AV500" i="12"/>
  <c r="AW500" i="12" s="1"/>
  <c r="AV506" i="12"/>
  <c r="AW506" i="12" s="1"/>
  <c r="AV516" i="12"/>
  <c r="AW516" i="12" s="1"/>
  <c r="AV522" i="12"/>
  <c r="AW522" i="12" s="1"/>
  <c r="AV527" i="12"/>
  <c r="AW527" i="12" s="1"/>
  <c r="AV532" i="12"/>
  <c r="AW532" i="12" s="1"/>
  <c r="AV538" i="12"/>
  <c r="AW538" i="12" s="1"/>
  <c r="AV543" i="12"/>
  <c r="AW543" i="12" s="1"/>
  <c r="AV548" i="12"/>
  <c r="AW548" i="12" s="1"/>
  <c r="AV554" i="12"/>
  <c r="AW554" i="12" s="1"/>
  <c r="AV559" i="12"/>
  <c r="AW559" i="12" s="1"/>
  <c r="AV564" i="12"/>
  <c r="AW564" i="12" s="1"/>
  <c r="AV570" i="12"/>
  <c r="AW570" i="12" s="1"/>
  <c r="AV575" i="12"/>
  <c r="AW575" i="12" s="1"/>
  <c r="AV580" i="12"/>
  <c r="AW580" i="12" s="1"/>
  <c r="AV586" i="12"/>
  <c r="AW586" i="12" s="1"/>
  <c r="AV591" i="12"/>
  <c r="AW591" i="12" s="1"/>
  <c r="AV596" i="12"/>
  <c r="AW596" i="12" s="1"/>
  <c r="AV602" i="12"/>
  <c r="AW602" i="12" s="1"/>
  <c r="AV607" i="12"/>
  <c r="AW607" i="12" s="1"/>
  <c r="AV612" i="12"/>
  <c r="AW612" i="12" s="1"/>
  <c r="AV618" i="12"/>
  <c r="AW618" i="12" s="1"/>
  <c r="AV623" i="12"/>
  <c r="AW623" i="12" s="1"/>
  <c r="AV628" i="12"/>
  <c r="AW628" i="12" s="1"/>
  <c r="AV634" i="12"/>
  <c r="AW634" i="12" s="1"/>
  <c r="AV639" i="12"/>
  <c r="AW639" i="12" s="1"/>
  <c r="AV644" i="12"/>
  <c r="AW644" i="12" s="1"/>
  <c r="AV650" i="12"/>
  <c r="AW650" i="12" s="1"/>
  <c r="AV655" i="12"/>
  <c r="AW655" i="12" s="1"/>
  <c r="AV660" i="12"/>
  <c r="AW660" i="12" s="1"/>
  <c r="AV671" i="12"/>
  <c r="AW671" i="12" s="1"/>
  <c r="AV682" i="12"/>
  <c r="AW682" i="12" s="1"/>
  <c r="AV692" i="12"/>
  <c r="AW692" i="12" s="1"/>
  <c r="AV703" i="12"/>
  <c r="AW703" i="12" s="1"/>
  <c r="AV714" i="12"/>
  <c r="AW714" i="12" s="1"/>
  <c r="AV724" i="12"/>
  <c r="AW724" i="12" s="1"/>
  <c r="AV740" i="12"/>
  <c r="AW740" i="12" s="1"/>
  <c r="AV751" i="12"/>
  <c r="AW751" i="12" s="1"/>
  <c r="AV762" i="12"/>
  <c r="AW762" i="12" s="1"/>
  <c r="AV772" i="12"/>
  <c r="AW772" i="12" s="1"/>
  <c r="AV788" i="12"/>
  <c r="AW788" i="12" s="1"/>
  <c r="AV799" i="12"/>
  <c r="AW799" i="12" s="1"/>
  <c r="AV810" i="12"/>
  <c r="AW810" i="12" s="1"/>
  <c r="AV826" i="12"/>
  <c r="AW826" i="12" s="1"/>
  <c r="AV836" i="12"/>
  <c r="AW836" i="12" s="1"/>
  <c r="AV847" i="12"/>
  <c r="AW847" i="12" s="1"/>
  <c r="AV858" i="12"/>
  <c r="AW858" i="12" s="1"/>
  <c r="AV6" i="12"/>
  <c r="AW6" i="12" s="1"/>
  <c r="AV17" i="12"/>
  <c r="AW17" i="12" s="1"/>
  <c r="AV29" i="12"/>
  <c r="AW29" i="12" s="1"/>
  <c r="AV38" i="12"/>
  <c r="AW38" i="12" s="1"/>
  <c r="AV49" i="12"/>
  <c r="AW49" i="12" s="1"/>
  <c r="AV61" i="12"/>
  <c r="AW61" i="12" s="1"/>
  <c r="AV70" i="12"/>
  <c r="AW70" i="12" s="1"/>
  <c r="AV81" i="12"/>
  <c r="AW81" i="12" s="1"/>
  <c r="AV93" i="12"/>
  <c r="AW93" i="12" s="1"/>
  <c r="AV102" i="12"/>
  <c r="AW102" i="12" s="1"/>
  <c r="AV113" i="12"/>
  <c r="AW113" i="12" s="1"/>
  <c r="AV125" i="12"/>
  <c r="AW125" i="12" s="1"/>
  <c r="AV134" i="12"/>
  <c r="AW134" i="12" s="1"/>
  <c r="AV145" i="12"/>
  <c r="AW145" i="12" s="1"/>
  <c r="AV157" i="12"/>
  <c r="AW157" i="12" s="1"/>
  <c r="AV166" i="12"/>
  <c r="AW166" i="12" s="1"/>
  <c r="AV174" i="12"/>
  <c r="AW174" i="12" s="1"/>
  <c r="AV182" i="12"/>
  <c r="AW182" i="12" s="1"/>
  <c r="AV189" i="12"/>
  <c r="AW189" i="12" s="1"/>
  <c r="AV196" i="12"/>
  <c r="AW196" i="12" s="1"/>
  <c r="AV204" i="12"/>
  <c r="AW204" i="12" s="1"/>
  <c r="AV210" i="12"/>
  <c r="AW210" i="12" s="1"/>
  <c r="AV217" i="12"/>
  <c r="AW217" i="12" s="1"/>
  <c r="AV225" i="12"/>
  <c r="AW225" i="12" s="1"/>
  <c r="AV232" i="12"/>
  <c r="AW232" i="12" s="1"/>
  <c r="AV238" i="12"/>
  <c r="AW238" i="12" s="1"/>
  <c r="AV246" i="12"/>
  <c r="AW246" i="12" s="1"/>
  <c r="AV253" i="12"/>
  <c r="AW253" i="12" s="1"/>
  <c r="AV260" i="12"/>
  <c r="AW260" i="12" s="1"/>
  <c r="AV268" i="12"/>
  <c r="AW268" i="12" s="1"/>
  <c r="AV274" i="12"/>
  <c r="AW274" i="12" s="1"/>
  <c r="AV281" i="12"/>
  <c r="AW281" i="12" s="1"/>
  <c r="BF8" i="12" s="1"/>
  <c r="AV289" i="12"/>
  <c r="AW289" i="12" s="1"/>
  <c r="AV296" i="12"/>
  <c r="AW296" i="12" s="1"/>
  <c r="AV302" i="12"/>
  <c r="AW302" i="12" s="1"/>
  <c r="AV310" i="12"/>
  <c r="AW310" i="12" s="1"/>
  <c r="AV315" i="12"/>
  <c r="AW315" i="12" s="1"/>
  <c r="AV320" i="12"/>
  <c r="AW320" i="12" s="1"/>
  <c r="AV326" i="12"/>
  <c r="AW326" i="12" s="1"/>
  <c r="AV331" i="12"/>
  <c r="AW331" i="12" s="1"/>
  <c r="AV336" i="12"/>
  <c r="AW336" i="12" s="1"/>
  <c r="AV342" i="12"/>
  <c r="AW342" i="12" s="1"/>
  <c r="AV347" i="12"/>
  <c r="AW347" i="12" s="1"/>
  <c r="AV352" i="12"/>
  <c r="AW352" i="12" s="1"/>
  <c r="AV358" i="12"/>
  <c r="AW358" i="12" s="1"/>
  <c r="AV363" i="12"/>
  <c r="AW363" i="12" s="1"/>
  <c r="AV368" i="12"/>
  <c r="AW368" i="12" s="1"/>
  <c r="AV374" i="12"/>
  <c r="AW374" i="12" s="1"/>
  <c r="AV379" i="12"/>
  <c r="AW379" i="12" s="1"/>
  <c r="AV384" i="12"/>
  <c r="AW384" i="12" s="1"/>
  <c r="AV41" i="12"/>
  <c r="AW41" i="12" s="1"/>
  <c r="AV85" i="12"/>
  <c r="AW85" i="12" s="1"/>
  <c r="AV126" i="12"/>
  <c r="AW126" i="12" s="1"/>
  <c r="AV169" i="12"/>
  <c r="AW169" i="12" s="1"/>
  <c r="AV198" i="12"/>
  <c r="AW198" i="12" s="1"/>
  <c r="AV226" i="12"/>
  <c r="AW226" i="12" s="1"/>
  <c r="AV254" i="12"/>
  <c r="AW254" i="12" s="1"/>
  <c r="AV284" i="12"/>
  <c r="AW284" i="12" s="1"/>
  <c r="AV311" i="12"/>
  <c r="AW311" i="12" s="1"/>
  <c r="AV332" i="12"/>
  <c r="AW332" i="12" s="1"/>
  <c r="AV354" i="12"/>
  <c r="AW354" i="12" s="1"/>
  <c r="AV375" i="12"/>
  <c r="AW375" i="12" s="1"/>
  <c r="AV391" i="12"/>
  <c r="AW391" i="12" s="1"/>
  <c r="AV402" i="12"/>
  <c r="AW402" i="12" s="1"/>
  <c r="AV412" i="12"/>
  <c r="AW412" i="12" s="1"/>
  <c r="AV423" i="12"/>
  <c r="AW423" i="12" s="1"/>
  <c r="AV434" i="12"/>
  <c r="AW434" i="12" s="1"/>
  <c r="AV444" i="12"/>
  <c r="AW444" i="12" s="1"/>
  <c r="AV455" i="12"/>
  <c r="AW455" i="12" s="1"/>
  <c r="AV466" i="12"/>
  <c r="AW466" i="12" s="1"/>
  <c r="AV476" i="12"/>
  <c r="AW476" i="12" s="1"/>
  <c r="AV487" i="12"/>
  <c r="AW487" i="12" s="1"/>
  <c r="AV498" i="12"/>
  <c r="AW498" i="12" s="1"/>
  <c r="AV508" i="12"/>
  <c r="AW508" i="12" s="1"/>
  <c r="AV519" i="12"/>
  <c r="AW519" i="12" s="1"/>
  <c r="AV530" i="12"/>
  <c r="AW530" i="12" s="1"/>
  <c r="AV540" i="12"/>
  <c r="AW540" i="12" s="1"/>
  <c r="AV551" i="12"/>
  <c r="AW551" i="12" s="1"/>
  <c r="AV562" i="12"/>
  <c r="AW562" i="12" s="1"/>
  <c r="AV572" i="12"/>
  <c r="AW572" i="12" s="1"/>
  <c r="AV583" i="12"/>
  <c r="AW583" i="12" s="1"/>
  <c r="AV594" i="12"/>
  <c r="AW594" i="12" s="1"/>
  <c r="AV604" i="12"/>
  <c r="AW604" i="12" s="1"/>
  <c r="AV615" i="12"/>
  <c r="AW615" i="12" s="1"/>
  <c r="AV626" i="12"/>
  <c r="AW626" i="12" s="1"/>
  <c r="AV636" i="12"/>
  <c r="AW636" i="12" s="1"/>
  <c r="AV647" i="12"/>
  <c r="AW647" i="12" s="1"/>
  <c r="AV658" i="12"/>
  <c r="AW658" i="12" s="1"/>
  <c r="AV668" i="12"/>
  <c r="AW668" i="12" s="1"/>
  <c r="AV679" i="12"/>
  <c r="AW679" i="12" s="1"/>
  <c r="AV690" i="12"/>
  <c r="AW690" i="12" s="1"/>
  <c r="AV700" i="12"/>
  <c r="AW700" i="12" s="1"/>
  <c r="AV711" i="12"/>
  <c r="AW711" i="12" s="1"/>
  <c r="AV722" i="12"/>
  <c r="AW722" i="12" s="1"/>
  <c r="AV732" i="12"/>
  <c r="AW732" i="12" s="1"/>
  <c r="AV743" i="12"/>
  <c r="AW743" i="12" s="1"/>
  <c r="AV754" i="12"/>
  <c r="AW754" i="12" s="1"/>
  <c r="AV764" i="12"/>
  <c r="AW764" i="12" s="1"/>
  <c r="AV775" i="12"/>
  <c r="AW775" i="12" s="1"/>
  <c r="AV786" i="12"/>
  <c r="AW786" i="12" s="1"/>
  <c r="AV796" i="12"/>
  <c r="AW796" i="12" s="1"/>
  <c r="AV807" i="12"/>
  <c r="AW807" i="12" s="1"/>
  <c r="AV818" i="12"/>
  <c r="AW818" i="12" s="1"/>
  <c r="AV828" i="12"/>
  <c r="AW828" i="12" s="1"/>
  <c r="AV839" i="12"/>
  <c r="AW839" i="12" s="1"/>
  <c r="AV850" i="12"/>
  <c r="AW850" i="12" s="1"/>
  <c r="AV860" i="12"/>
  <c r="AW860" i="12" s="1"/>
  <c r="AV870" i="12"/>
  <c r="AW870" i="12" s="1"/>
  <c r="AV876" i="12"/>
  <c r="AW876" i="12" s="1"/>
  <c r="AV884" i="12"/>
  <c r="AW884" i="12" s="1"/>
  <c r="AV891" i="12"/>
  <c r="AW891" i="12" s="1"/>
  <c r="AV898" i="12"/>
  <c r="AW898" i="12" s="1"/>
  <c r="AV906" i="12"/>
  <c r="AW906" i="12" s="1"/>
  <c r="AV912" i="12"/>
  <c r="AW912" i="12" s="1"/>
  <c r="AV919" i="12"/>
  <c r="AW919" i="12" s="1"/>
  <c r="AV927" i="12"/>
  <c r="AW927" i="12" s="1"/>
  <c r="AV934" i="12"/>
  <c r="AW934" i="12" s="1"/>
  <c r="AV940" i="12"/>
  <c r="AW940" i="12" s="1"/>
  <c r="AV948" i="12"/>
  <c r="AW948" i="12" s="1"/>
  <c r="AV955" i="12"/>
  <c r="AW955" i="12" s="1"/>
  <c r="AV962" i="12"/>
  <c r="AW962" i="12" s="1"/>
  <c r="AV970" i="12"/>
  <c r="AW970" i="12" s="1"/>
  <c r="AV976" i="12"/>
  <c r="AW976" i="12" s="1"/>
  <c r="AV983" i="12"/>
  <c r="AW983" i="12" s="1"/>
  <c r="AV991" i="12"/>
  <c r="AW991" i="12" s="1"/>
  <c r="AV998" i="12"/>
  <c r="AW998" i="12" s="1"/>
  <c r="AV9" i="12"/>
  <c r="AW9" i="12" s="1"/>
  <c r="AV53" i="12"/>
  <c r="AW53" i="12" s="1"/>
  <c r="AV94" i="12"/>
  <c r="AW94" i="12" s="1"/>
  <c r="AV137" i="12"/>
  <c r="AW137" i="12" s="1"/>
  <c r="AV177" i="12"/>
  <c r="AW177" i="12" s="1"/>
  <c r="AV205" i="12"/>
  <c r="AW205" i="12" s="1"/>
  <c r="AV233" i="12"/>
  <c r="AW233" i="12" s="1"/>
  <c r="AV262" i="12"/>
  <c r="AW262" i="12" s="1"/>
  <c r="AV290" i="12"/>
  <c r="AW290" i="12" s="1"/>
  <c r="AV316" i="12"/>
  <c r="AW316" i="12" s="1"/>
  <c r="AV338" i="12"/>
  <c r="AW338" i="12" s="1"/>
  <c r="AV359" i="12"/>
  <c r="AW359" i="12" s="1"/>
  <c r="AV380" i="12"/>
  <c r="AW380" i="12" s="1"/>
  <c r="AV395" i="12"/>
  <c r="AW395" i="12" s="1"/>
  <c r="AV406" i="12"/>
  <c r="AW406" i="12" s="1"/>
  <c r="AV416" i="12"/>
  <c r="AW416" i="12" s="1"/>
  <c r="AV427" i="12"/>
  <c r="AW427" i="12" s="1"/>
  <c r="AV438" i="12"/>
  <c r="AW438" i="12" s="1"/>
  <c r="AV448" i="12"/>
  <c r="AW448" i="12" s="1"/>
  <c r="AV459" i="12"/>
  <c r="AW459" i="12" s="1"/>
  <c r="AV470" i="12"/>
  <c r="AW470" i="12" s="1"/>
  <c r="AV480" i="12"/>
  <c r="AW480" i="12" s="1"/>
  <c r="AV491" i="12"/>
  <c r="AW491" i="12" s="1"/>
  <c r="AV502" i="12"/>
  <c r="AW502" i="12" s="1"/>
  <c r="AV512" i="12"/>
  <c r="AW512" i="12" s="1"/>
  <c r="AV523" i="12"/>
  <c r="AW523" i="12" s="1"/>
  <c r="AV534" i="12"/>
  <c r="AW534" i="12" s="1"/>
  <c r="AV544" i="12"/>
  <c r="AW544" i="12" s="1"/>
  <c r="AV555" i="12"/>
  <c r="AW555" i="12" s="1"/>
  <c r="AV566" i="12"/>
  <c r="AW566" i="12" s="1"/>
  <c r="AV576" i="12"/>
  <c r="AW576" i="12" s="1"/>
  <c r="AV587" i="12"/>
  <c r="AW587" i="12" s="1"/>
  <c r="AV598" i="12"/>
  <c r="AW598" i="12" s="1"/>
  <c r="AV608" i="12"/>
  <c r="AW608" i="12" s="1"/>
  <c r="AV619" i="12"/>
  <c r="AW619" i="12" s="1"/>
  <c r="AV630" i="12"/>
  <c r="AW630" i="12" s="1"/>
  <c r="AV640" i="12"/>
  <c r="AW640" i="12" s="1"/>
  <c r="AV651" i="12"/>
  <c r="AW651" i="12" s="1"/>
  <c r="AV662" i="12"/>
  <c r="AW662" i="12" s="1"/>
  <c r="AV672" i="12"/>
  <c r="AW672" i="12" s="1"/>
  <c r="AV683" i="12"/>
  <c r="AW683" i="12" s="1"/>
  <c r="AV694" i="12"/>
  <c r="AW694" i="12" s="1"/>
  <c r="AV704" i="12"/>
  <c r="AW704" i="12" s="1"/>
  <c r="AV715" i="12"/>
  <c r="AW715" i="12" s="1"/>
  <c r="AV726" i="12"/>
  <c r="AW726" i="12" s="1"/>
  <c r="AV736" i="12"/>
  <c r="AW736" i="12" s="1"/>
  <c r="AV747" i="12"/>
  <c r="AW747" i="12" s="1"/>
  <c r="AV758" i="12"/>
  <c r="AW758" i="12" s="1"/>
  <c r="AV768" i="12"/>
  <c r="AW768" i="12" s="1"/>
  <c r="AV779" i="12"/>
  <c r="AW779" i="12" s="1"/>
  <c r="AV790" i="12"/>
  <c r="AW790" i="12" s="1"/>
  <c r="AV800" i="12"/>
  <c r="AW800" i="12" s="1"/>
  <c r="AV811" i="12"/>
  <c r="AW811" i="12" s="1"/>
  <c r="AV822" i="12"/>
  <c r="AW822" i="12" s="1"/>
  <c r="AV832" i="12"/>
  <c r="AW832" i="12" s="1"/>
  <c r="AV843" i="12"/>
  <c r="AW843" i="12" s="1"/>
  <c r="AV854" i="12"/>
  <c r="AW854" i="12" s="1"/>
  <c r="AV864" i="12"/>
  <c r="AW864" i="12" s="1"/>
  <c r="AV871" i="12"/>
  <c r="AW871" i="12" s="1"/>
  <c r="AV879" i="12"/>
  <c r="AW879" i="12" s="1"/>
  <c r="AV886" i="12"/>
  <c r="AW886" i="12" s="1"/>
  <c r="AV892" i="12"/>
  <c r="AW892" i="12" s="1"/>
  <c r="AV900" i="12"/>
  <c r="AW900" i="12" s="1"/>
  <c r="AV907" i="12"/>
  <c r="AW907" i="12" s="1"/>
  <c r="AV914" i="12"/>
  <c r="AW914" i="12" s="1"/>
  <c r="AV922" i="12"/>
  <c r="AW922" i="12" s="1"/>
  <c r="AV928" i="12"/>
  <c r="AW928" i="12" s="1"/>
  <c r="AV935" i="12"/>
  <c r="AW935" i="12" s="1"/>
  <c r="AV943" i="12"/>
  <c r="AW943" i="12" s="1"/>
  <c r="AV950" i="12"/>
  <c r="AW950" i="12" s="1"/>
  <c r="AV956" i="12"/>
  <c r="AW956" i="12" s="1"/>
  <c r="AV964" i="12"/>
  <c r="AW964" i="12" s="1"/>
  <c r="AV971" i="12"/>
  <c r="AW971" i="12" s="1"/>
  <c r="AV978" i="12"/>
  <c r="AW978" i="12" s="1"/>
  <c r="AV986" i="12"/>
  <c r="AW986" i="12" s="1"/>
  <c r="AV992" i="12"/>
  <c r="AW992" i="12" s="1"/>
  <c r="AV999" i="12"/>
  <c r="AW999" i="12" s="1"/>
  <c r="AV21" i="12"/>
  <c r="AW21" i="12" s="1"/>
  <c r="AV62" i="12"/>
  <c r="AW62" i="12" s="1"/>
  <c r="AV105" i="12"/>
  <c r="AW105" i="12" s="1"/>
  <c r="AV149" i="12"/>
  <c r="AW149" i="12" s="1"/>
  <c r="AV184" i="12"/>
  <c r="AW184" i="12" s="1"/>
  <c r="AV212" i="12"/>
  <c r="AW212" i="12" s="1"/>
  <c r="AV241" i="12"/>
  <c r="AW241" i="12" s="1"/>
  <c r="AV269" i="12"/>
  <c r="AW269" i="12" s="1"/>
  <c r="AV297" i="12"/>
  <c r="AW297" i="12" s="1"/>
  <c r="AV322" i="12"/>
  <c r="AW322" i="12" s="1"/>
  <c r="AV343" i="12"/>
  <c r="AW343" i="12" s="1"/>
  <c r="AV364" i="12"/>
  <c r="AW364" i="12" s="1"/>
  <c r="AV386" i="12"/>
  <c r="AW386" i="12" s="1"/>
  <c r="AV396" i="12"/>
  <c r="AW396" i="12" s="1"/>
  <c r="AV407" i="12"/>
  <c r="AW407" i="12" s="1"/>
  <c r="AV418" i="12"/>
  <c r="AW418" i="12" s="1"/>
  <c r="AV428" i="12"/>
  <c r="AW428" i="12" s="1"/>
  <c r="AV439" i="12"/>
  <c r="AW439" i="12" s="1"/>
  <c r="AV450" i="12"/>
  <c r="AW450" i="12" s="1"/>
  <c r="AV460" i="12"/>
  <c r="AW460" i="12" s="1"/>
  <c r="AV471" i="12"/>
  <c r="AW471" i="12" s="1"/>
  <c r="AV482" i="12"/>
  <c r="AW482" i="12" s="1"/>
  <c r="AV492" i="12"/>
  <c r="AW492" i="12" s="1"/>
  <c r="AV503" i="12"/>
  <c r="AW503" i="12" s="1"/>
  <c r="AV514" i="12"/>
  <c r="AW514" i="12" s="1"/>
  <c r="AV524" i="12"/>
  <c r="AW524" i="12" s="1"/>
  <c r="AV535" i="12"/>
  <c r="AW535" i="12" s="1"/>
  <c r="AV546" i="12"/>
  <c r="AW546" i="12" s="1"/>
  <c r="AV556" i="12"/>
  <c r="AW556" i="12" s="1"/>
  <c r="AV567" i="12"/>
  <c r="AW567" i="12" s="1"/>
  <c r="AV578" i="12"/>
  <c r="AW578" i="12" s="1"/>
  <c r="AV588" i="12"/>
  <c r="AW588" i="12" s="1"/>
  <c r="AV599" i="12"/>
  <c r="AW599" i="12" s="1"/>
  <c r="AV610" i="12"/>
  <c r="AW610" i="12" s="1"/>
  <c r="AV620" i="12"/>
  <c r="AW620" i="12" s="1"/>
  <c r="AV631" i="12"/>
  <c r="AW631" i="12" s="1"/>
  <c r="AV642" i="12"/>
  <c r="AW642" i="12" s="1"/>
  <c r="AV652" i="12"/>
  <c r="AW652" i="12" s="1"/>
  <c r="AV663" i="12"/>
  <c r="AW663" i="12" s="1"/>
  <c r="AV674" i="12"/>
  <c r="AW674" i="12" s="1"/>
  <c r="AV684" i="12"/>
  <c r="AW684" i="12" s="1"/>
  <c r="AV695" i="12"/>
  <c r="AW695" i="12" s="1"/>
  <c r="AV706" i="12"/>
  <c r="AW706" i="12" s="1"/>
  <c r="AV716" i="12"/>
  <c r="AW716" i="12" s="1"/>
  <c r="AV727" i="12"/>
  <c r="AW727" i="12" s="1"/>
  <c r="AV738" i="12"/>
  <c r="AW738" i="12" s="1"/>
  <c r="AV748" i="12"/>
  <c r="AW748" i="12" s="1"/>
  <c r="AV759" i="12"/>
  <c r="AW759" i="12" s="1"/>
  <c r="AV770" i="12"/>
  <c r="AW770" i="12" s="1"/>
  <c r="AV780" i="12"/>
  <c r="AW780" i="12" s="1"/>
  <c r="AV791" i="12"/>
  <c r="AW791" i="12" s="1"/>
  <c r="AV802" i="12"/>
  <c r="AW802" i="12" s="1"/>
  <c r="AV812" i="12"/>
  <c r="AW812" i="12" s="1"/>
  <c r="AV823" i="12"/>
  <c r="AW823" i="12" s="1"/>
  <c r="AV834" i="12"/>
  <c r="AW834" i="12" s="1"/>
  <c r="AV844" i="12"/>
  <c r="AW844" i="12" s="1"/>
  <c r="AV855" i="12"/>
  <c r="AW855" i="12" s="1"/>
  <c r="AV866" i="12"/>
  <c r="AW866" i="12" s="1"/>
  <c r="AV874" i="12"/>
  <c r="AW874" i="12" s="1"/>
  <c r="AV880" i="12"/>
  <c r="AW880" i="12" s="1"/>
  <c r="AV887" i="12"/>
  <c r="AW887" i="12" s="1"/>
  <c r="AV895" i="12"/>
  <c r="AW895" i="12" s="1"/>
  <c r="AV902" i="12"/>
  <c r="AW902" i="12" s="1"/>
  <c r="AV908" i="12"/>
  <c r="AW908" i="12" s="1"/>
  <c r="AV916" i="12"/>
  <c r="AW916" i="12" s="1"/>
  <c r="AV923" i="12"/>
  <c r="AW923" i="12" s="1"/>
  <c r="AV930" i="12"/>
  <c r="AW930" i="12" s="1"/>
  <c r="AV938" i="12"/>
  <c r="AW938" i="12" s="1"/>
  <c r="AV944" i="12"/>
  <c r="AW944" i="12" s="1"/>
  <c r="AV951" i="12"/>
  <c r="AW951" i="12" s="1"/>
  <c r="AV959" i="12"/>
  <c r="AW959" i="12" s="1"/>
  <c r="AV966" i="12"/>
  <c r="AW966" i="12" s="1"/>
  <c r="AV972" i="12"/>
  <c r="AW972" i="12" s="1"/>
  <c r="AV980" i="12"/>
  <c r="AW980" i="12" s="1"/>
  <c r="AV987" i="12"/>
  <c r="AW987" i="12" s="1"/>
  <c r="AV994" i="12"/>
  <c r="AW994" i="12" s="1"/>
  <c r="AV73" i="12"/>
  <c r="AW73" i="12" s="1"/>
  <c r="AV220" i="12"/>
  <c r="AW220" i="12" s="1"/>
  <c r="AV327" i="12"/>
  <c r="AW327" i="12" s="1"/>
  <c r="AV400" i="12"/>
  <c r="AW400" i="12" s="1"/>
  <c r="AV443" i="12"/>
  <c r="AW443" i="12" s="1"/>
  <c r="AV486" i="12"/>
  <c r="AW486" i="12" s="1"/>
  <c r="AV528" i="12"/>
  <c r="AW528" i="12" s="1"/>
  <c r="AV571" i="12"/>
  <c r="AW571" i="12" s="1"/>
  <c r="AV614" i="12"/>
  <c r="AW614" i="12" s="1"/>
  <c r="AV656" i="12"/>
  <c r="AW656" i="12" s="1"/>
  <c r="AV699" i="12"/>
  <c r="AW699" i="12" s="1"/>
  <c r="AV742" i="12"/>
  <c r="AW742" i="12" s="1"/>
  <c r="AV784" i="12"/>
  <c r="AW784" i="12" s="1"/>
  <c r="AV827" i="12"/>
  <c r="AW827" i="12" s="1"/>
  <c r="AV868" i="12"/>
  <c r="AW868" i="12" s="1"/>
  <c r="AV896" i="12"/>
  <c r="AW896" i="12" s="1"/>
  <c r="AV924" i="12"/>
  <c r="AW924" i="12" s="1"/>
  <c r="AV954" i="12"/>
  <c r="AW954" i="12" s="1"/>
  <c r="AV982" i="12"/>
  <c r="AW982" i="12" s="1"/>
  <c r="AV117" i="12"/>
  <c r="AW117" i="12" s="1"/>
  <c r="AV248" i="12"/>
  <c r="AW248" i="12" s="1"/>
  <c r="AV348" i="12"/>
  <c r="AW348" i="12" s="1"/>
  <c r="AV411" i="12"/>
  <c r="AW411" i="12" s="1"/>
  <c r="AV454" i="12"/>
  <c r="AW454" i="12" s="1"/>
  <c r="AV496" i="12"/>
  <c r="AW496" i="12" s="1"/>
  <c r="AV539" i="12"/>
  <c r="AW539" i="12" s="1"/>
  <c r="AV582" i="12"/>
  <c r="AW582" i="12" s="1"/>
  <c r="AV624" i="12"/>
  <c r="AW624" i="12" s="1"/>
  <c r="AV667" i="12"/>
  <c r="AW667" i="12" s="1"/>
  <c r="AV710" i="12"/>
  <c r="AW710" i="12" s="1"/>
  <c r="AV752" i="12"/>
  <c r="AW752" i="12" s="1"/>
  <c r="AV795" i="12"/>
  <c r="AW795" i="12" s="1"/>
  <c r="AV838" i="12"/>
  <c r="AW838" i="12" s="1"/>
  <c r="AV875" i="12"/>
  <c r="AW875" i="12" s="1"/>
  <c r="AV903" i="12"/>
  <c r="AW903" i="12" s="1"/>
  <c r="AV932" i="12"/>
  <c r="AW932" i="12" s="1"/>
  <c r="AV960" i="12"/>
  <c r="AW960" i="12" s="1"/>
  <c r="AV988" i="12"/>
  <c r="AW988" i="12" s="1"/>
  <c r="AV158" i="12"/>
  <c r="AW158" i="12" s="1"/>
  <c r="AV276" i="12"/>
  <c r="AW276" i="12" s="1"/>
  <c r="AV370" i="12"/>
  <c r="AW370" i="12" s="1"/>
  <c r="AV422" i="12"/>
  <c r="AW422" i="12" s="1"/>
  <c r="AV464" i="12"/>
  <c r="AW464" i="12" s="1"/>
  <c r="AV507" i="12"/>
  <c r="AW507" i="12" s="1"/>
  <c r="AV550" i="12"/>
  <c r="AW550" i="12" s="1"/>
  <c r="AV592" i="12"/>
  <c r="AW592" i="12" s="1"/>
  <c r="AV635" i="12"/>
  <c r="AW635" i="12" s="1"/>
  <c r="AV678" i="12"/>
  <c r="AW678" i="12" s="1"/>
  <c r="AV720" i="12"/>
  <c r="AW720" i="12" s="1"/>
  <c r="AV763" i="12"/>
  <c r="AW763" i="12" s="1"/>
  <c r="AV806" i="12"/>
  <c r="AW806" i="12" s="1"/>
  <c r="AV848" i="12"/>
  <c r="AW848" i="12" s="1"/>
  <c r="AV882" i="12"/>
  <c r="AW882" i="12" s="1"/>
  <c r="AV911" i="12"/>
  <c r="AW911" i="12" s="1"/>
  <c r="AV939" i="12"/>
  <c r="AW939" i="12" s="1"/>
  <c r="AV967" i="12"/>
  <c r="AW967" i="12" s="1"/>
  <c r="AV996" i="12"/>
  <c r="AW996" i="12" s="1"/>
  <c r="AV30" i="12"/>
  <c r="AW30" i="12" s="1"/>
  <c r="AV190" i="12"/>
  <c r="AW190" i="12" s="1"/>
  <c r="AV305" i="12"/>
  <c r="AW305" i="12" s="1"/>
  <c r="AV390" i="12"/>
  <c r="AW390" i="12" s="1"/>
  <c r="AV432" i="12"/>
  <c r="AW432" i="12" s="1"/>
  <c r="AV475" i="12"/>
  <c r="AW475" i="12" s="1"/>
  <c r="AV518" i="12"/>
  <c r="AW518" i="12" s="1"/>
  <c r="AV560" i="12"/>
  <c r="AW560" i="12" s="1"/>
  <c r="AV603" i="12"/>
  <c r="AW603" i="12" s="1"/>
  <c r="AV646" i="12"/>
  <c r="AW646" i="12" s="1"/>
  <c r="AV688" i="12"/>
  <c r="AW688" i="12" s="1"/>
  <c r="AV731" i="12"/>
  <c r="AW731" i="12" s="1"/>
  <c r="AV774" i="12"/>
  <c r="AW774" i="12" s="1"/>
  <c r="AV816" i="12"/>
  <c r="AW816" i="12" s="1"/>
  <c r="AV859" i="12"/>
  <c r="AW859" i="12" s="1"/>
  <c r="AV890" i="12"/>
  <c r="AW890" i="12" s="1"/>
  <c r="AV918" i="12"/>
  <c r="AW918" i="12" s="1"/>
  <c r="AV946" i="12"/>
  <c r="AW946" i="12" s="1"/>
  <c r="AV975" i="12"/>
  <c r="AW975" i="12" s="1"/>
  <c r="AZ11" i="12"/>
  <c r="BA11" i="12" s="1"/>
  <c r="H31" i="12"/>
  <c r="AR5" i="12"/>
  <c r="AS5" i="12" s="1"/>
  <c r="AR8" i="12"/>
  <c r="AS8" i="12" s="1"/>
  <c r="AR13" i="12"/>
  <c r="AS13" i="12" s="1"/>
  <c r="AR16" i="12"/>
  <c r="AS16" i="12" s="1"/>
  <c r="AR21" i="12"/>
  <c r="AS21" i="12" s="1"/>
  <c r="AR24" i="12"/>
  <c r="AS24" i="12" s="1"/>
  <c r="AR29" i="12"/>
  <c r="AS29" i="12" s="1"/>
  <c r="AR32" i="12"/>
  <c r="AS32" i="12" s="1"/>
  <c r="AR37" i="12"/>
  <c r="AS37" i="12" s="1"/>
  <c r="AR40" i="12"/>
  <c r="AS40" i="12" s="1"/>
  <c r="AR45" i="12"/>
  <c r="AS45" i="12" s="1"/>
  <c r="AR48" i="12"/>
  <c r="AS48" i="12" s="1"/>
  <c r="AR53" i="12"/>
  <c r="AS53" i="12" s="1"/>
  <c r="AR56" i="12"/>
  <c r="AS56" i="12" s="1"/>
  <c r="AR61" i="12"/>
  <c r="AS61" i="12" s="1"/>
  <c r="AR64" i="12"/>
  <c r="AS64" i="12" s="1"/>
  <c r="AR69" i="12"/>
  <c r="AS69" i="12" s="1"/>
  <c r="AT69" i="12" s="1"/>
  <c r="AR72" i="12"/>
  <c r="AS72" i="12" s="1"/>
  <c r="AR77" i="12"/>
  <c r="AS77" i="12" s="1"/>
  <c r="AR80" i="12"/>
  <c r="AS80" i="12" s="1"/>
  <c r="AR85" i="12"/>
  <c r="AS85" i="12" s="1"/>
  <c r="AT85" i="12" s="1"/>
  <c r="AR88" i="12"/>
  <c r="AS88" i="12" s="1"/>
  <c r="AR93" i="12"/>
  <c r="AS93" i="12" s="1"/>
  <c r="AR96" i="12"/>
  <c r="AS96" i="12" s="1"/>
  <c r="AR101" i="12"/>
  <c r="AS101" i="12" s="1"/>
  <c r="AR104" i="12"/>
  <c r="AS104" i="12" s="1"/>
  <c r="AR109" i="12"/>
  <c r="AS109" i="12" s="1"/>
  <c r="AR112" i="12"/>
  <c r="AS112" i="12" s="1"/>
  <c r="AR117" i="12"/>
  <c r="AS117" i="12" s="1"/>
  <c r="AR120" i="12"/>
  <c r="AS120" i="12" s="1"/>
  <c r="AR125" i="12"/>
  <c r="AS125" i="12" s="1"/>
  <c r="AR128" i="12"/>
  <c r="AS128" i="12" s="1"/>
  <c r="AR133" i="12"/>
  <c r="AS133" i="12" s="1"/>
  <c r="AT133" i="12" s="1"/>
  <c r="AR136" i="12"/>
  <c r="AS136" i="12" s="1"/>
  <c r="AR141" i="12"/>
  <c r="AS141" i="12" s="1"/>
  <c r="AR144" i="12"/>
  <c r="AS144" i="12" s="1"/>
  <c r="AR149" i="12"/>
  <c r="AS149" i="12" s="1"/>
  <c r="AT149" i="12" s="1"/>
  <c r="AR152" i="12"/>
  <c r="AS152" i="12" s="1"/>
  <c r="AR157" i="12"/>
  <c r="AS157" i="12" s="1"/>
  <c r="AR164" i="12"/>
  <c r="AS164" i="12" s="1"/>
  <c r="AT164" i="12" s="1"/>
  <c r="AR167" i="12"/>
  <c r="AS167" i="12" s="1"/>
  <c r="AR171" i="12"/>
  <c r="AS171" i="12" s="1"/>
  <c r="AT171" i="12" s="1"/>
  <c r="AR174" i="12"/>
  <c r="AS174" i="12" s="1"/>
  <c r="AR178" i="12"/>
  <c r="AS178" i="12" s="1"/>
  <c r="AR182" i="12"/>
  <c r="AS182" i="12" s="1"/>
  <c r="AT182" i="12" s="1"/>
  <c r="AR186" i="12"/>
  <c r="AS186" i="12" s="1"/>
  <c r="AR190" i="12"/>
  <c r="AS190" i="12" s="1"/>
  <c r="AR194" i="12"/>
  <c r="AS194" i="12" s="1"/>
  <c r="AR198" i="12"/>
  <c r="AS198" i="12" s="1"/>
  <c r="AT198" i="12" s="1"/>
  <c r="AR202" i="12"/>
  <c r="AS202" i="12" s="1"/>
  <c r="AR206" i="12"/>
  <c r="AS206" i="12" s="1"/>
  <c r="AR210" i="12"/>
  <c r="AS210" i="12" s="1"/>
  <c r="AT210" i="12" s="1"/>
  <c r="AR214" i="12"/>
  <c r="AS214" i="12" s="1"/>
  <c r="AR218" i="12"/>
  <c r="AS218" i="12" s="1"/>
  <c r="AT218" i="12" s="1"/>
  <c r="AR222" i="12"/>
  <c r="AS222" i="12" s="1"/>
  <c r="AR226" i="12"/>
  <c r="AS226" i="12" s="1"/>
  <c r="AT226" i="12" s="1"/>
  <c r="AR230" i="12"/>
  <c r="AS230" i="12" s="1"/>
  <c r="AR234" i="12"/>
  <c r="AS234" i="12" s="1"/>
  <c r="AT234" i="12" s="1"/>
  <c r="AR238" i="12"/>
  <c r="AS238" i="12" s="1"/>
  <c r="AR242" i="12"/>
  <c r="AS242" i="12" s="1"/>
  <c r="AR246" i="12"/>
  <c r="AS246" i="12" s="1"/>
  <c r="AT246" i="12" s="1"/>
  <c r="AR250" i="12"/>
  <c r="AS250" i="12" s="1"/>
  <c r="AR254" i="12"/>
  <c r="AS254" i="12" s="1"/>
  <c r="AR258" i="12"/>
  <c r="AS258" i="12" s="1"/>
  <c r="AR262" i="12"/>
  <c r="AS262" i="12" s="1"/>
  <c r="AT262" i="12" s="1"/>
  <c r="AR266" i="12"/>
  <c r="AS266" i="12" s="1"/>
  <c r="AR270" i="12"/>
  <c r="AS270" i="12" s="1"/>
  <c r="AR274" i="12"/>
  <c r="AS274" i="12" s="1"/>
  <c r="AT274" i="12" s="1"/>
  <c r="AR278" i="12"/>
  <c r="AS278" i="12" s="1"/>
  <c r="AT278" i="12" s="1"/>
  <c r="AR281" i="12"/>
  <c r="AS281" i="12" s="1"/>
  <c r="AT281" i="12" s="1"/>
  <c r="AR284" i="12"/>
  <c r="AS284" i="12" s="1"/>
  <c r="AR291" i="12"/>
  <c r="AS291" i="12" s="1"/>
  <c r="AT291" i="12" s="1"/>
  <c r="AR294" i="12"/>
  <c r="AS294" i="12" s="1"/>
  <c r="AT294" i="12" s="1"/>
  <c r="AR297" i="12"/>
  <c r="AS297" i="12" s="1"/>
  <c r="AR300" i="12"/>
  <c r="AS300" i="12" s="1"/>
  <c r="AR307" i="12"/>
  <c r="AS307" i="12" s="1"/>
  <c r="AR310" i="12"/>
  <c r="AS310" i="12" s="1"/>
  <c r="AT310" i="12" s="1"/>
  <c r="AR313" i="12"/>
  <c r="AS313" i="12" s="1"/>
  <c r="AR316" i="12"/>
  <c r="AS316" i="12" s="1"/>
  <c r="AR323" i="12"/>
  <c r="AS323" i="12" s="1"/>
  <c r="AT323" i="12" s="1"/>
  <c r="AR326" i="12"/>
  <c r="AS326" i="12" s="1"/>
  <c r="AT326" i="12" s="1"/>
  <c r="AR329" i="12"/>
  <c r="AS329" i="12" s="1"/>
  <c r="AR332" i="12"/>
  <c r="AS332" i="12" s="1"/>
  <c r="AR339" i="12"/>
  <c r="AS339" i="12" s="1"/>
  <c r="AR341" i="12"/>
  <c r="AS341" i="12" s="1"/>
  <c r="AT341" i="12" s="1"/>
  <c r="AR343" i="12"/>
  <c r="AS343" i="12" s="1"/>
  <c r="AR345" i="12"/>
  <c r="AS345" i="12" s="1"/>
  <c r="AR347" i="12"/>
  <c r="AS347" i="12" s="1"/>
  <c r="AR349" i="12"/>
  <c r="AS349" i="12" s="1"/>
  <c r="AR351" i="12"/>
  <c r="AS351" i="12" s="1"/>
  <c r="AT351" i="12" s="1"/>
  <c r="AR353" i="12"/>
  <c r="AS353" i="12" s="1"/>
  <c r="AR355" i="12"/>
  <c r="AS355" i="12" s="1"/>
  <c r="AR357" i="12"/>
  <c r="AS357" i="12" s="1"/>
  <c r="AT357" i="12" s="1"/>
  <c r="AR359" i="12"/>
  <c r="AS359" i="12" s="1"/>
  <c r="AR6" i="12"/>
  <c r="AS6" i="12" s="1"/>
  <c r="AR11" i="12"/>
  <c r="AS11" i="12" s="1"/>
  <c r="AT11" i="12" s="1"/>
  <c r="AR14" i="12"/>
  <c r="AS14" i="12" s="1"/>
  <c r="AT14" i="12" s="1"/>
  <c r="AR19" i="12"/>
  <c r="AS19" i="12" s="1"/>
  <c r="AR22" i="12"/>
  <c r="AS22" i="12" s="1"/>
  <c r="AR27" i="12"/>
  <c r="AS27" i="12" s="1"/>
  <c r="AR30" i="12"/>
  <c r="AS30" i="12" s="1"/>
  <c r="AT30" i="12" s="1"/>
  <c r="AR35" i="12"/>
  <c r="AS35" i="12" s="1"/>
  <c r="AT35" i="12" s="1"/>
  <c r="AR38" i="12"/>
  <c r="AS38" i="12" s="1"/>
  <c r="AT38" i="12" s="1"/>
  <c r="AR43" i="12"/>
  <c r="AS43" i="12" s="1"/>
  <c r="AR46" i="12"/>
  <c r="AS46" i="12" s="1"/>
  <c r="AR51" i="12"/>
  <c r="AS51" i="12" s="1"/>
  <c r="AR54" i="12"/>
  <c r="AS54" i="12" s="1"/>
  <c r="AR59" i="12"/>
  <c r="AS59" i="12" s="1"/>
  <c r="AR62" i="12"/>
  <c r="AS62" i="12" s="1"/>
  <c r="AR67" i="12"/>
  <c r="AS67" i="12" s="1"/>
  <c r="AR70" i="12"/>
  <c r="AS70" i="12" s="1"/>
  <c r="AR75" i="12"/>
  <c r="AS75" i="12" s="1"/>
  <c r="AT75" i="12" s="1"/>
  <c r="AR78" i="12"/>
  <c r="AS78" i="12" s="1"/>
  <c r="AT78" i="12" s="1"/>
  <c r="AR83" i="12"/>
  <c r="AS83" i="12" s="1"/>
  <c r="AR86" i="12"/>
  <c r="AS86" i="12" s="1"/>
  <c r="AR91" i="12"/>
  <c r="AS91" i="12" s="1"/>
  <c r="AR94" i="12"/>
  <c r="AS94" i="12" s="1"/>
  <c r="AT94" i="12" s="1"/>
  <c r="AR99" i="12"/>
  <c r="AS99" i="12" s="1"/>
  <c r="AT99" i="12" s="1"/>
  <c r="AR102" i="12"/>
  <c r="AS102" i="12" s="1"/>
  <c r="AR107" i="12"/>
  <c r="AS107" i="12" s="1"/>
  <c r="AR110" i="12"/>
  <c r="AS110" i="12" s="1"/>
  <c r="AR115" i="12"/>
  <c r="AS115" i="12" s="1"/>
  <c r="AR118" i="12"/>
  <c r="AS118" i="12" s="1"/>
  <c r="AR123" i="12"/>
  <c r="AS123" i="12" s="1"/>
  <c r="AR126" i="12"/>
  <c r="AS126" i="12" s="1"/>
  <c r="AR131" i="12"/>
  <c r="AS131" i="12" s="1"/>
  <c r="AR134" i="12"/>
  <c r="AS134" i="12" s="1"/>
  <c r="AR139" i="12"/>
  <c r="AS139" i="12" s="1"/>
  <c r="AR142" i="12"/>
  <c r="AS142" i="12" s="1"/>
  <c r="AT142" i="12" s="1"/>
  <c r="AR147" i="12"/>
  <c r="AS147" i="12" s="1"/>
  <c r="AR150" i="12"/>
  <c r="AS150" i="12" s="1"/>
  <c r="AR155" i="12"/>
  <c r="AS155" i="12" s="1"/>
  <c r="AT155" i="12" s="1"/>
  <c r="AR158" i="12"/>
  <c r="AS158" i="12" s="1"/>
  <c r="AT158" i="12" s="1"/>
  <c r="AR161" i="12"/>
  <c r="AS161" i="12" s="1"/>
  <c r="AT161" i="12" s="1"/>
  <c r="AR168" i="12"/>
  <c r="AS168" i="12" s="1"/>
  <c r="AR172" i="12"/>
  <c r="AS172" i="12" s="1"/>
  <c r="AR175" i="12"/>
  <c r="AS175" i="12" s="1"/>
  <c r="AR179" i="12"/>
  <c r="AS179" i="12" s="1"/>
  <c r="AR183" i="12"/>
  <c r="AS183" i="12" s="1"/>
  <c r="AR187" i="12"/>
  <c r="AS187" i="12" s="1"/>
  <c r="AT187" i="12" s="1"/>
  <c r="AR191" i="12"/>
  <c r="AS191" i="12" s="1"/>
  <c r="AT191" i="12" s="1"/>
  <c r="AR195" i="12"/>
  <c r="AS195" i="12" s="1"/>
  <c r="AR199" i="12"/>
  <c r="AS199" i="12" s="1"/>
  <c r="AR203" i="12"/>
  <c r="AS203" i="12" s="1"/>
  <c r="AR207" i="12"/>
  <c r="AS207" i="12" s="1"/>
  <c r="AR211" i="12"/>
  <c r="AS211" i="12" s="1"/>
  <c r="BD10" i="12" s="1"/>
  <c r="AR215" i="12"/>
  <c r="AS215" i="12" s="1"/>
  <c r="AR219" i="12"/>
  <c r="AS219" i="12" s="1"/>
  <c r="AR223" i="12"/>
  <c r="AS223" i="12" s="1"/>
  <c r="AR227" i="12"/>
  <c r="AS227" i="12" s="1"/>
  <c r="AT227" i="12" s="1"/>
  <c r="AR231" i="12"/>
  <c r="AS231" i="12" s="1"/>
  <c r="AR235" i="12"/>
  <c r="AS235" i="12" s="1"/>
  <c r="AR239" i="12"/>
  <c r="AS239" i="12" s="1"/>
  <c r="AT239" i="12" s="1"/>
  <c r="AR243" i="12"/>
  <c r="AS243" i="12" s="1"/>
  <c r="AR247" i="12"/>
  <c r="AS247" i="12" s="1"/>
  <c r="AR251" i="12"/>
  <c r="AS251" i="12" s="1"/>
  <c r="AR255" i="12"/>
  <c r="AS255" i="12" s="1"/>
  <c r="AR259" i="12"/>
  <c r="AS259" i="12" s="1"/>
  <c r="AR263" i="12"/>
  <c r="AS263" i="12" s="1"/>
  <c r="AR267" i="12"/>
  <c r="AS267" i="12" s="1"/>
  <c r="AR271" i="12"/>
  <c r="AS271" i="12" s="1"/>
  <c r="AR275" i="12"/>
  <c r="AS275" i="12" s="1"/>
  <c r="AR279" i="12"/>
  <c r="AS279" i="12" s="1"/>
  <c r="AT279" i="12" s="1"/>
  <c r="AR282" i="12"/>
  <c r="AS282" i="12" s="1"/>
  <c r="AT282" i="12" s="1"/>
  <c r="AR285" i="12"/>
  <c r="AS285" i="12" s="1"/>
  <c r="AT285" i="12" s="1"/>
  <c r="AR288" i="12"/>
  <c r="AS288" i="12" s="1"/>
  <c r="AR295" i="12"/>
  <c r="AS295" i="12" s="1"/>
  <c r="AR298" i="12"/>
  <c r="AS298" i="12" s="1"/>
  <c r="AR301" i="12"/>
  <c r="AS301" i="12" s="1"/>
  <c r="AT301" i="12" s="1"/>
  <c r="AR304" i="12"/>
  <c r="AS304" i="12" s="1"/>
  <c r="AT304" i="12" s="1"/>
  <c r="AR311" i="12"/>
  <c r="AS311" i="12" s="1"/>
  <c r="AR314" i="12"/>
  <c r="AS314" i="12" s="1"/>
  <c r="AR317" i="12"/>
  <c r="AS317" i="12" s="1"/>
  <c r="AT317" i="12" s="1"/>
  <c r="AR9" i="12"/>
  <c r="AS9" i="12" s="1"/>
  <c r="AR12" i="12"/>
  <c r="AS12" i="12" s="1"/>
  <c r="AR17" i="12"/>
  <c r="AS17" i="12" s="1"/>
  <c r="AT17" i="12" s="1"/>
  <c r="AR20" i="12"/>
  <c r="AS20" i="12" s="1"/>
  <c r="AT20" i="12" s="1"/>
  <c r="AR25" i="12"/>
  <c r="AS25" i="12" s="1"/>
  <c r="AR28" i="12"/>
  <c r="AS28" i="12" s="1"/>
  <c r="AR33" i="12"/>
  <c r="AS33" i="12" s="1"/>
  <c r="AR36" i="12"/>
  <c r="AS36" i="12" s="1"/>
  <c r="AT36" i="12" s="1"/>
  <c r="AR41" i="12"/>
  <c r="AS41" i="12" s="1"/>
  <c r="AR44" i="12"/>
  <c r="AS44" i="12" s="1"/>
  <c r="AR49" i="12"/>
  <c r="AS49" i="12" s="1"/>
  <c r="AT49" i="12" s="1"/>
  <c r="AR52" i="12"/>
  <c r="AS52" i="12" s="1"/>
  <c r="AT52" i="12" s="1"/>
  <c r="AR57" i="12"/>
  <c r="AS57" i="12" s="1"/>
  <c r="AT57" i="12" s="1"/>
  <c r="AR60" i="12"/>
  <c r="AS60" i="12" s="1"/>
  <c r="AR65" i="12"/>
  <c r="AS65" i="12" s="1"/>
  <c r="AR68" i="12"/>
  <c r="AS68" i="12" s="1"/>
  <c r="AT68" i="12" s="1"/>
  <c r="AR73" i="12"/>
  <c r="AS73" i="12" s="1"/>
  <c r="AR76" i="12"/>
  <c r="AS76" i="12" s="1"/>
  <c r="AR81" i="12"/>
  <c r="AS81" i="12" s="1"/>
  <c r="AR84" i="12"/>
  <c r="AS84" i="12" s="1"/>
  <c r="AT84" i="12" s="1"/>
  <c r="AR89" i="12"/>
  <c r="AS89" i="12" s="1"/>
  <c r="AR92" i="12"/>
  <c r="AS92" i="12" s="1"/>
  <c r="AR97" i="12"/>
  <c r="AS97" i="12" s="1"/>
  <c r="AR100" i="12"/>
  <c r="AS100" i="12" s="1"/>
  <c r="AT100" i="12" s="1"/>
  <c r="AR105" i="12"/>
  <c r="AS105" i="12" s="1"/>
  <c r="AR108" i="12"/>
  <c r="AS108" i="12" s="1"/>
  <c r="AR113" i="12"/>
  <c r="AS113" i="12" s="1"/>
  <c r="AT113" i="12" s="1"/>
  <c r="AR116" i="12"/>
  <c r="AS116" i="12" s="1"/>
  <c r="AT116" i="12" s="1"/>
  <c r="AR121" i="12"/>
  <c r="AS121" i="12" s="1"/>
  <c r="AT121" i="12" s="1"/>
  <c r="AR124" i="12"/>
  <c r="AS124" i="12" s="1"/>
  <c r="AR129" i="12"/>
  <c r="AS129" i="12" s="1"/>
  <c r="AR132" i="12"/>
  <c r="AS132" i="12" s="1"/>
  <c r="AT132" i="12" s="1"/>
  <c r="AR137" i="12"/>
  <c r="AS137" i="12" s="1"/>
  <c r="AR140" i="12"/>
  <c r="AS140" i="12" s="1"/>
  <c r="AR145" i="12"/>
  <c r="AS145" i="12" s="1"/>
  <c r="AR148" i="12"/>
  <c r="AS148" i="12" s="1"/>
  <c r="AT148" i="12" s="1"/>
  <c r="AR153" i="12"/>
  <c r="AS153" i="12" s="1"/>
  <c r="AR156" i="12"/>
  <c r="AS156" i="12" s="1"/>
  <c r="AR159" i="12"/>
  <c r="AS159" i="12" s="1"/>
  <c r="AT159" i="12" s="1"/>
  <c r="AR162" i="12"/>
  <c r="AS162" i="12" s="1"/>
  <c r="AT162" i="12" s="1"/>
  <c r="AR165" i="12"/>
  <c r="AS165" i="12" s="1"/>
  <c r="AR169" i="12"/>
  <c r="AS169" i="12" s="1"/>
  <c r="AR176" i="12"/>
  <c r="AS176" i="12" s="1"/>
  <c r="AR180" i="12"/>
  <c r="AS180" i="12" s="1"/>
  <c r="AT180" i="12" s="1"/>
  <c r="AR184" i="12"/>
  <c r="AS184" i="12" s="1"/>
  <c r="AR188" i="12"/>
  <c r="AS188" i="12" s="1"/>
  <c r="AR192" i="12"/>
  <c r="AS192" i="12" s="1"/>
  <c r="AR196" i="12"/>
  <c r="AS196" i="12" s="1"/>
  <c r="AT196" i="12" s="1"/>
  <c r="AR200" i="12"/>
  <c r="AS200" i="12" s="1"/>
  <c r="AR204" i="12"/>
  <c r="AS204" i="12" s="1"/>
  <c r="AR208" i="12"/>
  <c r="AS208" i="12" s="1"/>
  <c r="AR212" i="12"/>
  <c r="AS212" i="12" s="1"/>
  <c r="AT212" i="12" s="1"/>
  <c r="AR216" i="12"/>
  <c r="AS216" i="12" s="1"/>
  <c r="AR220" i="12"/>
  <c r="AS220" i="12" s="1"/>
  <c r="AR224" i="12"/>
  <c r="AS224" i="12" s="1"/>
  <c r="AR228" i="12"/>
  <c r="AS228" i="12" s="1"/>
  <c r="AT228" i="12" s="1"/>
  <c r="AR232" i="12"/>
  <c r="AS232" i="12" s="1"/>
  <c r="AR236" i="12"/>
  <c r="AS236" i="12" s="1"/>
  <c r="AR240" i="12"/>
  <c r="AS240" i="12" s="1"/>
  <c r="AR244" i="12"/>
  <c r="AS244" i="12" s="1"/>
  <c r="AT244" i="12" s="1"/>
  <c r="AR248" i="12"/>
  <c r="AS248" i="12" s="1"/>
  <c r="AR252" i="12"/>
  <c r="AS252" i="12" s="1"/>
  <c r="AR256" i="12"/>
  <c r="AS256" i="12" s="1"/>
  <c r="AR260" i="12"/>
  <c r="AS260" i="12" s="1"/>
  <c r="AT260" i="12" s="1"/>
  <c r="AR264" i="12"/>
  <c r="AS264" i="12" s="1"/>
  <c r="AR268" i="12"/>
  <c r="AS268" i="12" s="1"/>
  <c r="AR272" i="12"/>
  <c r="AS272" i="12" s="1"/>
  <c r="AR276" i="12"/>
  <c r="AS276" i="12" s="1"/>
  <c r="AT276" i="12" s="1"/>
  <c r="AR283" i="12"/>
  <c r="AS283" i="12" s="1"/>
  <c r="AR286" i="12"/>
  <c r="AS286" i="12" s="1"/>
  <c r="AR289" i="12"/>
  <c r="AS289" i="12" s="1"/>
  <c r="AR292" i="12"/>
  <c r="AS292" i="12" s="1"/>
  <c r="AT292" i="12" s="1"/>
  <c r="AR299" i="12"/>
  <c r="AS299" i="12" s="1"/>
  <c r="AR302" i="12"/>
  <c r="AS302" i="12" s="1"/>
  <c r="AR305" i="12"/>
  <c r="AS305" i="12" s="1"/>
  <c r="AR308" i="12"/>
  <c r="AS308" i="12" s="1"/>
  <c r="AR315" i="12"/>
  <c r="AS315" i="12" s="1"/>
  <c r="AR318" i="12"/>
  <c r="AS318" i="12" s="1"/>
  <c r="AR10" i="12"/>
  <c r="AS10" i="12" s="1"/>
  <c r="AR31" i="12"/>
  <c r="AS31" i="12" s="1"/>
  <c r="AR42" i="12"/>
  <c r="AS42" i="12" s="1"/>
  <c r="AT42" i="12" s="1"/>
  <c r="AR63" i="12"/>
  <c r="AS63" i="12" s="1"/>
  <c r="AR74" i="12"/>
  <c r="AS74" i="12" s="1"/>
  <c r="AT74" i="12" s="1"/>
  <c r="AR95" i="12"/>
  <c r="AS95" i="12" s="1"/>
  <c r="AT95" i="12" s="1"/>
  <c r="AR106" i="12"/>
  <c r="AS106" i="12" s="1"/>
  <c r="AR127" i="12"/>
  <c r="AS127" i="12" s="1"/>
  <c r="AR138" i="12"/>
  <c r="AS138" i="12" s="1"/>
  <c r="AR160" i="12"/>
  <c r="AS160" i="12" s="1"/>
  <c r="AT160" i="12" s="1"/>
  <c r="AR173" i="12"/>
  <c r="AS173" i="12" s="1"/>
  <c r="AR189" i="12"/>
  <c r="AS189" i="12" s="1"/>
  <c r="AT189" i="12" s="1"/>
  <c r="AR205" i="12"/>
  <c r="AS205" i="12" s="1"/>
  <c r="AR221" i="12"/>
  <c r="AS221" i="12" s="1"/>
  <c r="AT221" i="12" s="1"/>
  <c r="AR237" i="12"/>
  <c r="AS237" i="12" s="1"/>
  <c r="AR253" i="12"/>
  <c r="AS253" i="12" s="1"/>
  <c r="AR269" i="12"/>
  <c r="AS269" i="12" s="1"/>
  <c r="AT269" i="12" s="1"/>
  <c r="AR296" i="12"/>
  <c r="AS296" i="12" s="1"/>
  <c r="AR309" i="12"/>
  <c r="AS309" i="12" s="1"/>
  <c r="AT309" i="12" s="1"/>
  <c r="AR320" i="12"/>
  <c r="AS320" i="12" s="1"/>
  <c r="AR324" i="12"/>
  <c r="AS324" i="12" s="1"/>
  <c r="AT324" i="12" s="1"/>
  <c r="AR328" i="12"/>
  <c r="AS328" i="12" s="1"/>
  <c r="AR333" i="12"/>
  <c r="AS333" i="12" s="1"/>
  <c r="AR337" i="12"/>
  <c r="AS337" i="12" s="1"/>
  <c r="AR346" i="12"/>
  <c r="AS346" i="12" s="1"/>
  <c r="AR354" i="12"/>
  <c r="AS354" i="12" s="1"/>
  <c r="AT354" i="12" s="1"/>
  <c r="AR438" i="12"/>
  <c r="AS438" i="12" s="1"/>
  <c r="AT438" i="12" s="1"/>
  <c r="AR443" i="12"/>
  <c r="AS443" i="12" s="1"/>
  <c r="AR446" i="12"/>
  <c r="AS446" i="12" s="1"/>
  <c r="AR451" i="12"/>
  <c r="AS451" i="12" s="1"/>
  <c r="AT451" i="12" s="1"/>
  <c r="AR454" i="12"/>
  <c r="AS454" i="12" s="1"/>
  <c r="AT454" i="12" s="1"/>
  <c r="AR459" i="12"/>
  <c r="AS459" i="12" s="1"/>
  <c r="AR462" i="12"/>
  <c r="AS462" i="12" s="1"/>
  <c r="AR467" i="12"/>
  <c r="AS467" i="12" s="1"/>
  <c r="AT467" i="12" s="1"/>
  <c r="AR470" i="12"/>
  <c r="AS470" i="12" s="1"/>
  <c r="AT470" i="12" s="1"/>
  <c r="AR475" i="12"/>
  <c r="AS475" i="12" s="1"/>
  <c r="AR478" i="12"/>
  <c r="AS478" i="12" s="1"/>
  <c r="AR483" i="12"/>
  <c r="AS483" i="12" s="1"/>
  <c r="AR486" i="12"/>
  <c r="AS486" i="12" s="1"/>
  <c r="AT486" i="12" s="1"/>
  <c r="AR491" i="12"/>
  <c r="AS491" i="12" s="1"/>
  <c r="AR494" i="12"/>
  <c r="AS494" i="12" s="1"/>
  <c r="AR23" i="12"/>
  <c r="AS23" i="12" s="1"/>
  <c r="AR34" i="12"/>
  <c r="AS34" i="12" s="1"/>
  <c r="AT34" i="12" s="1"/>
  <c r="AR55" i="12"/>
  <c r="AS55" i="12" s="1"/>
  <c r="AR66" i="12"/>
  <c r="AS66" i="12" s="1"/>
  <c r="AR87" i="12"/>
  <c r="AS87" i="12" s="1"/>
  <c r="AR98" i="12"/>
  <c r="AS98" i="12" s="1"/>
  <c r="AR119" i="12"/>
  <c r="AS119" i="12" s="1"/>
  <c r="AT119" i="12" s="1"/>
  <c r="AR130" i="12"/>
  <c r="AS130" i="12" s="1"/>
  <c r="AT130" i="12" s="1"/>
  <c r="AR151" i="12"/>
  <c r="AS151" i="12" s="1"/>
  <c r="AT151" i="12" s="1"/>
  <c r="AR163" i="12"/>
  <c r="AS163" i="12" s="1"/>
  <c r="AT163" i="12" s="1"/>
  <c r="AR177" i="12"/>
  <c r="AS177" i="12" s="1"/>
  <c r="AR193" i="12"/>
  <c r="AS193" i="12" s="1"/>
  <c r="AR209" i="12"/>
  <c r="AS209" i="12" s="1"/>
  <c r="AT209" i="12" s="1"/>
  <c r="AR225" i="12"/>
  <c r="AS225" i="12" s="1"/>
  <c r="AR241" i="12"/>
  <c r="AS241" i="12" s="1"/>
  <c r="AT241" i="12" s="1"/>
  <c r="AR257" i="12"/>
  <c r="AS257" i="12" s="1"/>
  <c r="AT257" i="12" s="1"/>
  <c r="AR273" i="12"/>
  <c r="AS273" i="12" s="1"/>
  <c r="AT273" i="12" s="1"/>
  <c r="AR287" i="12"/>
  <c r="AS287" i="12" s="1"/>
  <c r="AR312" i="12"/>
  <c r="AS312" i="12" s="1"/>
  <c r="AR321" i="12"/>
  <c r="AS321" i="12" s="1"/>
  <c r="AR325" i="12"/>
  <c r="AS325" i="12" s="1"/>
  <c r="AR330" i="12"/>
  <c r="AS330" i="12" s="1"/>
  <c r="AR334" i="12"/>
  <c r="AS334" i="12" s="1"/>
  <c r="AR338" i="12"/>
  <c r="AS338" i="12" s="1"/>
  <c r="AR344" i="12"/>
  <c r="AS344" i="12" s="1"/>
  <c r="AT344" i="12" s="1"/>
  <c r="AR352" i="12"/>
  <c r="AS352" i="12" s="1"/>
  <c r="AR360" i="12"/>
  <c r="AS360" i="12" s="1"/>
  <c r="AR362" i="12"/>
  <c r="AS362" i="12" s="1"/>
  <c r="AR364" i="12"/>
  <c r="AS364" i="12" s="1"/>
  <c r="AR366" i="12"/>
  <c r="AS366" i="12" s="1"/>
  <c r="AR368" i="12"/>
  <c r="AS368" i="12" s="1"/>
  <c r="AR370" i="12"/>
  <c r="AS370" i="12" s="1"/>
  <c r="AR372" i="12"/>
  <c r="AS372" i="12" s="1"/>
  <c r="AR374" i="12"/>
  <c r="AS374" i="12" s="1"/>
  <c r="AT374" i="12" s="1"/>
  <c r="AR376" i="12"/>
  <c r="AS376" i="12" s="1"/>
  <c r="AR378" i="12"/>
  <c r="AS378" i="12" s="1"/>
  <c r="AR380" i="12"/>
  <c r="AS380" i="12" s="1"/>
  <c r="AR382" i="12"/>
  <c r="AS382" i="12" s="1"/>
  <c r="AR384" i="12"/>
  <c r="AS384" i="12" s="1"/>
  <c r="AR386" i="12"/>
  <c r="AS386" i="12" s="1"/>
  <c r="AR388" i="12"/>
  <c r="AS388" i="12" s="1"/>
  <c r="AT388" i="12" s="1"/>
  <c r="AR390" i="12"/>
  <c r="AS390" i="12" s="1"/>
  <c r="AT390" i="12" s="1"/>
  <c r="AR392" i="12"/>
  <c r="AS392" i="12" s="1"/>
  <c r="AR394" i="12"/>
  <c r="AS394" i="12" s="1"/>
  <c r="AR396" i="12"/>
  <c r="AS396" i="12" s="1"/>
  <c r="AT396" i="12" s="1"/>
  <c r="AR398" i="12"/>
  <c r="AS398" i="12" s="1"/>
  <c r="AR400" i="12"/>
  <c r="AS400" i="12" s="1"/>
  <c r="AR402" i="12"/>
  <c r="AS402" i="12" s="1"/>
  <c r="AR404" i="12"/>
  <c r="AS404" i="12" s="1"/>
  <c r="AT404" i="12" s="1"/>
  <c r="AR406" i="12"/>
  <c r="AS406" i="12" s="1"/>
  <c r="AT406" i="12" s="1"/>
  <c r="AR408" i="12"/>
  <c r="AS408" i="12" s="1"/>
  <c r="AR410" i="12"/>
  <c r="AS410" i="12" s="1"/>
  <c r="AR412" i="12"/>
  <c r="AS412" i="12" s="1"/>
  <c r="AT412" i="12" s="1"/>
  <c r="AR414" i="12"/>
  <c r="AS414" i="12" s="1"/>
  <c r="AR416" i="12"/>
  <c r="AS416" i="12" s="1"/>
  <c r="AR418" i="12"/>
  <c r="AS418" i="12" s="1"/>
  <c r="AR420" i="12"/>
  <c r="AS420" i="12" s="1"/>
  <c r="AR422" i="12"/>
  <c r="AS422" i="12" s="1"/>
  <c r="AT422" i="12" s="1"/>
  <c r="AR424" i="12"/>
  <c r="AS424" i="12" s="1"/>
  <c r="AR426" i="12"/>
  <c r="AS426" i="12" s="1"/>
  <c r="AR428" i="12"/>
  <c r="AS428" i="12" s="1"/>
  <c r="AR430" i="12"/>
  <c r="AS430" i="12" s="1"/>
  <c r="AR432" i="12"/>
  <c r="AS432" i="12" s="1"/>
  <c r="AR434" i="12"/>
  <c r="AS434" i="12" s="1"/>
  <c r="AR436" i="12"/>
  <c r="AS436" i="12" s="1"/>
  <c r="AR441" i="12"/>
  <c r="AS441" i="12" s="1"/>
  <c r="AR444" i="12"/>
  <c r="AS444" i="12" s="1"/>
  <c r="AR449" i="12"/>
  <c r="AS449" i="12" s="1"/>
  <c r="AR452" i="12"/>
  <c r="AS452" i="12" s="1"/>
  <c r="AT452" i="12" s="1"/>
  <c r="AR457" i="12"/>
  <c r="AS457" i="12" s="1"/>
  <c r="AR460" i="12"/>
  <c r="AS460" i="12" s="1"/>
  <c r="AR465" i="12"/>
  <c r="AS465" i="12" s="1"/>
  <c r="AR468" i="12"/>
  <c r="AS468" i="12" s="1"/>
  <c r="AT468" i="12" s="1"/>
  <c r="AR473" i="12"/>
  <c r="AS473" i="12" s="1"/>
  <c r="AT473" i="12" s="1"/>
  <c r="AR476" i="12"/>
  <c r="AS476" i="12" s="1"/>
  <c r="AR481" i="12"/>
  <c r="AS481" i="12" s="1"/>
  <c r="AT481" i="12" s="1"/>
  <c r="AR484" i="12"/>
  <c r="AS484" i="12" s="1"/>
  <c r="AR489" i="12"/>
  <c r="AS489" i="12" s="1"/>
  <c r="AT489" i="12" s="1"/>
  <c r="AR492" i="12"/>
  <c r="AS492" i="12" s="1"/>
  <c r="AR497" i="12"/>
  <c r="AS497" i="12" s="1"/>
  <c r="AR500" i="12"/>
  <c r="AS500" i="12" s="1"/>
  <c r="AR15" i="12"/>
  <c r="AS15" i="12" s="1"/>
  <c r="AR26" i="12"/>
  <c r="AS26" i="12" s="1"/>
  <c r="AR47" i="12"/>
  <c r="AS47" i="12" s="1"/>
  <c r="AT47" i="12" s="1"/>
  <c r="AR58" i="12"/>
  <c r="AS58" i="12" s="1"/>
  <c r="AT58" i="12" s="1"/>
  <c r="AR79" i="12"/>
  <c r="AS79" i="12" s="1"/>
  <c r="AR90" i="12"/>
  <c r="AS90" i="12" s="1"/>
  <c r="AR111" i="12"/>
  <c r="AS111" i="12" s="1"/>
  <c r="AR122" i="12"/>
  <c r="AS122" i="12" s="1"/>
  <c r="AR143" i="12"/>
  <c r="AS143" i="12" s="1"/>
  <c r="AT143" i="12" s="1"/>
  <c r="AR154" i="12"/>
  <c r="AS154" i="12" s="1"/>
  <c r="AR166" i="12"/>
  <c r="AS166" i="12" s="1"/>
  <c r="AR181" i="12"/>
  <c r="AS181" i="12" s="1"/>
  <c r="AT181" i="12" s="1"/>
  <c r="AR197" i="12"/>
  <c r="AS197" i="12" s="1"/>
  <c r="AR213" i="12"/>
  <c r="AS213" i="12" s="1"/>
  <c r="AR229" i="12"/>
  <c r="AS229" i="12" s="1"/>
  <c r="AT229" i="12" s="1"/>
  <c r="AR245" i="12"/>
  <c r="AS245" i="12" s="1"/>
  <c r="AT245" i="12" s="1"/>
  <c r="AR261" i="12"/>
  <c r="AS261" i="12" s="1"/>
  <c r="AR277" i="12"/>
  <c r="AS277" i="12" s="1"/>
  <c r="AT277" i="12" s="1"/>
  <c r="AR290" i="12"/>
  <c r="AS290" i="12" s="1"/>
  <c r="AT290" i="12" s="1"/>
  <c r="AR303" i="12"/>
  <c r="AS303" i="12" s="1"/>
  <c r="AT303" i="12" s="1"/>
  <c r="AR322" i="12"/>
  <c r="AS322" i="12" s="1"/>
  <c r="AR327" i="12"/>
  <c r="AS327" i="12" s="1"/>
  <c r="AR331" i="12"/>
  <c r="AS331" i="12" s="1"/>
  <c r="AT331" i="12" s="1"/>
  <c r="AR335" i="12"/>
  <c r="AS335" i="12" s="1"/>
  <c r="AR342" i="12"/>
  <c r="AS342" i="12" s="1"/>
  <c r="AT342" i="12" s="1"/>
  <c r="AR350" i="12"/>
  <c r="AS350" i="12" s="1"/>
  <c r="AR358" i="12"/>
  <c r="AS358" i="12" s="1"/>
  <c r="AT358" i="12" s="1"/>
  <c r="AR439" i="12"/>
  <c r="AS439" i="12" s="1"/>
  <c r="AT439" i="12" s="1"/>
  <c r="AR442" i="12"/>
  <c r="AS442" i="12" s="1"/>
  <c r="AR447" i="12"/>
  <c r="AS447" i="12" s="1"/>
  <c r="AR450" i="12"/>
  <c r="AS450" i="12" s="1"/>
  <c r="AR455" i="12"/>
  <c r="AS455" i="12" s="1"/>
  <c r="AT455" i="12" s="1"/>
  <c r="AR458" i="12"/>
  <c r="AS458" i="12" s="1"/>
  <c r="AR463" i="12"/>
  <c r="AS463" i="12" s="1"/>
  <c r="AR466" i="12"/>
  <c r="AS466" i="12" s="1"/>
  <c r="AR471" i="12"/>
  <c r="AS471" i="12" s="1"/>
  <c r="AR474" i="12"/>
  <c r="AS474" i="12" s="1"/>
  <c r="AR479" i="12"/>
  <c r="AS479" i="12" s="1"/>
  <c r="AR482" i="12"/>
  <c r="AS482" i="12" s="1"/>
  <c r="AR487" i="12"/>
  <c r="AS487" i="12" s="1"/>
  <c r="AR490" i="12"/>
  <c r="AS490" i="12" s="1"/>
  <c r="AR495" i="12"/>
  <c r="AS495" i="12" s="1"/>
  <c r="AR498" i="12"/>
  <c r="AS498" i="12" s="1"/>
  <c r="AR503" i="12"/>
  <c r="AS503" i="12" s="1"/>
  <c r="AT503" i="12" s="1"/>
  <c r="AR506" i="12"/>
  <c r="AS506" i="12" s="1"/>
  <c r="AR511" i="12"/>
  <c r="AS511" i="12" s="1"/>
  <c r="AR514" i="12"/>
  <c r="AS514" i="12" s="1"/>
  <c r="AR519" i="12"/>
  <c r="AS519" i="12" s="1"/>
  <c r="AT519" i="12" s="1"/>
  <c r="AR522" i="12"/>
  <c r="AS522" i="12" s="1"/>
  <c r="AR527" i="12"/>
  <c r="AS527" i="12" s="1"/>
  <c r="AR530" i="12"/>
  <c r="AS530" i="12" s="1"/>
  <c r="AR535" i="12"/>
  <c r="AS535" i="12" s="1"/>
  <c r="AT535" i="12" s="1"/>
  <c r="AR538" i="12"/>
  <c r="AS538" i="12" s="1"/>
  <c r="AR543" i="12"/>
  <c r="AS543" i="12" s="1"/>
  <c r="AR546" i="12"/>
  <c r="AS546" i="12" s="1"/>
  <c r="AR551" i="12"/>
  <c r="AS551" i="12" s="1"/>
  <c r="AR554" i="12"/>
  <c r="AS554" i="12" s="1"/>
  <c r="AR560" i="12"/>
  <c r="AS560" i="12" s="1"/>
  <c r="AT560" i="12" s="1"/>
  <c r="AR563" i="12"/>
  <c r="AS563" i="12" s="1"/>
  <c r="AR566" i="12"/>
  <c r="AS566" i="12" s="1"/>
  <c r="AT566" i="12" s="1"/>
  <c r="AR569" i="12"/>
  <c r="AS569" i="12" s="1"/>
  <c r="AR576" i="12"/>
  <c r="AS576" i="12" s="1"/>
  <c r="AR579" i="12"/>
  <c r="AS579" i="12" s="1"/>
  <c r="AT579" i="12" s="1"/>
  <c r="AR582" i="12"/>
  <c r="AS582" i="12" s="1"/>
  <c r="AT582" i="12" s="1"/>
  <c r="AR585" i="12"/>
  <c r="AS585" i="12" s="1"/>
  <c r="AR592" i="12"/>
  <c r="AS592" i="12" s="1"/>
  <c r="AR595" i="12"/>
  <c r="AS595" i="12" s="1"/>
  <c r="AR598" i="12"/>
  <c r="AS598" i="12" s="1"/>
  <c r="AT598" i="12" s="1"/>
  <c r="AR601" i="12"/>
  <c r="AS601" i="12" s="1"/>
  <c r="AT601" i="12" s="1"/>
  <c r="AR608" i="12"/>
  <c r="AS608" i="12" s="1"/>
  <c r="AR611" i="12"/>
  <c r="AS611" i="12" s="1"/>
  <c r="AR614" i="12"/>
  <c r="AS614" i="12" s="1"/>
  <c r="AT614" i="12" s="1"/>
  <c r="AR617" i="12"/>
  <c r="AS617" i="12" s="1"/>
  <c r="AT617" i="12" s="1"/>
  <c r="AR624" i="12"/>
  <c r="AS624" i="12" s="1"/>
  <c r="AR627" i="12"/>
  <c r="AS627" i="12" s="1"/>
  <c r="AR630" i="12"/>
  <c r="AS630" i="12" s="1"/>
  <c r="AT630" i="12" s="1"/>
  <c r="AR633" i="12"/>
  <c r="AS633" i="12" s="1"/>
  <c r="AT633" i="12" s="1"/>
  <c r="AR640" i="12"/>
  <c r="AS640" i="12" s="1"/>
  <c r="AR643" i="12"/>
  <c r="AS643" i="12" s="1"/>
  <c r="AT643" i="12" s="1"/>
  <c r="AR646" i="12"/>
  <c r="AS646" i="12" s="1"/>
  <c r="AT646" i="12" s="1"/>
  <c r="AR649" i="12"/>
  <c r="AS649" i="12" s="1"/>
  <c r="AR656" i="12"/>
  <c r="AS656" i="12" s="1"/>
  <c r="AT656" i="12" s="1"/>
  <c r="AR659" i="12"/>
  <c r="AS659" i="12" s="1"/>
  <c r="AR662" i="12"/>
  <c r="AS662" i="12" s="1"/>
  <c r="AT662" i="12" s="1"/>
  <c r="AR665" i="12"/>
  <c r="AS665" i="12" s="1"/>
  <c r="AR672" i="12"/>
  <c r="AS672" i="12" s="1"/>
  <c r="AR7" i="12"/>
  <c r="AS7" i="12" s="1"/>
  <c r="AR50" i="12"/>
  <c r="AS50" i="12" s="1"/>
  <c r="AT50" i="12" s="1"/>
  <c r="AR135" i="12"/>
  <c r="AS135" i="12" s="1"/>
  <c r="AR185" i="12"/>
  <c r="AS185" i="12" s="1"/>
  <c r="AR249" i="12"/>
  <c r="AS249" i="12" s="1"/>
  <c r="AT249" i="12" s="1"/>
  <c r="AR306" i="12"/>
  <c r="AS306" i="12" s="1"/>
  <c r="AR356" i="12"/>
  <c r="AS356" i="12" s="1"/>
  <c r="AR365" i="12"/>
  <c r="AS365" i="12" s="1"/>
  <c r="AR373" i="12"/>
  <c r="AS373" i="12" s="1"/>
  <c r="AR381" i="12"/>
  <c r="AS381" i="12" s="1"/>
  <c r="AT381" i="12" s="1"/>
  <c r="AR389" i="12"/>
  <c r="AS389" i="12" s="1"/>
  <c r="AT389" i="12" s="1"/>
  <c r="AR397" i="12"/>
  <c r="AS397" i="12" s="1"/>
  <c r="AR405" i="12"/>
  <c r="AS405" i="12" s="1"/>
  <c r="AR413" i="12"/>
  <c r="AS413" i="12" s="1"/>
  <c r="AR421" i="12"/>
  <c r="AS421" i="12" s="1"/>
  <c r="AR429" i="12"/>
  <c r="AS429" i="12" s="1"/>
  <c r="AR437" i="12"/>
  <c r="AS437" i="12" s="1"/>
  <c r="AR448" i="12"/>
  <c r="AS448" i="12" s="1"/>
  <c r="AT448" i="12" s="1"/>
  <c r="AR469" i="12"/>
  <c r="AS469" i="12" s="1"/>
  <c r="AR480" i="12"/>
  <c r="AS480" i="12" s="1"/>
  <c r="AR499" i="12"/>
  <c r="AS499" i="12" s="1"/>
  <c r="AR508" i="12"/>
  <c r="AS508" i="12" s="1"/>
  <c r="AR512" i="12"/>
  <c r="AS512" i="12" s="1"/>
  <c r="AT512" i="12" s="1"/>
  <c r="AR515" i="12"/>
  <c r="AS515" i="12" s="1"/>
  <c r="AR526" i="12"/>
  <c r="AS526" i="12" s="1"/>
  <c r="AR529" i="12"/>
  <c r="AS529" i="12" s="1"/>
  <c r="AR533" i="12"/>
  <c r="AS533" i="12" s="1"/>
  <c r="AR540" i="12"/>
  <c r="AS540" i="12" s="1"/>
  <c r="AR544" i="12"/>
  <c r="AS544" i="12" s="1"/>
  <c r="AT544" i="12" s="1"/>
  <c r="AR547" i="12"/>
  <c r="AS547" i="12" s="1"/>
  <c r="AR558" i="12"/>
  <c r="AS558" i="12" s="1"/>
  <c r="AR562" i="12"/>
  <c r="AS562" i="12" s="1"/>
  <c r="AR567" i="12"/>
  <c r="AS567" i="12" s="1"/>
  <c r="AT567" i="12" s="1"/>
  <c r="AR571" i="12"/>
  <c r="AS571" i="12" s="1"/>
  <c r="AT571" i="12" s="1"/>
  <c r="AR575" i="12"/>
  <c r="AS575" i="12" s="1"/>
  <c r="AT575" i="12" s="1"/>
  <c r="AR580" i="12"/>
  <c r="AS580" i="12" s="1"/>
  <c r="AR584" i="12"/>
  <c r="AS584" i="12" s="1"/>
  <c r="AR588" i="12"/>
  <c r="AS588" i="12" s="1"/>
  <c r="AT588" i="12" s="1"/>
  <c r="AR605" i="12"/>
  <c r="AS605" i="12" s="1"/>
  <c r="AR609" i="12"/>
  <c r="AS609" i="12" s="1"/>
  <c r="AR613" i="12"/>
  <c r="AS613" i="12" s="1"/>
  <c r="AT613" i="12" s="1"/>
  <c r="AR618" i="12"/>
  <c r="AS618" i="12" s="1"/>
  <c r="AR622" i="12"/>
  <c r="AS622" i="12" s="1"/>
  <c r="AR626" i="12"/>
  <c r="AS626" i="12" s="1"/>
  <c r="AR631" i="12"/>
  <c r="AS631" i="12" s="1"/>
  <c r="AT631" i="12" s="1"/>
  <c r="AR635" i="12"/>
  <c r="AS635" i="12" s="1"/>
  <c r="AR639" i="12"/>
  <c r="AS639" i="12" s="1"/>
  <c r="AR644" i="12"/>
  <c r="AS644" i="12" s="1"/>
  <c r="AR648" i="12"/>
  <c r="AS648" i="12" s="1"/>
  <c r="AR652" i="12"/>
  <c r="AS652" i="12" s="1"/>
  <c r="AT652" i="12" s="1"/>
  <c r="AR669" i="12"/>
  <c r="AS669" i="12" s="1"/>
  <c r="AR673" i="12"/>
  <c r="AS673" i="12" s="1"/>
  <c r="AR680" i="12"/>
  <c r="AS680" i="12" s="1"/>
  <c r="AR683" i="12"/>
  <c r="AS683" i="12" s="1"/>
  <c r="AR686" i="12"/>
  <c r="AS686" i="12" s="1"/>
  <c r="AR689" i="12"/>
  <c r="AS689" i="12" s="1"/>
  <c r="AR696" i="12"/>
  <c r="AS696" i="12" s="1"/>
  <c r="AR699" i="12"/>
  <c r="AS699" i="12" s="1"/>
  <c r="AT699" i="12" s="1"/>
  <c r="AR702" i="12"/>
  <c r="AS702" i="12" s="1"/>
  <c r="AR705" i="12"/>
  <c r="AS705" i="12" s="1"/>
  <c r="AR712" i="12"/>
  <c r="AS712" i="12" s="1"/>
  <c r="AR715" i="12"/>
  <c r="AS715" i="12" s="1"/>
  <c r="AT715" i="12" s="1"/>
  <c r="AR718" i="12"/>
  <c r="AS718" i="12" s="1"/>
  <c r="AR721" i="12"/>
  <c r="AS721" i="12" s="1"/>
  <c r="AR728" i="12"/>
  <c r="AS728" i="12" s="1"/>
  <c r="AT728" i="12" s="1"/>
  <c r="AR731" i="12"/>
  <c r="AS731" i="12" s="1"/>
  <c r="AT731" i="12" s="1"/>
  <c r="AR734" i="12"/>
  <c r="AS734" i="12" s="1"/>
  <c r="AR737" i="12"/>
  <c r="AS737" i="12" s="1"/>
  <c r="AR744" i="12"/>
  <c r="AS744" i="12" s="1"/>
  <c r="AR747" i="12"/>
  <c r="AS747" i="12" s="1"/>
  <c r="AT747" i="12" s="1"/>
  <c r="AR750" i="12"/>
  <c r="AS750" i="12" s="1"/>
  <c r="AR753" i="12"/>
  <c r="AS753" i="12" s="1"/>
  <c r="AR760" i="12"/>
  <c r="AS760" i="12" s="1"/>
  <c r="AR763" i="12"/>
  <c r="AS763" i="12" s="1"/>
  <c r="AR766" i="12"/>
  <c r="AS766" i="12" s="1"/>
  <c r="AR769" i="12"/>
  <c r="AS769" i="12" s="1"/>
  <c r="AR776" i="12"/>
  <c r="AS776" i="12" s="1"/>
  <c r="AR778" i="12"/>
  <c r="AS778" i="12" s="1"/>
  <c r="AR780" i="12"/>
  <c r="AS780" i="12" s="1"/>
  <c r="AT780" i="12" s="1"/>
  <c r="AR782" i="12"/>
  <c r="AS782" i="12" s="1"/>
  <c r="AR784" i="12"/>
  <c r="AS784" i="12" s="1"/>
  <c r="AT784" i="12" s="1"/>
  <c r="AR786" i="12"/>
  <c r="AS786" i="12" s="1"/>
  <c r="AR788" i="12"/>
  <c r="AS788" i="12" s="1"/>
  <c r="AT788" i="12" s="1"/>
  <c r="AR790" i="12"/>
  <c r="AS790" i="12" s="1"/>
  <c r="AR792" i="12"/>
  <c r="AS792" i="12" s="1"/>
  <c r="AT792" i="12" s="1"/>
  <c r="AR794" i="12"/>
  <c r="AS794" i="12" s="1"/>
  <c r="AR796" i="12"/>
  <c r="AS796" i="12" s="1"/>
  <c r="AR798" i="12"/>
  <c r="AS798" i="12" s="1"/>
  <c r="AR800" i="12"/>
  <c r="AS800" i="12" s="1"/>
  <c r="AT800" i="12" s="1"/>
  <c r="AR802" i="12"/>
  <c r="AS802" i="12" s="1"/>
  <c r="AR804" i="12"/>
  <c r="AS804" i="12" s="1"/>
  <c r="AT804" i="12" s="1"/>
  <c r="AR806" i="12"/>
  <c r="AS806" i="12" s="1"/>
  <c r="AR808" i="12"/>
  <c r="AS808" i="12" s="1"/>
  <c r="AR810" i="12"/>
  <c r="AS810" i="12" s="1"/>
  <c r="AR812" i="12"/>
  <c r="AS812" i="12" s="1"/>
  <c r="AR814" i="12"/>
  <c r="AS814" i="12" s="1"/>
  <c r="AR816" i="12"/>
  <c r="AS816" i="12" s="1"/>
  <c r="AR818" i="12"/>
  <c r="AS818" i="12" s="1"/>
  <c r="AR820" i="12"/>
  <c r="AS820" i="12" s="1"/>
  <c r="AR822" i="12"/>
  <c r="AS822" i="12" s="1"/>
  <c r="AR824" i="12"/>
  <c r="AS824" i="12" s="1"/>
  <c r="AR826" i="12"/>
  <c r="AS826" i="12" s="1"/>
  <c r="AR828" i="12"/>
  <c r="AS828" i="12" s="1"/>
  <c r="AR830" i="12"/>
  <c r="AS830" i="12" s="1"/>
  <c r="AR832" i="12"/>
  <c r="AS832" i="12" s="1"/>
  <c r="AR834" i="12"/>
  <c r="AS834" i="12" s="1"/>
  <c r="AR836" i="12"/>
  <c r="AS836" i="12" s="1"/>
  <c r="AR838" i="12"/>
  <c r="AS838" i="12" s="1"/>
  <c r="AR840" i="12"/>
  <c r="AS840" i="12" s="1"/>
  <c r="AR842" i="12"/>
  <c r="AS842" i="12" s="1"/>
  <c r="AR844" i="12"/>
  <c r="AS844" i="12" s="1"/>
  <c r="AT844" i="12" s="1"/>
  <c r="AR846" i="12"/>
  <c r="AS846" i="12" s="1"/>
  <c r="AR848" i="12"/>
  <c r="AS848" i="12" s="1"/>
  <c r="AR850" i="12"/>
  <c r="AS850" i="12" s="1"/>
  <c r="AR852" i="12"/>
  <c r="AS852" i="12" s="1"/>
  <c r="AR854" i="12"/>
  <c r="AS854" i="12" s="1"/>
  <c r="AR856" i="12"/>
  <c r="AS856" i="12" s="1"/>
  <c r="AT856" i="12" s="1"/>
  <c r="AR858" i="12"/>
  <c r="AS858" i="12" s="1"/>
  <c r="AR860" i="12"/>
  <c r="AS860" i="12" s="1"/>
  <c r="AR862" i="12"/>
  <c r="AS862" i="12" s="1"/>
  <c r="AR864" i="12"/>
  <c r="AS864" i="12" s="1"/>
  <c r="AR866" i="12"/>
  <c r="AS866" i="12" s="1"/>
  <c r="AR868" i="12"/>
  <c r="AS868" i="12" s="1"/>
  <c r="AR870" i="12"/>
  <c r="AS870" i="12" s="1"/>
  <c r="AR872" i="12"/>
  <c r="AS872" i="12" s="1"/>
  <c r="AR874" i="12"/>
  <c r="AS874" i="12" s="1"/>
  <c r="AR876" i="12"/>
  <c r="AS876" i="12" s="1"/>
  <c r="AT876" i="12" s="1"/>
  <c r="AR878" i="12"/>
  <c r="AS878" i="12" s="1"/>
  <c r="AR880" i="12"/>
  <c r="AS880" i="12" s="1"/>
  <c r="AR882" i="12"/>
  <c r="AS882" i="12" s="1"/>
  <c r="AR884" i="12"/>
  <c r="AS884" i="12" s="1"/>
  <c r="AR886" i="12"/>
  <c r="AS886" i="12" s="1"/>
  <c r="AR888" i="12"/>
  <c r="AS888" i="12" s="1"/>
  <c r="AR890" i="12"/>
  <c r="AS890" i="12" s="1"/>
  <c r="AR892" i="12"/>
  <c r="AS892" i="12" s="1"/>
  <c r="AR894" i="12"/>
  <c r="AS894" i="12" s="1"/>
  <c r="AR896" i="12"/>
  <c r="AS896" i="12" s="1"/>
  <c r="AR898" i="12"/>
  <c r="AS898" i="12" s="1"/>
  <c r="AR900" i="12"/>
  <c r="AS900" i="12" s="1"/>
  <c r="AT900" i="12" s="1"/>
  <c r="AR902" i="12"/>
  <c r="AS902" i="12" s="1"/>
  <c r="AR904" i="12"/>
  <c r="AS904" i="12" s="1"/>
  <c r="AR906" i="12"/>
  <c r="AS906" i="12" s="1"/>
  <c r="AR908" i="12"/>
  <c r="AS908" i="12" s="1"/>
  <c r="AT908" i="12" s="1"/>
  <c r="AR910" i="12"/>
  <c r="AS910" i="12" s="1"/>
  <c r="AR912" i="12"/>
  <c r="AS912" i="12" s="1"/>
  <c r="AT912" i="12" s="1"/>
  <c r="AR914" i="12"/>
  <c r="AS914" i="12" s="1"/>
  <c r="AR916" i="12"/>
  <c r="AS916" i="12" s="1"/>
  <c r="AT916" i="12" s="1"/>
  <c r="AR918" i="12"/>
  <c r="AS918" i="12" s="1"/>
  <c r="AR920" i="12"/>
  <c r="AS920" i="12" s="1"/>
  <c r="AT920" i="12" s="1"/>
  <c r="AR922" i="12"/>
  <c r="AS922" i="12" s="1"/>
  <c r="AR924" i="12"/>
  <c r="AS924" i="12" s="1"/>
  <c r="AR926" i="12"/>
  <c r="AS926" i="12" s="1"/>
  <c r="AR928" i="12"/>
  <c r="AS928" i="12" s="1"/>
  <c r="AT928" i="12" s="1"/>
  <c r="AR930" i="12"/>
  <c r="AS930" i="12" s="1"/>
  <c r="AR932" i="12"/>
  <c r="AS932" i="12" s="1"/>
  <c r="AR934" i="12"/>
  <c r="AS934" i="12" s="1"/>
  <c r="AR936" i="12"/>
  <c r="AS936" i="12" s="1"/>
  <c r="AR938" i="12"/>
  <c r="AS938" i="12" s="1"/>
  <c r="AR940" i="12"/>
  <c r="AS940" i="12" s="1"/>
  <c r="AR942" i="12"/>
  <c r="AS942" i="12" s="1"/>
  <c r="AR944" i="12"/>
  <c r="AS944" i="12" s="1"/>
  <c r="AT944" i="12" s="1"/>
  <c r="AR946" i="12"/>
  <c r="AS946" i="12" s="1"/>
  <c r="AR948" i="12"/>
  <c r="AS948" i="12" s="1"/>
  <c r="AT948" i="12" s="1"/>
  <c r="AR950" i="12"/>
  <c r="AS950" i="12" s="1"/>
  <c r="AR952" i="12"/>
  <c r="AS952" i="12" s="1"/>
  <c r="AR954" i="12"/>
  <c r="AS954" i="12" s="1"/>
  <c r="AR956" i="12"/>
  <c r="AS956" i="12" s="1"/>
  <c r="AR958" i="12"/>
  <c r="AS958" i="12" s="1"/>
  <c r="AR960" i="12"/>
  <c r="AS960" i="12" s="1"/>
  <c r="AR18" i="12"/>
  <c r="AS18" i="12" s="1"/>
  <c r="AT18" i="12" s="1"/>
  <c r="AR103" i="12"/>
  <c r="AS103" i="12" s="1"/>
  <c r="AT103" i="12" s="1"/>
  <c r="AR146" i="12"/>
  <c r="AS146" i="12" s="1"/>
  <c r="AR201" i="12"/>
  <c r="AS201" i="12" s="1"/>
  <c r="AR265" i="12"/>
  <c r="AS265" i="12" s="1"/>
  <c r="AR319" i="12"/>
  <c r="AS319" i="12" s="1"/>
  <c r="AR336" i="12"/>
  <c r="AS336" i="12" s="1"/>
  <c r="AR348" i="12"/>
  <c r="AS348" i="12" s="1"/>
  <c r="AR367" i="12"/>
  <c r="AS367" i="12" s="1"/>
  <c r="AT367" i="12" s="1"/>
  <c r="AR375" i="12"/>
  <c r="AS375" i="12" s="1"/>
  <c r="AT375" i="12" s="1"/>
  <c r="AR383" i="12"/>
  <c r="AS383" i="12" s="1"/>
  <c r="AR391" i="12"/>
  <c r="AS391" i="12" s="1"/>
  <c r="AR399" i="12"/>
  <c r="AS399" i="12" s="1"/>
  <c r="AR407" i="12"/>
  <c r="AS407" i="12" s="1"/>
  <c r="AR415" i="12"/>
  <c r="AS415" i="12" s="1"/>
  <c r="AR423" i="12"/>
  <c r="AS423" i="12" s="1"/>
  <c r="AR431" i="12"/>
  <c r="AS431" i="12" s="1"/>
  <c r="AT431" i="12" s="1"/>
  <c r="AR440" i="12"/>
  <c r="AS440" i="12" s="1"/>
  <c r="AR461" i="12"/>
  <c r="AS461" i="12" s="1"/>
  <c r="AR472" i="12"/>
  <c r="AS472" i="12" s="1"/>
  <c r="AT472" i="12" s="1"/>
  <c r="AR493" i="12"/>
  <c r="AS493" i="12" s="1"/>
  <c r="AT493" i="12" s="1"/>
  <c r="AR501" i="12"/>
  <c r="AS501" i="12" s="1"/>
  <c r="AT501" i="12" s="1"/>
  <c r="AR505" i="12"/>
  <c r="AS505" i="12" s="1"/>
  <c r="AR509" i="12"/>
  <c r="AS509" i="12" s="1"/>
  <c r="AR516" i="12"/>
  <c r="AS516" i="12" s="1"/>
  <c r="AT516" i="12" s="1"/>
  <c r="AR520" i="12"/>
  <c r="AS520" i="12" s="1"/>
  <c r="AR523" i="12"/>
  <c r="AS523" i="12" s="1"/>
  <c r="AR534" i="12"/>
  <c r="AS534" i="12" s="1"/>
  <c r="AT534" i="12" s="1"/>
  <c r="AR537" i="12"/>
  <c r="AS537" i="12" s="1"/>
  <c r="AR541" i="12"/>
  <c r="AS541" i="12" s="1"/>
  <c r="AR548" i="12"/>
  <c r="AS548" i="12" s="1"/>
  <c r="AR552" i="12"/>
  <c r="AS552" i="12" s="1"/>
  <c r="AR555" i="12"/>
  <c r="AS555" i="12" s="1"/>
  <c r="AR559" i="12"/>
  <c r="AS559" i="12" s="1"/>
  <c r="AT559" i="12" s="1"/>
  <c r="AR564" i="12"/>
  <c r="AS564" i="12" s="1"/>
  <c r="AT564" i="12" s="1"/>
  <c r="AR568" i="12"/>
  <c r="AS568" i="12" s="1"/>
  <c r="AR572" i="12"/>
  <c r="AS572" i="12" s="1"/>
  <c r="AR589" i="12"/>
  <c r="AS589" i="12" s="1"/>
  <c r="AR593" i="12"/>
  <c r="AS593" i="12" s="1"/>
  <c r="AR597" i="12"/>
  <c r="AS597" i="12" s="1"/>
  <c r="AR602" i="12"/>
  <c r="AS602" i="12" s="1"/>
  <c r="AR606" i="12"/>
  <c r="AS606" i="12" s="1"/>
  <c r="AR610" i="12"/>
  <c r="AS610" i="12" s="1"/>
  <c r="AR615" i="12"/>
  <c r="AS615" i="12" s="1"/>
  <c r="AR619" i="12"/>
  <c r="AS619" i="12" s="1"/>
  <c r="AT619" i="12" s="1"/>
  <c r="AR623" i="12"/>
  <c r="AS623" i="12" s="1"/>
  <c r="AR628" i="12"/>
  <c r="AS628" i="12" s="1"/>
  <c r="AR632" i="12"/>
  <c r="AS632" i="12" s="1"/>
  <c r="AR636" i="12"/>
  <c r="AS636" i="12" s="1"/>
  <c r="AR653" i="12"/>
  <c r="AS653" i="12" s="1"/>
  <c r="AR657" i="12"/>
  <c r="AS657" i="12" s="1"/>
  <c r="AR661" i="12"/>
  <c r="AS661" i="12" s="1"/>
  <c r="AR666" i="12"/>
  <c r="AS666" i="12" s="1"/>
  <c r="AR670" i="12"/>
  <c r="AS670" i="12" s="1"/>
  <c r="AR674" i="12"/>
  <c r="AS674" i="12" s="1"/>
  <c r="AR677" i="12"/>
  <c r="AS677" i="12" s="1"/>
  <c r="AR684" i="12"/>
  <c r="AS684" i="12" s="1"/>
  <c r="AR687" i="12"/>
  <c r="AS687" i="12" s="1"/>
  <c r="AT687" i="12" s="1"/>
  <c r="AR690" i="12"/>
  <c r="AS690" i="12" s="1"/>
  <c r="AR693" i="12"/>
  <c r="AS693" i="12" s="1"/>
  <c r="AR700" i="12"/>
  <c r="AS700" i="12" s="1"/>
  <c r="AR703" i="12"/>
  <c r="AS703" i="12" s="1"/>
  <c r="AT703" i="12" s="1"/>
  <c r="AR706" i="12"/>
  <c r="AS706" i="12" s="1"/>
  <c r="AR709" i="12"/>
  <c r="AS709" i="12" s="1"/>
  <c r="AR716" i="12"/>
  <c r="AS716" i="12" s="1"/>
  <c r="AT716" i="12" s="1"/>
  <c r="AR719" i="12"/>
  <c r="AS719" i="12" s="1"/>
  <c r="AT719" i="12" s="1"/>
  <c r="AR722" i="12"/>
  <c r="AS722" i="12" s="1"/>
  <c r="AR725" i="12"/>
  <c r="AS725" i="12" s="1"/>
  <c r="AR732" i="12"/>
  <c r="AS732" i="12" s="1"/>
  <c r="AR735" i="12"/>
  <c r="AS735" i="12" s="1"/>
  <c r="AR738" i="12"/>
  <c r="AS738" i="12" s="1"/>
  <c r="AR741" i="12"/>
  <c r="AS741" i="12" s="1"/>
  <c r="AT741" i="12" s="1"/>
  <c r="AR748" i="12"/>
  <c r="AS748" i="12" s="1"/>
  <c r="AR751" i="12"/>
  <c r="AS751" i="12" s="1"/>
  <c r="AR754" i="12"/>
  <c r="AS754" i="12" s="1"/>
  <c r="AR757" i="12"/>
  <c r="AS757" i="12" s="1"/>
  <c r="AT757" i="12" s="1"/>
  <c r="AR764" i="12"/>
  <c r="AS764" i="12" s="1"/>
  <c r="AR767" i="12"/>
  <c r="AS767" i="12" s="1"/>
  <c r="AR770" i="12"/>
  <c r="AS770" i="12" s="1"/>
  <c r="AR773" i="12"/>
  <c r="AS773" i="12" s="1"/>
  <c r="AR71" i="12"/>
  <c r="AS71" i="12" s="1"/>
  <c r="AR114" i="12"/>
  <c r="AS114" i="12" s="1"/>
  <c r="AT114" i="12" s="1"/>
  <c r="AR217" i="12"/>
  <c r="AS217" i="12" s="1"/>
  <c r="AR280" i="12"/>
  <c r="AS280" i="12" s="1"/>
  <c r="AT280" i="12" s="1"/>
  <c r="AR340" i="12"/>
  <c r="AS340" i="12" s="1"/>
  <c r="AR361" i="12"/>
  <c r="AS361" i="12" s="1"/>
  <c r="AR369" i="12"/>
  <c r="AS369" i="12" s="1"/>
  <c r="AR377" i="12"/>
  <c r="AS377" i="12" s="1"/>
  <c r="AR385" i="12"/>
  <c r="AS385" i="12" s="1"/>
  <c r="AR393" i="12"/>
  <c r="AS393" i="12" s="1"/>
  <c r="AR401" i="12"/>
  <c r="AS401" i="12" s="1"/>
  <c r="AR409" i="12"/>
  <c r="AS409" i="12" s="1"/>
  <c r="AT409" i="12" s="1"/>
  <c r="AR417" i="12"/>
  <c r="AS417" i="12" s="1"/>
  <c r="AT417" i="12" s="1"/>
  <c r="AR425" i="12"/>
  <c r="AS425" i="12" s="1"/>
  <c r="AR433" i="12"/>
  <c r="AS433" i="12" s="1"/>
  <c r="AR453" i="12"/>
  <c r="AS453" i="12" s="1"/>
  <c r="AR464" i="12"/>
  <c r="AS464" i="12" s="1"/>
  <c r="AR485" i="12"/>
  <c r="AS485" i="12" s="1"/>
  <c r="AR496" i="12"/>
  <c r="AS496" i="12" s="1"/>
  <c r="AR502" i="12"/>
  <c r="AS502" i="12" s="1"/>
  <c r="AT502" i="12" s="1"/>
  <c r="AR510" i="12"/>
  <c r="AS510" i="12" s="1"/>
  <c r="AR513" i="12"/>
  <c r="AS513" i="12" s="1"/>
  <c r="AR517" i="12"/>
  <c r="AS517" i="12" s="1"/>
  <c r="AR524" i="12"/>
  <c r="AS524" i="12" s="1"/>
  <c r="AT524" i="12" s="1"/>
  <c r="AR528" i="12"/>
  <c r="AS528" i="12" s="1"/>
  <c r="AT528" i="12" s="1"/>
  <c r="AR531" i="12"/>
  <c r="AS531" i="12" s="1"/>
  <c r="AR542" i="12"/>
  <c r="AS542" i="12" s="1"/>
  <c r="AR545" i="12"/>
  <c r="AS545" i="12" s="1"/>
  <c r="AT545" i="12" s="1"/>
  <c r="AR549" i="12"/>
  <c r="AS549" i="12" s="1"/>
  <c r="AR556" i="12"/>
  <c r="AS556" i="12" s="1"/>
  <c r="AR573" i="12"/>
  <c r="AS573" i="12" s="1"/>
  <c r="AR577" i="12"/>
  <c r="AS577" i="12" s="1"/>
  <c r="AR581" i="12"/>
  <c r="AS581" i="12" s="1"/>
  <c r="AR586" i="12"/>
  <c r="AS586" i="12" s="1"/>
  <c r="AR590" i="12"/>
  <c r="AS590" i="12" s="1"/>
  <c r="AR594" i="12"/>
  <c r="AS594" i="12" s="1"/>
  <c r="AR599" i="12"/>
  <c r="AS599" i="12" s="1"/>
  <c r="AR603" i="12"/>
  <c r="AS603" i="12" s="1"/>
  <c r="AR607" i="12"/>
  <c r="AS607" i="12" s="1"/>
  <c r="AT607" i="12" s="1"/>
  <c r="AR612" i="12"/>
  <c r="AS612" i="12" s="1"/>
  <c r="AR616" i="12"/>
  <c r="AS616" i="12" s="1"/>
  <c r="AR620" i="12"/>
  <c r="AS620" i="12" s="1"/>
  <c r="AR637" i="12"/>
  <c r="AS637" i="12" s="1"/>
  <c r="AR641" i="12"/>
  <c r="AS641" i="12" s="1"/>
  <c r="AR645" i="12"/>
  <c r="AS645" i="12" s="1"/>
  <c r="AT645" i="12" s="1"/>
  <c r="AR650" i="12"/>
  <c r="AS650" i="12" s="1"/>
  <c r="AR654" i="12"/>
  <c r="AS654" i="12" s="1"/>
  <c r="AR658" i="12"/>
  <c r="AS658" i="12" s="1"/>
  <c r="AR663" i="12"/>
  <c r="AS663" i="12" s="1"/>
  <c r="AR667" i="12"/>
  <c r="AS667" i="12" s="1"/>
  <c r="AT667" i="12" s="1"/>
  <c r="AR671" i="12"/>
  <c r="AS671" i="12" s="1"/>
  <c r="AR675" i="12"/>
  <c r="AS675" i="12" s="1"/>
  <c r="AR678" i="12"/>
  <c r="AS678" i="12" s="1"/>
  <c r="AT678" i="12" s="1"/>
  <c r="AR681" i="12"/>
  <c r="AS681" i="12" s="1"/>
  <c r="AR688" i="12"/>
  <c r="AS688" i="12" s="1"/>
  <c r="AR691" i="12"/>
  <c r="AS691" i="12" s="1"/>
  <c r="AR694" i="12"/>
  <c r="AS694" i="12" s="1"/>
  <c r="AT694" i="12" s="1"/>
  <c r="AR697" i="12"/>
  <c r="AS697" i="12" s="1"/>
  <c r="AR704" i="12"/>
  <c r="AS704" i="12" s="1"/>
  <c r="AR707" i="12"/>
  <c r="AS707" i="12" s="1"/>
  <c r="AT707" i="12" s="1"/>
  <c r="AR710" i="12"/>
  <c r="AS710" i="12" s="1"/>
  <c r="AT710" i="12" s="1"/>
  <c r="AR713" i="12"/>
  <c r="AS713" i="12" s="1"/>
  <c r="AR720" i="12"/>
  <c r="AS720" i="12" s="1"/>
  <c r="AR723" i="12"/>
  <c r="AS723" i="12" s="1"/>
  <c r="AR726" i="12"/>
  <c r="AS726" i="12" s="1"/>
  <c r="AT726" i="12" s="1"/>
  <c r="AR729" i="12"/>
  <c r="AS729" i="12" s="1"/>
  <c r="AT729" i="12" s="1"/>
  <c r="AR736" i="12"/>
  <c r="AS736" i="12" s="1"/>
  <c r="AR739" i="12"/>
  <c r="AS739" i="12" s="1"/>
  <c r="AR742" i="12"/>
  <c r="AS742" i="12" s="1"/>
  <c r="AT742" i="12" s="1"/>
  <c r="AR745" i="12"/>
  <c r="AS745" i="12" s="1"/>
  <c r="AT745" i="12" s="1"/>
  <c r="AR752" i="12"/>
  <c r="AS752" i="12" s="1"/>
  <c r="AR755" i="12"/>
  <c r="AS755" i="12" s="1"/>
  <c r="AR758" i="12"/>
  <c r="AS758" i="12" s="1"/>
  <c r="AT758" i="12" s="1"/>
  <c r="AR761" i="12"/>
  <c r="AS761" i="12" s="1"/>
  <c r="AR768" i="12"/>
  <c r="AS768" i="12" s="1"/>
  <c r="AR771" i="12"/>
  <c r="AS771" i="12" s="1"/>
  <c r="AT771" i="12" s="1"/>
  <c r="AR774" i="12"/>
  <c r="AS774" i="12" s="1"/>
  <c r="AT774" i="12" s="1"/>
  <c r="AR777" i="12"/>
  <c r="AS777" i="12" s="1"/>
  <c r="AR779" i="12"/>
  <c r="AS779" i="12" s="1"/>
  <c r="AR781" i="12"/>
  <c r="AS781" i="12" s="1"/>
  <c r="AR783" i="12"/>
  <c r="AS783" i="12" s="1"/>
  <c r="AR785" i="12"/>
  <c r="AS785" i="12" s="1"/>
  <c r="AR787" i="12"/>
  <c r="AS787" i="12" s="1"/>
  <c r="AR789" i="12"/>
  <c r="AS789" i="12" s="1"/>
  <c r="AR791" i="12"/>
  <c r="AS791" i="12" s="1"/>
  <c r="AR793" i="12"/>
  <c r="AS793" i="12" s="1"/>
  <c r="AR795" i="12"/>
  <c r="AS795" i="12" s="1"/>
  <c r="AR797" i="12"/>
  <c r="AS797" i="12" s="1"/>
  <c r="AR799" i="12"/>
  <c r="AS799" i="12" s="1"/>
  <c r="AR801" i="12"/>
  <c r="AS801" i="12" s="1"/>
  <c r="AT801" i="12" s="1"/>
  <c r="AR803" i="12"/>
  <c r="AS803" i="12" s="1"/>
  <c r="AR805" i="12"/>
  <c r="AS805" i="12" s="1"/>
  <c r="AR807" i="12"/>
  <c r="AS807" i="12" s="1"/>
  <c r="AR809" i="12"/>
  <c r="AS809" i="12" s="1"/>
  <c r="AR811" i="12"/>
  <c r="AS811" i="12" s="1"/>
  <c r="AR813" i="12"/>
  <c r="AS813" i="12" s="1"/>
  <c r="AT813" i="12" s="1"/>
  <c r="AR815" i="12"/>
  <c r="AS815" i="12" s="1"/>
  <c r="AT815" i="12" s="1"/>
  <c r="AR817" i="12"/>
  <c r="AS817" i="12" s="1"/>
  <c r="AR819" i="12"/>
  <c r="AS819" i="12" s="1"/>
  <c r="AR821" i="12"/>
  <c r="AS821" i="12" s="1"/>
  <c r="AR823" i="12"/>
  <c r="AS823" i="12" s="1"/>
  <c r="AT823" i="12" s="1"/>
  <c r="AR825" i="12"/>
  <c r="AS825" i="12" s="1"/>
  <c r="AR827" i="12"/>
  <c r="AS827" i="12" s="1"/>
  <c r="AT827" i="12" s="1"/>
  <c r="AR829" i="12"/>
  <c r="AS829" i="12" s="1"/>
  <c r="AR831" i="12"/>
  <c r="AS831" i="12" s="1"/>
  <c r="AT831" i="12" s="1"/>
  <c r="AR833" i="12"/>
  <c r="AS833" i="12" s="1"/>
  <c r="AR835" i="12"/>
  <c r="AS835" i="12" s="1"/>
  <c r="AR837" i="12"/>
  <c r="AS837" i="12" s="1"/>
  <c r="AR839" i="12"/>
  <c r="AS839" i="12" s="1"/>
  <c r="AR841" i="12"/>
  <c r="AS841" i="12" s="1"/>
  <c r="AR843" i="12"/>
  <c r="AS843" i="12" s="1"/>
  <c r="AR845" i="12"/>
  <c r="AS845" i="12" s="1"/>
  <c r="AR847" i="12"/>
  <c r="AS847" i="12" s="1"/>
  <c r="AR849" i="12"/>
  <c r="AS849" i="12" s="1"/>
  <c r="AR851" i="12"/>
  <c r="AS851" i="12" s="1"/>
  <c r="AR853" i="12"/>
  <c r="AS853" i="12" s="1"/>
  <c r="AR855" i="12"/>
  <c r="AS855" i="12" s="1"/>
  <c r="AR857" i="12"/>
  <c r="AS857" i="12" s="1"/>
  <c r="AT857" i="12" s="1"/>
  <c r="AR859" i="12"/>
  <c r="AS859" i="12" s="1"/>
  <c r="AR861" i="12"/>
  <c r="AS861" i="12" s="1"/>
  <c r="AR863" i="12"/>
  <c r="AS863" i="12" s="1"/>
  <c r="AR865" i="12"/>
  <c r="AS865" i="12" s="1"/>
  <c r="AT865" i="12" s="1"/>
  <c r="AR867" i="12"/>
  <c r="AS867" i="12" s="1"/>
  <c r="AR869" i="12"/>
  <c r="AS869" i="12" s="1"/>
  <c r="AT869" i="12" s="1"/>
  <c r="AR871" i="12"/>
  <c r="AS871" i="12" s="1"/>
  <c r="AR873" i="12"/>
  <c r="AS873" i="12" s="1"/>
  <c r="AT873" i="12" s="1"/>
  <c r="AR875" i="12"/>
  <c r="AS875" i="12" s="1"/>
  <c r="AT875" i="12" s="1"/>
  <c r="AR877" i="12"/>
  <c r="AS877" i="12" s="1"/>
  <c r="AT877" i="12" s="1"/>
  <c r="AR879" i="12"/>
  <c r="AS879" i="12" s="1"/>
  <c r="AR881" i="12"/>
  <c r="AS881" i="12" s="1"/>
  <c r="AR883" i="12"/>
  <c r="AS883" i="12" s="1"/>
  <c r="AR885" i="12"/>
  <c r="AS885" i="12" s="1"/>
  <c r="AT885" i="12" s="1"/>
  <c r="AR887" i="12"/>
  <c r="AS887" i="12" s="1"/>
  <c r="AT887" i="12" s="1"/>
  <c r="AR889" i="12"/>
  <c r="AS889" i="12" s="1"/>
  <c r="AR891" i="12"/>
  <c r="AS891" i="12" s="1"/>
  <c r="AR893" i="12"/>
  <c r="AS893" i="12" s="1"/>
  <c r="AR895" i="12"/>
  <c r="AS895" i="12" s="1"/>
  <c r="AR897" i="12"/>
  <c r="AS897" i="12" s="1"/>
  <c r="AR899" i="12"/>
  <c r="AS899" i="12" s="1"/>
  <c r="AR901" i="12"/>
  <c r="AS901" i="12" s="1"/>
  <c r="AT901" i="12" s="1"/>
  <c r="AR903" i="12"/>
  <c r="AS903" i="12" s="1"/>
  <c r="AR905" i="12"/>
  <c r="AS905" i="12" s="1"/>
  <c r="AR907" i="12"/>
  <c r="AS907" i="12" s="1"/>
  <c r="AR909" i="12"/>
  <c r="AS909" i="12" s="1"/>
  <c r="AR911" i="12"/>
  <c r="AS911" i="12" s="1"/>
  <c r="AR913" i="12"/>
  <c r="AS913" i="12" s="1"/>
  <c r="AR915" i="12"/>
  <c r="AS915" i="12" s="1"/>
  <c r="AR917" i="12"/>
  <c r="AS917" i="12" s="1"/>
  <c r="AR919" i="12"/>
  <c r="AS919" i="12" s="1"/>
  <c r="AR921" i="12"/>
  <c r="AS921" i="12" s="1"/>
  <c r="AR923" i="12"/>
  <c r="AS923" i="12" s="1"/>
  <c r="AR925" i="12"/>
  <c r="AS925" i="12" s="1"/>
  <c r="AR927" i="12"/>
  <c r="AS927" i="12" s="1"/>
  <c r="AR929" i="12"/>
  <c r="AS929" i="12" s="1"/>
  <c r="AT929" i="12" s="1"/>
  <c r="AR931" i="12"/>
  <c r="AS931" i="12" s="1"/>
  <c r="AT931" i="12" s="1"/>
  <c r="AR933" i="12"/>
  <c r="AS933" i="12" s="1"/>
  <c r="AR371" i="12"/>
  <c r="AS371" i="12" s="1"/>
  <c r="AR403" i="12"/>
  <c r="AS403" i="12" s="1"/>
  <c r="AR435" i="12"/>
  <c r="AS435" i="12" s="1"/>
  <c r="AR477" i="12"/>
  <c r="AS477" i="12" s="1"/>
  <c r="AR507" i="12"/>
  <c r="AS507" i="12" s="1"/>
  <c r="AR521" i="12"/>
  <c r="AS521" i="12" s="1"/>
  <c r="AR536" i="12"/>
  <c r="AS536" i="12" s="1"/>
  <c r="AR550" i="12"/>
  <c r="AS550" i="12" s="1"/>
  <c r="AT550" i="12" s="1"/>
  <c r="AR565" i="12"/>
  <c r="AS565" i="12" s="1"/>
  <c r="AR583" i="12"/>
  <c r="AS583" i="12" s="1"/>
  <c r="AR600" i="12"/>
  <c r="AS600" i="12" s="1"/>
  <c r="AR634" i="12"/>
  <c r="AS634" i="12" s="1"/>
  <c r="AR651" i="12"/>
  <c r="AS651" i="12" s="1"/>
  <c r="AR668" i="12"/>
  <c r="AS668" i="12" s="1"/>
  <c r="AR682" i="12"/>
  <c r="AS682" i="12" s="1"/>
  <c r="AR695" i="12"/>
  <c r="AS695" i="12" s="1"/>
  <c r="AT695" i="12" s="1"/>
  <c r="AR708" i="12"/>
  <c r="AS708" i="12" s="1"/>
  <c r="AR733" i="12"/>
  <c r="AS733" i="12" s="1"/>
  <c r="AR746" i="12"/>
  <c r="AS746" i="12" s="1"/>
  <c r="AR759" i="12"/>
  <c r="AS759" i="12" s="1"/>
  <c r="AT759" i="12" s="1"/>
  <c r="AR772" i="12"/>
  <c r="AS772" i="12" s="1"/>
  <c r="AT772" i="12" s="1"/>
  <c r="AR941" i="12"/>
  <c r="AS941" i="12" s="1"/>
  <c r="AT941" i="12" s="1"/>
  <c r="AR949" i="12"/>
  <c r="AS949" i="12" s="1"/>
  <c r="AR957" i="12"/>
  <c r="AS957" i="12" s="1"/>
  <c r="AT957" i="12" s="1"/>
  <c r="AR962" i="12"/>
  <c r="AS962" i="12" s="1"/>
  <c r="AR964" i="12"/>
  <c r="AS964" i="12" s="1"/>
  <c r="AR966" i="12"/>
  <c r="AS966" i="12" s="1"/>
  <c r="AR968" i="12"/>
  <c r="AS968" i="12" s="1"/>
  <c r="AR970" i="12"/>
  <c r="AS970" i="12" s="1"/>
  <c r="AR972" i="12"/>
  <c r="AS972" i="12" s="1"/>
  <c r="AT972" i="12" s="1"/>
  <c r="AR974" i="12"/>
  <c r="AS974" i="12" s="1"/>
  <c r="AR976" i="12"/>
  <c r="AS976" i="12" s="1"/>
  <c r="AR978" i="12"/>
  <c r="AS978" i="12" s="1"/>
  <c r="AR980" i="12"/>
  <c r="AS980" i="12" s="1"/>
  <c r="AT980" i="12" s="1"/>
  <c r="AR982" i="12"/>
  <c r="AS982" i="12" s="1"/>
  <c r="AR984" i="12"/>
  <c r="AS984" i="12" s="1"/>
  <c r="AR986" i="12"/>
  <c r="AS986" i="12" s="1"/>
  <c r="AR988" i="12"/>
  <c r="AS988" i="12" s="1"/>
  <c r="AR990" i="12"/>
  <c r="AS990" i="12" s="1"/>
  <c r="AR992" i="12"/>
  <c r="AS992" i="12" s="1"/>
  <c r="AT992" i="12" s="1"/>
  <c r="AR994" i="12"/>
  <c r="AS994" i="12" s="1"/>
  <c r="AR996" i="12"/>
  <c r="AS996" i="12" s="1"/>
  <c r="AT996" i="12" s="1"/>
  <c r="AR998" i="12"/>
  <c r="AS998" i="12" s="1"/>
  <c r="AR1000" i="12"/>
  <c r="AS1000" i="12" s="1"/>
  <c r="AR395" i="12"/>
  <c r="AS395" i="12" s="1"/>
  <c r="AT395" i="12" s="1"/>
  <c r="AR504" i="12"/>
  <c r="AS504" i="12" s="1"/>
  <c r="AR532" i="12"/>
  <c r="AS532" i="12" s="1"/>
  <c r="AR578" i="12"/>
  <c r="AS578" i="12" s="1"/>
  <c r="AR629" i="12"/>
  <c r="AS629" i="12" s="1"/>
  <c r="AT629" i="12" s="1"/>
  <c r="AR664" i="12"/>
  <c r="AS664" i="12" s="1"/>
  <c r="AT664" i="12" s="1"/>
  <c r="AR743" i="12"/>
  <c r="AS743" i="12" s="1"/>
  <c r="AR943" i="12"/>
  <c r="AS943" i="12" s="1"/>
  <c r="AR951" i="12"/>
  <c r="AS951" i="12" s="1"/>
  <c r="AT951" i="12" s="1"/>
  <c r="AR170" i="12"/>
  <c r="AS170" i="12" s="1"/>
  <c r="AR379" i="12"/>
  <c r="AS379" i="12" s="1"/>
  <c r="AT379" i="12" s="1"/>
  <c r="AR411" i="12"/>
  <c r="AS411" i="12" s="1"/>
  <c r="AR445" i="12"/>
  <c r="AS445" i="12" s="1"/>
  <c r="AR488" i="12"/>
  <c r="AS488" i="12" s="1"/>
  <c r="AR525" i="12"/>
  <c r="AS525" i="12" s="1"/>
  <c r="AR539" i="12"/>
  <c r="AS539" i="12" s="1"/>
  <c r="AR553" i="12"/>
  <c r="AS553" i="12" s="1"/>
  <c r="AR570" i="12"/>
  <c r="AS570" i="12" s="1"/>
  <c r="AR587" i="12"/>
  <c r="AS587" i="12" s="1"/>
  <c r="AR604" i="12"/>
  <c r="AS604" i="12" s="1"/>
  <c r="AR621" i="12"/>
  <c r="AS621" i="12" s="1"/>
  <c r="AT621" i="12" s="1"/>
  <c r="AR638" i="12"/>
  <c r="AS638" i="12" s="1"/>
  <c r="AR655" i="12"/>
  <c r="AS655" i="12" s="1"/>
  <c r="AR685" i="12"/>
  <c r="AS685" i="12" s="1"/>
  <c r="AT685" i="12" s="1"/>
  <c r="AR698" i="12"/>
  <c r="AS698" i="12" s="1"/>
  <c r="AR711" i="12"/>
  <c r="AS711" i="12" s="1"/>
  <c r="AR724" i="12"/>
  <c r="AS724" i="12" s="1"/>
  <c r="AR749" i="12"/>
  <c r="AS749" i="12" s="1"/>
  <c r="AT749" i="12" s="1"/>
  <c r="AR762" i="12"/>
  <c r="AS762" i="12" s="1"/>
  <c r="AR775" i="12"/>
  <c r="AS775" i="12" s="1"/>
  <c r="AR939" i="12"/>
  <c r="AS939" i="12" s="1"/>
  <c r="AT939" i="12" s="1"/>
  <c r="AR947" i="12"/>
  <c r="AS947" i="12" s="1"/>
  <c r="AT947" i="12" s="1"/>
  <c r="AR955" i="12"/>
  <c r="AS955" i="12" s="1"/>
  <c r="AR293" i="12"/>
  <c r="AS293" i="12" s="1"/>
  <c r="AR363" i="12"/>
  <c r="AS363" i="12" s="1"/>
  <c r="AR596" i="12"/>
  <c r="AS596" i="12" s="1"/>
  <c r="AR647" i="12"/>
  <c r="AS647" i="12" s="1"/>
  <c r="AR692" i="12"/>
  <c r="AS692" i="12" s="1"/>
  <c r="AR730" i="12"/>
  <c r="AS730" i="12" s="1"/>
  <c r="AR756" i="12"/>
  <c r="AS756" i="12" s="1"/>
  <c r="AR959" i="12"/>
  <c r="AS959" i="12" s="1"/>
  <c r="AR4" i="12"/>
  <c r="AS4" i="12" s="1"/>
  <c r="AT4" i="12" s="1"/>
  <c r="AR39" i="12"/>
  <c r="AS39" i="12" s="1"/>
  <c r="AR233" i="12"/>
  <c r="AS233" i="12" s="1"/>
  <c r="AR387" i="12"/>
  <c r="AS387" i="12" s="1"/>
  <c r="AT387" i="12" s="1"/>
  <c r="AR419" i="12"/>
  <c r="AS419" i="12" s="1"/>
  <c r="AR456" i="12"/>
  <c r="AS456" i="12" s="1"/>
  <c r="AR557" i="12"/>
  <c r="AS557" i="12" s="1"/>
  <c r="AT557" i="12" s="1"/>
  <c r="AR574" i="12"/>
  <c r="AS574" i="12" s="1"/>
  <c r="AR591" i="12"/>
  <c r="AS591" i="12" s="1"/>
  <c r="AR625" i="12"/>
  <c r="AS625" i="12" s="1"/>
  <c r="AR642" i="12"/>
  <c r="AS642" i="12" s="1"/>
  <c r="AR660" i="12"/>
  <c r="AS660" i="12" s="1"/>
  <c r="AT660" i="12" s="1"/>
  <c r="AR676" i="12"/>
  <c r="AS676" i="12" s="1"/>
  <c r="AR701" i="12"/>
  <c r="AS701" i="12" s="1"/>
  <c r="AR714" i="12"/>
  <c r="AS714" i="12" s="1"/>
  <c r="AR727" i="12"/>
  <c r="AS727" i="12" s="1"/>
  <c r="AR740" i="12"/>
  <c r="AS740" i="12" s="1"/>
  <c r="AR765" i="12"/>
  <c r="AS765" i="12" s="1"/>
  <c r="AR937" i="12"/>
  <c r="AS937" i="12" s="1"/>
  <c r="AT937" i="12" s="1"/>
  <c r="AR945" i="12"/>
  <c r="AS945" i="12" s="1"/>
  <c r="AR953" i="12"/>
  <c r="AS953" i="12" s="1"/>
  <c r="AR961" i="12"/>
  <c r="AS961" i="12" s="1"/>
  <c r="AR963" i="12"/>
  <c r="AS963" i="12" s="1"/>
  <c r="AR965" i="12"/>
  <c r="AS965" i="12" s="1"/>
  <c r="AT965" i="12" s="1"/>
  <c r="AR967" i="12"/>
  <c r="AS967" i="12" s="1"/>
  <c r="AR969" i="12"/>
  <c r="AS969" i="12" s="1"/>
  <c r="AR971" i="12"/>
  <c r="AS971" i="12" s="1"/>
  <c r="AR973" i="12"/>
  <c r="AS973" i="12" s="1"/>
  <c r="AT973" i="12" s="1"/>
  <c r="AR975" i="12"/>
  <c r="AS975" i="12" s="1"/>
  <c r="AR977" i="12"/>
  <c r="AS977" i="12" s="1"/>
  <c r="AR979" i="12"/>
  <c r="AS979" i="12" s="1"/>
  <c r="AR981" i="12"/>
  <c r="AS981" i="12" s="1"/>
  <c r="AR983" i="12"/>
  <c r="AS983" i="12" s="1"/>
  <c r="AR985" i="12"/>
  <c r="AS985" i="12" s="1"/>
  <c r="AR987" i="12"/>
  <c r="AS987" i="12" s="1"/>
  <c r="AT987" i="12" s="1"/>
  <c r="AR989" i="12"/>
  <c r="AS989" i="12" s="1"/>
  <c r="AR991" i="12"/>
  <c r="AS991" i="12" s="1"/>
  <c r="AR993" i="12"/>
  <c r="AS993" i="12" s="1"/>
  <c r="AR995" i="12"/>
  <c r="AS995" i="12" s="1"/>
  <c r="AT995" i="12" s="1"/>
  <c r="AR997" i="12"/>
  <c r="AS997" i="12" s="1"/>
  <c r="AR999" i="12"/>
  <c r="AS999" i="12" s="1"/>
  <c r="AR82" i="12"/>
  <c r="AS82" i="12" s="1"/>
  <c r="AR427" i="12"/>
  <c r="AS427" i="12" s="1"/>
  <c r="AR518" i="12"/>
  <c r="AS518" i="12" s="1"/>
  <c r="AT518" i="12" s="1"/>
  <c r="AR561" i="12"/>
  <c r="AS561" i="12" s="1"/>
  <c r="AR679" i="12"/>
  <c r="AS679" i="12" s="1"/>
  <c r="AR717" i="12"/>
  <c r="AS717" i="12" s="1"/>
  <c r="AR935" i="12"/>
  <c r="AS935" i="12" s="1"/>
  <c r="H30" i="12"/>
  <c r="AP6" i="12"/>
  <c r="AQ6" i="12" s="1"/>
  <c r="AP12" i="12"/>
  <c r="AQ12" i="12" s="1"/>
  <c r="AP17" i="12"/>
  <c r="AQ17" i="12" s="1"/>
  <c r="AP24" i="12"/>
  <c r="AQ24" i="12" s="1"/>
  <c r="AP27" i="12"/>
  <c r="AQ27" i="12" s="1"/>
  <c r="AP33" i="12"/>
  <c r="AQ33" i="12" s="1"/>
  <c r="AP39" i="12"/>
  <c r="AQ39" i="12" s="1"/>
  <c r="AP42" i="12"/>
  <c r="AQ42" i="12" s="1"/>
  <c r="AP45" i="12"/>
  <c r="AQ45" i="12" s="1"/>
  <c r="AP48" i="12"/>
  <c r="AQ48" i="12" s="1"/>
  <c r="AP51" i="12"/>
  <c r="AQ51" i="12" s="1"/>
  <c r="AP54" i="12"/>
  <c r="AQ54" i="12" s="1"/>
  <c r="AP57" i="12"/>
  <c r="AQ57" i="12" s="1"/>
  <c r="AP61" i="12"/>
  <c r="AQ61" i="12" s="1"/>
  <c r="AP64" i="12"/>
  <c r="AQ64" i="12" s="1"/>
  <c r="AP67" i="12"/>
  <c r="AQ67" i="12" s="1"/>
  <c r="AP70" i="12"/>
  <c r="AQ70" i="12" s="1"/>
  <c r="AP76" i="12"/>
  <c r="AQ76" i="12" s="1"/>
  <c r="AP81" i="12"/>
  <c r="AQ81" i="12" s="1"/>
  <c r="AP88" i="12"/>
  <c r="AQ88" i="12" s="1"/>
  <c r="AP91" i="12"/>
  <c r="AQ91" i="12" s="1"/>
  <c r="AP97" i="12"/>
  <c r="AQ97" i="12" s="1"/>
  <c r="AP103" i="12"/>
  <c r="AQ103" i="12" s="1"/>
  <c r="AP106" i="12"/>
  <c r="AQ106" i="12" s="1"/>
  <c r="AP109" i="12"/>
  <c r="AQ109" i="12" s="1"/>
  <c r="AP112" i="12"/>
  <c r="AQ112" i="12" s="1"/>
  <c r="AP115" i="12"/>
  <c r="AQ115" i="12" s="1"/>
  <c r="AP118" i="12"/>
  <c r="AQ118" i="12" s="1"/>
  <c r="AP121" i="12"/>
  <c r="AQ121" i="12" s="1"/>
  <c r="AP125" i="12"/>
  <c r="AQ125" i="12" s="1"/>
  <c r="AP128" i="12"/>
  <c r="AQ128" i="12" s="1"/>
  <c r="AP131" i="12"/>
  <c r="AQ131" i="12" s="1"/>
  <c r="AP134" i="12"/>
  <c r="AQ134" i="12" s="1"/>
  <c r="AP140" i="12"/>
  <c r="AQ140" i="12" s="1"/>
  <c r="AP145" i="12"/>
  <c r="AQ145" i="12" s="1"/>
  <c r="AP152" i="12"/>
  <c r="AQ152" i="12" s="1"/>
  <c r="AP155" i="12"/>
  <c r="AQ155" i="12" s="1"/>
  <c r="AP161" i="12"/>
  <c r="AQ161" i="12" s="1"/>
  <c r="AP167" i="12"/>
  <c r="AQ167" i="12" s="1"/>
  <c r="AP170" i="12"/>
  <c r="AQ170" i="12" s="1"/>
  <c r="AP173" i="12"/>
  <c r="AQ173" i="12" s="1"/>
  <c r="AP176" i="12"/>
  <c r="AQ176" i="12" s="1"/>
  <c r="AP179" i="12"/>
  <c r="AQ179" i="12" s="1"/>
  <c r="AP182" i="12"/>
  <c r="AQ182" i="12" s="1"/>
  <c r="AP185" i="12"/>
  <c r="AQ185" i="12" s="1"/>
  <c r="AP188" i="12"/>
  <c r="AQ188" i="12" s="1"/>
  <c r="AP194" i="12"/>
  <c r="AQ194" i="12" s="1"/>
  <c r="AP199" i="12"/>
  <c r="AQ199" i="12" s="1"/>
  <c r="AP205" i="12"/>
  <c r="AQ205" i="12" s="1"/>
  <c r="AP208" i="12"/>
  <c r="AQ208" i="12" s="1"/>
  <c r="AP211" i="12"/>
  <c r="AQ211" i="12" s="1"/>
  <c r="AP214" i="12"/>
  <c r="AQ214" i="12" s="1"/>
  <c r="AP217" i="12"/>
  <c r="AQ217" i="12" s="1"/>
  <c r="AP220" i="12"/>
  <c r="AQ220" i="12" s="1"/>
  <c r="AP226" i="12"/>
  <c r="AQ226" i="12" s="1"/>
  <c r="AP231" i="12"/>
  <c r="AQ231" i="12" s="1"/>
  <c r="AP237" i="12"/>
  <c r="AQ237" i="12" s="1"/>
  <c r="AP240" i="12"/>
  <c r="AQ240" i="12" s="1"/>
  <c r="AP243" i="12"/>
  <c r="AQ243" i="12" s="1"/>
  <c r="AP246" i="12"/>
  <c r="AQ246" i="12" s="1"/>
  <c r="AP249" i="12"/>
  <c r="AQ249" i="12" s="1"/>
  <c r="AP252" i="12"/>
  <c r="AQ252" i="12" s="1"/>
  <c r="AP258" i="12"/>
  <c r="AQ258" i="12" s="1"/>
  <c r="AP9" i="12"/>
  <c r="AQ9" i="12" s="1"/>
  <c r="AP15" i="12"/>
  <c r="AQ15" i="12" s="1"/>
  <c r="AP18" i="12"/>
  <c r="AQ18" i="12" s="1"/>
  <c r="AP21" i="12"/>
  <c r="AQ21" i="12" s="1"/>
  <c r="AP28" i="12"/>
  <c r="AQ28" i="12" s="1"/>
  <c r="AP31" i="12"/>
  <c r="AQ31" i="12" s="1"/>
  <c r="AP34" i="12"/>
  <c r="AQ34" i="12" s="1"/>
  <c r="AP37" i="12"/>
  <c r="AQ37" i="12" s="1"/>
  <c r="AP40" i="12"/>
  <c r="AQ40" i="12" s="1"/>
  <c r="AP43" i="12"/>
  <c r="AQ43" i="12" s="1"/>
  <c r="AP46" i="12"/>
  <c r="AQ46" i="12" s="1"/>
  <c r="AP52" i="12"/>
  <c r="AQ52" i="12" s="1"/>
  <c r="AP55" i="12"/>
  <c r="AQ55" i="12" s="1"/>
  <c r="AP58" i="12"/>
  <c r="AQ58" i="12" s="1"/>
  <c r="AP62" i="12"/>
  <c r="AQ62" i="12" s="1"/>
  <c r="AP68" i="12"/>
  <c r="AQ68" i="12" s="1"/>
  <c r="AP73" i="12"/>
  <c r="AQ73" i="12" s="1"/>
  <c r="AP79" i="12"/>
  <c r="AQ79" i="12" s="1"/>
  <c r="AP82" i="12"/>
  <c r="AQ82" i="12" s="1"/>
  <c r="AP85" i="12"/>
  <c r="AQ85" i="12" s="1"/>
  <c r="AP92" i="12"/>
  <c r="AQ92" i="12" s="1"/>
  <c r="AP95" i="12"/>
  <c r="AQ95" i="12" s="1"/>
  <c r="AP98" i="12"/>
  <c r="AQ98" i="12" s="1"/>
  <c r="AP101" i="12"/>
  <c r="AQ101" i="12" s="1"/>
  <c r="AP104" i="12"/>
  <c r="AQ104" i="12" s="1"/>
  <c r="AP107" i="12"/>
  <c r="AQ107" i="12" s="1"/>
  <c r="AP110" i="12"/>
  <c r="AQ110" i="12" s="1"/>
  <c r="AP116" i="12"/>
  <c r="AQ116" i="12" s="1"/>
  <c r="AP119" i="12"/>
  <c r="AQ119" i="12" s="1"/>
  <c r="AP122" i="12"/>
  <c r="AQ122" i="12" s="1"/>
  <c r="AP126" i="12"/>
  <c r="AQ126" i="12" s="1"/>
  <c r="AP132" i="12"/>
  <c r="AQ132" i="12" s="1"/>
  <c r="AP137" i="12"/>
  <c r="AQ137" i="12" s="1"/>
  <c r="AP143" i="12"/>
  <c r="AQ143" i="12" s="1"/>
  <c r="AP146" i="12"/>
  <c r="AQ146" i="12" s="1"/>
  <c r="AP149" i="12"/>
  <c r="AQ149" i="12" s="1"/>
  <c r="AP156" i="12"/>
  <c r="AQ156" i="12" s="1"/>
  <c r="AP159" i="12"/>
  <c r="AQ159" i="12" s="1"/>
  <c r="AP162" i="12"/>
  <c r="AQ162" i="12" s="1"/>
  <c r="AP165" i="12"/>
  <c r="AQ165" i="12" s="1"/>
  <c r="AP168" i="12"/>
  <c r="AQ168" i="12" s="1"/>
  <c r="AP171" i="12"/>
  <c r="AQ171" i="12" s="1"/>
  <c r="AP174" i="12"/>
  <c r="AQ174" i="12" s="1"/>
  <c r="AP177" i="12"/>
  <c r="AQ177" i="12" s="1"/>
  <c r="AP180" i="12"/>
  <c r="AQ180" i="12" s="1"/>
  <c r="AP186" i="12"/>
  <c r="AQ186" i="12" s="1"/>
  <c r="AP191" i="12"/>
  <c r="AQ191" i="12" s="1"/>
  <c r="AP197" i="12"/>
  <c r="AQ197" i="12" s="1"/>
  <c r="AP200" i="12"/>
  <c r="AQ200" i="12" s="1"/>
  <c r="AP203" i="12"/>
  <c r="AQ203" i="12" s="1"/>
  <c r="AP206" i="12"/>
  <c r="AQ206" i="12" s="1"/>
  <c r="AP209" i="12"/>
  <c r="AQ209" i="12" s="1"/>
  <c r="AP212" i="12"/>
  <c r="AQ212" i="12" s="1"/>
  <c r="AP218" i="12"/>
  <c r="AQ218" i="12" s="1"/>
  <c r="AP223" i="12"/>
  <c r="AQ223" i="12" s="1"/>
  <c r="AP229" i="12"/>
  <c r="AQ229" i="12" s="1"/>
  <c r="AP232" i="12"/>
  <c r="AQ232" i="12" s="1"/>
  <c r="AP235" i="12"/>
  <c r="AQ235" i="12" s="1"/>
  <c r="AP238" i="12"/>
  <c r="AQ238" i="12" s="1"/>
  <c r="AP241" i="12"/>
  <c r="AQ241" i="12" s="1"/>
  <c r="AP244" i="12"/>
  <c r="AQ244" i="12" s="1"/>
  <c r="AP250" i="12"/>
  <c r="AQ250" i="12" s="1"/>
  <c r="AP7" i="12"/>
  <c r="AQ7" i="12" s="1"/>
  <c r="AP10" i="12"/>
  <c r="AQ10" i="12" s="1"/>
  <c r="AP13" i="12"/>
  <c r="AQ13" i="12" s="1"/>
  <c r="AP16" i="12"/>
  <c r="AQ16" i="12" s="1"/>
  <c r="AP19" i="12"/>
  <c r="AQ19" i="12" s="1"/>
  <c r="AP22" i="12"/>
  <c r="AQ22" i="12" s="1"/>
  <c r="AP25" i="12"/>
  <c r="AQ25" i="12" s="1"/>
  <c r="AP29" i="12"/>
  <c r="AQ29" i="12" s="1"/>
  <c r="AP32" i="12"/>
  <c r="AQ32" i="12" s="1"/>
  <c r="AP35" i="12"/>
  <c r="AQ35" i="12" s="1"/>
  <c r="AP38" i="12"/>
  <c r="AQ38" i="12" s="1"/>
  <c r="AP44" i="12"/>
  <c r="AQ44" i="12" s="1"/>
  <c r="AP49" i="12"/>
  <c r="AQ49" i="12" s="1"/>
  <c r="AP56" i="12"/>
  <c r="AQ56" i="12" s="1"/>
  <c r="AP59" i="12"/>
  <c r="AQ59" i="12" s="1"/>
  <c r="AP65" i="12"/>
  <c r="AQ65" i="12" s="1"/>
  <c r="AP71" i="12"/>
  <c r="AQ71" i="12" s="1"/>
  <c r="AP74" i="12"/>
  <c r="AQ74" i="12" s="1"/>
  <c r="AP77" i="12"/>
  <c r="AQ77" i="12" s="1"/>
  <c r="AP80" i="12"/>
  <c r="AQ80" i="12" s="1"/>
  <c r="AP83" i="12"/>
  <c r="AQ83" i="12" s="1"/>
  <c r="AP86" i="12"/>
  <c r="AQ86" i="12" s="1"/>
  <c r="AP89" i="12"/>
  <c r="AQ89" i="12" s="1"/>
  <c r="AP93" i="12"/>
  <c r="AQ93" i="12" s="1"/>
  <c r="AP96" i="12"/>
  <c r="AQ96" i="12" s="1"/>
  <c r="AP99" i="12"/>
  <c r="AQ99" i="12" s="1"/>
  <c r="AP102" i="12"/>
  <c r="AQ102" i="12" s="1"/>
  <c r="AP108" i="12"/>
  <c r="AQ108" i="12" s="1"/>
  <c r="AP113" i="12"/>
  <c r="AQ113" i="12" s="1"/>
  <c r="AP120" i="12"/>
  <c r="AQ120" i="12" s="1"/>
  <c r="AP123" i="12"/>
  <c r="AQ123" i="12" s="1"/>
  <c r="AP129" i="12"/>
  <c r="AQ129" i="12" s="1"/>
  <c r="AP135" i="12"/>
  <c r="AQ135" i="12" s="1"/>
  <c r="AP138" i="12"/>
  <c r="AQ138" i="12" s="1"/>
  <c r="AP141" i="12"/>
  <c r="AQ141" i="12" s="1"/>
  <c r="AP144" i="12"/>
  <c r="AQ144" i="12" s="1"/>
  <c r="AP147" i="12"/>
  <c r="AQ147" i="12" s="1"/>
  <c r="AP150" i="12"/>
  <c r="AQ150" i="12" s="1"/>
  <c r="AP153" i="12"/>
  <c r="AQ153" i="12" s="1"/>
  <c r="AP157" i="12"/>
  <c r="AQ157" i="12" s="1"/>
  <c r="AP160" i="12"/>
  <c r="AQ160" i="12" s="1"/>
  <c r="AP163" i="12"/>
  <c r="AQ163" i="12" s="1"/>
  <c r="AP166" i="12"/>
  <c r="AQ166" i="12" s="1"/>
  <c r="AP172" i="12"/>
  <c r="AQ172" i="12" s="1"/>
  <c r="AP178" i="12"/>
  <c r="AQ178" i="12" s="1"/>
  <c r="AP183" i="12"/>
  <c r="AQ183" i="12" s="1"/>
  <c r="AP189" i="12"/>
  <c r="AQ189" i="12" s="1"/>
  <c r="AP192" i="12"/>
  <c r="AQ192" i="12" s="1"/>
  <c r="AP195" i="12"/>
  <c r="AQ195" i="12" s="1"/>
  <c r="AP198" i="12"/>
  <c r="AQ198" i="12" s="1"/>
  <c r="AP201" i="12"/>
  <c r="AQ201" i="12" s="1"/>
  <c r="AP204" i="12"/>
  <c r="AQ204" i="12" s="1"/>
  <c r="AP210" i="12"/>
  <c r="AQ210" i="12" s="1"/>
  <c r="AP215" i="12"/>
  <c r="AQ215" i="12" s="1"/>
  <c r="AP221" i="12"/>
  <c r="AQ221" i="12" s="1"/>
  <c r="AP224" i="12"/>
  <c r="AQ224" i="12" s="1"/>
  <c r="AP227" i="12"/>
  <c r="AQ227" i="12" s="1"/>
  <c r="AP230" i="12"/>
  <c r="AQ230" i="12" s="1"/>
  <c r="AP233" i="12"/>
  <c r="AQ233" i="12" s="1"/>
  <c r="AP236" i="12"/>
  <c r="AQ236" i="12" s="1"/>
  <c r="AP242" i="12"/>
  <c r="AQ242" i="12" s="1"/>
  <c r="AP247" i="12"/>
  <c r="AQ247" i="12" s="1"/>
  <c r="AP253" i="12"/>
  <c r="AQ253" i="12" s="1"/>
  <c r="AP256" i="12"/>
  <c r="AQ256" i="12" s="1"/>
  <c r="AP259" i="12"/>
  <c r="AQ259" i="12" s="1"/>
  <c r="AP8" i="12"/>
  <c r="AQ8" i="12" s="1"/>
  <c r="AP20" i="12"/>
  <c r="AQ20" i="12" s="1"/>
  <c r="AP69" i="12"/>
  <c r="AQ69" i="12" s="1"/>
  <c r="AP94" i="12"/>
  <c r="AQ94" i="12" s="1"/>
  <c r="AP105" i="12"/>
  <c r="AQ105" i="12" s="1"/>
  <c r="AP117" i="12"/>
  <c r="AQ117" i="12" s="1"/>
  <c r="AP130" i="12"/>
  <c r="AQ130" i="12" s="1"/>
  <c r="AP142" i="12"/>
  <c r="AQ142" i="12" s="1"/>
  <c r="AP154" i="12"/>
  <c r="AQ154" i="12" s="1"/>
  <c r="AP190" i="12"/>
  <c r="AQ190" i="12" s="1"/>
  <c r="AP202" i="12"/>
  <c r="AQ202" i="12" s="1"/>
  <c r="AP213" i="12"/>
  <c r="AQ213" i="12" s="1"/>
  <c r="AP225" i="12"/>
  <c r="AQ225" i="12" s="1"/>
  <c r="AP248" i="12"/>
  <c r="AQ248" i="12" s="1"/>
  <c r="AP257" i="12"/>
  <c r="AQ257" i="12" s="1"/>
  <c r="AP261" i="12"/>
  <c r="AQ261" i="12" s="1"/>
  <c r="AP264" i="12"/>
  <c r="AQ264" i="12" s="1"/>
  <c r="AP267" i="12"/>
  <c r="AQ267" i="12" s="1"/>
  <c r="AP270" i="12"/>
  <c r="AQ270" i="12" s="1"/>
  <c r="AP273" i="12"/>
  <c r="AQ273" i="12" s="1"/>
  <c r="AP276" i="12"/>
  <c r="AQ276" i="12" s="1"/>
  <c r="AP282" i="12"/>
  <c r="AQ282" i="12" s="1"/>
  <c r="AP287" i="12"/>
  <c r="AQ287" i="12" s="1"/>
  <c r="AP293" i="12"/>
  <c r="AQ293" i="12" s="1"/>
  <c r="AP296" i="12"/>
  <c r="AQ296" i="12" s="1"/>
  <c r="AP299" i="12"/>
  <c r="AQ299" i="12" s="1"/>
  <c r="AP302" i="12"/>
  <c r="AQ302" i="12" s="1"/>
  <c r="AP304" i="12"/>
  <c r="AQ304" i="12" s="1"/>
  <c r="AP306" i="12"/>
  <c r="AQ306" i="12" s="1"/>
  <c r="AP308" i="12"/>
  <c r="AQ308" i="12" s="1"/>
  <c r="AP310" i="12"/>
  <c r="AQ310" i="12" s="1"/>
  <c r="AP312" i="12"/>
  <c r="AQ312" i="12" s="1"/>
  <c r="AP314" i="12"/>
  <c r="AQ314" i="12" s="1"/>
  <c r="AP316" i="12"/>
  <c r="AQ316" i="12" s="1"/>
  <c r="AP318" i="12"/>
  <c r="AQ318" i="12" s="1"/>
  <c r="AP320" i="12"/>
  <c r="AQ320" i="12" s="1"/>
  <c r="AP322" i="12"/>
  <c r="AQ322" i="12" s="1"/>
  <c r="AP324" i="12"/>
  <c r="AQ324" i="12" s="1"/>
  <c r="AP326" i="12"/>
  <c r="AQ326" i="12" s="1"/>
  <c r="AP328" i="12"/>
  <c r="AQ328" i="12" s="1"/>
  <c r="AP330" i="12"/>
  <c r="AQ330" i="12" s="1"/>
  <c r="AP332" i="12"/>
  <c r="AQ332" i="12" s="1"/>
  <c r="AP334" i="12"/>
  <c r="AQ334" i="12" s="1"/>
  <c r="AP336" i="12"/>
  <c r="AQ336" i="12" s="1"/>
  <c r="AP338" i="12"/>
  <c r="AQ338" i="12" s="1"/>
  <c r="AP340" i="12"/>
  <c r="AQ340" i="12" s="1"/>
  <c r="AP342" i="12"/>
  <c r="AQ342" i="12" s="1"/>
  <c r="AP344" i="12"/>
  <c r="AQ344" i="12" s="1"/>
  <c r="AP346" i="12"/>
  <c r="AQ346" i="12" s="1"/>
  <c r="AP348" i="12"/>
  <c r="AQ348" i="12" s="1"/>
  <c r="AP350" i="12"/>
  <c r="AQ350" i="12" s="1"/>
  <c r="AP352" i="12"/>
  <c r="AQ352" i="12" s="1"/>
  <c r="AP354" i="12"/>
  <c r="AQ354" i="12" s="1"/>
  <c r="AP356" i="12"/>
  <c r="AQ356" i="12" s="1"/>
  <c r="AP358" i="12"/>
  <c r="AQ358" i="12" s="1"/>
  <c r="AP360" i="12"/>
  <c r="AQ360" i="12" s="1"/>
  <c r="AP362" i="12"/>
  <c r="AQ362" i="12" s="1"/>
  <c r="AP364" i="12"/>
  <c r="AQ364" i="12" s="1"/>
  <c r="AP366" i="12"/>
  <c r="AQ366" i="12" s="1"/>
  <c r="AP368" i="12"/>
  <c r="AQ368" i="12" s="1"/>
  <c r="AP370" i="12"/>
  <c r="AQ370" i="12" s="1"/>
  <c r="AP372" i="12"/>
  <c r="AQ372" i="12" s="1"/>
  <c r="AP374" i="12"/>
  <c r="AQ374" i="12" s="1"/>
  <c r="AP376" i="12"/>
  <c r="AQ376" i="12" s="1"/>
  <c r="AP378" i="12"/>
  <c r="AQ378" i="12" s="1"/>
  <c r="AP380" i="12"/>
  <c r="AQ380" i="12" s="1"/>
  <c r="AP382" i="12"/>
  <c r="AQ382" i="12" s="1"/>
  <c r="AP384" i="12"/>
  <c r="AQ384" i="12" s="1"/>
  <c r="AP386" i="12"/>
  <c r="AQ386" i="12" s="1"/>
  <c r="AP388" i="12"/>
  <c r="AQ388" i="12" s="1"/>
  <c r="AP390" i="12"/>
  <c r="AQ390" i="12" s="1"/>
  <c r="AP392" i="12"/>
  <c r="AQ392" i="12" s="1"/>
  <c r="AP394" i="12"/>
  <c r="AQ394" i="12" s="1"/>
  <c r="AP396" i="12"/>
  <c r="AQ396" i="12" s="1"/>
  <c r="AP398" i="12"/>
  <c r="AQ398" i="12" s="1"/>
  <c r="AP400" i="12"/>
  <c r="AQ400" i="12" s="1"/>
  <c r="AP402" i="12"/>
  <c r="AQ402" i="12" s="1"/>
  <c r="AP404" i="12"/>
  <c r="AQ404" i="12" s="1"/>
  <c r="AP406" i="12"/>
  <c r="AQ406" i="12" s="1"/>
  <c r="AP409" i="12"/>
  <c r="AQ409" i="12" s="1"/>
  <c r="AP414" i="12"/>
  <c r="AQ414" i="12" s="1"/>
  <c r="AP417" i="12"/>
  <c r="AQ417" i="12" s="1"/>
  <c r="AP422" i="12"/>
  <c r="AQ422" i="12" s="1"/>
  <c r="AP425" i="12"/>
  <c r="AQ425" i="12" s="1"/>
  <c r="AP430" i="12"/>
  <c r="AQ430" i="12" s="1"/>
  <c r="AP433" i="12"/>
  <c r="AQ433" i="12" s="1"/>
  <c r="AP11" i="12"/>
  <c r="AQ11" i="12" s="1"/>
  <c r="AP23" i="12"/>
  <c r="AQ23" i="12" s="1"/>
  <c r="AP36" i="12"/>
  <c r="AQ36" i="12" s="1"/>
  <c r="AP47" i="12"/>
  <c r="AQ47" i="12" s="1"/>
  <c r="AP60" i="12"/>
  <c r="AQ60" i="12" s="1"/>
  <c r="AP72" i="12"/>
  <c r="AQ72" i="12" s="1"/>
  <c r="AP84" i="12"/>
  <c r="AQ84" i="12" s="1"/>
  <c r="AP133" i="12"/>
  <c r="AQ133" i="12" s="1"/>
  <c r="AP158" i="12"/>
  <c r="AQ158" i="12" s="1"/>
  <c r="AP169" i="12"/>
  <c r="AQ169" i="12" s="1"/>
  <c r="AP181" i="12"/>
  <c r="AQ181" i="12" s="1"/>
  <c r="AP193" i="12"/>
  <c r="AQ193" i="12" s="1"/>
  <c r="AP216" i="12"/>
  <c r="AQ216" i="12" s="1"/>
  <c r="AP228" i="12"/>
  <c r="AQ228" i="12" s="1"/>
  <c r="AP239" i="12"/>
  <c r="AQ239" i="12" s="1"/>
  <c r="AP251" i="12"/>
  <c r="AQ251" i="12" s="1"/>
  <c r="AP262" i="12"/>
  <c r="AQ262" i="12" s="1"/>
  <c r="AP265" i="12"/>
  <c r="AQ265" i="12" s="1"/>
  <c r="AP268" i="12"/>
  <c r="AQ268" i="12" s="1"/>
  <c r="AP274" i="12"/>
  <c r="AQ274" i="12" s="1"/>
  <c r="AP279" i="12"/>
  <c r="AQ279" i="12" s="1"/>
  <c r="AP285" i="12"/>
  <c r="AQ285" i="12" s="1"/>
  <c r="AP288" i="12"/>
  <c r="AQ288" i="12" s="1"/>
  <c r="AP291" i="12"/>
  <c r="AQ291" i="12" s="1"/>
  <c r="AP294" i="12"/>
  <c r="AQ294" i="12" s="1"/>
  <c r="AP297" i="12"/>
  <c r="AQ297" i="12" s="1"/>
  <c r="AP300" i="12"/>
  <c r="AQ300" i="12" s="1"/>
  <c r="AP14" i="12"/>
  <c r="AQ14" i="12" s="1"/>
  <c r="AP26" i="12"/>
  <c r="AQ26" i="12" s="1"/>
  <c r="AP50" i="12"/>
  <c r="AQ50" i="12" s="1"/>
  <c r="AP63" i="12"/>
  <c r="AQ63" i="12" s="1"/>
  <c r="AP75" i="12"/>
  <c r="AQ75" i="12" s="1"/>
  <c r="AP87" i="12"/>
  <c r="AQ87" i="12" s="1"/>
  <c r="AP100" i="12"/>
  <c r="AQ100" i="12" s="1"/>
  <c r="AP111" i="12"/>
  <c r="AQ111" i="12" s="1"/>
  <c r="AP124" i="12"/>
  <c r="AQ124" i="12" s="1"/>
  <c r="AP136" i="12"/>
  <c r="AQ136" i="12" s="1"/>
  <c r="AP148" i="12"/>
  <c r="AQ148" i="12" s="1"/>
  <c r="AP184" i="12"/>
  <c r="AQ184" i="12" s="1"/>
  <c r="AP196" i="12"/>
  <c r="AQ196" i="12" s="1"/>
  <c r="AP207" i="12"/>
  <c r="AQ207" i="12" s="1"/>
  <c r="AP219" i="12"/>
  <c r="AQ219" i="12" s="1"/>
  <c r="AP254" i="12"/>
  <c r="AQ254" i="12" s="1"/>
  <c r="AP260" i="12"/>
  <c r="AQ260" i="12" s="1"/>
  <c r="AP266" i="12"/>
  <c r="AQ266" i="12" s="1"/>
  <c r="AP271" i="12"/>
  <c r="AQ271" i="12" s="1"/>
  <c r="AP277" i="12"/>
  <c r="AQ277" i="12" s="1"/>
  <c r="AP280" i="12"/>
  <c r="AQ280" i="12" s="1"/>
  <c r="AP283" i="12"/>
  <c r="AQ283" i="12" s="1"/>
  <c r="AP286" i="12"/>
  <c r="AQ286" i="12" s="1"/>
  <c r="AP289" i="12"/>
  <c r="AQ289" i="12" s="1"/>
  <c r="AP292" i="12"/>
  <c r="AQ292" i="12" s="1"/>
  <c r="AP298" i="12"/>
  <c r="AQ298" i="12" s="1"/>
  <c r="AP303" i="12"/>
  <c r="AQ303" i="12" s="1"/>
  <c r="AP305" i="12"/>
  <c r="AQ305" i="12" s="1"/>
  <c r="AP307" i="12"/>
  <c r="AQ307" i="12" s="1"/>
  <c r="AP309" i="12"/>
  <c r="AQ309" i="12" s="1"/>
  <c r="AP311" i="12"/>
  <c r="AQ311" i="12" s="1"/>
  <c r="AP313" i="12"/>
  <c r="AQ313" i="12" s="1"/>
  <c r="AP315" i="12"/>
  <c r="AQ315" i="12" s="1"/>
  <c r="AP317" i="12"/>
  <c r="AQ317" i="12" s="1"/>
  <c r="AP319" i="12"/>
  <c r="AQ319" i="12" s="1"/>
  <c r="AP321" i="12"/>
  <c r="AQ321" i="12" s="1"/>
  <c r="AP323" i="12"/>
  <c r="AQ323" i="12" s="1"/>
  <c r="AP325" i="12"/>
  <c r="AQ325" i="12" s="1"/>
  <c r="AP327" i="12"/>
  <c r="AQ327" i="12" s="1"/>
  <c r="AP329" i="12"/>
  <c r="AQ329" i="12" s="1"/>
  <c r="AP331" i="12"/>
  <c r="AQ331" i="12" s="1"/>
  <c r="AP333" i="12"/>
  <c r="AQ333" i="12" s="1"/>
  <c r="AP335" i="12"/>
  <c r="AQ335" i="12" s="1"/>
  <c r="AP337" i="12"/>
  <c r="AQ337" i="12" s="1"/>
  <c r="AP339" i="12"/>
  <c r="AQ339" i="12" s="1"/>
  <c r="AP341" i="12"/>
  <c r="AQ341" i="12" s="1"/>
  <c r="AP343" i="12"/>
  <c r="AQ343" i="12" s="1"/>
  <c r="AP345" i="12"/>
  <c r="AQ345" i="12" s="1"/>
  <c r="AP347" i="12"/>
  <c r="AQ347" i="12" s="1"/>
  <c r="AP349" i="12"/>
  <c r="AQ349" i="12" s="1"/>
  <c r="AP351" i="12"/>
  <c r="AQ351" i="12" s="1"/>
  <c r="AP353" i="12"/>
  <c r="AQ353" i="12" s="1"/>
  <c r="AP355" i="12"/>
  <c r="AQ355" i="12" s="1"/>
  <c r="AP357" i="12"/>
  <c r="AQ357" i="12" s="1"/>
  <c r="AP359" i="12"/>
  <c r="AQ359" i="12" s="1"/>
  <c r="AP361" i="12"/>
  <c r="AQ361" i="12" s="1"/>
  <c r="AP363" i="12"/>
  <c r="AQ363" i="12" s="1"/>
  <c r="AP365" i="12"/>
  <c r="AQ365" i="12" s="1"/>
  <c r="AP367" i="12"/>
  <c r="AQ367" i="12" s="1"/>
  <c r="AP369" i="12"/>
  <c r="AQ369" i="12" s="1"/>
  <c r="AP371" i="12"/>
  <c r="AQ371" i="12" s="1"/>
  <c r="AP373" i="12"/>
  <c r="AQ373" i="12" s="1"/>
  <c r="AP375" i="12"/>
  <c r="AQ375" i="12" s="1"/>
  <c r="AP377" i="12"/>
  <c r="AQ377" i="12" s="1"/>
  <c r="AP379" i="12"/>
  <c r="AQ379" i="12" s="1"/>
  <c r="AP381" i="12"/>
  <c r="AQ381" i="12" s="1"/>
  <c r="AP383" i="12"/>
  <c r="AQ383" i="12" s="1"/>
  <c r="AP385" i="12"/>
  <c r="AQ385" i="12" s="1"/>
  <c r="AP387" i="12"/>
  <c r="AQ387" i="12" s="1"/>
  <c r="AP389" i="12"/>
  <c r="AQ389" i="12" s="1"/>
  <c r="AP391" i="12"/>
  <c r="AQ391" i="12" s="1"/>
  <c r="AP393" i="12"/>
  <c r="AQ393" i="12" s="1"/>
  <c r="AP395" i="12"/>
  <c r="AQ395" i="12" s="1"/>
  <c r="AP397" i="12"/>
  <c r="AQ397" i="12" s="1"/>
  <c r="AP399" i="12"/>
  <c r="AQ399" i="12" s="1"/>
  <c r="AP401" i="12"/>
  <c r="AQ401" i="12" s="1"/>
  <c r="AP403" i="12"/>
  <c r="AQ403" i="12" s="1"/>
  <c r="AP405" i="12"/>
  <c r="AQ405" i="12" s="1"/>
  <c r="AP410" i="12"/>
  <c r="AQ410" i="12" s="1"/>
  <c r="AP413" i="12"/>
  <c r="AQ413" i="12" s="1"/>
  <c r="AP418" i="12"/>
  <c r="AQ418" i="12" s="1"/>
  <c r="AP421" i="12"/>
  <c r="AQ421" i="12" s="1"/>
  <c r="AP426" i="12"/>
  <c r="AQ426" i="12" s="1"/>
  <c r="AP429" i="12"/>
  <c r="AQ429" i="12" s="1"/>
  <c r="AP434" i="12"/>
  <c r="AQ434" i="12" s="1"/>
  <c r="AP437" i="12"/>
  <c r="AQ437" i="12" s="1"/>
  <c r="AP66" i="12"/>
  <c r="AQ66" i="12" s="1"/>
  <c r="AP114" i="12"/>
  <c r="AQ114" i="12" s="1"/>
  <c r="AP164" i="12"/>
  <c r="AQ164" i="12" s="1"/>
  <c r="AP255" i="12"/>
  <c r="AQ255" i="12" s="1"/>
  <c r="AP269" i="12"/>
  <c r="AQ269" i="12" s="1"/>
  <c r="AP281" i="12"/>
  <c r="AQ281" i="12" s="1"/>
  <c r="AP408" i="12"/>
  <c r="AQ408" i="12" s="1"/>
  <c r="AP419" i="12"/>
  <c r="AQ419" i="12" s="1"/>
  <c r="AP424" i="12"/>
  <c r="AQ424" i="12" s="1"/>
  <c r="AP435" i="12"/>
  <c r="AQ435" i="12" s="1"/>
  <c r="AP439" i="12"/>
  <c r="AQ439" i="12" s="1"/>
  <c r="AP442" i="12"/>
  <c r="AQ442" i="12" s="1"/>
  <c r="AP445" i="12"/>
  <c r="AQ445" i="12" s="1"/>
  <c r="AP450" i="12"/>
  <c r="AQ450" i="12" s="1"/>
  <c r="AP453" i="12"/>
  <c r="AQ453" i="12" s="1"/>
  <c r="AP458" i="12"/>
  <c r="AQ458" i="12" s="1"/>
  <c r="AP461" i="12"/>
  <c r="AQ461" i="12" s="1"/>
  <c r="AP466" i="12"/>
  <c r="AQ466" i="12" s="1"/>
  <c r="AP469" i="12"/>
  <c r="AQ469" i="12" s="1"/>
  <c r="AP474" i="12"/>
  <c r="AQ474" i="12" s="1"/>
  <c r="AP477" i="12"/>
  <c r="AQ477" i="12" s="1"/>
  <c r="AP482" i="12"/>
  <c r="AQ482" i="12" s="1"/>
  <c r="AP485" i="12"/>
  <c r="AQ485" i="12" s="1"/>
  <c r="AP490" i="12"/>
  <c r="AQ490" i="12" s="1"/>
  <c r="AP493" i="12"/>
  <c r="AQ493" i="12" s="1"/>
  <c r="AP498" i="12"/>
  <c r="AQ498" i="12" s="1"/>
  <c r="AP501" i="12"/>
  <c r="AQ501" i="12" s="1"/>
  <c r="AP506" i="12"/>
  <c r="AQ506" i="12" s="1"/>
  <c r="AP509" i="12"/>
  <c r="AQ509" i="12" s="1"/>
  <c r="AP514" i="12"/>
  <c r="AQ514" i="12" s="1"/>
  <c r="AP517" i="12"/>
  <c r="AQ517" i="12" s="1"/>
  <c r="AP522" i="12"/>
  <c r="AQ522" i="12" s="1"/>
  <c r="AP525" i="12"/>
  <c r="AQ525" i="12" s="1"/>
  <c r="AP530" i="12"/>
  <c r="AQ530" i="12" s="1"/>
  <c r="AP533" i="12"/>
  <c r="AQ533" i="12" s="1"/>
  <c r="AP538" i="12"/>
  <c r="AQ538" i="12" s="1"/>
  <c r="AP545" i="12"/>
  <c r="AQ545" i="12" s="1"/>
  <c r="AP548" i="12"/>
  <c r="AQ548" i="12" s="1"/>
  <c r="AP551" i="12"/>
  <c r="AQ551" i="12" s="1"/>
  <c r="AP554" i="12"/>
  <c r="AQ554" i="12" s="1"/>
  <c r="AP561" i="12"/>
  <c r="AQ561" i="12" s="1"/>
  <c r="AP564" i="12"/>
  <c r="AQ564" i="12" s="1"/>
  <c r="AP567" i="12"/>
  <c r="AQ567" i="12" s="1"/>
  <c r="AP570" i="12"/>
  <c r="AQ570" i="12" s="1"/>
  <c r="AP577" i="12"/>
  <c r="AQ577" i="12" s="1"/>
  <c r="AP580" i="12"/>
  <c r="AQ580" i="12" s="1"/>
  <c r="AP583" i="12"/>
  <c r="AQ583" i="12" s="1"/>
  <c r="AP586" i="12"/>
  <c r="AQ586" i="12" s="1"/>
  <c r="AP593" i="12"/>
  <c r="AQ593" i="12" s="1"/>
  <c r="AP596" i="12"/>
  <c r="AQ596" i="12" s="1"/>
  <c r="AP599" i="12"/>
  <c r="AQ599" i="12" s="1"/>
  <c r="AP602" i="12"/>
  <c r="AQ602" i="12" s="1"/>
  <c r="AP609" i="12"/>
  <c r="AQ609" i="12" s="1"/>
  <c r="AP612" i="12"/>
  <c r="AQ612" i="12" s="1"/>
  <c r="AP615" i="12"/>
  <c r="AQ615" i="12" s="1"/>
  <c r="AP618" i="12"/>
  <c r="AQ618" i="12" s="1"/>
  <c r="AP625" i="12"/>
  <c r="AQ625" i="12" s="1"/>
  <c r="AP628" i="12"/>
  <c r="AQ628" i="12" s="1"/>
  <c r="AP631" i="12"/>
  <c r="AQ631" i="12" s="1"/>
  <c r="AP634" i="12"/>
  <c r="AQ634" i="12" s="1"/>
  <c r="AP641" i="12"/>
  <c r="AQ641" i="12" s="1"/>
  <c r="AP644" i="12"/>
  <c r="AQ644" i="12" s="1"/>
  <c r="AP647" i="12"/>
  <c r="AQ647" i="12" s="1"/>
  <c r="AP650" i="12"/>
  <c r="AQ650" i="12" s="1"/>
  <c r="AP657" i="12"/>
  <c r="AQ657" i="12" s="1"/>
  <c r="AP660" i="12"/>
  <c r="AQ660" i="12" s="1"/>
  <c r="AP663" i="12"/>
  <c r="AQ663" i="12" s="1"/>
  <c r="AP666" i="12"/>
  <c r="AQ666" i="12" s="1"/>
  <c r="AP673" i="12"/>
  <c r="AQ673" i="12" s="1"/>
  <c r="AP676" i="12"/>
  <c r="AQ676" i="12" s="1"/>
  <c r="AP679" i="12"/>
  <c r="AQ679" i="12" s="1"/>
  <c r="AP682" i="12"/>
  <c r="AQ682" i="12" s="1"/>
  <c r="AP689" i="12"/>
  <c r="AQ689" i="12" s="1"/>
  <c r="AP692" i="12"/>
  <c r="AQ692" i="12" s="1"/>
  <c r="AP695" i="12"/>
  <c r="AQ695" i="12" s="1"/>
  <c r="AP698" i="12"/>
  <c r="AQ698" i="12" s="1"/>
  <c r="AP705" i="12"/>
  <c r="AQ705" i="12" s="1"/>
  <c r="AP708" i="12"/>
  <c r="AQ708" i="12" s="1"/>
  <c r="AP711" i="12"/>
  <c r="AQ711" i="12" s="1"/>
  <c r="AP714" i="12"/>
  <c r="AQ714" i="12" s="1"/>
  <c r="AP721" i="12"/>
  <c r="AQ721" i="12" s="1"/>
  <c r="AP724" i="12"/>
  <c r="AQ724" i="12" s="1"/>
  <c r="AP727" i="12"/>
  <c r="AQ727" i="12" s="1"/>
  <c r="AP730" i="12"/>
  <c r="AQ730" i="12" s="1"/>
  <c r="AP737" i="12"/>
  <c r="AQ737" i="12" s="1"/>
  <c r="AP740" i="12"/>
  <c r="AQ740" i="12" s="1"/>
  <c r="AP743" i="12"/>
  <c r="AQ743" i="12" s="1"/>
  <c r="AP746" i="12"/>
  <c r="AQ746" i="12" s="1"/>
  <c r="AP748" i="12"/>
  <c r="AQ748" i="12" s="1"/>
  <c r="AP750" i="12"/>
  <c r="AQ750" i="12" s="1"/>
  <c r="AP752" i="12"/>
  <c r="AQ752" i="12" s="1"/>
  <c r="AP754" i="12"/>
  <c r="AQ754" i="12" s="1"/>
  <c r="AP756" i="12"/>
  <c r="AQ756" i="12" s="1"/>
  <c r="AP758" i="12"/>
  <c r="AQ758" i="12" s="1"/>
  <c r="AP760" i="12"/>
  <c r="AQ760" i="12" s="1"/>
  <c r="AP762" i="12"/>
  <c r="AQ762" i="12" s="1"/>
  <c r="AP764" i="12"/>
  <c r="AQ764" i="12" s="1"/>
  <c r="AP766" i="12"/>
  <c r="AQ766" i="12" s="1"/>
  <c r="AP768" i="12"/>
  <c r="AQ768" i="12" s="1"/>
  <c r="AP770" i="12"/>
  <c r="AQ770" i="12" s="1"/>
  <c r="AP772" i="12"/>
  <c r="AQ772" i="12" s="1"/>
  <c r="AP774" i="12"/>
  <c r="AQ774" i="12" s="1"/>
  <c r="AP776" i="12"/>
  <c r="AQ776" i="12" s="1"/>
  <c r="AP778" i="12"/>
  <c r="AQ778" i="12" s="1"/>
  <c r="AP780" i="12"/>
  <c r="AQ780" i="12" s="1"/>
  <c r="AP782" i="12"/>
  <c r="AQ782" i="12" s="1"/>
  <c r="AP784" i="12"/>
  <c r="AQ784" i="12" s="1"/>
  <c r="AP786" i="12"/>
  <c r="AQ786" i="12" s="1"/>
  <c r="AP788" i="12"/>
  <c r="AQ788" i="12" s="1"/>
  <c r="AP790" i="12"/>
  <c r="AQ790" i="12" s="1"/>
  <c r="AP792" i="12"/>
  <c r="AQ792" i="12" s="1"/>
  <c r="AP794" i="12"/>
  <c r="AQ794" i="12" s="1"/>
  <c r="AP796" i="12"/>
  <c r="AQ796" i="12" s="1"/>
  <c r="AP798" i="12"/>
  <c r="AQ798" i="12" s="1"/>
  <c r="AP800" i="12"/>
  <c r="AQ800" i="12" s="1"/>
  <c r="AP802" i="12"/>
  <c r="AQ802" i="12" s="1"/>
  <c r="AP804" i="12"/>
  <c r="AQ804" i="12" s="1"/>
  <c r="AP806" i="12"/>
  <c r="AQ806" i="12" s="1"/>
  <c r="AP808" i="12"/>
  <c r="AQ808" i="12" s="1"/>
  <c r="AP810" i="12"/>
  <c r="AQ810" i="12" s="1"/>
  <c r="AP812" i="12"/>
  <c r="AQ812" i="12" s="1"/>
  <c r="AP814" i="12"/>
  <c r="AQ814" i="12" s="1"/>
  <c r="AP816" i="12"/>
  <c r="AQ816" i="12" s="1"/>
  <c r="AP818" i="12"/>
  <c r="AQ818" i="12" s="1"/>
  <c r="AP820" i="12"/>
  <c r="AQ820" i="12" s="1"/>
  <c r="AP822" i="12"/>
  <c r="AQ822" i="12" s="1"/>
  <c r="AP30" i="12"/>
  <c r="AQ30" i="12" s="1"/>
  <c r="AP78" i="12"/>
  <c r="AQ78" i="12" s="1"/>
  <c r="AP127" i="12"/>
  <c r="AQ127" i="12" s="1"/>
  <c r="AP175" i="12"/>
  <c r="AQ175" i="12" s="1"/>
  <c r="AP222" i="12"/>
  <c r="AQ222" i="12" s="1"/>
  <c r="AP272" i="12"/>
  <c r="AQ272" i="12" s="1"/>
  <c r="AP284" i="12"/>
  <c r="AQ284" i="12" s="1"/>
  <c r="AP295" i="12"/>
  <c r="AQ295" i="12" s="1"/>
  <c r="AP415" i="12"/>
  <c r="AQ415" i="12" s="1"/>
  <c r="AP420" i="12"/>
  <c r="AQ420" i="12" s="1"/>
  <c r="AP431" i="12"/>
  <c r="AQ431" i="12" s="1"/>
  <c r="AP436" i="12"/>
  <c r="AQ436" i="12" s="1"/>
  <c r="AP440" i="12"/>
  <c r="AQ440" i="12" s="1"/>
  <c r="AP443" i="12"/>
  <c r="AQ443" i="12" s="1"/>
  <c r="AP448" i="12"/>
  <c r="AQ448" i="12" s="1"/>
  <c r="AP451" i="12"/>
  <c r="AQ451" i="12" s="1"/>
  <c r="AP456" i="12"/>
  <c r="AQ456" i="12" s="1"/>
  <c r="AP459" i="12"/>
  <c r="AQ459" i="12" s="1"/>
  <c r="AP464" i="12"/>
  <c r="AQ464" i="12" s="1"/>
  <c r="AP467" i="12"/>
  <c r="AQ467" i="12" s="1"/>
  <c r="AP472" i="12"/>
  <c r="AQ472" i="12" s="1"/>
  <c r="AP475" i="12"/>
  <c r="AQ475" i="12" s="1"/>
  <c r="AP480" i="12"/>
  <c r="AQ480" i="12" s="1"/>
  <c r="AP483" i="12"/>
  <c r="AQ483" i="12" s="1"/>
  <c r="AP488" i="12"/>
  <c r="AQ488" i="12" s="1"/>
  <c r="AP491" i="12"/>
  <c r="AQ491" i="12" s="1"/>
  <c r="AP496" i="12"/>
  <c r="AQ496" i="12" s="1"/>
  <c r="AP499" i="12"/>
  <c r="AQ499" i="12" s="1"/>
  <c r="AP504" i="12"/>
  <c r="AQ504" i="12" s="1"/>
  <c r="AP507" i="12"/>
  <c r="AQ507" i="12" s="1"/>
  <c r="AP512" i="12"/>
  <c r="AQ512" i="12" s="1"/>
  <c r="AP515" i="12"/>
  <c r="AQ515" i="12" s="1"/>
  <c r="AP520" i="12"/>
  <c r="AQ520" i="12" s="1"/>
  <c r="AP523" i="12"/>
  <c r="AQ523" i="12" s="1"/>
  <c r="AP528" i="12"/>
  <c r="AQ528" i="12" s="1"/>
  <c r="AP531" i="12"/>
  <c r="AQ531" i="12" s="1"/>
  <c r="AP536" i="12"/>
  <c r="AQ536" i="12" s="1"/>
  <c r="AP539" i="12"/>
  <c r="AQ539" i="12" s="1"/>
  <c r="AP542" i="12"/>
  <c r="AQ542" i="12" s="1"/>
  <c r="AP549" i="12"/>
  <c r="AQ549" i="12" s="1"/>
  <c r="AP552" i="12"/>
  <c r="AQ552" i="12" s="1"/>
  <c r="AP555" i="12"/>
  <c r="AQ555" i="12" s="1"/>
  <c r="AP558" i="12"/>
  <c r="AQ558" i="12" s="1"/>
  <c r="AP565" i="12"/>
  <c r="AQ565" i="12" s="1"/>
  <c r="AP568" i="12"/>
  <c r="AQ568" i="12" s="1"/>
  <c r="AP571" i="12"/>
  <c r="AQ571" i="12" s="1"/>
  <c r="AP574" i="12"/>
  <c r="AQ574" i="12" s="1"/>
  <c r="AP581" i="12"/>
  <c r="AQ581" i="12" s="1"/>
  <c r="AP584" i="12"/>
  <c r="AQ584" i="12" s="1"/>
  <c r="AP587" i="12"/>
  <c r="AQ587" i="12" s="1"/>
  <c r="AP590" i="12"/>
  <c r="AQ590" i="12" s="1"/>
  <c r="AP597" i="12"/>
  <c r="AQ597" i="12" s="1"/>
  <c r="AP600" i="12"/>
  <c r="AQ600" i="12" s="1"/>
  <c r="AP603" i="12"/>
  <c r="AQ603" i="12" s="1"/>
  <c r="AP606" i="12"/>
  <c r="AQ606" i="12" s="1"/>
  <c r="AP613" i="12"/>
  <c r="AQ613" i="12" s="1"/>
  <c r="AP616" i="12"/>
  <c r="AQ616" i="12" s="1"/>
  <c r="AP619" i="12"/>
  <c r="AQ619" i="12" s="1"/>
  <c r="AP622" i="12"/>
  <c r="AQ622" i="12" s="1"/>
  <c r="AP629" i="12"/>
  <c r="AQ629" i="12" s="1"/>
  <c r="AP632" i="12"/>
  <c r="AQ632" i="12" s="1"/>
  <c r="AP635" i="12"/>
  <c r="AQ635" i="12" s="1"/>
  <c r="AP638" i="12"/>
  <c r="AQ638" i="12" s="1"/>
  <c r="AP645" i="12"/>
  <c r="AQ645" i="12" s="1"/>
  <c r="AP648" i="12"/>
  <c r="AQ648" i="12" s="1"/>
  <c r="AP651" i="12"/>
  <c r="AQ651" i="12" s="1"/>
  <c r="AP654" i="12"/>
  <c r="AQ654" i="12" s="1"/>
  <c r="AP661" i="12"/>
  <c r="AQ661" i="12" s="1"/>
  <c r="AP664" i="12"/>
  <c r="AQ664" i="12" s="1"/>
  <c r="AP667" i="12"/>
  <c r="AQ667" i="12" s="1"/>
  <c r="AP670" i="12"/>
  <c r="AQ670" i="12" s="1"/>
  <c r="AP677" i="12"/>
  <c r="AQ677" i="12" s="1"/>
  <c r="AP680" i="12"/>
  <c r="AQ680" i="12" s="1"/>
  <c r="AP683" i="12"/>
  <c r="AQ683" i="12" s="1"/>
  <c r="AP686" i="12"/>
  <c r="AQ686" i="12" s="1"/>
  <c r="AP693" i="12"/>
  <c r="AQ693" i="12" s="1"/>
  <c r="AP696" i="12"/>
  <c r="AQ696" i="12" s="1"/>
  <c r="AP699" i="12"/>
  <c r="AQ699" i="12" s="1"/>
  <c r="AP702" i="12"/>
  <c r="AQ702" i="12" s="1"/>
  <c r="AP709" i="12"/>
  <c r="AQ709" i="12" s="1"/>
  <c r="AP712" i="12"/>
  <c r="AQ712" i="12" s="1"/>
  <c r="AP715" i="12"/>
  <c r="AQ715" i="12" s="1"/>
  <c r="AP718" i="12"/>
  <c r="AQ718" i="12" s="1"/>
  <c r="AP725" i="12"/>
  <c r="AQ725" i="12" s="1"/>
  <c r="AP728" i="12"/>
  <c r="AQ728" i="12" s="1"/>
  <c r="AP731" i="12"/>
  <c r="AQ731" i="12" s="1"/>
  <c r="AP734" i="12"/>
  <c r="AQ734" i="12" s="1"/>
  <c r="AP741" i="12"/>
  <c r="AQ741" i="12" s="1"/>
  <c r="AP744" i="12"/>
  <c r="AQ744" i="12" s="1"/>
  <c r="AP41" i="12"/>
  <c r="AQ41" i="12" s="1"/>
  <c r="AP90" i="12"/>
  <c r="AQ90" i="12" s="1"/>
  <c r="AP139" i="12"/>
  <c r="AQ139" i="12" s="1"/>
  <c r="AP187" i="12"/>
  <c r="AQ187" i="12" s="1"/>
  <c r="AP234" i="12"/>
  <c r="AQ234" i="12" s="1"/>
  <c r="AP263" i="12"/>
  <c r="AQ263" i="12" s="1"/>
  <c r="AP275" i="12"/>
  <c r="AQ275" i="12" s="1"/>
  <c r="AP411" i="12"/>
  <c r="AQ411" i="12" s="1"/>
  <c r="AP416" i="12"/>
  <c r="AQ416" i="12" s="1"/>
  <c r="AP427" i="12"/>
  <c r="AQ427" i="12" s="1"/>
  <c r="AP432" i="12"/>
  <c r="AQ432" i="12" s="1"/>
  <c r="AP441" i="12"/>
  <c r="AQ441" i="12" s="1"/>
  <c r="AP446" i="12"/>
  <c r="AQ446" i="12" s="1"/>
  <c r="AP449" i="12"/>
  <c r="AQ449" i="12" s="1"/>
  <c r="AP454" i="12"/>
  <c r="AQ454" i="12" s="1"/>
  <c r="AP457" i="12"/>
  <c r="AQ457" i="12" s="1"/>
  <c r="AP462" i="12"/>
  <c r="AQ462" i="12" s="1"/>
  <c r="AP465" i="12"/>
  <c r="AQ465" i="12" s="1"/>
  <c r="AP470" i="12"/>
  <c r="AQ470" i="12" s="1"/>
  <c r="AP473" i="12"/>
  <c r="AQ473" i="12" s="1"/>
  <c r="AP478" i="12"/>
  <c r="AQ478" i="12" s="1"/>
  <c r="AP481" i="12"/>
  <c r="AQ481" i="12" s="1"/>
  <c r="AP486" i="12"/>
  <c r="AQ486" i="12" s="1"/>
  <c r="AP489" i="12"/>
  <c r="AQ489" i="12" s="1"/>
  <c r="AP494" i="12"/>
  <c r="AQ494" i="12" s="1"/>
  <c r="AP497" i="12"/>
  <c r="AQ497" i="12" s="1"/>
  <c r="AP502" i="12"/>
  <c r="AQ502" i="12" s="1"/>
  <c r="AP505" i="12"/>
  <c r="AQ505" i="12" s="1"/>
  <c r="AP510" i="12"/>
  <c r="AQ510" i="12" s="1"/>
  <c r="AP513" i="12"/>
  <c r="AQ513" i="12" s="1"/>
  <c r="AP518" i="12"/>
  <c r="AQ518" i="12" s="1"/>
  <c r="AP521" i="12"/>
  <c r="AQ521" i="12" s="1"/>
  <c r="AP526" i="12"/>
  <c r="AQ526" i="12" s="1"/>
  <c r="AP529" i="12"/>
  <c r="AQ529" i="12" s="1"/>
  <c r="AP534" i="12"/>
  <c r="AQ534" i="12" s="1"/>
  <c r="AP537" i="12"/>
  <c r="AQ537" i="12" s="1"/>
  <c r="AP540" i="12"/>
  <c r="AQ540" i="12" s="1"/>
  <c r="AP543" i="12"/>
  <c r="AQ543" i="12" s="1"/>
  <c r="AP546" i="12"/>
  <c r="AQ546" i="12" s="1"/>
  <c r="AP553" i="12"/>
  <c r="AQ553" i="12" s="1"/>
  <c r="AP556" i="12"/>
  <c r="AQ556" i="12" s="1"/>
  <c r="AP559" i="12"/>
  <c r="AQ559" i="12" s="1"/>
  <c r="AP562" i="12"/>
  <c r="AQ562" i="12" s="1"/>
  <c r="AP569" i="12"/>
  <c r="AQ569" i="12" s="1"/>
  <c r="AP572" i="12"/>
  <c r="AQ572" i="12" s="1"/>
  <c r="AP575" i="12"/>
  <c r="AQ575" i="12" s="1"/>
  <c r="AP578" i="12"/>
  <c r="AQ578" i="12" s="1"/>
  <c r="AP585" i="12"/>
  <c r="AQ585" i="12" s="1"/>
  <c r="AP588" i="12"/>
  <c r="AQ588" i="12" s="1"/>
  <c r="AP591" i="12"/>
  <c r="AQ591" i="12" s="1"/>
  <c r="AP594" i="12"/>
  <c r="AQ594" i="12" s="1"/>
  <c r="AP601" i="12"/>
  <c r="AQ601" i="12" s="1"/>
  <c r="AP604" i="12"/>
  <c r="AQ604" i="12" s="1"/>
  <c r="AP607" i="12"/>
  <c r="AQ607" i="12" s="1"/>
  <c r="AP610" i="12"/>
  <c r="AQ610" i="12" s="1"/>
  <c r="AP617" i="12"/>
  <c r="AQ617" i="12" s="1"/>
  <c r="AP620" i="12"/>
  <c r="AQ620" i="12" s="1"/>
  <c r="AP623" i="12"/>
  <c r="AQ623" i="12" s="1"/>
  <c r="AP626" i="12"/>
  <c r="AQ626" i="12" s="1"/>
  <c r="AP633" i="12"/>
  <c r="AQ633" i="12" s="1"/>
  <c r="AP636" i="12"/>
  <c r="AQ636" i="12" s="1"/>
  <c r="AP639" i="12"/>
  <c r="AQ639" i="12" s="1"/>
  <c r="AP642" i="12"/>
  <c r="AQ642" i="12" s="1"/>
  <c r="AP649" i="12"/>
  <c r="AQ649" i="12" s="1"/>
  <c r="AP652" i="12"/>
  <c r="AQ652" i="12" s="1"/>
  <c r="AP655" i="12"/>
  <c r="AQ655" i="12" s="1"/>
  <c r="AP658" i="12"/>
  <c r="AQ658" i="12" s="1"/>
  <c r="AP665" i="12"/>
  <c r="AQ665" i="12" s="1"/>
  <c r="AP668" i="12"/>
  <c r="AQ668" i="12" s="1"/>
  <c r="AP671" i="12"/>
  <c r="AQ671" i="12" s="1"/>
  <c r="AP674" i="12"/>
  <c r="AQ674" i="12" s="1"/>
  <c r="AP681" i="12"/>
  <c r="AQ681" i="12" s="1"/>
  <c r="AP684" i="12"/>
  <c r="AQ684" i="12" s="1"/>
  <c r="AP687" i="12"/>
  <c r="AQ687" i="12" s="1"/>
  <c r="AP690" i="12"/>
  <c r="AQ690" i="12" s="1"/>
  <c r="AP697" i="12"/>
  <c r="AQ697" i="12" s="1"/>
  <c r="AP700" i="12"/>
  <c r="AQ700" i="12" s="1"/>
  <c r="AP703" i="12"/>
  <c r="AQ703" i="12" s="1"/>
  <c r="AP706" i="12"/>
  <c r="AQ706" i="12" s="1"/>
  <c r="AP713" i="12"/>
  <c r="AQ713" i="12" s="1"/>
  <c r="AP716" i="12"/>
  <c r="AQ716" i="12" s="1"/>
  <c r="AP719" i="12"/>
  <c r="AQ719" i="12" s="1"/>
  <c r="AP722" i="12"/>
  <c r="AQ722" i="12" s="1"/>
  <c r="AP729" i="12"/>
  <c r="AQ729" i="12" s="1"/>
  <c r="AP732" i="12"/>
  <c r="AQ732" i="12" s="1"/>
  <c r="AP735" i="12"/>
  <c r="AQ735" i="12" s="1"/>
  <c r="AP738" i="12"/>
  <c r="AQ738" i="12" s="1"/>
  <c r="AP745" i="12"/>
  <c r="AQ745" i="12" s="1"/>
  <c r="AP747" i="12"/>
  <c r="AQ747" i="12" s="1"/>
  <c r="AP749" i="12"/>
  <c r="AQ749" i="12" s="1"/>
  <c r="AP751" i="12"/>
  <c r="AQ751" i="12" s="1"/>
  <c r="AP753" i="12"/>
  <c r="AQ753" i="12" s="1"/>
  <c r="AP755" i="12"/>
  <c r="AQ755" i="12" s="1"/>
  <c r="AP757" i="12"/>
  <c r="AQ757" i="12" s="1"/>
  <c r="AP759" i="12"/>
  <c r="AQ759" i="12" s="1"/>
  <c r="AP761" i="12"/>
  <c r="AQ761" i="12" s="1"/>
  <c r="AP763" i="12"/>
  <c r="AQ763" i="12" s="1"/>
  <c r="AP765" i="12"/>
  <c r="AQ765" i="12" s="1"/>
  <c r="AP767" i="12"/>
  <c r="AQ767" i="12" s="1"/>
  <c r="AP769" i="12"/>
  <c r="AQ769" i="12" s="1"/>
  <c r="AP771" i="12"/>
  <c r="AQ771" i="12" s="1"/>
  <c r="AP773" i="12"/>
  <c r="AQ773" i="12" s="1"/>
  <c r="AP775" i="12"/>
  <c r="AQ775" i="12" s="1"/>
  <c r="AP777" i="12"/>
  <c r="AQ777" i="12" s="1"/>
  <c r="AP779" i="12"/>
  <c r="AQ779" i="12" s="1"/>
  <c r="AP781" i="12"/>
  <c r="AQ781" i="12" s="1"/>
  <c r="AP783" i="12"/>
  <c r="AQ783" i="12" s="1"/>
  <c r="AP785" i="12"/>
  <c r="AQ785" i="12" s="1"/>
  <c r="AP787" i="12"/>
  <c r="AQ787" i="12" s="1"/>
  <c r="AP789" i="12"/>
  <c r="AQ789" i="12" s="1"/>
  <c r="AP791" i="12"/>
  <c r="AQ791" i="12" s="1"/>
  <c r="AP793" i="12"/>
  <c r="AQ793" i="12" s="1"/>
  <c r="AP795" i="12"/>
  <c r="AQ795" i="12" s="1"/>
  <c r="AP797" i="12"/>
  <c r="AQ797" i="12" s="1"/>
  <c r="AP799" i="12"/>
  <c r="AQ799" i="12" s="1"/>
  <c r="AP801" i="12"/>
  <c r="AQ801" i="12" s="1"/>
  <c r="AP803" i="12"/>
  <c r="AQ803" i="12" s="1"/>
  <c r="AP805" i="12"/>
  <c r="AQ805" i="12" s="1"/>
  <c r="AP807" i="12"/>
  <c r="AQ807" i="12" s="1"/>
  <c r="AP809" i="12"/>
  <c r="AQ809" i="12" s="1"/>
  <c r="AP811" i="12"/>
  <c r="AQ811" i="12" s="1"/>
  <c r="AP813" i="12"/>
  <c r="AQ813" i="12" s="1"/>
  <c r="AP815" i="12"/>
  <c r="AQ815" i="12" s="1"/>
  <c r="AP817" i="12"/>
  <c r="AQ817" i="12" s="1"/>
  <c r="AP819" i="12"/>
  <c r="AQ819" i="12" s="1"/>
  <c r="AP821" i="12"/>
  <c r="AQ821" i="12" s="1"/>
  <c r="AP823" i="12"/>
  <c r="AQ823" i="12" s="1"/>
  <c r="AP53" i="12"/>
  <c r="AQ53" i="12" s="1"/>
  <c r="AP245" i="12"/>
  <c r="AQ245" i="12" s="1"/>
  <c r="AP301" i="12"/>
  <c r="AQ301" i="12" s="1"/>
  <c r="AP438" i="12"/>
  <c r="AQ438" i="12" s="1"/>
  <c r="AP460" i="12"/>
  <c r="AQ460" i="12" s="1"/>
  <c r="AP471" i="12"/>
  <c r="AQ471" i="12" s="1"/>
  <c r="AP492" i="12"/>
  <c r="AQ492" i="12" s="1"/>
  <c r="AP503" i="12"/>
  <c r="AQ503" i="12" s="1"/>
  <c r="AP524" i="12"/>
  <c r="AQ524" i="12" s="1"/>
  <c r="AP535" i="12"/>
  <c r="AQ535" i="12" s="1"/>
  <c r="AP547" i="12"/>
  <c r="AQ547" i="12" s="1"/>
  <c r="AP560" i="12"/>
  <c r="AQ560" i="12" s="1"/>
  <c r="AP573" i="12"/>
  <c r="AQ573" i="12" s="1"/>
  <c r="AP598" i="12"/>
  <c r="AQ598" i="12" s="1"/>
  <c r="AP611" i="12"/>
  <c r="AQ611" i="12" s="1"/>
  <c r="AP624" i="12"/>
  <c r="AQ624" i="12" s="1"/>
  <c r="AP637" i="12"/>
  <c r="AQ637" i="12" s="1"/>
  <c r="AP662" i="12"/>
  <c r="AQ662" i="12" s="1"/>
  <c r="AP675" i="12"/>
  <c r="AQ675" i="12" s="1"/>
  <c r="AP688" i="12"/>
  <c r="AQ688" i="12" s="1"/>
  <c r="AP701" i="12"/>
  <c r="AQ701" i="12" s="1"/>
  <c r="AP726" i="12"/>
  <c r="AQ726" i="12" s="1"/>
  <c r="AP739" i="12"/>
  <c r="AQ739" i="12" s="1"/>
  <c r="AP824" i="12"/>
  <c r="AQ824" i="12" s="1"/>
  <c r="AP826" i="12"/>
  <c r="AQ826" i="12" s="1"/>
  <c r="AP828" i="12"/>
  <c r="AQ828" i="12" s="1"/>
  <c r="AP830" i="12"/>
  <c r="AQ830" i="12" s="1"/>
  <c r="AP832" i="12"/>
  <c r="AQ832" i="12" s="1"/>
  <c r="AP834" i="12"/>
  <c r="AQ834" i="12" s="1"/>
  <c r="AP836" i="12"/>
  <c r="AQ836" i="12" s="1"/>
  <c r="AP838" i="12"/>
  <c r="AQ838" i="12" s="1"/>
  <c r="AP840" i="12"/>
  <c r="AQ840" i="12" s="1"/>
  <c r="AP842" i="12"/>
  <c r="AQ842" i="12" s="1"/>
  <c r="AP844" i="12"/>
  <c r="AQ844" i="12" s="1"/>
  <c r="AP846" i="12"/>
  <c r="AQ846" i="12" s="1"/>
  <c r="AP848" i="12"/>
  <c r="AQ848" i="12" s="1"/>
  <c r="AP850" i="12"/>
  <c r="AQ850" i="12" s="1"/>
  <c r="AP852" i="12"/>
  <c r="AQ852" i="12" s="1"/>
  <c r="AP854" i="12"/>
  <c r="AQ854" i="12" s="1"/>
  <c r="AP856" i="12"/>
  <c r="AQ856" i="12" s="1"/>
  <c r="AP858" i="12"/>
  <c r="AQ858" i="12" s="1"/>
  <c r="AP860" i="12"/>
  <c r="AQ860" i="12" s="1"/>
  <c r="AP862" i="12"/>
  <c r="AQ862" i="12" s="1"/>
  <c r="AP864" i="12"/>
  <c r="AQ864" i="12" s="1"/>
  <c r="AP866" i="12"/>
  <c r="AQ866" i="12" s="1"/>
  <c r="AP868" i="12"/>
  <c r="AQ868" i="12" s="1"/>
  <c r="AP870" i="12"/>
  <c r="AQ870" i="12" s="1"/>
  <c r="AP872" i="12"/>
  <c r="AQ872" i="12" s="1"/>
  <c r="AP874" i="12"/>
  <c r="AQ874" i="12" s="1"/>
  <c r="AP876" i="12"/>
  <c r="AQ876" i="12" s="1"/>
  <c r="AP878" i="12"/>
  <c r="AQ878" i="12" s="1"/>
  <c r="AP880" i="12"/>
  <c r="AQ880" i="12" s="1"/>
  <c r="AP882" i="12"/>
  <c r="AQ882" i="12" s="1"/>
  <c r="AP884" i="12"/>
  <c r="AQ884" i="12" s="1"/>
  <c r="AP886" i="12"/>
  <c r="AQ886" i="12" s="1"/>
  <c r="AP888" i="12"/>
  <c r="AQ888" i="12" s="1"/>
  <c r="AP890" i="12"/>
  <c r="AQ890" i="12" s="1"/>
  <c r="AP892" i="12"/>
  <c r="AQ892" i="12" s="1"/>
  <c r="AP894" i="12"/>
  <c r="AQ894" i="12" s="1"/>
  <c r="AP896" i="12"/>
  <c r="AQ896" i="12" s="1"/>
  <c r="AP898" i="12"/>
  <c r="AQ898" i="12" s="1"/>
  <c r="AP900" i="12"/>
  <c r="AQ900" i="12" s="1"/>
  <c r="AP902" i="12"/>
  <c r="AQ902" i="12" s="1"/>
  <c r="AP904" i="12"/>
  <c r="AQ904" i="12" s="1"/>
  <c r="AP906" i="12"/>
  <c r="AQ906" i="12" s="1"/>
  <c r="AP908" i="12"/>
  <c r="AQ908" i="12" s="1"/>
  <c r="AP910" i="12"/>
  <c r="AQ910" i="12" s="1"/>
  <c r="AP912" i="12"/>
  <c r="AQ912" i="12" s="1"/>
  <c r="AP914" i="12"/>
  <c r="AQ914" i="12" s="1"/>
  <c r="AP916" i="12"/>
  <c r="AQ916" i="12" s="1"/>
  <c r="AP918" i="12"/>
  <c r="AQ918" i="12" s="1"/>
  <c r="AP920" i="12"/>
  <c r="AQ920" i="12" s="1"/>
  <c r="AP922" i="12"/>
  <c r="AQ922" i="12" s="1"/>
  <c r="AP924" i="12"/>
  <c r="AQ924" i="12" s="1"/>
  <c r="AP926" i="12"/>
  <c r="AQ926" i="12" s="1"/>
  <c r="AP928" i="12"/>
  <c r="AQ928" i="12" s="1"/>
  <c r="AP930" i="12"/>
  <c r="AQ930" i="12" s="1"/>
  <c r="AP932" i="12"/>
  <c r="AQ932" i="12" s="1"/>
  <c r="AP934" i="12"/>
  <c r="AQ934" i="12" s="1"/>
  <c r="AP936" i="12"/>
  <c r="AQ936" i="12" s="1"/>
  <c r="AP938" i="12"/>
  <c r="AQ938" i="12" s="1"/>
  <c r="AP940" i="12"/>
  <c r="AQ940" i="12" s="1"/>
  <c r="AP942" i="12"/>
  <c r="AQ942" i="12" s="1"/>
  <c r="AP944" i="12"/>
  <c r="AQ944" i="12" s="1"/>
  <c r="AP946" i="12"/>
  <c r="AQ946" i="12" s="1"/>
  <c r="AP948" i="12"/>
  <c r="AQ948" i="12" s="1"/>
  <c r="AP950" i="12"/>
  <c r="AQ950" i="12" s="1"/>
  <c r="AP952" i="12"/>
  <c r="AQ952" i="12" s="1"/>
  <c r="AP954" i="12"/>
  <c r="AQ954" i="12" s="1"/>
  <c r="AP956" i="12"/>
  <c r="AQ956" i="12" s="1"/>
  <c r="AP958" i="12"/>
  <c r="AQ958" i="12" s="1"/>
  <c r="AP960" i="12"/>
  <c r="AQ960" i="12" s="1"/>
  <c r="AP962" i="12"/>
  <c r="AQ962" i="12" s="1"/>
  <c r="AP964" i="12"/>
  <c r="AQ964" i="12" s="1"/>
  <c r="AP966" i="12"/>
  <c r="AQ966" i="12" s="1"/>
  <c r="AP968" i="12"/>
  <c r="AQ968" i="12" s="1"/>
  <c r="AP970" i="12"/>
  <c r="AQ970" i="12" s="1"/>
  <c r="AP972" i="12"/>
  <c r="AQ972" i="12" s="1"/>
  <c r="AP974" i="12"/>
  <c r="AQ974" i="12" s="1"/>
  <c r="AP976" i="12"/>
  <c r="AQ976" i="12" s="1"/>
  <c r="AP978" i="12"/>
  <c r="AQ978" i="12" s="1"/>
  <c r="AP980" i="12"/>
  <c r="AQ980" i="12" s="1"/>
  <c r="AP982" i="12"/>
  <c r="AQ982" i="12" s="1"/>
  <c r="AP984" i="12"/>
  <c r="AQ984" i="12" s="1"/>
  <c r="AP986" i="12"/>
  <c r="AQ986" i="12" s="1"/>
  <c r="AP988" i="12"/>
  <c r="AQ988" i="12" s="1"/>
  <c r="AP990" i="12"/>
  <c r="AQ990" i="12" s="1"/>
  <c r="AP992" i="12"/>
  <c r="AQ992" i="12" s="1"/>
  <c r="AP994" i="12"/>
  <c r="AQ994" i="12" s="1"/>
  <c r="AP996" i="12"/>
  <c r="AQ996" i="12" s="1"/>
  <c r="AP998" i="12"/>
  <c r="AQ998" i="12" s="1"/>
  <c r="AP1000" i="12"/>
  <c r="AQ1000" i="12" s="1"/>
  <c r="AP479" i="12"/>
  <c r="AQ479" i="12" s="1"/>
  <c r="AP500" i="12"/>
  <c r="AQ500" i="12" s="1"/>
  <c r="AP544" i="12"/>
  <c r="AQ544" i="12" s="1"/>
  <c r="AP582" i="12"/>
  <c r="AQ582" i="12" s="1"/>
  <c r="AP608" i="12"/>
  <c r="AQ608" i="12" s="1"/>
  <c r="AP672" i="12"/>
  <c r="AQ672" i="12" s="1"/>
  <c r="AP723" i="12"/>
  <c r="AQ723" i="12" s="1"/>
  <c r="AP423" i="12"/>
  <c r="AQ423" i="12" s="1"/>
  <c r="AP452" i="12"/>
  <c r="AQ452" i="12" s="1"/>
  <c r="AP463" i="12"/>
  <c r="AQ463" i="12" s="1"/>
  <c r="AP484" i="12"/>
  <c r="AQ484" i="12" s="1"/>
  <c r="AP495" i="12"/>
  <c r="AQ495" i="12" s="1"/>
  <c r="AP516" i="12"/>
  <c r="AQ516" i="12" s="1"/>
  <c r="AP527" i="12"/>
  <c r="AQ527" i="12" s="1"/>
  <c r="AP550" i="12"/>
  <c r="AQ550" i="12" s="1"/>
  <c r="AP563" i="12"/>
  <c r="AQ563" i="12" s="1"/>
  <c r="AP576" i="12"/>
  <c r="AQ576" i="12" s="1"/>
  <c r="AP589" i="12"/>
  <c r="AQ589" i="12" s="1"/>
  <c r="AP614" i="12"/>
  <c r="AQ614" i="12" s="1"/>
  <c r="AP627" i="12"/>
  <c r="AQ627" i="12" s="1"/>
  <c r="AP640" i="12"/>
  <c r="AQ640" i="12" s="1"/>
  <c r="AP653" i="12"/>
  <c r="AQ653" i="12" s="1"/>
  <c r="AP678" i="12"/>
  <c r="AQ678" i="12" s="1"/>
  <c r="AP691" i="12"/>
  <c r="AQ691" i="12" s="1"/>
  <c r="AP704" i="12"/>
  <c r="AQ704" i="12" s="1"/>
  <c r="AP717" i="12"/>
  <c r="AQ717" i="12" s="1"/>
  <c r="AP742" i="12"/>
  <c r="AQ742" i="12" s="1"/>
  <c r="AP151" i="12"/>
  <c r="AQ151" i="12" s="1"/>
  <c r="AP278" i="12"/>
  <c r="AQ278" i="12" s="1"/>
  <c r="AP407" i="12"/>
  <c r="AQ407" i="12" s="1"/>
  <c r="AP428" i="12"/>
  <c r="AQ428" i="12" s="1"/>
  <c r="AP444" i="12"/>
  <c r="AQ444" i="12" s="1"/>
  <c r="AP455" i="12"/>
  <c r="AQ455" i="12" s="1"/>
  <c r="AP476" i="12"/>
  <c r="AQ476" i="12" s="1"/>
  <c r="AP487" i="12"/>
  <c r="AQ487" i="12" s="1"/>
  <c r="AP508" i="12"/>
  <c r="AQ508" i="12" s="1"/>
  <c r="AP519" i="12"/>
  <c r="AQ519" i="12" s="1"/>
  <c r="AP541" i="12"/>
  <c r="AQ541" i="12" s="1"/>
  <c r="AP566" i="12"/>
  <c r="AQ566" i="12" s="1"/>
  <c r="AP579" i="12"/>
  <c r="AQ579" i="12" s="1"/>
  <c r="AP592" i="12"/>
  <c r="AQ592" i="12" s="1"/>
  <c r="AP605" i="12"/>
  <c r="AQ605" i="12" s="1"/>
  <c r="AP630" i="12"/>
  <c r="AQ630" i="12" s="1"/>
  <c r="AP643" i="12"/>
  <c r="AQ643" i="12" s="1"/>
  <c r="AP656" i="12"/>
  <c r="AQ656" i="12" s="1"/>
  <c r="AP669" i="12"/>
  <c r="AQ669" i="12" s="1"/>
  <c r="AP694" i="12"/>
  <c r="AQ694" i="12" s="1"/>
  <c r="AP707" i="12"/>
  <c r="AQ707" i="12" s="1"/>
  <c r="AP720" i="12"/>
  <c r="AQ720" i="12" s="1"/>
  <c r="AP733" i="12"/>
  <c r="AQ733" i="12" s="1"/>
  <c r="AP825" i="12"/>
  <c r="AQ825" i="12" s="1"/>
  <c r="AP827" i="12"/>
  <c r="AQ827" i="12" s="1"/>
  <c r="AP829" i="12"/>
  <c r="AQ829" i="12" s="1"/>
  <c r="AP831" i="12"/>
  <c r="AQ831" i="12" s="1"/>
  <c r="AP833" i="12"/>
  <c r="AQ833" i="12" s="1"/>
  <c r="AP835" i="12"/>
  <c r="AQ835" i="12" s="1"/>
  <c r="AP837" i="12"/>
  <c r="AQ837" i="12" s="1"/>
  <c r="AP839" i="12"/>
  <c r="AQ839" i="12" s="1"/>
  <c r="AP841" i="12"/>
  <c r="AQ841" i="12" s="1"/>
  <c r="AP843" i="12"/>
  <c r="AQ843" i="12" s="1"/>
  <c r="AP845" i="12"/>
  <c r="AQ845" i="12" s="1"/>
  <c r="AP847" i="12"/>
  <c r="AQ847" i="12" s="1"/>
  <c r="AP849" i="12"/>
  <c r="AQ849" i="12" s="1"/>
  <c r="AP851" i="12"/>
  <c r="AQ851" i="12" s="1"/>
  <c r="AP853" i="12"/>
  <c r="AQ853" i="12" s="1"/>
  <c r="AP855" i="12"/>
  <c r="AQ855" i="12" s="1"/>
  <c r="AP857" i="12"/>
  <c r="AQ857" i="12" s="1"/>
  <c r="AP859" i="12"/>
  <c r="AQ859" i="12" s="1"/>
  <c r="AP861" i="12"/>
  <c r="AQ861" i="12" s="1"/>
  <c r="AP863" i="12"/>
  <c r="AQ863" i="12" s="1"/>
  <c r="AP865" i="12"/>
  <c r="AQ865" i="12" s="1"/>
  <c r="AP867" i="12"/>
  <c r="AQ867" i="12" s="1"/>
  <c r="AP869" i="12"/>
  <c r="AQ869" i="12" s="1"/>
  <c r="AP871" i="12"/>
  <c r="AQ871" i="12" s="1"/>
  <c r="AP873" i="12"/>
  <c r="AQ873" i="12" s="1"/>
  <c r="AP875" i="12"/>
  <c r="AQ875" i="12" s="1"/>
  <c r="AP877" i="12"/>
  <c r="AQ877" i="12" s="1"/>
  <c r="AP879" i="12"/>
  <c r="AQ879" i="12" s="1"/>
  <c r="AP881" i="12"/>
  <c r="AQ881" i="12" s="1"/>
  <c r="AP883" i="12"/>
  <c r="AQ883" i="12" s="1"/>
  <c r="AP885" i="12"/>
  <c r="AQ885" i="12" s="1"/>
  <c r="AP887" i="12"/>
  <c r="AQ887" i="12" s="1"/>
  <c r="AP889" i="12"/>
  <c r="AQ889" i="12" s="1"/>
  <c r="AP891" i="12"/>
  <c r="AQ891" i="12" s="1"/>
  <c r="AP893" i="12"/>
  <c r="AQ893" i="12" s="1"/>
  <c r="AP895" i="12"/>
  <c r="AQ895" i="12" s="1"/>
  <c r="AP897" i="12"/>
  <c r="AQ897" i="12" s="1"/>
  <c r="AP899" i="12"/>
  <c r="AQ899" i="12" s="1"/>
  <c r="AP901" i="12"/>
  <c r="AQ901" i="12" s="1"/>
  <c r="AP903" i="12"/>
  <c r="AQ903" i="12" s="1"/>
  <c r="AP905" i="12"/>
  <c r="AQ905" i="12" s="1"/>
  <c r="AP907" i="12"/>
  <c r="AQ907" i="12" s="1"/>
  <c r="AP909" i="12"/>
  <c r="AQ909" i="12" s="1"/>
  <c r="AP911" i="12"/>
  <c r="AQ911" i="12" s="1"/>
  <c r="AP913" i="12"/>
  <c r="AQ913" i="12" s="1"/>
  <c r="AP915" i="12"/>
  <c r="AQ915" i="12" s="1"/>
  <c r="AP917" i="12"/>
  <c r="AQ917" i="12" s="1"/>
  <c r="AP919" i="12"/>
  <c r="AQ919" i="12" s="1"/>
  <c r="AP921" i="12"/>
  <c r="AQ921" i="12" s="1"/>
  <c r="AP923" i="12"/>
  <c r="AQ923" i="12" s="1"/>
  <c r="AP925" i="12"/>
  <c r="AQ925" i="12" s="1"/>
  <c r="AP927" i="12"/>
  <c r="AQ927" i="12" s="1"/>
  <c r="AP929" i="12"/>
  <c r="AQ929" i="12" s="1"/>
  <c r="AP931" i="12"/>
  <c r="AQ931" i="12" s="1"/>
  <c r="AP933" i="12"/>
  <c r="AQ933" i="12" s="1"/>
  <c r="AP935" i="12"/>
  <c r="AQ935" i="12" s="1"/>
  <c r="AP937" i="12"/>
  <c r="AQ937" i="12" s="1"/>
  <c r="AP939" i="12"/>
  <c r="AQ939" i="12" s="1"/>
  <c r="AP941" i="12"/>
  <c r="AQ941" i="12" s="1"/>
  <c r="AP943" i="12"/>
  <c r="AQ943" i="12" s="1"/>
  <c r="AP945" i="12"/>
  <c r="AQ945" i="12" s="1"/>
  <c r="AP947" i="12"/>
  <c r="AQ947" i="12" s="1"/>
  <c r="AP949" i="12"/>
  <c r="AQ949" i="12" s="1"/>
  <c r="AP951" i="12"/>
  <c r="AQ951" i="12" s="1"/>
  <c r="AP953" i="12"/>
  <c r="AQ953" i="12" s="1"/>
  <c r="AP955" i="12"/>
  <c r="AQ955" i="12" s="1"/>
  <c r="AP957" i="12"/>
  <c r="AQ957" i="12" s="1"/>
  <c r="AP959" i="12"/>
  <c r="AQ959" i="12" s="1"/>
  <c r="AP961" i="12"/>
  <c r="AQ961" i="12" s="1"/>
  <c r="AP963" i="12"/>
  <c r="AQ963" i="12" s="1"/>
  <c r="AP965" i="12"/>
  <c r="AQ965" i="12" s="1"/>
  <c r="AP967" i="12"/>
  <c r="AQ967" i="12" s="1"/>
  <c r="AP969" i="12"/>
  <c r="AQ969" i="12" s="1"/>
  <c r="AP971" i="12"/>
  <c r="AQ971" i="12" s="1"/>
  <c r="AP973" i="12"/>
  <c r="AQ973" i="12" s="1"/>
  <c r="AP975" i="12"/>
  <c r="AQ975" i="12" s="1"/>
  <c r="AP977" i="12"/>
  <c r="AQ977" i="12" s="1"/>
  <c r="AP979" i="12"/>
  <c r="AQ979" i="12" s="1"/>
  <c r="AP981" i="12"/>
  <c r="AQ981" i="12" s="1"/>
  <c r="AP983" i="12"/>
  <c r="AQ983" i="12" s="1"/>
  <c r="AP985" i="12"/>
  <c r="AQ985" i="12" s="1"/>
  <c r="AP987" i="12"/>
  <c r="AQ987" i="12" s="1"/>
  <c r="AP989" i="12"/>
  <c r="AQ989" i="12" s="1"/>
  <c r="AP991" i="12"/>
  <c r="AQ991" i="12" s="1"/>
  <c r="AP993" i="12"/>
  <c r="AQ993" i="12" s="1"/>
  <c r="AP995" i="12"/>
  <c r="AQ995" i="12" s="1"/>
  <c r="AP997" i="12"/>
  <c r="AQ997" i="12" s="1"/>
  <c r="AP999" i="12"/>
  <c r="AQ999" i="12" s="1"/>
  <c r="AP5" i="12"/>
  <c r="AQ5" i="12" s="1"/>
  <c r="AP290" i="12"/>
  <c r="AQ290" i="12" s="1"/>
  <c r="AP412" i="12"/>
  <c r="AQ412" i="12" s="1"/>
  <c r="AP447" i="12"/>
  <c r="AQ447" i="12" s="1"/>
  <c r="AP468" i="12"/>
  <c r="AQ468" i="12" s="1"/>
  <c r="AP511" i="12"/>
  <c r="AQ511" i="12" s="1"/>
  <c r="AP532" i="12"/>
  <c r="AQ532" i="12" s="1"/>
  <c r="AP557" i="12"/>
  <c r="AQ557" i="12" s="1"/>
  <c r="AP595" i="12"/>
  <c r="AQ595" i="12" s="1"/>
  <c r="AP621" i="12"/>
  <c r="AQ621" i="12" s="1"/>
  <c r="AP646" i="12"/>
  <c r="AQ646" i="12" s="1"/>
  <c r="AP659" i="12"/>
  <c r="AQ659" i="12" s="1"/>
  <c r="AP685" i="12"/>
  <c r="AQ685" i="12" s="1"/>
  <c r="AP710" i="12"/>
  <c r="AQ710" i="12" s="1"/>
  <c r="AP736" i="12"/>
  <c r="AQ736" i="12" s="1"/>
  <c r="AP4" i="12"/>
  <c r="AQ4" i="12" s="1"/>
  <c r="H29" i="12"/>
  <c r="AM3" i="10"/>
  <c r="C4" i="11"/>
  <c r="D4" i="11"/>
  <c r="E4" i="11"/>
  <c r="F4" i="11"/>
  <c r="G4" i="11"/>
  <c r="H4" i="11"/>
  <c r="I4" i="11"/>
  <c r="J4" i="11"/>
  <c r="K4" i="11"/>
  <c r="L4" i="11"/>
  <c r="M4" i="11"/>
  <c r="N4" i="11"/>
  <c r="C5" i="11"/>
  <c r="D5" i="11"/>
  <c r="E5" i="11"/>
  <c r="F5" i="11"/>
  <c r="G5" i="11"/>
  <c r="H5" i="11"/>
  <c r="I5" i="11"/>
  <c r="J5" i="11"/>
  <c r="K5" i="11"/>
  <c r="L5" i="11"/>
  <c r="M5" i="11"/>
  <c r="N5" i="11"/>
  <c r="C6" i="11"/>
  <c r="D6" i="11"/>
  <c r="E6" i="11"/>
  <c r="F6" i="11"/>
  <c r="G6" i="11"/>
  <c r="H6" i="11"/>
  <c r="I6" i="11"/>
  <c r="J6" i="11"/>
  <c r="K6" i="11"/>
  <c r="L6" i="11"/>
  <c r="M6" i="11"/>
  <c r="N6" i="11"/>
  <c r="C7" i="11"/>
  <c r="D7" i="11"/>
  <c r="E7" i="11"/>
  <c r="F7" i="11"/>
  <c r="G7" i="11"/>
  <c r="H7" i="11"/>
  <c r="I7" i="11"/>
  <c r="J7" i="11"/>
  <c r="K7" i="11"/>
  <c r="L7" i="11"/>
  <c r="M7" i="11"/>
  <c r="N7" i="11"/>
  <c r="C8" i="11"/>
  <c r="D8" i="11"/>
  <c r="E8" i="11"/>
  <c r="F8" i="11"/>
  <c r="G8" i="11"/>
  <c r="H8" i="11"/>
  <c r="I8" i="11"/>
  <c r="J8" i="11"/>
  <c r="K8" i="11"/>
  <c r="L8" i="11"/>
  <c r="M8" i="11"/>
  <c r="N8" i="11"/>
  <c r="C9" i="11"/>
  <c r="D9" i="11"/>
  <c r="E9" i="11"/>
  <c r="F9" i="11"/>
  <c r="G9" i="11"/>
  <c r="H9" i="11"/>
  <c r="I9" i="11"/>
  <c r="J9" i="11"/>
  <c r="K9" i="11"/>
  <c r="L9" i="11"/>
  <c r="M9" i="11"/>
  <c r="N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N3" i="11"/>
  <c r="M3" i="11"/>
  <c r="L3" i="11"/>
  <c r="K3" i="11"/>
  <c r="J3" i="11"/>
  <c r="I3" i="11"/>
  <c r="H3" i="11"/>
  <c r="G3" i="11"/>
  <c r="F3" i="11"/>
  <c r="E3" i="11"/>
  <c r="D3" i="11"/>
  <c r="B3" i="11"/>
  <c r="C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W17" i="7"/>
  <c r="W16" i="7"/>
  <c r="W15" i="7"/>
  <c r="W14" i="7"/>
  <c r="W13" i="7"/>
  <c r="W12" i="7"/>
  <c r="W11" i="7"/>
  <c r="W10" i="7"/>
  <c r="W9" i="7"/>
  <c r="U17" i="7"/>
  <c r="V17" i="7" s="1"/>
  <c r="T17" i="7"/>
  <c r="S17" i="7"/>
  <c r="U16" i="7"/>
  <c r="V16" i="7" s="1"/>
  <c r="T16" i="7"/>
  <c r="S16" i="7"/>
  <c r="U15" i="7"/>
  <c r="V15" i="7" s="1"/>
  <c r="T15" i="7"/>
  <c r="S15" i="7"/>
  <c r="U14" i="7"/>
  <c r="V14" i="7" s="1"/>
  <c r="T14" i="7"/>
  <c r="S14" i="7"/>
  <c r="U13" i="7"/>
  <c r="V13" i="7" s="1"/>
  <c r="T13" i="7"/>
  <c r="S13" i="7"/>
  <c r="U12" i="7"/>
  <c r="V12" i="7" s="1"/>
  <c r="T12" i="7"/>
  <c r="S12" i="7"/>
  <c r="R17" i="7"/>
  <c r="Q17" i="7"/>
  <c r="P17" i="7"/>
  <c r="O17" i="7"/>
  <c r="N17" i="7"/>
  <c r="M17" i="7"/>
  <c r="L17" i="7"/>
  <c r="R16" i="7"/>
  <c r="Q16" i="7"/>
  <c r="P16" i="7"/>
  <c r="O16" i="7"/>
  <c r="N16" i="7"/>
  <c r="M16" i="7"/>
  <c r="L16" i="7"/>
  <c r="R15" i="7"/>
  <c r="Q15" i="7"/>
  <c r="P15" i="7"/>
  <c r="O15" i="7"/>
  <c r="N15" i="7"/>
  <c r="M15" i="7"/>
  <c r="L15" i="7"/>
  <c r="R14" i="7"/>
  <c r="Q14" i="7"/>
  <c r="P14" i="7"/>
  <c r="O14" i="7"/>
  <c r="N14" i="7"/>
  <c r="M14" i="7"/>
  <c r="L14" i="7"/>
  <c r="R13" i="7"/>
  <c r="Q13" i="7"/>
  <c r="P13" i="7"/>
  <c r="O13" i="7"/>
  <c r="N13" i="7"/>
  <c r="M13" i="7"/>
  <c r="L13" i="7"/>
  <c r="R12" i="7"/>
  <c r="Q12" i="7"/>
  <c r="P12" i="7"/>
  <c r="O12" i="7"/>
  <c r="N12" i="7"/>
  <c r="M12" i="7"/>
  <c r="L12" i="7"/>
  <c r="K17" i="7"/>
  <c r="J17" i="7"/>
  <c r="I17" i="7"/>
  <c r="H17" i="7"/>
  <c r="G17" i="7"/>
  <c r="K16" i="7"/>
  <c r="J16" i="7"/>
  <c r="I16" i="7"/>
  <c r="H16" i="7"/>
  <c r="G16" i="7"/>
  <c r="K15" i="7"/>
  <c r="J15" i="7"/>
  <c r="D15" i="7" s="1"/>
  <c r="C15" i="7" s="1"/>
  <c r="I15" i="7"/>
  <c r="H15" i="7"/>
  <c r="G15" i="7"/>
  <c r="K14" i="7"/>
  <c r="F14" i="7" s="1"/>
  <c r="J14" i="7"/>
  <c r="I14" i="7"/>
  <c r="H14" i="7"/>
  <c r="G14" i="7"/>
  <c r="K13" i="7"/>
  <c r="J13" i="7"/>
  <c r="I13" i="7"/>
  <c r="H13" i="7"/>
  <c r="G13" i="7"/>
  <c r="K12" i="7"/>
  <c r="J12" i="7"/>
  <c r="I12" i="7"/>
  <c r="H12" i="7"/>
  <c r="G12" i="7"/>
  <c r="F17" i="7"/>
  <c r="E17" i="7"/>
  <c r="F16" i="7"/>
  <c r="E16" i="7"/>
  <c r="F15" i="7"/>
  <c r="E15" i="7"/>
  <c r="E14" i="7"/>
  <c r="F13" i="7"/>
  <c r="E13" i="7"/>
  <c r="F12" i="7"/>
  <c r="E12" i="7"/>
  <c r="D17" i="7"/>
  <c r="D16" i="7"/>
  <c r="C16" i="7" s="1"/>
  <c r="D13" i="7"/>
  <c r="D12" i="7"/>
  <c r="C12" i="7" s="1"/>
  <c r="C17" i="7"/>
  <c r="C13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U2" i="10"/>
  <c r="T2" i="10"/>
  <c r="S2" i="10"/>
  <c r="AB4" i="1"/>
  <c r="AB3" i="9"/>
  <c r="AB4" i="9" s="1"/>
  <c r="B11" i="10" s="1"/>
  <c r="AT981" i="12" l="1"/>
  <c r="AU981" i="12" s="1"/>
  <c r="AX981" i="12" s="1"/>
  <c r="AT959" i="12"/>
  <c r="AU959" i="12" s="1"/>
  <c r="AX959" i="12" s="1"/>
  <c r="AT762" i="12"/>
  <c r="AU762" i="12" s="1"/>
  <c r="AT445" i="12"/>
  <c r="AU445" i="12" s="1"/>
  <c r="AT994" i="12"/>
  <c r="AU994" i="12" s="1"/>
  <c r="AT970" i="12"/>
  <c r="AU970" i="12" s="1"/>
  <c r="AX970" i="12" s="1"/>
  <c r="AT708" i="12"/>
  <c r="AU708" i="12" s="1"/>
  <c r="AX708" i="12" s="1"/>
  <c r="AT507" i="12"/>
  <c r="AU507" i="12" s="1"/>
  <c r="AT903" i="12"/>
  <c r="AU903" i="12" s="1"/>
  <c r="AT879" i="12"/>
  <c r="AU879" i="12" s="1"/>
  <c r="AX879" i="12" s="1"/>
  <c r="AT855" i="12"/>
  <c r="AU855" i="12" s="1"/>
  <c r="AX855" i="12" s="1"/>
  <c r="AT799" i="12"/>
  <c r="AU799" i="12" s="1"/>
  <c r="AT581" i="12"/>
  <c r="AU581" i="12" s="1"/>
  <c r="AX581" i="12" s="1"/>
  <c r="AT464" i="12"/>
  <c r="AU464" i="12" s="1"/>
  <c r="AX464" i="12" s="1"/>
  <c r="AT340" i="12"/>
  <c r="AU340" i="12" s="1"/>
  <c r="AX340" i="12" s="1"/>
  <c r="AT732" i="12"/>
  <c r="AU732" i="12" s="1"/>
  <c r="AT684" i="12"/>
  <c r="AU684" i="12" s="1"/>
  <c r="AT636" i="12"/>
  <c r="AU636" i="12" s="1"/>
  <c r="AX636" i="12" s="1"/>
  <c r="AT555" i="12"/>
  <c r="AU555" i="12" s="1"/>
  <c r="AT954" i="12"/>
  <c r="AU954" i="12" s="1"/>
  <c r="AT930" i="12"/>
  <c r="AU930" i="12" s="1"/>
  <c r="AX930" i="12" s="1"/>
  <c r="AT914" i="12"/>
  <c r="AU914" i="12" s="1"/>
  <c r="AX914" i="12" s="1"/>
  <c r="AT906" i="12"/>
  <c r="AU906" i="12" s="1"/>
  <c r="AT890" i="12"/>
  <c r="AU890" i="12" s="1"/>
  <c r="AX890" i="12" s="1"/>
  <c r="AT866" i="12"/>
  <c r="AU866" i="12" s="1"/>
  <c r="AT858" i="12"/>
  <c r="AU858" i="12" s="1"/>
  <c r="AT834" i="12"/>
  <c r="AU834" i="12" s="1"/>
  <c r="AX834" i="12" s="1"/>
  <c r="AT818" i="12"/>
  <c r="AU818" i="12" s="1"/>
  <c r="AT802" i="12"/>
  <c r="AU802" i="12" s="1"/>
  <c r="AT794" i="12"/>
  <c r="AU794" i="12" s="1"/>
  <c r="AT778" i="12"/>
  <c r="AU778" i="12" s="1"/>
  <c r="AX778" i="12" s="1"/>
  <c r="AT529" i="12"/>
  <c r="AU529" i="12" s="1"/>
  <c r="AT413" i="12"/>
  <c r="AU413" i="12" s="1"/>
  <c r="AX413" i="12" s="1"/>
  <c r="AT306" i="12"/>
  <c r="AU306" i="12" s="1"/>
  <c r="AX306" i="12" s="1"/>
  <c r="AT487" i="12"/>
  <c r="AU487" i="12" s="1"/>
  <c r="AT471" i="12"/>
  <c r="AU471" i="12" s="1"/>
  <c r="AX471" i="12" s="1"/>
  <c r="AT335" i="12"/>
  <c r="AU335" i="12" s="1"/>
  <c r="AT122" i="12"/>
  <c r="AU122" i="12" s="1"/>
  <c r="AX122" i="12" s="1"/>
  <c r="AT500" i="12"/>
  <c r="AU500" i="12" s="1"/>
  <c r="AX500" i="12" s="1"/>
  <c r="AT484" i="12"/>
  <c r="AU484" i="12" s="1"/>
  <c r="AX484" i="12" s="1"/>
  <c r="AT436" i="12"/>
  <c r="AU436" i="12" s="1"/>
  <c r="AT428" i="12"/>
  <c r="AU428" i="12" s="1"/>
  <c r="AT420" i="12"/>
  <c r="AU420" i="12" s="1"/>
  <c r="AX903" i="12"/>
  <c r="AT997" i="12"/>
  <c r="AU997" i="12" s="1"/>
  <c r="AX997" i="12" s="1"/>
  <c r="AU945" i="12"/>
  <c r="AT945" i="12"/>
  <c r="AT574" i="12"/>
  <c r="AU574" i="12" s="1"/>
  <c r="AT647" i="12"/>
  <c r="AU647" i="12" s="1"/>
  <c r="AX647" i="12" s="1"/>
  <c r="AU395" i="12"/>
  <c r="AU978" i="12"/>
  <c r="AX978" i="12" s="1"/>
  <c r="AT978" i="12"/>
  <c r="AT565" i="12"/>
  <c r="AU565" i="12" s="1"/>
  <c r="AX565" i="12" s="1"/>
  <c r="AT371" i="12"/>
  <c r="AU371" i="12" s="1"/>
  <c r="AX371" i="12" s="1"/>
  <c r="AT919" i="12"/>
  <c r="AU919" i="12" s="1"/>
  <c r="AX919" i="12" s="1"/>
  <c r="AU895" i="12"/>
  <c r="AX895" i="12" s="1"/>
  <c r="AT895" i="12"/>
  <c r="AT871" i="12"/>
  <c r="AU871" i="12" s="1"/>
  <c r="AX871" i="12" s="1"/>
  <c r="AT847" i="12"/>
  <c r="AU847" i="12" s="1"/>
  <c r="AX847" i="12" s="1"/>
  <c r="AT807" i="12"/>
  <c r="AU807" i="12" s="1"/>
  <c r="AX807" i="12" s="1"/>
  <c r="AU783" i="12"/>
  <c r="AX783" i="12" s="1"/>
  <c r="AT783" i="12"/>
  <c r="AT663" i="12"/>
  <c r="AU663" i="12" s="1"/>
  <c r="AX663" i="12" s="1"/>
  <c r="AT599" i="12"/>
  <c r="AU599" i="12" s="1"/>
  <c r="AX599" i="12" s="1"/>
  <c r="AT549" i="12"/>
  <c r="AU549" i="12" s="1"/>
  <c r="AX549" i="12" s="1"/>
  <c r="AU764" i="12"/>
  <c r="AX764" i="12" s="1"/>
  <c r="AT764" i="12"/>
  <c r="AT666" i="12"/>
  <c r="AU666" i="12" s="1"/>
  <c r="AX666" i="12" s="1"/>
  <c r="AT602" i="12"/>
  <c r="AU602" i="12" s="1"/>
  <c r="AT537" i="12"/>
  <c r="AU537" i="12" s="1"/>
  <c r="AX537" i="12" s="1"/>
  <c r="AU399" i="12"/>
  <c r="AT399" i="12"/>
  <c r="AT265" i="12"/>
  <c r="AU265" i="12" s="1"/>
  <c r="AT946" i="12"/>
  <c r="AU946" i="12" s="1"/>
  <c r="AX946" i="12" s="1"/>
  <c r="AT938" i="12"/>
  <c r="AU938" i="12" s="1"/>
  <c r="AU898" i="12"/>
  <c r="AT898" i="12"/>
  <c r="AT882" i="12"/>
  <c r="AU882" i="12" s="1"/>
  <c r="AX882" i="12" s="1"/>
  <c r="AT874" i="12"/>
  <c r="AU874" i="12" s="1"/>
  <c r="AX874" i="12" s="1"/>
  <c r="AT850" i="12"/>
  <c r="AU850" i="12" s="1"/>
  <c r="AX850" i="12" s="1"/>
  <c r="AU842" i="12"/>
  <c r="AX842" i="12" s="1"/>
  <c r="AT842" i="12"/>
  <c r="AT826" i="12"/>
  <c r="AU826" i="12" s="1"/>
  <c r="AT810" i="12"/>
  <c r="AU810" i="12" s="1"/>
  <c r="AT786" i="12"/>
  <c r="AU786" i="12" s="1"/>
  <c r="AU380" i="12"/>
  <c r="AX380" i="12" s="1"/>
  <c r="AT380" i="12"/>
  <c r="AT372" i="12"/>
  <c r="AU372" i="12" s="1"/>
  <c r="AT364" i="12"/>
  <c r="AU364" i="12" s="1"/>
  <c r="AX364" i="12" s="1"/>
  <c r="AT325" i="12"/>
  <c r="AU325" i="12" s="1"/>
  <c r="AU87" i="12"/>
  <c r="AT87" i="12"/>
  <c r="AT23" i="12"/>
  <c r="AU23" i="12" s="1"/>
  <c r="AX23" i="12" s="1"/>
  <c r="AT483" i="12"/>
  <c r="AU483" i="12" s="1"/>
  <c r="AX483" i="12" s="1"/>
  <c r="AT328" i="12"/>
  <c r="AU328" i="12" s="1"/>
  <c r="AU296" i="12"/>
  <c r="AX296" i="12" s="1"/>
  <c r="AT296" i="12"/>
  <c r="AT31" i="12"/>
  <c r="AU31" i="12" s="1"/>
  <c r="AT308" i="12"/>
  <c r="AU308" i="12" s="1"/>
  <c r="AX308" i="12" s="1"/>
  <c r="AT271" i="12"/>
  <c r="AU271" i="12" s="1"/>
  <c r="AU255" i="12"/>
  <c r="AX255" i="12" s="1"/>
  <c r="AT255" i="12"/>
  <c r="AX328" i="12"/>
  <c r="AT717" i="12"/>
  <c r="AU717" i="12" s="1"/>
  <c r="AX717" i="12" s="1"/>
  <c r="AT427" i="12"/>
  <c r="AU427" i="12" s="1"/>
  <c r="AU979" i="12"/>
  <c r="AT979" i="12"/>
  <c r="AT971" i="12"/>
  <c r="AU971" i="12" s="1"/>
  <c r="AT963" i="12"/>
  <c r="AU963" i="12" s="1"/>
  <c r="AT714" i="12"/>
  <c r="AU714" i="12" s="1"/>
  <c r="AU642" i="12"/>
  <c r="AT642" i="12"/>
  <c r="AT233" i="12"/>
  <c r="AU233" i="12" s="1"/>
  <c r="AT756" i="12"/>
  <c r="AU756" i="12" s="1"/>
  <c r="AX756" i="12" s="1"/>
  <c r="AT596" i="12"/>
  <c r="AU596" i="12" s="1"/>
  <c r="AU604" i="12"/>
  <c r="AT604" i="12"/>
  <c r="AT539" i="12"/>
  <c r="AU539" i="12" s="1"/>
  <c r="AX539" i="12" s="1"/>
  <c r="AT411" i="12"/>
  <c r="AU411" i="12" s="1"/>
  <c r="AX411" i="12" s="1"/>
  <c r="AT943" i="12"/>
  <c r="AU943" i="12" s="1"/>
  <c r="AX943" i="12" s="1"/>
  <c r="AU578" i="12"/>
  <c r="AT578" i="12"/>
  <c r="AT1000" i="12"/>
  <c r="AU1000" i="12" s="1"/>
  <c r="AU992" i="12"/>
  <c r="AU984" i="12"/>
  <c r="AT984" i="12"/>
  <c r="AT976" i="12"/>
  <c r="AU976" i="12" s="1"/>
  <c r="AT968" i="12"/>
  <c r="AU968" i="12" s="1"/>
  <c r="AT634" i="12"/>
  <c r="AU634" i="12" s="1"/>
  <c r="AX634" i="12" s="1"/>
  <c r="AU477" i="12"/>
  <c r="AT477" i="12"/>
  <c r="AT933" i="12"/>
  <c r="AU933" i="12" s="1"/>
  <c r="AX933" i="12" s="1"/>
  <c r="AT925" i="12"/>
  <c r="AU925" i="12" s="1"/>
  <c r="AX925" i="12" s="1"/>
  <c r="AT917" i="12"/>
  <c r="AU917" i="12" s="1"/>
  <c r="AX917" i="12" s="1"/>
  <c r="AU909" i="12"/>
  <c r="AX909" i="12" s="1"/>
  <c r="AT909" i="12"/>
  <c r="AU901" i="12"/>
  <c r="AT893" i="12"/>
  <c r="AU893" i="12" s="1"/>
  <c r="AX893" i="12" s="1"/>
  <c r="AT861" i="12"/>
  <c r="AU861" i="12" s="1"/>
  <c r="AX861" i="12" s="1"/>
  <c r="AU853" i="12"/>
  <c r="AX853" i="12" s="1"/>
  <c r="AT853" i="12"/>
  <c r="AT845" i="12"/>
  <c r="AU845" i="12" s="1"/>
  <c r="AX845" i="12" s="1"/>
  <c r="AU829" i="12"/>
  <c r="AX829" i="12" s="1"/>
  <c r="AT829" i="12"/>
  <c r="AT821" i="12"/>
  <c r="AU821" i="12" s="1"/>
  <c r="AX821" i="12" s="1"/>
  <c r="AT805" i="12"/>
  <c r="AU805" i="12" s="1"/>
  <c r="AX805" i="12" s="1"/>
  <c r="AT797" i="12"/>
  <c r="AU797" i="12" s="1"/>
  <c r="AX797" i="12" s="1"/>
  <c r="AU789" i="12"/>
  <c r="AX789" i="12" s="1"/>
  <c r="AT789" i="12"/>
  <c r="AT781" i="12"/>
  <c r="AU781" i="12" s="1"/>
  <c r="AX781" i="12" s="1"/>
  <c r="AT755" i="12"/>
  <c r="AU755" i="12" s="1"/>
  <c r="AX755" i="12" s="1"/>
  <c r="AT739" i="12"/>
  <c r="AU739" i="12" s="1"/>
  <c r="AX739" i="12" s="1"/>
  <c r="AU723" i="12"/>
  <c r="AT723" i="12"/>
  <c r="AT691" i="12"/>
  <c r="AU691" i="12" s="1"/>
  <c r="AX691" i="12" s="1"/>
  <c r="AT675" i="12"/>
  <c r="AU675" i="12" s="1"/>
  <c r="AX675" i="12" s="1"/>
  <c r="AT658" i="12"/>
  <c r="AU658" i="12" s="1"/>
  <c r="AU641" i="12"/>
  <c r="AT641" i="12"/>
  <c r="AT612" i="12"/>
  <c r="AU612" i="12" s="1"/>
  <c r="AT594" i="12"/>
  <c r="AU594" i="12" s="1"/>
  <c r="AT577" i="12"/>
  <c r="AU577" i="12" s="1"/>
  <c r="AU453" i="12"/>
  <c r="AX453" i="12" s="1"/>
  <c r="AT453" i="12"/>
  <c r="AT377" i="12"/>
  <c r="AU377" i="12" s="1"/>
  <c r="AT773" i="12"/>
  <c r="AU773" i="12" s="1"/>
  <c r="AX773" i="12" s="1"/>
  <c r="AT725" i="12"/>
  <c r="AU725" i="12" s="1"/>
  <c r="AU709" i="12"/>
  <c r="AT709" i="12"/>
  <c r="AT693" i="12"/>
  <c r="AU693" i="12" s="1"/>
  <c r="AT677" i="12"/>
  <c r="AU677" i="12" s="1"/>
  <c r="AT661" i="12"/>
  <c r="AU661" i="12" s="1"/>
  <c r="AU632" i="12"/>
  <c r="AX632" i="12" s="1"/>
  <c r="AT632" i="12"/>
  <c r="AT615" i="12"/>
  <c r="AU615" i="12" s="1"/>
  <c r="AX615" i="12" s="1"/>
  <c r="AT597" i="12"/>
  <c r="AU597" i="12" s="1"/>
  <c r="AT568" i="12"/>
  <c r="AU568" i="12" s="1"/>
  <c r="AU552" i="12"/>
  <c r="AX552" i="12" s="1"/>
  <c r="AT552" i="12"/>
  <c r="AT509" i="12"/>
  <c r="AU509" i="12" s="1"/>
  <c r="AX901" i="12"/>
  <c r="AX994" i="12"/>
  <c r="AX938" i="12"/>
  <c r="AX898" i="12"/>
  <c r="AX858" i="12"/>
  <c r="AX568" i="12"/>
  <c r="AX395" i="12"/>
  <c r="AX372" i="12"/>
  <c r="AT561" i="12"/>
  <c r="AU561" i="12" s="1"/>
  <c r="AT999" i="12"/>
  <c r="AU999" i="12" s="1"/>
  <c r="AX999" i="12" s="1"/>
  <c r="AT991" i="12"/>
  <c r="AU991" i="12" s="1"/>
  <c r="AX991" i="12" s="1"/>
  <c r="AU983" i="12"/>
  <c r="AX983" i="12" s="1"/>
  <c r="AT983" i="12"/>
  <c r="AT975" i="12"/>
  <c r="AU975" i="12" s="1"/>
  <c r="AX975" i="12" s="1"/>
  <c r="AT967" i="12"/>
  <c r="AU967" i="12" s="1"/>
  <c r="AX967" i="12" s="1"/>
  <c r="AT953" i="12"/>
  <c r="AU953" i="12" s="1"/>
  <c r="AX953" i="12" s="1"/>
  <c r="AU740" i="12"/>
  <c r="AT740" i="12"/>
  <c r="AT676" i="12"/>
  <c r="AU676" i="12" s="1"/>
  <c r="AT591" i="12"/>
  <c r="AU591" i="12" s="1"/>
  <c r="AX591" i="12" s="1"/>
  <c r="AT419" i="12"/>
  <c r="AU419" i="12" s="1"/>
  <c r="AU692" i="12"/>
  <c r="AT692" i="12"/>
  <c r="AT293" i="12"/>
  <c r="AU293" i="12" s="1"/>
  <c r="AT775" i="12"/>
  <c r="AU775" i="12" s="1"/>
  <c r="AT711" i="12"/>
  <c r="AU711" i="12" s="1"/>
  <c r="AU638" i="12"/>
  <c r="AT638" i="12"/>
  <c r="AT570" i="12"/>
  <c r="AU570" i="12" s="1"/>
  <c r="AX570" i="12" s="1"/>
  <c r="AT488" i="12"/>
  <c r="AU488" i="12" s="1"/>
  <c r="AX488" i="12" s="1"/>
  <c r="AT170" i="12"/>
  <c r="AU170" i="12" s="1"/>
  <c r="AX170" i="12" s="1"/>
  <c r="AU504" i="12"/>
  <c r="AX504" i="12" s="1"/>
  <c r="AT504" i="12"/>
  <c r="AU996" i="12"/>
  <c r="AX996" i="12" s="1"/>
  <c r="AT988" i="12"/>
  <c r="AU988" i="12" s="1"/>
  <c r="AX988" i="12" s="1"/>
  <c r="AT964" i="12"/>
  <c r="AU964" i="12" s="1"/>
  <c r="AX964" i="12" s="1"/>
  <c r="AU941" i="12"/>
  <c r="AX941" i="12" s="1"/>
  <c r="AU733" i="12"/>
  <c r="AX733" i="12" s="1"/>
  <c r="AT733" i="12"/>
  <c r="AT668" i="12"/>
  <c r="AU668" i="12" s="1"/>
  <c r="AX668" i="12" s="1"/>
  <c r="AT583" i="12"/>
  <c r="AU583" i="12" s="1"/>
  <c r="AT521" i="12"/>
  <c r="AU521" i="12" s="1"/>
  <c r="AX521" i="12" s="1"/>
  <c r="AU403" i="12"/>
  <c r="AX403" i="12" s="1"/>
  <c r="AT403" i="12"/>
  <c r="AT921" i="12"/>
  <c r="AU921" i="12" s="1"/>
  <c r="AX921" i="12" s="1"/>
  <c r="AT913" i="12"/>
  <c r="AU913" i="12" s="1"/>
  <c r="AT905" i="12"/>
  <c r="AU905" i="12" s="1"/>
  <c r="AX905" i="12" s="1"/>
  <c r="AU897" i="12"/>
  <c r="AT897" i="12"/>
  <c r="AT889" i="12"/>
  <c r="AU889" i="12" s="1"/>
  <c r="AX889" i="12" s="1"/>
  <c r="AT881" i="12"/>
  <c r="AU881" i="12" s="1"/>
  <c r="AT849" i="12"/>
  <c r="AU849" i="12" s="1"/>
  <c r="AU841" i="12"/>
  <c r="AX841" i="12" s="1"/>
  <c r="AT841" i="12"/>
  <c r="AT833" i="12"/>
  <c r="AU833" i="12" s="1"/>
  <c r="AT825" i="12"/>
  <c r="AU825" i="12" s="1"/>
  <c r="AX825" i="12" s="1"/>
  <c r="AT817" i="12"/>
  <c r="AU817" i="12" s="1"/>
  <c r="AU809" i="12"/>
  <c r="AX809" i="12" s="1"/>
  <c r="AT809" i="12"/>
  <c r="AT793" i="12"/>
  <c r="AU793" i="12" s="1"/>
  <c r="AX793" i="12" s="1"/>
  <c r="AT785" i="12"/>
  <c r="AU785" i="12" s="1"/>
  <c r="AT761" i="12"/>
  <c r="AU761" i="12" s="1"/>
  <c r="AX761" i="12" s="1"/>
  <c r="AU713" i="12"/>
  <c r="AX713" i="12" s="1"/>
  <c r="AT713" i="12"/>
  <c r="AT697" i="12"/>
  <c r="AU697" i="12" s="1"/>
  <c r="AX697" i="12" s="1"/>
  <c r="AT681" i="12"/>
  <c r="AU681" i="12" s="1"/>
  <c r="AX681" i="12" s="1"/>
  <c r="AU667" i="12"/>
  <c r="AU650" i="12"/>
  <c r="AX650" i="12" s="1"/>
  <c r="AT650" i="12"/>
  <c r="AT620" i="12"/>
  <c r="AU620" i="12" s="1"/>
  <c r="AT603" i="12"/>
  <c r="AU603" i="12" s="1"/>
  <c r="AX603" i="12" s="1"/>
  <c r="AT586" i="12"/>
  <c r="AU586" i="12" s="1"/>
  <c r="AX586" i="12" s="1"/>
  <c r="AU556" i="12"/>
  <c r="AT556" i="12"/>
  <c r="AT531" i="12"/>
  <c r="AU531" i="12" s="1"/>
  <c r="AT513" i="12"/>
  <c r="AU513" i="12" s="1"/>
  <c r="AT485" i="12"/>
  <c r="AU485" i="12" s="1"/>
  <c r="AX485" i="12" s="1"/>
  <c r="AU393" i="12"/>
  <c r="AT393" i="12"/>
  <c r="AT361" i="12"/>
  <c r="AU361" i="12" s="1"/>
  <c r="AT767" i="12"/>
  <c r="AU767" i="12" s="1"/>
  <c r="AT751" i="12"/>
  <c r="AU751" i="12" s="1"/>
  <c r="AT837" i="12"/>
  <c r="AU837" i="12" s="1"/>
  <c r="AX837" i="12" s="1"/>
  <c r="AT777" i="12"/>
  <c r="AU777" i="12" s="1"/>
  <c r="AX777" i="12" s="1"/>
  <c r="AT425" i="12"/>
  <c r="AU425" i="12" s="1"/>
  <c r="AX425" i="12" s="1"/>
  <c r="AX799" i="12"/>
  <c r="AX436" i="12"/>
  <c r="AT935" i="12"/>
  <c r="AU935" i="12" s="1"/>
  <c r="AX935" i="12" s="1"/>
  <c r="AT989" i="12"/>
  <c r="AU989" i="12" s="1"/>
  <c r="AX989" i="12" s="1"/>
  <c r="AT727" i="12"/>
  <c r="AU727" i="12" s="1"/>
  <c r="AX727" i="12" s="1"/>
  <c r="AU955" i="12"/>
  <c r="AX955" i="12" s="1"/>
  <c r="AT955" i="12"/>
  <c r="AT698" i="12"/>
  <c r="AU698" i="12" s="1"/>
  <c r="AX698" i="12" s="1"/>
  <c r="AT553" i="12"/>
  <c r="AU553" i="12" s="1"/>
  <c r="AX553" i="12" s="1"/>
  <c r="AT986" i="12"/>
  <c r="AU986" i="12" s="1"/>
  <c r="AU962" i="12"/>
  <c r="AT962" i="12"/>
  <c r="AT651" i="12"/>
  <c r="AU651" i="12" s="1"/>
  <c r="AT927" i="12"/>
  <c r="AU927" i="12" s="1"/>
  <c r="AX927" i="12" s="1"/>
  <c r="AT911" i="12"/>
  <c r="AU911" i="12" s="1"/>
  <c r="AX911" i="12" s="1"/>
  <c r="AU863" i="12"/>
  <c r="AX863" i="12" s="1"/>
  <c r="AT863" i="12"/>
  <c r="AT839" i="12"/>
  <c r="AU839" i="12" s="1"/>
  <c r="AX839" i="12" s="1"/>
  <c r="AT791" i="12"/>
  <c r="AU791" i="12" s="1"/>
  <c r="AX791" i="12" s="1"/>
  <c r="AT616" i="12"/>
  <c r="AU616" i="12" s="1"/>
  <c r="AX616" i="12" s="1"/>
  <c r="AU510" i="12"/>
  <c r="AT510" i="12"/>
  <c r="AT385" i="12"/>
  <c r="AU385" i="12" s="1"/>
  <c r="AT71" i="12"/>
  <c r="AU71" i="12" s="1"/>
  <c r="AX71" i="12" s="1"/>
  <c r="AT748" i="12"/>
  <c r="AU748" i="12" s="1"/>
  <c r="AX748" i="12" s="1"/>
  <c r="AU700" i="12"/>
  <c r="AT700" i="12"/>
  <c r="AT572" i="12"/>
  <c r="AU572" i="12" s="1"/>
  <c r="AT922" i="12"/>
  <c r="AU922" i="12" s="1"/>
  <c r="AX922" i="12" s="1"/>
  <c r="AT763" i="12"/>
  <c r="AU763" i="12" s="1"/>
  <c r="AX763" i="12" s="1"/>
  <c r="AU683" i="12"/>
  <c r="AT683" i="12"/>
  <c r="AT635" i="12"/>
  <c r="AU635" i="12" s="1"/>
  <c r="AT618" i="12"/>
  <c r="AU618" i="12" s="1"/>
  <c r="AT547" i="12"/>
  <c r="AU547" i="12" s="1"/>
  <c r="AX547" i="12" s="1"/>
  <c r="AU508" i="12"/>
  <c r="AX508" i="12" s="1"/>
  <c r="AT508" i="12"/>
  <c r="AT551" i="12"/>
  <c r="AU551" i="12" s="1"/>
  <c r="AX551" i="12" s="1"/>
  <c r="AU535" i="12"/>
  <c r="AX535" i="12" s="1"/>
  <c r="AU423" i="12"/>
  <c r="AX423" i="12" s="1"/>
  <c r="AT423" i="12"/>
  <c r="AU391" i="12"/>
  <c r="AT391" i="12"/>
  <c r="AU348" i="12"/>
  <c r="AT348" i="12"/>
  <c r="AU201" i="12"/>
  <c r="AX201" i="12" s="1"/>
  <c r="AT201" i="12"/>
  <c r="AU960" i="12"/>
  <c r="AT960" i="12"/>
  <c r="AU952" i="12"/>
  <c r="AX952" i="12" s="1"/>
  <c r="AT952" i="12"/>
  <c r="AU944" i="12"/>
  <c r="AT936" i="12"/>
  <c r="AU936" i="12" s="1"/>
  <c r="AX936" i="12" s="1"/>
  <c r="AU904" i="12"/>
  <c r="AX904" i="12" s="1"/>
  <c r="AT904" i="12"/>
  <c r="AT896" i="12"/>
  <c r="AU896" i="12" s="1"/>
  <c r="AX896" i="12" s="1"/>
  <c r="AT888" i="12"/>
  <c r="AU888" i="12" s="1"/>
  <c r="AX888" i="12" s="1"/>
  <c r="AT872" i="12"/>
  <c r="AU872" i="12" s="1"/>
  <c r="AX872" i="12" s="1"/>
  <c r="AT864" i="12"/>
  <c r="AU864" i="12" s="1"/>
  <c r="AT848" i="12"/>
  <c r="AU848" i="12" s="1"/>
  <c r="AX848" i="12" s="1"/>
  <c r="AT840" i="12"/>
  <c r="AU840" i="12" s="1"/>
  <c r="AX840" i="12" s="1"/>
  <c r="AU824" i="12"/>
  <c r="AX824" i="12" s="1"/>
  <c r="AT824" i="12"/>
  <c r="AU808" i="12"/>
  <c r="AX808" i="12" s="1"/>
  <c r="AT808" i="12"/>
  <c r="AU776" i="12"/>
  <c r="AX776" i="12" s="1"/>
  <c r="AT776" i="12"/>
  <c r="AU760" i="12"/>
  <c r="AX760" i="12" s="1"/>
  <c r="AT760" i="12"/>
  <c r="AU744" i="12"/>
  <c r="AX744" i="12" s="1"/>
  <c r="AT744" i="12"/>
  <c r="AU712" i="12"/>
  <c r="AX712" i="12" s="1"/>
  <c r="AT712" i="12"/>
  <c r="AU696" i="12"/>
  <c r="AX696" i="12" s="1"/>
  <c r="AT696" i="12"/>
  <c r="AU680" i="12"/>
  <c r="AX680" i="12" s="1"/>
  <c r="AT680" i="12"/>
  <c r="AU648" i="12"/>
  <c r="AX648" i="12" s="1"/>
  <c r="AT648" i="12"/>
  <c r="AU584" i="12"/>
  <c r="AX584" i="12" s="1"/>
  <c r="AT584" i="12"/>
  <c r="AU526" i="12"/>
  <c r="AT526" i="12"/>
  <c r="AU499" i="12"/>
  <c r="AX499" i="12" s="1"/>
  <c r="AT499" i="12"/>
  <c r="AU437" i="12"/>
  <c r="AT437" i="12"/>
  <c r="AU405" i="12"/>
  <c r="AX405" i="12" s="1"/>
  <c r="AT405" i="12"/>
  <c r="AU373" i="12"/>
  <c r="AX373" i="12" s="1"/>
  <c r="AT373" i="12"/>
  <c r="AU7" i="12"/>
  <c r="AX7" i="12" s="1"/>
  <c r="AT7" i="12"/>
  <c r="AU659" i="12"/>
  <c r="AX659" i="12" s="1"/>
  <c r="AT659" i="12"/>
  <c r="AU627" i="12"/>
  <c r="AX627" i="12" s="1"/>
  <c r="AT627" i="12"/>
  <c r="AU611" i="12"/>
  <c r="AX611" i="12" s="1"/>
  <c r="AT611" i="12"/>
  <c r="AU595" i="12"/>
  <c r="AT595" i="12"/>
  <c r="AU563" i="12"/>
  <c r="AX563" i="12" s="1"/>
  <c r="AT563" i="12"/>
  <c r="AU546" i="12"/>
  <c r="AX546" i="12" s="1"/>
  <c r="AT546" i="12"/>
  <c r="AU530" i="12"/>
  <c r="AT530" i="12"/>
  <c r="AU514" i="12"/>
  <c r="AT514" i="12"/>
  <c r="AU498" i="12"/>
  <c r="AT498" i="12"/>
  <c r="AU466" i="12"/>
  <c r="AX466" i="12" s="1"/>
  <c r="AT466" i="12"/>
  <c r="AT450" i="12"/>
  <c r="AU450" i="12" s="1"/>
  <c r="AX450" i="12" s="1"/>
  <c r="AU290" i="12"/>
  <c r="AX290" i="12" s="1"/>
  <c r="AU166" i="12"/>
  <c r="AX166" i="12" s="1"/>
  <c r="AT166" i="12"/>
  <c r="AT111" i="12"/>
  <c r="AU111" i="12" s="1"/>
  <c r="AT497" i="12"/>
  <c r="AU497" i="12" s="1"/>
  <c r="AT465" i="12"/>
  <c r="AU465" i="12" s="1"/>
  <c r="AU449" i="12"/>
  <c r="AT449" i="12"/>
  <c r="AT434" i="12"/>
  <c r="AU434" i="12" s="1"/>
  <c r="AX434" i="12" s="1"/>
  <c r="AT426" i="12"/>
  <c r="AU426" i="12" s="1"/>
  <c r="AT418" i="12"/>
  <c r="AU418" i="12" s="1"/>
  <c r="AX418" i="12" s="1"/>
  <c r="AU410" i="12"/>
  <c r="AT410" i="12"/>
  <c r="AT402" i="12"/>
  <c r="AU402" i="12" s="1"/>
  <c r="AX402" i="12" s="1"/>
  <c r="AT394" i="12"/>
  <c r="AU394" i="12" s="1"/>
  <c r="AX394" i="12" s="1"/>
  <c r="AT386" i="12"/>
  <c r="AU386" i="12" s="1"/>
  <c r="AU378" i="12"/>
  <c r="AX378" i="12" s="1"/>
  <c r="AT378" i="12"/>
  <c r="AT370" i="12"/>
  <c r="AU370" i="12" s="1"/>
  <c r="AT362" i="12"/>
  <c r="AU362" i="12" s="1"/>
  <c r="AT338" i="12"/>
  <c r="AU338" i="12" s="1"/>
  <c r="AU321" i="12"/>
  <c r="AT321" i="12"/>
  <c r="AT193" i="12"/>
  <c r="AU193" i="12" s="1"/>
  <c r="AX193" i="12" s="1"/>
  <c r="AT66" i="12"/>
  <c r="AU66" i="12" s="1"/>
  <c r="AX66" i="12" s="1"/>
  <c r="AT494" i="12"/>
  <c r="AU494" i="12" s="1"/>
  <c r="AX494" i="12" s="1"/>
  <c r="AU478" i="12"/>
  <c r="AX478" i="12" s="1"/>
  <c r="AT478" i="12"/>
  <c r="AT462" i="12"/>
  <c r="AU462" i="12" s="1"/>
  <c r="AX462" i="12" s="1"/>
  <c r="AT446" i="12"/>
  <c r="AU446" i="12" s="1"/>
  <c r="AT346" i="12"/>
  <c r="AU346" i="12" s="1"/>
  <c r="AX346" i="12" s="1"/>
  <c r="AU205" i="12"/>
  <c r="AT205" i="12"/>
  <c r="AT138" i="12"/>
  <c r="AU138" i="12" s="1"/>
  <c r="AX138" i="12" s="1"/>
  <c r="AT10" i="12"/>
  <c r="AU10" i="12" s="1"/>
  <c r="AX10" i="12" s="1"/>
  <c r="AT305" i="12"/>
  <c r="AU305" i="12" s="1"/>
  <c r="AX305" i="12" s="1"/>
  <c r="AU289" i="12"/>
  <c r="AT289" i="12"/>
  <c r="AT272" i="12"/>
  <c r="AU272" i="12" s="1"/>
  <c r="AX272" i="12" s="1"/>
  <c r="AT256" i="12"/>
  <c r="AU256" i="12" s="1"/>
  <c r="AT240" i="12"/>
  <c r="AU240" i="12" s="1"/>
  <c r="AU224" i="12"/>
  <c r="AX224" i="12" s="1"/>
  <c r="AT224" i="12"/>
  <c r="AT208" i="12"/>
  <c r="AU208" i="12" s="1"/>
  <c r="AX208" i="12" s="1"/>
  <c r="AT192" i="12"/>
  <c r="AU192" i="12" s="1"/>
  <c r="AT176" i="12"/>
  <c r="AU176" i="12" s="1"/>
  <c r="AU145" i="12"/>
  <c r="AX145" i="12" s="1"/>
  <c r="AT145" i="12"/>
  <c r="AT129" i="12"/>
  <c r="AU129" i="12" s="1"/>
  <c r="AX129" i="12" s="1"/>
  <c r="AT97" i="12"/>
  <c r="AU97" i="12" s="1"/>
  <c r="AT81" i="12"/>
  <c r="AU81" i="12" s="1"/>
  <c r="AU65" i="12"/>
  <c r="AT65" i="12"/>
  <c r="AT33" i="12"/>
  <c r="AU33" i="12" s="1"/>
  <c r="AX33" i="12" s="1"/>
  <c r="AT314" i="12"/>
  <c r="AU314" i="12" s="1"/>
  <c r="AX314" i="12" s="1"/>
  <c r="AT298" i="12"/>
  <c r="AU298" i="12" s="1"/>
  <c r="AU267" i="12"/>
  <c r="AX267" i="12" s="1"/>
  <c r="AT267" i="12"/>
  <c r="AT251" i="12"/>
  <c r="AU251" i="12" s="1"/>
  <c r="AX251" i="12" s="1"/>
  <c r="AT235" i="12"/>
  <c r="AU235" i="12" s="1"/>
  <c r="AT219" i="12"/>
  <c r="AU219" i="12" s="1"/>
  <c r="AX219" i="12" s="1"/>
  <c r="AU203" i="12"/>
  <c r="AT203" i="12"/>
  <c r="AT172" i="12"/>
  <c r="AU172" i="12" s="1"/>
  <c r="AX172" i="12" s="1"/>
  <c r="AT139" i="12"/>
  <c r="AU139" i="12" s="1"/>
  <c r="AX139" i="12" s="1"/>
  <c r="AT123" i="12"/>
  <c r="AU123" i="12" s="1"/>
  <c r="AX123" i="12" s="1"/>
  <c r="AU107" i="12"/>
  <c r="AT107" i="12"/>
  <c r="AT91" i="12"/>
  <c r="AU91" i="12" s="1"/>
  <c r="AX91" i="12" s="1"/>
  <c r="AT59" i="12"/>
  <c r="AU59" i="12" s="1"/>
  <c r="AX59" i="12" s="1"/>
  <c r="AT43" i="12"/>
  <c r="AU43" i="12" s="1"/>
  <c r="AU27" i="12"/>
  <c r="AT27" i="12"/>
  <c r="AT355" i="12"/>
  <c r="AU355" i="12" s="1"/>
  <c r="AX355" i="12" s="1"/>
  <c r="AT347" i="12"/>
  <c r="AU347" i="12" s="1"/>
  <c r="AX347" i="12" s="1"/>
  <c r="AT339" i="12"/>
  <c r="AU339" i="12" s="1"/>
  <c r="AX339" i="12" s="1"/>
  <c r="AU307" i="12"/>
  <c r="AX307" i="12" s="1"/>
  <c r="AT307" i="12"/>
  <c r="AT258" i="12"/>
  <c r="AU258" i="12" s="1"/>
  <c r="AX258" i="12" s="1"/>
  <c r="AT242" i="12"/>
  <c r="AU242" i="12" s="1"/>
  <c r="AT194" i="12"/>
  <c r="AU194" i="12" s="1"/>
  <c r="AX194" i="12" s="1"/>
  <c r="AU178" i="12"/>
  <c r="AT178" i="12"/>
  <c r="AT144" i="12"/>
  <c r="AU144" i="12" s="1"/>
  <c r="AX144" i="12" s="1"/>
  <c r="AT128" i="12"/>
  <c r="AU128" i="12" s="1"/>
  <c r="AT112" i="12"/>
  <c r="AU112" i="12" s="1"/>
  <c r="AU96" i="12"/>
  <c r="AT96" i="12"/>
  <c r="AT80" i="12"/>
  <c r="AU80" i="12" s="1"/>
  <c r="AX80" i="12" s="1"/>
  <c r="AT64" i="12"/>
  <c r="AU64" i="12" s="1"/>
  <c r="AT48" i="12"/>
  <c r="AU48" i="12" s="1"/>
  <c r="AU32" i="12"/>
  <c r="AT32" i="12"/>
  <c r="AT16" i="12"/>
  <c r="AU16" i="12" s="1"/>
  <c r="AX16" i="12" s="1"/>
  <c r="AT880" i="12"/>
  <c r="AU880" i="12" s="1"/>
  <c r="AX880" i="12" s="1"/>
  <c r="AT832" i="12"/>
  <c r="AU832" i="12" s="1"/>
  <c r="AT735" i="12"/>
  <c r="AU735" i="12" s="1"/>
  <c r="AX437" i="12"/>
  <c r="AX325" i="12"/>
  <c r="AX65" i="12"/>
  <c r="AX31" i="12"/>
  <c r="AT679" i="12"/>
  <c r="AU679" i="12" s="1"/>
  <c r="AT82" i="12"/>
  <c r="AU82" i="12" s="1"/>
  <c r="AT985" i="12"/>
  <c r="AU985" i="12" s="1"/>
  <c r="AU977" i="12"/>
  <c r="AT969" i="12"/>
  <c r="AU969" i="12" s="1"/>
  <c r="AU961" i="12"/>
  <c r="AT961" i="12"/>
  <c r="AT765" i="12"/>
  <c r="AU765" i="12" s="1"/>
  <c r="AT701" i="12"/>
  <c r="AU701" i="12" s="1"/>
  <c r="AT625" i="12"/>
  <c r="AU625" i="12" s="1"/>
  <c r="AU456" i="12"/>
  <c r="AT456" i="12"/>
  <c r="AT39" i="12"/>
  <c r="AU39" i="12" s="1"/>
  <c r="AX39" i="12" s="1"/>
  <c r="AT730" i="12"/>
  <c r="AU730" i="12" s="1"/>
  <c r="AT363" i="12"/>
  <c r="AU363" i="12" s="1"/>
  <c r="AX363" i="12" s="1"/>
  <c r="AU939" i="12"/>
  <c r="AT724" i="12"/>
  <c r="AU724" i="12" s="1"/>
  <c r="AT655" i="12"/>
  <c r="AU655" i="12" s="1"/>
  <c r="AU587" i="12"/>
  <c r="AT587" i="12"/>
  <c r="AT525" i="12"/>
  <c r="AU525" i="12" s="1"/>
  <c r="AU379" i="12"/>
  <c r="AT743" i="12"/>
  <c r="AU743" i="12" s="1"/>
  <c r="AT532" i="12"/>
  <c r="AU532" i="12" s="1"/>
  <c r="AT998" i="12"/>
  <c r="AU998" i="12" s="1"/>
  <c r="AU990" i="12"/>
  <c r="AT990" i="12"/>
  <c r="AT982" i="12"/>
  <c r="AU982" i="12" s="1"/>
  <c r="AX982" i="12" s="1"/>
  <c r="AT974" i="12"/>
  <c r="AU974" i="12" s="1"/>
  <c r="AT966" i="12"/>
  <c r="AU966" i="12" s="1"/>
  <c r="AU746" i="12"/>
  <c r="AX746" i="12" s="1"/>
  <c r="AT746" i="12"/>
  <c r="AT682" i="12"/>
  <c r="AU682" i="12" s="1"/>
  <c r="AX682" i="12" s="1"/>
  <c r="AT600" i="12"/>
  <c r="AU600" i="12" s="1"/>
  <c r="AT536" i="12"/>
  <c r="AU536" i="12" s="1"/>
  <c r="AU435" i="12"/>
  <c r="AT435" i="12"/>
  <c r="AU931" i="12"/>
  <c r="AT915" i="12"/>
  <c r="AU915" i="12" s="1"/>
  <c r="AT907" i="12"/>
  <c r="AU907" i="12" s="1"/>
  <c r="AX907" i="12" s="1"/>
  <c r="AT891" i="12"/>
  <c r="AU891" i="12" s="1"/>
  <c r="AT883" i="12"/>
  <c r="AU883" i="12" s="1"/>
  <c r="AU875" i="12"/>
  <c r="AT867" i="12"/>
  <c r="AU867" i="12" s="1"/>
  <c r="AX867" i="12" s="1"/>
  <c r="AT851" i="12"/>
  <c r="AU851" i="12" s="1"/>
  <c r="AU843" i="12"/>
  <c r="AT843" i="12"/>
  <c r="AT835" i="12"/>
  <c r="AU835" i="12" s="1"/>
  <c r="AX835" i="12" s="1"/>
  <c r="AU827" i="12"/>
  <c r="AU819" i="12"/>
  <c r="AX819" i="12" s="1"/>
  <c r="AT819" i="12"/>
  <c r="AT811" i="12"/>
  <c r="AU811" i="12" s="1"/>
  <c r="AX811" i="12" s="1"/>
  <c r="AT803" i="12"/>
  <c r="AU803" i="12" s="1"/>
  <c r="AT787" i="12"/>
  <c r="AU787" i="12" s="1"/>
  <c r="AT779" i="12"/>
  <c r="AU779" i="12" s="1"/>
  <c r="AU768" i="12"/>
  <c r="AT768" i="12"/>
  <c r="AT736" i="12"/>
  <c r="AU736" i="12" s="1"/>
  <c r="AX736" i="12" s="1"/>
  <c r="AT720" i="12"/>
  <c r="AU720" i="12" s="1"/>
  <c r="AU704" i="12"/>
  <c r="AU671" i="12"/>
  <c r="AT671" i="12"/>
  <c r="AT654" i="12"/>
  <c r="AU654" i="12" s="1"/>
  <c r="AX654" i="12" s="1"/>
  <c r="AT637" i="12"/>
  <c r="AU637" i="12" s="1"/>
  <c r="AU607" i="12"/>
  <c r="AU590" i="12"/>
  <c r="AT590" i="12"/>
  <c r="AT573" i="12"/>
  <c r="AU573" i="12" s="1"/>
  <c r="AT542" i="12"/>
  <c r="AU542" i="12" s="1"/>
  <c r="AT517" i="12"/>
  <c r="AU517" i="12" s="1"/>
  <c r="AX517" i="12" s="1"/>
  <c r="AU496" i="12"/>
  <c r="AT496" i="12"/>
  <c r="AT433" i="12"/>
  <c r="AU433" i="12" s="1"/>
  <c r="AT401" i="12"/>
  <c r="AU401" i="12" s="1"/>
  <c r="AT369" i="12"/>
  <c r="AU369" i="12" s="1"/>
  <c r="AU217" i="12"/>
  <c r="AT217" i="12"/>
  <c r="AT770" i="12"/>
  <c r="AU770" i="12" s="1"/>
  <c r="AT754" i="12"/>
  <c r="AU754" i="12" s="1"/>
  <c r="AX754" i="12" s="1"/>
  <c r="AT738" i="12"/>
  <c r="AU738" i="12" s="1"/>
  <c r="AU722" i="12"/>
  <c r="AT722" i="12"/>
  <c r="AT706" i="12"/>
  <c r="AU706" i="12" s="1"/>
  <c r="AX706" i="12" s="1"/>
  <c r="AT690" i="12"/>
  <c r="AU690" i="12" s="1"/>
  <c r="AT674" i="12"/>
  <c r="AU674" i="12" s="1"/>
  <c r="AU657" i="12"/>
  <c r="AT657" i="12"/>
  <c r="AT628" i="12"/>
  <c r="AU628" i="12" s="1"/>
  <c r="AX628" i="12" s="1"/>
  <c r="AT610" i="12"/>
  <c r="AU610" i="12" s="1"/>
  <c r="AT593" i="12"/>
  <c r="AU593" i="12" s="1"/>
  <c r="AU564" i="12"/>
  <c r="AT523" i="12"/>
  <c r="AU523" i="12" s="1"/>
  <c r="AU505" i="12"/>
  <c r="AT505" i="12"/>
  <c r="AT461" i="12"/>
  <c r="AU461" i="12" s="1"/>
  <c r="AT415" i="12"/>
  <c r="AU415" i="12" s="1"/>
  <c r="AT383" i="12"/>
  <c r="AU383" i="12" s="1"/>
  <c r="AU146" i="12"/>
  <c r="AT146" i="12"/>
  <c r="AT958" i="12"/>
  <c r="AU958" i="12" s="1"/>
  <c r="AT950" i="12"/>
  <c r="AU950" i="12" s="1"/>
  <c r="AT942" i="12"/>
  <c r="AU942" i="12" s="1"/>
  <c r="AU934" i="12"/>
  <c r="AT934" i="12"/>
  <c r="AT926" i="12"/>
  <c r="AU926" i="12" s="1"/>
  <c r="AT918" i="12"/>
  <c r="AU918" i="12" s="1"/>
  <c r="AT910" i="12"/>
  <c r="AU910" i="12" s="1"/>
  <c r="AU902" i="12"/>
  <c r="AT902" i="12"/>
  <c r="AT894" i="12"/>
  <c r="AU894" i="12" s="1"/>
  <c r="AT886" i="12"/>
  <c r="AU886" i="12" s="1"/>
  <c r="AT878" i="12"/>
  <c r="AU878" i="12" s="1"/>
  <c r="AU870" i="12"/>
  <c r="AT870" i="12"/>
  <c r="AT862" i="12"/>
  <c r="AU862" i="12" s="1"/>
  <c r="AT854" i="12"/>
  <c r="AU854" i="12" s="1"/>
  <c r="AT846" i="12"/>
  <c r="AU846" i="12" s="1"/>
  <c r="AU838" i="12"/>
  <c r="AT838" i="12"/>
  <c r="AT830" i="12"/>
  <c r="AU830" i="12" s="1"/>
  <c r="AT822" i="12"/>
  <c r="AU822" i="12" s="1"/>
  <c r="AT814" i="12"/>
  <c r="AU814" i="12" s="1"/>
  <c r="AX814" i="12" s="1"/>
  <c r="AU806" i="12"/>
  <c r="AT806" i="12"/>
  <c r="AT798" i="12"/>
  <c r="AU798" i="12" s="1"/>
  <c r="AT790" i="12"/>
  <c r="AU790" i="12" s="1"/>
  <c r="AT782" i="12"/>
  <c r="AU782" i="12" s="1"/>
  <c r="AX782" i="12" s="1"/>
  <c r="AU769" i="12"/>
  <c r="AT769" i="12"/>
  <c r="AT753" i="12"/>
  <c r="AU753" i="12" s="1"/>
  <c r="AX753" i="12" s="1"/>
  <c r="AT737" i="12"/>
  <c r="AU737" i="12" s="1"/>
  <c r="AT721" i="12"/>
  <c r="AU721" i="12" s="1"/>
  <c r="AU705" i="12"/>
  <c r="AT705" i="12"/>
  <c r="AT689" i="12"/>
  <c r="AU689" i="12" s="1"/>
  <c r="AX689" i="12" s="1"/>
  <c r="AT673" i="12"/>
  <c r="AU673" i="12" s="1"/>
  <c r="AT644" i="12"/>
  <c r="AU644" i="12" s="1"/>
  <c r="AX644" i="12" s="1"/>
  <c r="AU626" i="12"/>
  <c r="AT626" i="12"/>
  <c r="AT609" i="12"/>
  <c r="AU609" i="12" s="1"/>
  <c r="AT580" i="12"/>
  <c r="AU580" i="12" s="1"/>
  <c r="AT562" i="12"/>
  <c r="AU562" i="12" s="1"/>
  <c r="AU540" i="12"/>
  <c r="AX540" i="12" s="1"/>
  <c r="AT540" i="12"/>
  <c r="AT515" i="12"/>
  <c r="AU515" i="12" s="1"/>
  <c r="AX515" i="12" s="1"/>
  <c r="AT429" i="12"/>
  <c r="AU429" i="12" s="1"/>
  <c r="AX429" i="12" s="1"/>
  <c r="AU397" i="12"/>
  <c r="AT397" i="12"/>
  <c r="AT365" i="12"/>
  <c r="AU365" i="12" s="1"/>
  <c r="AX365" i="12" s="1"/>
  <c r="AT185" i="12"/>
  <c r="AU185" i="12" s="1"/>
  <c r="AX185" i="12" s="1"/>
  <c r="AT672" i="12"/>
  <c r="AU672" i="12" s="1"/>
  <c r="AX672" i="12" s="1"/>
  <c r="AU656" i="12"/>
  <c r="AT640" i="12"/>
  <c r="AU640" i="12" s="1"/>
  <c r="AT608" i="12"/>
  <c r="AU608" i="12" s="1"/>
  <c r="AT592" i="12"/>
  <c r="AU592" i="12" s="1"/>
  <c r="AX592" i="12" s="1"/>
  <c r="AU560" i="12"/>
  <c r="AT543" i="12"/>
  <c r="AU543" i="12" s="1"/>
  <c r="AU527" i="12"/>
  <c r="AX527" i="12" s="1"/>
  <c r="AT527" i="12"/>
  <c r="AU511" i="12"/>
  <c r="AT495" i="12"/>
  <c r="AU495" i="12" s="1"/>
  <c r="AX495" i="12" s="1"/>
  <c r="AU479" i="12"/>
  <c r="AT479" i="12"/>
  <c r="AT463" i="12"/>
  <c r="AU463" i="12" s="1"/>
  <c r="AX463" i="12" s="1"/>
  <c r="AT350" i="12"/>
  <c r="AU350" i="12" s="1"/>
  <c r="AX350" i="12" s="1"/>
  <c r="AU327" i="12"/>
  <c r="AT327" i="12"/>
  <c r="AT213" i="12"/>
  <c r="AU213" i="12" s="1"/>
  <c r="AT154" i="12"/>
  <c r="AU154" i="12" s="1"/>
  <c r="AT90" i="12"/>
  <c r="AU90" i="12" s="1"/>
  <c r="AU26" i="12"/>
  <c r="AX26" i="12" s="1"/>
  <c r="AT26" i="12"/>
  <c r="AT492" i="12"/>
  <c r="AU492" i="12" s="1"/>
  <c r="AX492" i="12" s="1"/>
  <c r="AT476" i="12"/>
  <c r="AU476" i="12" s="1"/>
  <c r="AX476" i="12" s="1"/>
  <c r="AT460" i="12"/>
  <c r="AU460" i="12" s="1"/>
  <c r="AU444" i="12"/>
  <c r="AT444" i="12"/>
  <c r="AT432" i="12"/>
  <c r="AU432" i="12" s="1"/>
  <c r="AX432" i="12" s="1"/>
  <c r="AT424" i="12"/>
  <c r="AU424" i="12" s="1"/>
  <c r="AT416" i="12"/>
  <c r="AU416" i="12" s="1"/>
  <c r="AX416" i="12" s="1"/>
  <c r="AU408" i="12"/>
  <c r="AT408" i="12"/>
  <c r="AT400" i="12"/>
  <c r="AU400" i="12" s="1"/>
  <c r="AX400" i="12" s="1"/>
  <c r="AT392" i="12"/>
  <c r="AU392" i="12" s="1"/>
  <c r="AT384" i="12"/>
  <c r="AU384" i="12" s="1"/>
  <c r="AU376" i="12"/>
  <c r="AT376" i="12"/>
  <c r="AT360" i="12"/>
  <c r="AU360" i="12" s="1"/>
  <c r="AT334" i="12"/>
  <c r="AU334" i="12" s="1"/>
  <c r="AT312" i="12"/>
  <c r="AU312" i="12" s="1"/>
  <c r="AU241" i="12"/>
  <c r="AU119" i="12"/>
  <c r="AU55" i="12"/>
  <c r="AT55" i="12"/>
  <c r="AT491" i="12"/>
  <c r="AU491" i="12" s="1"/>
  <c r="AX491" i="12" s="1"/>
  <c r="AT475" i="12"/>
  <c r="AU475" i="12" s="1"/>
  <c r="AT459" i="12"/>
  <c r="AU459" i="12" s="1"/>
  <c r="AX459" i="12" s="1"/>
  <c r="AU443" i="12"/>
  <c r="AT443" i="12"/>
  <c r="AT337" i="12"/>
  <c r="AU337" i="12" s="1"/>
  <c r="AT320" i="12"/>
  <c r="AU320" i="12" s="1"/>
  <c r="AU253" i="12"/>
  <c r="AU189" i="12"/>
  <c r="AT318" i="12"/>
  <c r="AU318" i="12" s="1"/>
  <c r="AU302" i="12"/>
  <c r="AT302" i="12"/>
  <c r="AT286" i="12"/>
  <c r="AU286" i="12" s="1"/>
  <c r="AT268" i="12"/>
  <c r="AU268" i="12" s="1"/>
  <c r="AT252" i="12"/>
  <c r="AU252" i="12" s="1"/>
  <c r="AU236" i="12"/>
  <c r="AT236" i="12"/>
  <c r="AT220" i="12"/>
  <c r="AU220" i="12" s="1"/>
  <c r="AT204" i="12"/>
  <c r="AU204" i="12" s="1"/>
  <c r="AX204" i="12" s="1"/>
  <c r="AT188" i="12"/>
  <c r="AU188" i="12" s="1"/>
  <c r="AU169" i="12"/>
  <c r="AT169" i="12"/>
  <c r="AT156" i="12"/>
  <c r="AU156" i="12" s="1"/>
  <c r="AX156" i="12" s="1"/>
  <c r="AT140" i="12"/>
  <c r="AU140" i="12" s="1"/>
  <c r="AT124" i="12"/>
  <c r="AU124" i="12" s="1"/>
  <c r="AX124" i="12" s="1"/>
  <c r="AU108" i="12"/>
  <c r="AT108" i="12"/>
  <c r="AT92" i="12"/>
  <c r="AU92" i="12" s="1"/>
  <c r="AT76" i="12"/>
  <c r="AU76" i="12" s="1"/>
  <c r="AT60" i="12"/>
  <c r="AU60" i="12" s="1"/>
  <c r="AU44" i="12"/>
  <c r="AT44" i="12"/>
  <c r="AT28" i="12"/>
  <c r="AU28" i="12" s="1"/>
  <c r="AT12" i="12"/>
  <c r="AU12" i="12" s="1"/>
  <c r="AT311" i="12"/>
  <c r="AU311" i="12" s="1"/>
  <c r="AX311" i="12" s="1"/>
  <c r="AU295" i="12"/>
  <c r="AT295" i="12"/>
  <c r="AT263" i="12"/>
  <c r="AU263" i="12" s="1"/>
  <c r="AT247" i="12"/>
  <c r="AU247" i="12" s="1"/>
  <c r="AT231" i="12"/>
  <c r="AU231" i="12" s="1"/>
  <c r="AX231" i="12" s="1"/>
  <c r="AU215" i="12"/>
  <c r="AT215" i="12"/>
  <c r="AT199" i="12"/>
  <c r="AU199" i="12" s="1"/>
  <c r="AX199" i="12" s="1"/>
  <c r="AT183" i="12"/>
  <c r="AU183" i="12" s="1"/>
  <c r="AT168" i="12"/>
  <c r="AU168" i="12" s="1"/>
  <c r="AX168" i="12" s="1"/>
  <c r="AU150" i="12"/>
  <c r="AT150" i="12"/>
  <c r="AT134" i="12"/>
  <c r="AU134" i="12" s="1"/>
  <c r="AX134" i="12" s="1"/>
  <c r="AT118" i="12"/>
  <c r="AU118" i="12" s="1"/>
  <c r="AT102" i="12"/>
  <c r="AU102" i="12" s="1"/>
  <c r="AU86" i="12"/>
  <c r="AT86" i="12"/>
  <c r="AT70" i="12"/>
  <c r="AU70" i="12" s="1"/>
  <c r="AX70" i="12" s="1"/>
  <c r="AT54" i="12"/>
  <c r="AU54" i="12" s="1"/>
  <c r="AU38" i="12"/>
  <c r="AU22" i="12"/>
  <c r="AT22" i="12"/>
  <c r="AT353" i="12"/>
  <c r="AU353" i="12" s="1"/>
  <c r="AX353" i="12" s="1"/>
  <c r="AT345" i="12"/>
  <c r="AU345" i="12" s="1"/>
  <c r="AT332" i="12"/>
  <c r="AU332" i="12" s="1"/>
  <c r="AX332" i="12" s="1"/>
  <c r="AU316" i="12"/>
  <c r="AT316" i="12"/>
  <c r="AT300" i="12"/>
  <c r="AU300" i="12" s="1"/>
  <c r="AX300" i="12" s="1"/>
  <c r="AT284" i="12"/>
  <c r="AU284" i="12" s="1"/>
  <c r="AT270" i="12"/>
  <c r="AU270" i="12" s="1"/>
  <c r="AX270" i="12" s="1"/>
  <c r="AU254" i="12"/>
  <c r="AT254" i="12"/>
  <c r="AT238" i="12"/>
  <c r="AU238" i="12" s="1"/>
  <c r="AX238" i="12" s="1"/>
  <c r="AT222" i="12"/>
  <c r="AU222" i="12" s="1"/>
  <c r="AT206" i="12"/>
  <c r="AU206" i="12" s="1"/>
  <c r="AU190" i="12"/>
  <c r="AT190" i="12"/>
  <c r="AT174" i="12"/>
  <c r="AU174" i="12" s="1"/>
  <c r="AT157" i="12"/>
  <c r="AU157" i="12" s="1"/>
  <c r="AT141" i="12"/>
  <c r="AU141" i="12" s="1"/>
  <c r="AX141" i="12" s="1"/>
  <c r="AU125" i="12"/>
  <c r="AT125" i="12"/>
  <c r="AT109" i="12"/>
  <c r="AU109" i="12" s="1"/>
  <c r="AX109" i="12" s="1"/>
  <c r="AT93" i="12"/>
  <c r="AU93" i="12" s="1"/>
  <c r="AX93" i="12" s="1"/>
  <c r="AT77" i="12"/>
  <c r="AU77" i="12" s="1"/>
  <c r="AU61" i="12"/>
  <c r="AT61" i="12"/>
  <c r="AT45" i="12"/>
  <c r="AU45" i="12" s="1"/>
  <c r="AX45" i="12" s="1"/>
  <c r="AT29" i="12"/>
  <c r="AU29" i="12" s="1"/>
  <c r="AT993" i="12"/>
  <c r="AU993" i="12" s="1"/>
  <c r="AT923" i="12"/>
  <c r="AU923" i="12" s="1"/>
  <c r="AT816" i="12"/>
  <c r="AU816" i="12" s="1"/>
  <c r="AX816" i="12" s="1"/>
  <c r="AT752" i="12"/>
  <c r="AU752" i="12" s="1"/>
  <c r="AX752" i="12" s="1"/>
  <c r="AT63" i="12"/>
  <c r="AU63" i="12" s="1"/>
  <c r="AT548" i="12"/>
  <c r="AU548" i="12" s="1"/>
  <c r="AT949" i="12"/>
  <c r="AU949" i="12" s="1"/>
  <c r="AT368" i="12"/>
  <c r="AU368" i="12" s="1"/>
  <c r="AX368" i="12" s="1"/>
  <c r="AT127" i="12"/>
  <c r="AU127" i="12" s="1"/>
  <c r="AU719" i="12"/>
  <c r="AX719" i="12" s="1"/>
  <c r="AT670" i="12"/>
  <c r="AU670" i="12" s="1"/>
  <c r="AX670" i="12" s="1"/>
  <c r="AT653" i="12"/>
  <c r="AU653" i="12" s="1"/>
  <c r="AX653" i="12" s="1"/>
  <c r="AT623" i="12"/>
  <c r="AU623" i="12" s="1"/>
  <c r="AX623" i="12" s="1"/>
  <c r="AT606" i="12"/>
  <c r="AU606" i="12" s="1"/>
  <c r="AX606" i="12" s="1"/>
  <c r="AT589" i="12"/>
  <c r="AU589" i="12" s="1"/>
  <c r="AX589" i="12" s="1"/>
  <c r="AT541" i="12"/>
  <c r="AU541" i="12" s="1"/>
  <c r="AX541" i="12" s="1"/>
  <c r="AT520" i="12"/>
  <c r="AU520" i="12" s="1"/>
  <c r="AX520" i="12" s="1"/>
  <c r="AT440" i="12"/>
  <c r="AU440" i="12" s="1"/>
  <c r="AX440" i="12" s="1"/>
  <c r="AT407" i="12"/>
  <c r="AU407" i="12" s="1"/>
  <c r="AX407" i="12" s="1"/>
  <c r="AT319" i="12"/>
  <c r="AU319" i="12" s="1"/>
  <c r="AX319" i="12" s="1"/>
  <c r="AT956" i="12"/>
  <c r="AU956" i="12" s="1"/>
  <c r="AX956" i="12" s="1"/>
  <c r="AT940" i="12"/>
  <c r="AU940" i="12" s="1"/>
  <c r="AX940" i="12" s="1"/>
  <c r="AT932" i="12"/>
  <c r="AU932" i="12" s="1"/>
  <c r="AX932" i="12" s="1"/>
  <c r="AT924" i="12"/>
  <c r="AU924" i="12" s="1"/>
  <c r="AX924" i="12" s="1"/>
  <c r="AT892" i="12"/>
  <c r="AU892" i="12" s="1"/>
  <c r="AX892" i="12" s="1"/>
  <c r="AT884" i="12"/>
  <c r="AU884" i="12" s="1"/>
  <c r="AX884" i="12" s="1"/>
  <c r="AU876" i="12"/>
  <c r="AX876" i="12" s="1"/>
  <c r="AT868" i="12"/>
  <c r="AU868" i="12" s="1"/>
  <c r="AX868" i="12" s="1"/>
  <c r="AT860" i="12"/>
  <c r="AU860" i="12" s="1"/>
  <c r="AX860" i="12" s="1"/>
  <c r="AT852" i="12"/>
  <c r="AU852" i="12" s="1"/>
  <c r="AX852" i="12" s="1"/>
  <c r="AU836" i="12"/>
  <c r="AX836" i="12" s="1"/>
  <c r="AT836" i="12"/>
  <c r="AT828" i="12"/>
  <c r="AU828" i="12" s="1"/>
  <c r="AX828" i="12" s="1"/>
  <c r="AU812" i="12"/>
  <c r="AT812" i="12"/>
  <c r="AU804" i="12"/>
  <c r="AX804" i="12" s="1"/>
  <c r="AT796" i="12"/>
  <c r="AU796" i="12" s="1"/>
  <c r="AT766" i="12"/>
  <c r="AU766" i="12" s="1"/>
  <c r="AU750" i="12"/>
  <c r="AT750" i="12"/>
  <c r="AT734" i="12"/>
  <c r="AU734" i="12" s="1"/>
  <c r="AX734" i="12" s="1"/>
  <c r="AT718" i="12"/>
  <c r="AU718" i="12" s="1"/>
  <c r="AX718" i="12" s="1"/>
  <c r="AT702" i="12"/>
  <c r="AU702" i="12" s="1"/>
  <c r="AX702" i="12" s="1"/>
  <c r="AU686" i="12"/>
  <c r="AT686" i="12"/>
  <c r="AT669" i="12"/>
  <c r="AU669" i="12" s="1"/>
  <c r="AX669" i="12" s="1"/>
  <c r="AT639" i="12"/>
  <c r="AU639" i="12" s="1"/>
  <c r="AX639" i="12" s="1"/>
  <c r="AT622" i="12"/>
  <c r="AU622" i="12" s="1"/>
  <c r="AU605" i="12"/>
  <c r="AX605" i="12" s="1"/>
  <c r="AT605" i="12"/>
  <c r="AT558" i="12"/>
  <c r="AU558" i="12" s="1"/>
  <c r="AU533" i="12"/>
  <c r="AX533" i="12" s="1"/>
  <c r="AU512" i="12"/>
  <c r="AT469" i="12"/>
  <c r="AU469" i="12" s="1"/>
  <c r="AX469" i="12" s="1"/>
  <c r="AU421" i="12"/>
  <c r="AX421" i="12" s="1"/>
  <c r="AT356" i="12"/>
  <c r="AU356" i="12" s="1"/>
  <c r="AX356" i="12" s="1"/>
  <c r="AT135" i="12"/>
  <c r="AU135" i="12" s="1"/>
  <c r="AX135" i="12" s="1"/>
  <c r="AT665" i="12"/>
  <c r="AU665" i="12" s="1"/>
  <c r="AX665" i="12" s="1"/>
  <c r="AU633" i="12"/>
  <c r="AX633" i="12" s="1"/>
  <c r="AU585" i="12"/>
  <c r="AX585" i="12" s="1"/>
  <c r="AT585" i="12"/>
  <c r="AU569" i="12"/>
  <c r="AX569" i="12" s="1"/>
  <c r="AT569" i="12"/>
  <c r="AU554" i="12"/>
  <c r="AT554" i="12"/>
  <c r="AU538" i="12"/>
  <c r="AX538" i="12" s="1"/>
  <c r="AT538" i="12"/>
  <c r="AU522" i="12"/>
  <c r="AX522" i="12" s="1"/>
  <c r="AT522" i="12"/>
  <c r="AU506" i="12"/>
  <c r="AT506" i="12"/>
  <c r="AU490" i="12"/>
  <c r="AT490" i="12"/>
  <c r="AU474" i="12"/>
  <c r="AX474" i="12" s="1"/>
  <c r="AT474" i="12"/>
  <c r="AU458" i="12"/>
  <c r="AX458" i="12" s="1"/>
  <c r="AT458" i="12"/>
  <c r="AU442" i="12"/>
  <c r="AX442" i="12" s="1"/>
  <c r="AT442" i="12"/>
  <c r="AU322" i="12"/>
  <c r="AT322" i="12"/>
  <c r="AU261" i="12"/>
  <c r="AT261" i="12"/>
  <c r="AU197" i="12"/>
  <c r="AT197" i="12"/>
  <c r="AU79" i="12"/>
  <c r="AX79" i="12" s="1"/>
  <c r="AT79" i="12"/>
  <c r="AU15" i="12"/>
  <c r="AX15" i="12" s="1"/>
  <c r="AT15" i="12"/>
  <c r="AU489" i="12"/>
  <c r="AX489" i="12" s="1"/>
  <c r="AT457" i="12"/>
  <c r="AU457" i="12" s="1"/>
  <c r="AX457" i="12" s="1"/>
  <c r="AT441" i="12"/>
  <c r="AU441" i="12" s="1"/>
  <c r="AX441" i="12" s="1"/>
  <c r="AU430" i="12"/>
  <c r="AT430" i="12"/>
  <c r="AT414" i="12"/>
  <c r="AU414" i="12" s="1"/>
  <c r="AX414" i="12" s="1"/>
  <c r="AT398" i="12"/>
  <c r="AU398" i="12" s="1"/>
  <c r="AT382" i="12"/>
  <c r="AU382" i="12" s="1"/>
  <c r="AX382" i="12" s="1"/>
  <c r="AU366" i="12"/>
  <c r="AX366" i="12" s="1"/>
  <c r="AT366" i="12"/>
  <c r="AT352" i="12"/>
  <c r="AU352" i="12" s="1"/>
  <c r="AX352" i="12" s="1"/>
  <c r="AT330" i="12"/>
  <c r="AU330" i="12" s="1"/>
  <c r="AT287" i="12"/>
  <c r="AU287" i="12" s="1"/>
  <c r="AX287" i="12" s="1"/>
  <c r="AU225" i="12"/>
  <c r="AT225" i="12"/>
  <c r="AT98" i="12"/>
  <c r="AU98" i="12" s="1"/>
  <c r="AX98" i="12" s="1"/>
  <c r="AT333" i="12"/>
  <c r="AU333" i="12" s="1"/>
  <c r="AX333" i="12" s="1"/>
  <c r="AU309" i="12"/>
  <c r="AX309" i="12" s="1"/>
  <c r="AU237" i="12"/>
  <c r="AX237" i="12" s="1"/>
  <c r="AT237" i="12"/>
  <c r="AU173" i="12"/>
  <c r="AT173" i="12"/>
  <c r="AU106" i="12"/>
  <c r="AX106" i="12" s="1"/>
  <c r="AT106" i="12"/>
  <c r="AU315" i="12"/>
  <c r="AT315" i="12"/>
  <c r="AU299" i="12"/>
  <c r="AX299" i="12" s="1"/>
  <c r="AT299" i="12"/>
  <c r="AU283" i="12"/>
  <c r="AT283" i="12"/>
  <c r="AU264" i="12"/>
  <c r="AX264" i="12" s="1"/>
  <c r="AT264" i="12"/>
  <c r="AU248" i="12"/>
  <c r="AX248" i="12" s="1"/>
  <c r="AT248" i="12"/>
  <c r="AU232" i="12"/>
  <c r="AX232" i="12" s="1"/>
  <c r="AT232" i="12"/>
  <c r="AU216" i="12"/>
  <c r="AX216" i="12" s="1"/>
  <c r="AT216" i="12"/>
  <c r="AU200" i="12"/>
  <c r="AX200" i="12" s="1"/>
  <c r="AT200" i="12"/>
  <c r="AU184" i="12"/>
  <c r="AT184" i="12"/>
  <c r="AU165" i="12"/>
  <c r="AT165" i="12"/>
  <c r="AU153" i="12"/>
  <c r="AT153" i="12"/>
  <c r="AU137" i="12"/>
  <c r="AX137" i="12" s="1"/>
  <c r="AT137" i="12"/>
  <c r="AU105" i="12"/>
  <c r="AT105" i="12"/>
  <c r="AU89" i="12"/>
  <c r="AX89" i="12" s="1"/>
  <c r="AT89" i="12"/>
  <c r="AU73" i="12"/>
  <c r="AX73" i="12" s="1"/>
  <c r="AT73" i="12"/>
  <c r="AU41" i="12"/>
  <c r="AX41" i="12" s="1"/>
  <c r="AT41" i="12"/>
  <c r="AU25" i="12"/>
  <c r="AT25" i="12"/>
  <c r="AU9" i="12"/>
  <c r="AX9" i="12" s="1"/>
  <c r="AT9" i="12"/>
  <c r="AU288" i="12"/>
  <c r="AT288" i="12"/>
  <c r="AU275" i="12"/>
  <c r="AX275" i="12" s="1"/>
  <c r="AT275" i="12"/>
  <c r="AU259" i="12"/>
  <c r="AX259" i="12" s="1"/>
  <c r="AT259" i="12"/>
  <c r="AU243" i="12"/>
  <c r="AX243" i="12" s="1"/>
  <c r="AT243" i="12"/>
  <c r="AU211" i="12"/>
  <c r="AT211" i="12"/>
  <c r="AU195" i="12"/>
  <c r="AX195" i="12" s="1"/>
  <c r="AT195" i="12"/>
  <c r="AU179" i="12"/>
  <c r="AT179" i="12"/>
  <c r="AU147" i="12"/>
  <c r="AX147" i="12" s="1"/>
  <c r="AT147" i="12"/>
  <c r="AU131" i="12"/>
  <c r="AX131" i="12" s="1"/>
  <c r="AT131" i="12"/>
  <c r="AU115" i="12"/>
  <c r="AX115" i="12" s="1"/>
  <c r="AT115" i="12"/>
  <c r="AU83" i="12"/>
  <c r="AX83" i="12" s="1"/>
  <c r="AT83" i="12"/>
  <c r="AU67" i="12"/>
  <c r="AX67" i="12" s="1"/>
  <c r="AT67" i="12"/>
  <c r="AU51" i="12"/>
  <c r="AT51" i="12"/>
  <c r="AU19" i="12"/>
  <c r="AX19" i="12" s="1"/>
  <c r="AT19" i="12"/>
  <c r="AU359" i="12"/>
  <c r="AX359" i="12" s="1"/>
  <c r="AT359" i="12"/>
  <c r="AU351" i="12"/>
  <c r="AX351" i="12" s="1"/>
  <c r="AT343" i="12"/>
  <c r="AU343" i="12" s="1"/>
  <c r="AX343" i="12" s="1"/>
  <c r="AT329" i="12"/>
  <c r="AU329" i="12" s="1"/>
  <c r="AU313" i="12"/>
  <c r="AX313" i="12" s="1"/>
  <c r="AT313" i="12"/>
  <c r="AT297" i="12"/>
  <c r="AU297" i="12" s="1"/>
  <c r="AX297" i="12" s="1"/>
  <c r="AT266" i="12"/>
  <c r="AU266" i="12" s="1"/>
  <c r="AX266" i="12" s="1"/>
  <c r="AT250" i="12"/>
  <c r="AU250" i="12" s="1"/>
  <c r="AX250" i="12" s="1"/>
  <c r="AU234" i="12"/>
  <c r="AU202" i="12"/>
  <c r="AX202" i="12" s="1"/>
  <c r="AT202" i="12"/>
  <c r="AT186" i="12"/>
  <c r="AU186" i="12" s="1"/>
  <c r="AX186" i="12" s="1"/>
  <c r="AU152" i="12"/>
  <c r="AX152" i="12" s="1"/>
  <c r="AT152" i="12"/>
  <c r="AT136" i="12"/>
  <c r="AU136" i="12" s="1"/>
  <c r="AX136" i="12" s="1"/>
  <c r="AU120" i="12"/>
  <c r="AT120" i="12"/>
  <c r="AT104" i="12"/>
  <c r="AU104" i="12" s="1"/>
  <c r="AX104" i="12" s="1"/>
  <c r="AU88" i="12"/>
  <c r="AX88" i="12" s="1"/>
  <c r="AT88" i="12"/>
  <c r="AT72" i="12"/>
  <c r="AU72" i="12" s="1"/>
  <c r="AX72" i="12" s="1"/>
  <c r="AU56" i="12"/>
  <c r="AT56" i="12"/>
  <c r="AT40" i="12"/>
  <c r="AU40" i="12" s="1"/>
  <c r="AX40" i="12" s="1"/>
  <c r="AU24" i="12"/>
  <c r="AX24" i="12" s="1"/>
  <c r="AT24" i="12"/>
  <c r="AT8" i="12"/>
  <c r="AU8" i="12" s="1"/>
  <c r="AX8" i="12" s="1"/>
  <c r="AT859" i="12"/>
  <c r="AU859" i="12" s="1"/>
  <c r="AT795" i="12"/>
  <c r="AU795" i="12" s="1"/>
  <c r="AX795" i="12" s="1"/>
  <c r="AT688" i="12"/>
  <c r="AU688" i="12" s="1"/>
  <c r="AX688" i="12" s="1"/>
  <c r="AT624" i="12"/>
  <c r="AU624" i="12" s="1"/>
  <c r="AX624" i="12" s="1"/>
  <c r="AT336" i="12"/>
  <c r="AU336" i="12" s="1"/>
  <c r="AT177" i="12"/>
  <c r="AU177" i="12" s="1"/>
  <c r="AX177" i="12" s="1"/>
  <c r="AT6" i="12"/>
  <c r="AU6" i="12" s="1"/>
  <c r="AX6" i="12" s="1"/>
  <c r="AT480" i="12"/>
  <c r="AU480" i="12" s="1"/>
  <c r="AT576" i="12"/>
  <c r="AU576" i="12" s="1"/>
  <c r="AT820" i="12"/>
  <c r="AU820" i="12" s="1"/>
  <c r="AX820" i="12" s="1"/>
  <c r="AT649" i="12"/>
  <c r="AU649" i="12" s="1"/>
  <c r="AX649" i="12" s="1"/>
  <c r="AT13" i="12"/>
  <c r="AU13" i="12" s="1"/>
  <c r="AX13" i="12" s="1"/>
  <c r="AT447" i="12"/>
  <c r="AU447" i="12" s="1"/>
  <c r="AX447" i="12" s="1"/>
  <c r="AT899" i="12"/>
  <c r="AU899" i="12" s="1"/>
  <c r="AX899" i="12" s="1"/>
  <c r="AT482" i="12"/>
  <c r="AU482" i="12" s="1"/>
  <c r="AT223" i="12"/>
  <c r="AU223" i="12" s="1"/>
  <c r="AX223" i="12" s="1"/>
  <c r="AT207" i="12"/>
  <c r="AU207" i="12" s="1"/>
  <c r="AX207" i="12" s="1"/>
  <c r="AT175" i="12"/>
  <c r="AU175" i="12" s="1"/>
  <c r="AX175" i="12" s="1"/>
  <c r="AT126" i="12"/>
  <c r="AU126" i="12" s="1"/>
  <c r="AU110" i="12"/>
  <c r="AT110" i="12"/>
  <c r="AT62" i="12"/>
  <c r="AU62" i="12" s="1"/>
  <c r="AU46" i="12"/>
  <c r="AX46" i="12" s="1"/>
  <c r="AT46" i="12"/>
  <c r="AT349" i="12"/>
  <c r="AU349" i="12" s="1"/>
  <c r="AX349" i="12" s="1"/>
  <c r="AT230" i="12"/>
  <c r="AU230" i="12" s="1"/>
  <c r="AX230" i="12" s="1"/>
  <c r="AT214" i="12"/>
  <c r="AU214" i="12" s="1"/>
  <c r="AX214" i="12" s="1"/>
  <c r="AT167" i="12"/>
  <c r="AU167" i="12" s="1"/>
  <c r="AX167" i="12" s="1"/>
  <c r="AU101" i="12"/>
  <c r="AT101" i="12"/>
  <c r="AT53" i="12"/>
  <c r="AU53" i="12" s="1"/>
  <c r="AX53" i="12" s="1"/>
  <c r="AU37" i="12"/>
  <c r="AX37" i="12" s="1"/>
  <c r="AT37" i="12"/>
  <c r="AT5" i="12"/>
  <c r="AU5" i="12" s="1"/>
  <c r="AX5" i="12" s="1"/>
  <c r="AT21" i="12"/>
  <c r="AU21" i="12" s="1"/>
  <c r="AX21" i="12" s="1"/>
  <c r="AT117" i="12"/>
  <c r="AU117" i="12" s="1"/>
  <c r="AX117" i="12" s="1"/>
  <c r="AX960" i="12"/>
  <c r="AX864" i="12"/>
  <c r="BF6" i="12"/>
  <c r="AX944" i="12"/>
  <c r="AX595" i="12"/>
  <c r="AX487" i="12"/>
  <c r="AX428" i="12"/>
  <c r="AX723" i="12"/>
  <c r="AX427" i="12"/>
  <c r="AX638" i="12"/>
  <c r="AX574" i="12"/>
  <c r="AX512" i="12"/>
  <c r="AX812" i="12"/>
  <c r="AX509" i="12"/>
  <c r="AX477" i="12"/>
  <c r="AX445" i="12"/>
  <c r="AX426" i="12"/>
  <c r="AX399" i="12"/>
  <c r="AX391" i="12"/>
  <c r="AX335" i="12"/>
  <c r="AX265" i="12"/>
  <c r="AX178" i="12"/>
  <c r="AX97" i="12"/>
  <c r="AX803" i="12"/>
  <c r="AX787" i="12"/>
  <c r="AX779" i="12"/>
  <c r="AX732" i="12"/>
  <c r="AX700" i="12"/>
  <c r="AX684" i="12"/>
  <c r="AX620" i="12"/>
  <c r="AX604" i="12"/>
  <c r="AX572" i="12"/>
  <c r="AX556" i="12"/>
  <c r="AX526" i="12"/>
  <c r="AX510" i="12"/>
  <c r="AX446" i="12"/>
  <c r="AX234" i="12"/>
  <c r="AX683" i="12"/>
  <c r="AX667" i="12"/>
  <c r="AX651" i="12"/>
  <c r="AX635" i="12"/>
  <c r="AX587" i="12"/>
  <c r="AX555" i="12"/>
  <c r="AX523" i="12"/>
  <c r="AX507" i="12"/>
  <c r="AX475" i="12"/>
  <c r="AX443" i="12"/>
  <c r="AX420" i="12"/>
  <c r="AX818" i="12"/>
  <c r="AX810" i="12"/>
  <c r="AX802" i="12"/>
  <c r="AX794" i="12"/>
  <c r="AX786" i="12"/>
  <c r="AX770" i="12"/>
  <c r="AX762" i="12"/>
  <c r="AX730" i="12"/>
  <c r="AX714" i="12"/>
  <c r="AX618" i="12"/>
  <c r="AX602" i="12"/>
  <c r="AX554" i="12"/>
  <c r="AX506" i="12"/>
  <c r="AX490" i="12"/>
  <c r="AX419" i="12"/>
  <c r="AX397" i="12"/>
  <c r="AX298" i="12"/>
  <c r="AX283" i="12"/>
  <c r="AX87" i="12"/>
  <c r="AX60" i="12"/>
  <c r="AX398" i="12"/>
  <c r="AX334" i="12"/>
  <c r="AX318" i="12"/>
  <c r="AX302" i="12"/>
  <c r="AX256" i="12"/>
  <c r="AX236" i="12"/>
  <c r="AX192" i="12"/>
  <c r="AX157" i="12"/>
  <c r="AX108" i="12"/>
  <c r="AX44" i="12"/>
  <c r="AX29" i="12"/>
  <c r="AX235" i="12"/>
  <c r="AX203" i="12"/>
  <c r="AX107" i="12"/>
  <c r="AX43" i="12"/>
  <c r="AX217" i="12"/>
  <c r="AX205" i="12"/>
  <c r="AX173" i="12"/>
  <c r="AX27" i="12"/>
  <c r="BF9" i="12"/>
  <c r="BF7" i="12"/>
  <c r="BF5" i="12"/>
  <c r="BE10" i="12"/>
  <c r="AX949" i="12"/>
  <c r="AX720" i="12"/>
  <c r="AX704" i="12"/>
  <c r="AX576" i="12"/>
  <c r="AX479" i="12"/>
  <c r="AX986" i="12"/>
  <c r="AX954" i="12"/>
  <c r="AX906" i="12"/>
  <c r="AX826" i="12"/>
  <c r="AX637" i="12"/>
  <c r="AX817" i="12"/>
  <c r="AX785" i="12"/>
  <c r="AX769" i="12"/>
  <c r="AX456" i="12"/>
  <c r="AX415" i="12"/>
  <c r="BC7" i="12"/>
  <c r="AX348" i="12"/>
  <c r="AX316" i="12"/>
  <c r="AX253" i="12"/>
  <c r="AX189" i="12"/>
  <c r="AX153" i="12"/>
  <c r="AX77" i="12"/>
  <c r="AX38" i="12"/>
  <c r="AX119" i="12"/>
  <c r="AX55" i="12"/>
  <c r="AX118" i="12"/>
  <c r="AX54" i="12"/>
  <c r="AU972" i="12"/>
  <c r="AX972" i="12" s="1"/>
  <c r="AU929" i="12"/>
  <c r="AX929" i="12" s="1"/>
  <c r="AU865" i="12"/>
  <c r="AU801" i="12"/>
  <c r="AX801" i="12" s="1"/>
  <c r="AU114" i="12"/>
  <c r="AX114" i="12" s="1"/>
  <c r="AU687" i="12"/>
  <c r="AU559" i="12"/>
  <c r="AU375" i="12"/>
  <c r="AX375" i="12" s="1"/>
  <c r="AU908" i="12"/>
  <c r="AX908" i="12" s="1"/>
  <c r="AU788" i="12"/>
  <c r="AX788" i="12" s="1"/>
  <c r="AU575" i="12"/>
  <c r="AU389" i="12"/>
  <c r="AX389" i="12" s="1"/>
  <c r="AU617" i="12"/>
  <c r="AX617" i="12" s="1"/>
  <c r="AU601" i="12"/>
  <c r="AX601" i="12" s="1"/>
  <c r="AU342" i="12"/>
  <c r="AX342" i="12" s="1"/>
  <c r="AU143" i="12"/>
  <c r="AX143" i="12" s="1"/>
  <c r="AU473" i="12"/>
  <c r="AX473" i="12" s="1"/>
  <c r="AU422" i="12"/>
  <c r="AX422" i="12" s="1"/>
  <c r="AU406" i="12"/>
  <c r="AX406" i="12" s="1"/>
  <c r="AU390" i="12"/>
  <c r="AU374" i="12"/>
  <c r="AX374" i="12" s="1"/>
  <c r="AU163" i="12"/>
  <c r="AX163" i="12" s="1"/>
  <c r="AU34" i="12"/>
  <c r="AU486" i="12"/>
  <c r="AX486" i="12" s="1"/>
  <c r="AU470" i="12"/>
  <c r="AU454" i="12"/>
  <c r="AX454" i="12" s="1"/>
  <c r="AU438" i="12"/>
  <c r="AX438" i="12" s="1"/>
  <c r="AU42" i="12"/>
  <c r="AX42" i="12" s="1"/>
  <c r="AU121" i="12"/>
  <c r="AX121" i="12" s="1"/>
  <c r="AU57" i="12"/>
  <c r="AX57" i="12" s="1"/>
  <c r="AU304" i="12"/>
  <c r="AU227" i="12"/>
  <c r="AX227" i="12" s="1"/>
  <c r="AU161" i="12"/>
  <c r="AX161" i="12" s="1"/>
  <c r="AU99" i="12"/>
  <c r="AX99" i="12" s="1"/>
  <c r="AU35" i="12"/>
  <c r="AX35" i="12" s="1"/>
  <c r="AU281" i="12"/>
  <c r="BD8" i="12"/>
  <c r="AU218" i="12"/>
  <c r="AX218" i="12" s="1"/>
  <c r="AU171" i="12"/>
  <c r="AX171" i="12" s="1"/>
  <c r="BC10" i="12"/>
  <c r="AU277" i="12"/>
  <c r="BE4" i="12" s="1"/>
  <c r="BD4" i="12"/>
  <c r="AU279" i="12"/>
  <c r="BE6" i="12" s="1"/>
  <c r="BD6" i="12"/>
  <c r="AX532" i="12"/>
  <c r="AX656" i="12"/>
  <c r="BC5" i="12"/>
  <c r="AX640" i="12"/>
  <c r="AX608" i="12"/>
  <c r="AX962" i="12"/>
  <c r="AX866" i="12"/>
  <c r="AX701" i="12"/>
  <c r="AX573" i="12"/>
  <c r="AX460" i="12"/>
  <c r="AX505" i="12"/>
  <c r="AX600" i="12"/>
  <c r="AX536" i="12"/>
  <c r="AX222" i="12"/>
  <c r="AX768" i="12"/>
  <c r="AX743" i="12"/>
  <c r="AX711" i="12"/>
  <c r="AX679" i="12"/>
  <c r="AX583" i="12"/>
  <c r="AX408" i="12"/>
  <c r="AX379" i="12"/>
  <c r="AX315" i="12"/>
  <c r="AX433" i="12"/>
  <c r="BC9" i="12"/>
  <c r="AX190" i="12"/>
  <c r="AX233" i="12"/>
  <c r="AX102" i="12"/>
  <c r="AX25" i="12"/>
  <c r="AX92" i="12"/>
  <c r="AX28" i="12"/>
  <c r="AU4" i="12"/>
  <c r="AU664" i="12"/>
  <c r="AX664" i="12" s="1"/>
  <c r="AU980" i="12"/>
  <c r="AX980" i="12" s="1"/>
  <c r="AU873" i="12"/>
  <c r="AX873" i="12" s="1"/>
  <c r="AU857" i="12"/>
  <c r="AU745" i="12"/>
  <c r="AX745" i="12" s="1"/>
  <c r="AU729" i="12"/>
  <c r="AX729" i="12" s="1"/>
  <c r="AU703" i="12"/>
  <c r="AU501" i="12"/>
  <c r="AX501" i="12" s="1"/>
  <c r="AU103" i="12"/>
  <c r="AX103" i="12" s="1"/>
  <c r="AU948" i="12"/>
  <c r="AU916" i="12"/>
  <c r="AX916" i="12" s="1"/>
  <c r="AU900" i="12"/>
  <c r="AX900" i="12" s="1"/>
  <c r="AU844" i="12"/>
  <c r="AX844" i="12" s="1"/>
  <c r="AU780" i="12"/>
  <c r="AX780" i="12" s="1"/>
  <c r="AX511" i="12"/>
  <c r="AX979" i="12"/>
  <c r="AX971" i="12"/>
  <c r="AX963" i="12"/>
  <c r="AX939" i="12"/>
  <c r="AX931" i="12"/>
  <c r="AX923" i="12"/>
  <c r="AX915" i="12"/>
  <c r="AX891" i="12"/>
  <c r="AX883" i="12"/>
  <c r="AX875" i="12"/>
  <c r="AX859" i="12"/>
  <c r="AX851" i="12"/>
  <c r="AX843" i="12"/>
  <c r="AX827" i="12"/>
  <c r="AX444" i="12"/>
  <c r="AX1000" i="12"/>
  <c r="AX992" i="12"/>
  <c r="AX984" i="12"/>
  <c r="AX976" i="12"/>
  <c r="AX968" i="12"/>
  <c r="AX832" i="12"/>
  <c r="AX560" i="12"/>
  <c r="AX775" i="12"/>
  <c r="AX767" i="12"/>
  <c r="AX751" i="12"/>
  <c r="AX738" i="12"/>
  <c r="AX722" i="12"/>
  <c r="AX690" i="12"/>
  <c r="AX674" i="12"/>
  <c r="AX658" i="12"/>
  <c r="AX642" i="12"/>
  <c r="AX626" i="12"/>
  <c r="AX610" i="12"/>
  <c r="AX594" i="12"/>
  <c r="AX578" i="12"/>
  <c r="AX562" i="12"/>
  <c r="AX470" i="12"/>
  <c r="AX725" i="12"/>
  <c r="AX709" i="12"/>
  <c r="AX693" i="12"/>
  <c r="AX677" i="12"/>
  <c r="AX661" i="12"/>
  <c r="AX597" i="12"/>
  <c r="AX531" i="12"/>
  <c r="AX295" i="12"/>
  <c r="AX822" i="12"/>
  <c r="AX806" i="12"/>
  <c r="AX798" i="12"/>
  <c r="AX790" i="12"/>
  <c r="AX766" i="12"/>
  <c r="AX750" i="12"/>
  <c r="AX740" i="12"/>
  <c r="AX724" i="12"/>
  <c r="AX692" i="12"/>
  <c r="AX676" i="12"/>
  <c r="AX612" i="12"/>
  <c r="AX596" i="12"/>
  <c r="AX580" i="12"/>
  <c r="AX564" i="12"/>
  <c r="AX548" i="12"/>
  <c r="AX530" i="12"/>
  <c r="AX514" i="12"/>
  <c r="AX498" i="12"/>
  <c r="AX482" i="12"/>
  <c r="AX435" i="12"/>
  <c r="BC8" i="12"/>
  <c r="AX401" i="12"/>
  <c r="AX393" i="12"/>
  <c r="AX385" i="12"/>
  <c r="AX377" i="12"/>
  <c r="AX369" i="12"/>
  <c r="AX361" i="12"/>
  <c r="AX345" i="12"/>
  <c r="AX337" i="12"/>
  <c r="AX329" i="12"/>
  <c r="AX321" i="12"/>
  <c r="AX289" i="12"/>
  <c r="BC4" i="12"/>
  <c r="AX254" i="12"/>
  <c r="AX184" i="12"/>
  <c r="AX111" i="12"/>
  <c r="AX63" i="12"/>
  <c r="AX288" i="12"/>
  <c r="AX268" i="12"/>
  <c r="AX430" i="12"/>
  <c r="AX386" i="12"/>
  <c r="AX370" i="12"/>
  <c r="AX362" i="12"/>
  <c r="AX338" i="12"/>
  <c r="AX330" i="12"/>
  <c r="AX322" i="12"/>
  <c r="AX225" i="12"/>
  <c r="AX154" i="12"/>
  <c r="AX105" i="12"/>
  <c r="AX247" i="12"/>
  <c r="AX215" i="12"/>
  <c r="AX183" i="12"/>
  <c r="AX150" i="12"/>
  <c r="AX120" i="12"/>
  <c r="AX86" i="12"/>
  <c r="AX56" i="12"/>
  <c r="AX22" i="12"/>
  <c r="AX241" i="12"/>
  <c r="AX197" i="12"/>
  <c r="AX165" i="12"/>
  <c r="AX101" i="12"/>
  <c r="AX211" i="12"/>
  <c r="AX179" i="12"/>
  <c r="AX128" i="12"/>
  <c r="AX81" i="12"/>
  <c r="AX64" i="12"/>
  <c r="AX51" i="12"/>
  <c r="AU518" i="12"/>
  <c r="AX518" i="12" s="1"/>
  <c r="AU973" i="12"/>
  <c r="AX973" i="12" s="1"/>
  <c r="AU965" i="12"/>
  <c r="AX965" i="12" s="1"/>
  <c r="AU660" i="12"/>
  <c r="AX660" i="12" s="1"/>
  <c r="AU387" i="12"/>
  <c r="AX387" i="12" s="1"/>
  <c r="AU621" i="12"/>
  <c r="AX621" i="12" s="1"/>
  <c r="AU951" i="12"/>
  <c r="AU629" i="12"/>
  <c r="AX629" i="12" s="1"/>
  <c r="AU772" i="12"/>
  <c r="AX772" i="12" s="1"/>
  <c r="AU887" i="12"/>
  <c r="AU831" i="12"/>
  <c r="AX831" i="12" s="1"/>
  <c r="AU823" i="12"/>
  <c r="AX823" i="12" s="1"/>
  <c r="AU815" i="12"/>
  <c r="AX815" i="12" s="1"/>
  <c r="AU774" i="12"/>
  <c r="AX774" i="12" s="1"/>
  <c r="AU758" i="12"/>
  <c r="AX758" i="12" s="1"/>
  <c r="AU742" i="12"/>
  <c r="AX742" i="12" s="1"/>
  <c r="AU726" i="12"/>
  <c r="AX726" i="12" s="1"/>
  <c r="AU710" i="12"/>
  <c r="AX710" i="12" s="1"/>
  <c r="AU694" i="12"/>
  <c r="AX694" i="12" s="1"/>
  <c r="AU678" i="12"/>
  <c r="AX678" i="12" s="1"/>
  <c r="AU645" i="12"/>
  <c r="AX645" i="12" s="1"/>
  <c r="AU528" i="12"/>
  <c r="AU417" i="12"/>
  <c r="AX417" i="12" s="1"/>
  <c r="AU716" i="12"/>
  <c r="AX716" i="12" s="1"/>
  <c r="AU619" i="12"/>
  <c r="AX619" i="12" s="1"/>
  <c r="AU516" i="12"/>
  <c r="AX516" i="12" s="1"/>
  <c r="AU493" i="12"/>
  <c r="AX493" i="12" s="1"/>
  <c r="AU431" i="12"/>
  <c r="AX431" i="12" s="1"/>
  <c r="AU367" i="12"/>
  <c r="AX367" i="12" s="1"/>
  <c r="AU18" i="12"/>
  <c r="AU747" i="12"/>
  <c r="AX747" i="12" s="1"/>
  <c r="AU731" i="12"/>
  <c r="AX731" i="12" s="1"/>
  <c r="AU715" i="12"/>
  <c r="AX715" i="12" s="1"/>
  <c r="AU699" i="12"/>
  <c r="AX699" i="12" s="1"/>
  <c r="AU652" i="12"/>
  <c r="AX652" i="12" s="1"/>
  <c r="AU588" i="12"/>
  <c r="AX588" i="12" s="1"/>
  <c r="AU571" i="12"/>
  <c r="AX571" i="12" s="1"/>
  <c r="AU448" i="12"/>
  <c r="AX448" i="12" s="1"/>
  <c r="AU381" i="12"/>
  <c r="AX381" i="12" s="1"/>
  <c r="AU50" i="12"/>
  <c r="AX50" i="12" s="1"/>
  <c r="AU662" i="12"/>
  <c r="AX662" i="12" s="1"/>
  <c r="AU646" i="12"/>
  <c r="AX646" i="12" s="1"/>
  <c r="AU630" i="12"/>
  <c r="AX630" i="12" s="1"/>
  <c r="AU614" i="12"/>
  <c r="AU598" i="12"/>
  <c r="AX598" i="12" s="1"/>
  <c r="AU582" i="12"/>
  <c r="AX582" i="12" s="1"/>
  <c r="AU566" i="12"/>
  <c r="AX566" i="12" s="1"/>
  <c r="AU519" i="12"/>
  <c r="AX519" i="12" s="1"/>
  <c r="AU503" i="12"/>
  <c r="AX503" i="12" s="1"/>
  <c r="AU455" i="12"/>
  <c r="AX455" i="12" s="1"/>
  <c r="AU439" i="12"/>
  <c r="AX439" i="12" s="1"/>
  <c r="AU303" i="12"/>
  <c r="AX303" i="12" s="1"/>
  <c r="AU245" i="12"/>
  <c r="AX245" i="12" s="1"/>
  <c r="AU181" i="12"/>
  <c r="AX181" i="12" s="1"/>
  <c r="AU58" i="12"/>
  <c r="AX58" i="12" s="1"/>
  <c r="AU468" i="12"/>
  <c r="AX468" i="12" s="1"/>
  <c r="AU452" i="12"/>
  <c r="AX452" i="12" s="1"/>
  <c r="AU412" i="12"/>
  <c r="AX412" i="12" s="1"/>
  <c r="AU404" i="12"/>
  <c r="AX404" i="12" s="1"/>
  <c r="AU396" i="12"/>
  <c r="AX396" i="12" s="1"/>
  <c r="AU388" i="12"/>
  <c r="AX388" i="12" s="1"/>
  <c r="AU344" i="12"/>
  <c r="AU273" i="12"/>
  <c r="AX273" i="12" s="1"/>
  <c r="AU209" i="12"/>
  <c r="AX209" i="12" s="1"/>
  <c r="AU151" i="12"/>
  <c r="AX151" i="12" s="1"/>
  <c r="AU467" i="12"/>
  <c r="AX467" i="12" s="1"/>
  <c r="AU451" i="12"/>
  <c r="AX451" i="12" s="1"/>
  <c r="AU354" i="12"/>
  <c r="AX354" i="12" s="1"/>
  <c r="AU221" i="12"/>
  <c r="AX221" i="12" s="1"/>
  <c r="AU160" i="12"/>
  <c r="AU95" i="12"/>
  <c r="AX95" i="12" s="1"/>
  <c r="AU292" i="12"/>
  <c r="AX292" i="12" s="1"/>
  <c r="AU276" i="12"/>
  <c r="AX276" i="12" s="1"/>
  <c r="AU260" i="12"/>
  <c r="AX260" i="12" s="1"/>
  <c r="AU244" i="12"/>
  <c r="AX244" i="12" s="1"/>
  <c r="AU228" i="12"/>
  <c r="AX228" i="12" s="1"/>
  <c r="AU212" i="12"/>
  <c r="AX212" i="12" s="1"/>
  <c r="AU196" i="12"/>
  <c r="AX196" i="12" s="1"/>
  <c r="AU180" i="12"/>
  <c r="AX180" i="12" s="1"/>
  <c r="AU162" i="12"/>
  <c r="AX162" i="12" s="1"/>
  <c r="AU148" i="12"/>
  <c r="AX148" i="12" s="1"/>
  <c r="AU132" i="12"/>
  <c r="AX132" i="12" s="1"/>
  <c r="AU116" i="12"/>
  <c r="AX116" i="12" s="1"/>
  <c r="AU100" i="12"/>
  <c r="AX100" i="12" s="1"/>
  <c r="AU84" i="12"/>
  <c r="AX84" i="12" s="1"/>
  <c r="AU68" i="12"/>
  <c r="AX68" i="12" s="1"/>
  <c r="AU52" i="12"/>
  <c r="AX52" i="12" s="1"/>
  <c r="AU36" i="12"/>
  <c r="AX36" i="12" s="1"/>
  <c r="AU20" i="12"/>
  <c r="AX20" i="12" s="1"/>
  <c r="AU317" i="12"/>
  <c r="AX317" i="12" s="1"/>
  <c r="AU301" i="12"/>
  <c r="AX301" i="12" s="1"/>
  <c r="AU285" i="12"/>
  <c r="AX285" i="12" s="1"/>
  <c r="AU239" i="12"/>
  <c r="AX239" i="12" s="1"/>
  <c r="AU191" i="12"/>
  <c r="AX191" i="12" s="1"/>
  <c r="AU158" i="12"/>
  <c r="AX158" i="12" s="1"/>
  <c r="AU142" i="12"/>
  <c r="AX142" i="12" s="1"/>
  <c r="AU94" i="12"/>
  <c r="AU78" i="12"/>
  <c r="AX78" i="12" s="1"/>
  <c r="AU30" i="12"/>
  <c r="AX30" i="12" s="1"/>
  <c r="AU14" i="12"/>
  <c r="AX14" i="12" s="1"/>
  <c r="AU357" i="12"/>
  <c r="AX357" i="12" s="1"/>
  <c r="AU341" i="12"/>
  <c r="AX341" i="12" s="1"/>
  <c r="AU326" i="12"/>
  <c r="AX326" i="12" s="1"/>
  <c r="AU310" i="12"/>
  <c r="AX310" i="12" s="1"/>
  <c r="AU294" i="12"/>
  <c r="AX294" i="12" s="1"/>
  <c r="AU278" i="12"/>
  <c r="BE5" i="12" s="1"/>
  <c r="BD5" i="12"/>
  <c r="AU262" i="12"/>
  <c r="AX262" i="12" s="1"/>
  <c r="AU246" i="12"/>
  <c r="AX246" i="12" s="1"/>
  <c r="AU198" i="12"/>
  <c r="AX198" i="12" s="1"/>
  <c r="AU182" i="12"/>
  <c r="AX182" i="12" s="1"/>
  <c r="AU149" i="12"/>
  <c r="AX149" i="12" s="1"/>
  <c r="AU133" i="12"/>
  <c r="AX133" i="12" s="1"/>
  <c r="AU85" i="12"/>
  <c r="AX85" i="12" s="1"/>
  <c r="AU69" i="12"/>
  <c r="AX69" i="12" s="1"/>
  <c r="AX4" i="12"/>
  <c r="AX951" i="12"/>
  <c r="AX887" i="12"/>
  <c r="AX948" i="12"/>
  <c r="AX279" i="12"/>
  <c r="BB6" i="12" s="1"/>
  <c r="BC6" i="12"/>
  <c r="AX390" i="12"/>
  <c r="AX993" i="12"/>
  <c r="AX985" i="12"/>
  <c r="AX977" i="12"/>
  <c r="AX969" i="12"/>
  <c r="AX961" i="12"/>
  <c r="AX945" i="12"/>
  <c r="AX913" i="12"/>
  <c r="AX897" i="12"/>
  <c r="AX881" i="12"/>
  <c r="AX865" i="12"/>
  <c r="AX857" i="12"/>
  <c r="AX849" i="12"/>
  <c r="AX833" i="12"/>
  <c r="AX614" i="12"/>
  <c r="AX998" i="12"/>
  <c r="AX990" i="12"/>
  <c r="AX974" i="12"/>
  <c r="AX966" i="12"/>
  <c r="AX958" i="12"/>
  <c r="AX950" i="12"/>
  <c r="AX942" i="12"/>
  <c r="AX934" i="12"/>
  <c r="AX926" i="12"/>
  <c r="AX918" i="12"/>
  <c r="AX910" i="12"/>
  <c r="AX902" i="12"/>
  <c r="AX894" i="12"/>
  <c r="AX886" i="12"/>
  <c r="AX878" i="12"/>
  <c r="AX870" i="12"/>
  <c r="AX862" i="12"/>
  <c r="AX854" i="12"/>
  <c r="AX846" i="12"/>
  <c r="AX838" i="12"/>
  <c r="AX830" i="12"/>
  <c r="AX765" i="12"/>
  <c r="AX735" i="12"/>
  <c r="AX703" i="12"/>
  <c r="AX687" i="12"/>
  <c r="AX671" i="12"/>
  <c r="AX655" i="12"/>
  <c r="AX607" i="12"/>
  <c r="AX575" i="12"/>
  <c r="AX559" i="12"/>
  <c r="AX543" i="12"/>
  <c r="AX529" i="12"/>
  <c r="AX513" i="12"/>
  <c r="AX497" i="12"/>
  <c r="AX465" i="12"/>
  <c r="AX449" i="12"/>
  <c r="AX263" i="12"/>
  <c r="AX90" i="12"/>
  <c r="AX686" i="12"/>
  <c r="AX622" i="12"/>
  <c r="AX590" i="12"/>
  <c r="AX558" i="12"/>
  <c r="AX542" i="12"/>
  <c r="AX528" i="12"/>
  <c r="AX496" i="12"/>
  <c r="AX480" i="12"/>
  <c r="AX284" i="12"/>
  <c r="AX127" i="12"/>
  <c r="AX796" i="12"/>
  <c r="AX737" i="12"/>
  <c r="AX721" i="12"/>
  <c r="AX705" i="12"/>
  <c r="AX673" i="12"/>
  <c r="AX657" i="12"/>
  <c r="AX641" i="12"/>
  <c r="AX625" i="12"/>
  <c r="AX609" i="12"/>
  <c r="AX593" i="12"/>
  <c r="AX577" i="12"/>
  <c r="AX561" i="12"/>
  <c r="AX525" i="12"/>
  <c r="AX461" i="12"/>
  <c r="AX424" i="12"/>
  <c r="AX410" i="12"/>
  <c r="AX383" i="12"/>
  <c r="AX327" i="12"/>
  <c r="AX286" i="12"/>
  <c r="AX271" i="12"/>
  <c r="AX169" i="12"/>
  <c r="AX392" i="12"/>
  <c r="AX384" i="12"/>
  <c r="AX376" i="12"/>
  <c r="AX360" i="12"/>
  <c r="AX344" i="12"/>
  <c r="AX336" i="12"/>
  <c r="AX320" i="12"/>
  <c r="AX312" i="12"/>
  <c r="AX304" i="12"/>
  <c r="AX293" i="12"/>
  <c r="AX261" i="12"/>
  <c r="AX213" i="12"/>
  <c r="AX94" i="12"/>
  <c r="AX242" i="12"/>
  <c r="AX160" i="12"/>
  <c r="AX96" i="12"/>
  <c r="AX32" i="12"/>
  <c r="AX206" i="12"/>
  <c r="AX174" i="12"/>
  <c r="AX146" i="12"/>
  <c r="AX126" i="12"/>
  <c r="AX110" i="12"/>
  <c r="AX82" i="12"/>
  <c r="AX62" i="12"/>
  <c r="AX34" i="12"/>
  <c r="AX18" i="12"/>
  <c r="AX252" i="12"/>
  <c r="AX240" i="12"/>
  <c r="AX220" i="12"/>
  <c r="AX188" i="12"/>
  <c r="AX176" i="12"/>
  <c r="AX140" i="12"/>
  <c r="AX125" i="12"/>
  <c r="AX112" i="12"/>
  <c r="AX76" i="12"/>
  <c r="AX61" i="12"/>
  <c r="AX48" i="12"/>
  <c r="AX12" i="12"/>
  <c r="AU995" i="12"/>
  <c r="AX995" i="12" s="1"/>
  <c r="AU987" i="12"/>
  <c r="AX987" i="12" s="1"/>
  <c r="AU937" i="12"/>
  <c r="AX937" i="12" s="1"/>
  <c r="AU557" i="12"/>
  <c r="AX557" i="12" s="1"/>
  <c r="AU947" i="12"/>
  <c r="AX947" i="12" s="1"/>
  <c r="AU749" i="12"/>
  <c r="AX749" i="12" s="1"/>
  <c r="AU685" i="12"/>
  <c r="AX685" i="12" s="1"/>
  <c r="AU957" i="12"/>
  <c r="AX957" i="12" s="1"/>
  <c r="AU759" i="12"/>
  <c r="AX759" i="12" s="1"/>
  <c r="AU695" i="12"/>
  <c r="AX695" i="12" s="1"/>
  <c r="AU550" i="12"/>
  <c r="AX550" i="12" s="1"/>
  <c r="AU885" i="12"/>
  <c r="AX885" i="12" s="1"/>
  <c r="AU877" i="12"/>
  <c r="AX877" i="12" s="1"/>
  <c r="AU869" i="12"/>
  <c r="AX869" i="12" s="1"/>
  <c r="AU813" i="12"/>
  <c r="AX813" i="12" s="1"/>
  <c r="AU771" i="12"/>
  <c r="AX771" i="12" s="1"/>
  <c r="AU707" i="12"/>
  <c r="AX707" i="12" s="1"/>
  <c r="AU545" i="12"/>
  <c r="AX545" i="12" s="1"/>
  <c r="AU524" i="12"/>
  <c r="AX524" i="12" s="1"/>
  <c r="AU502" i="12"/>
  <c r="AX502" i="12" s="1"/>
  <c r="AU409" i="12"/>
  <c r="AX409" i="12" s="1"/>
  <c r="AU280" i="12"/>
  <c r="BE7" i="12" s="1"/>
  <c r="BD7" i="12"/>
  <c r="AU757" i="12"/>
  <c r="AX757" i="12" s="1"/>
  <c r="AU741" i="12"/>
  <c r="AX741" i="12" s="1"/>
  <c r="AU534" i="12"/>
  <c r="AX534" i="12" s="1"/>
  <c r="AU472" i="12"/>
  <c r="AX472" i="12" s="1"/>
  <c r="AU928" i="12"/>
  <c r="AX928" i="12" s="1"/>
  <c r="AU920" i="12"/>
  <c r="AX920" i="12" s="1"/>
  <c r="AU912" i="12"/>
  <c r="AX912" i="12" s="1"/>
  <c r="AU856" i="12"/>
  <c r="AX856" i="12" s="1"/>
  <c r="AU800" i="12"/>
  <c r="AX800" i="12" s="1"/>
  <c r="AU792" i="12"/>
  <c r="AX792" i="12" s="1"/>
  <c r="AU784" i="12"/>
  <c r="AX784" i="12" s="1"/>
  <c r="AU728" i="12"/>
  <c r="AX728" i="12" s="1"/>
  <c r="AU631" i="12"/>
  <c r="AX631" i="12" s="1"/>
  <c r="AU613" i="12"/>
  <c r="AX613" i="12" s="1"/>
  <c r="AU567" i="12"/>
  <c r="AX567" i="12" s="1"/>
  <c r="AU544" i="12"/>
  <c r="AX544" i="12" s="1"/>
  <c r="AU249" i="12"/>
  <c r="AX249" i="12" s="1"/>
  <c r="AU643" i="12"/>
  <c r="AX643" i="12" s="1"/>
  <c r="AU579" i="12"/>
  <c r="AX579" i="12" s="1"/>
  <c r="AU358" i="12"/>
  <c r="AX358" i="12" s="1"/>
  <c r="AU331" i="12"/>
  <c r="AX331" i="12" s="1"/>
  <c r="AU229" i="12"/>
  <c r="AX229" i="12" s="1"/>
  <c r="AU47" i="12"/>
  <c r="AX47" i="12" s="1"/>
  <c r="AU481" i="12"/>
  <c r="AX481" i="12" s="1"/>
  <c r="AU257" i="12"/>
  <c r="AX257" i="12" s="1"/>
  <c r="AU130" i="12"/>
  <c r="AX130" i="12" s="1"/>
  <c r="AU324" i="12"/>
  <c r="AX324" i="12" s="1"/>
  <c r="AU269" i="12"/>
  <c r="AX269" i="12" s="1"/>
  <c r="AU74" i="12"/>
  <c r="AX74" i="12" s="1"/>
  <c r="AU159" i="12"/>
  <c r="AX159" i="12" s="1"/>
  <c r="AU113" i="12"/>
  <c r="AX113" i="12" s="1"/>
  <c r="AU49" i="12"/>
  <c r="AX49" i="12" s="1"/>
  <c r="AU17" i="12"/>
  <c r="AX17" i="12" s="1"/>
  <c r="AU282" i="12"/>
  <c r="BD9" i="12"/>
  <c r="AU187" i="12"/>
  <c r="AX187" i="12" s="1"/>
  <c r="AU155" i="12"/>
  <c r="AX155" i="12" s="1"/>
  <c r="AU75" i="12"/>
  <c r="AX75" i="12" s="1"/>
  <c r="AU11" i="12"/>
  <c r="AX11" i="12" s="1"/>
  <c r="AU323" i="12"/>
  <c r="AX323" i="12" s="1"/>
  <c r="AU291" i="12"/>
  <c r="AX291" i="12" s="1"/>
  <c r="AU274" i="12"/>
  <c r="AX274" i="12" s="1"/>
  <c r="AU226" i="12"/>
  <c r="AX226" i="12" s="1"/>
  <c r="AU210" i="12"/>
  <c r="AX210" i="12" s="1"/>
  <c r="AU164" i="12"/>
  <c r="AX164" i="12" s="1"/>
  <c r="AZ12" i="12"/>
  <c r="BA12" i="12" s="1"/>
  <c r="BD11" i="12"/>
  <c r="BE11" i="12"/>
  <c r="BF11" i="12"/>
  <c r="BC11" i="12"/>
  <c r="BB11" i="12"/>
  <c r="B14" i="10"/>
  <c r="B5" i="10"/>
  <c r="N5" i="10" s="1"/>
  <c r="B10" i="10"/>
  <c r="P10" i="10" s="1"/>
  <c r="B17" i="10"/>
  <c r="Z17" i="10" s="1"/>
  <c r="O14" i="10"/>
  <c r="K14" i="10"/>
  <c r="G14" i="10"/>
  <c r="R14" i="10"/>
  <c r="N14" i="10"/>
  <c r="J14" i="10"/>
  <c r="Q14" i="10"/>
  <c r="M14" i="10"/>
  <c r="I14" i="10"/>
  <c r="P14" i="10"/>
  <c r="L14" i="10"/>
  <c r="H14" i="10"/>
  <c r="B6" i="10"/>
  <c r="B13" i="10"/>
  <c r="B18" i="10"/>
  <c r="J5" i="10"/>
  <c r="E5" i="10" s="1"/>
  <c r="B8" i="10"/>
  <c r="Z8" i="10" s="1"/>
  <c r="O5" i="10"/>
  <c r="T5" i="10" s="1"/>
  <c r="K5" i="10"/>
  <c r="G5" i="10"/>
  <c r="Q5" i="10"/>
  <c r="M5" i="10"/>
  <c r="I5" i="10"/>
  <c r="P5" i="10"/>
  <c r="L5" i="10"/>
  <c r="H5" i="10"/>
  <c r="G10" i="10"/>
  <c r="Q10" i="10"/>
  <c r="O11" i="10"/>
  <c r="T11" i="10" s="1"/>
  <c r="K11" i="10"/>
  <c r="G11" i="10"/>
  <c r="B16" i="10"/>
  <c r="Z16" i="10" s="1"/>
  <c r="B12" i="10"/>
  <c r="B7" i="10"/>
  <c r="B3" i="10"/>
  <c r="R11" i="10"/>
  <c r="N11" i="10"/>
  <c r="S11" i="10" s="1"/>
  <c r="J11" i="10"/>
  <c r="E11" i="10" s="1"/>
  <c r="Q11" i="10"/>
  <c r="M11" i="10"/>
  <c r="I11" i="10"/>
  <c r="P11" i="10"/>
  <c r="L11" i="10"/>
  <c r="H11" i="10"/>
  <c r="B19" i="10"/>
  <c r="Z19" i="10" s="1"/>
  <c r="B4" i="10"/>
  <c r="Z4" i="10" s="1"/>
  <c r="B9" i="10"/>
  <c r="B15" i="10"/>
  <c r="Z15" i="10" s="1"/>
  <c r="R5" i="10"/>
  <c r="D14" i="7"/>
  <c r="C14" i="7" s="1"/>
  <c r="T14" i="10"/>
  <c r="E14" i="10"/>
  <c r="Z14" i="10"/>
  <c r="Z7" i="10"/>
  <c r="Z11" i="10"/>
  <c r="Z5" i="10"/>
  <c r="Z6" i="10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" i="8"/>
  <c r="BE8" i="12" l="1"/>
  <c r="BE9" i="12"/>
  <c r="BB10" i="12"/>
  <c r="AX277" i="12"/>
  <c r="AX281" i="12"/>
  <c r="BB8" i="12" s="1"/>
  <c r="AX280" i="12"/>
  <c r="BB7" i="12" s="1"/>
  <c r="BB4" i="12"/>
  <c r="AX282" i="12"/>
  <c r="BB9" i="12" s="1"/>
  <c r="AX278" i="12"/>
  <c r="BB5" i="12" s="1"/>
  <c r="AZ13" i="12"/>
  <c r="BA13" i="12" s="1"/>
  <c r="BD12" i="12"/>
  <c r="BE12" i="12"/>
  <c r="BF12" i="12"/>
  <c r="BC12" i="12"/>
  <c r="BB12" i="12"/>
  <c r="Z10" i="10"/>
  <c r="L10" i="10"/>
  <c r="P17" i="10"/>
  <c r="J17" i="10"/>
  <c r="E17" i="10" s="1"/>
  <c r="G17" i="10"/>
  <c r="I17" i="10"/>
  <c r="N17" i="10"/>
  <c r="S17" i="10" s="1"/>
  <c r="K17" i="10"/>
  <c r="F17" i="10" s="1"/>
  <c r="R10" i="10"/>
  <c r="J10" i="10"/>
  <c r="E10" i="10" s="1"/>
  <c r="I10" i="10"/>
  <c r="K10" i="10"/>
  <c r="F10" i="10" s="1"/>
  <c r="H17" i="10"/>
  <c r="M17" i="10"/>
  <c r="R17" i="10"/>
  <c r="O17" i="10"/>
  <c r="T17" i="10" s="1"/>
  <c r="H10" i="10"/>
  <c r="M10" i="10"/>
  <c r="O10" i="10"/>
  <c r="T10" i="10" s="1"/>
  <c r="L17" i="10"/>
  <c r="Q17" i="10"/>
  <c r="N10" i="10"/>
  <c r="S10" i="10" s="1"/>
  <c r="O4" i="10"/>
  <c r="T4" i="10" s="1"/>
  <c r="K4" i="10"/>
  <c r="G4" i="10"/>
  <c r="Q4" i="10"/>
  <c r="M4" i="10"/>
  <c r="I4" i="10"/>
  <c r="P4" i="10"/>
  <c r="L4" i="10"/>
  <c r="H4" i="10"/>
  <c r="N4" i="10"/>
  <c r="S4" i="10" s="1"/>
  <c r="J4" i="10"/>
  <c r="E4" i="10" s="1"/>
  <c r="R4" i="10"/>
  <c r="O7" i="10"/>
  <c r="T7" i="10" s="1"/>
  <c r="K7" i="10"/>
  <c r="F7" i="10" s="1"/>
  <c r="G7" i="10"/>
  <c r="Q7" i="10"/>
  <c r="M7" i="10"/>
  <c r="I7" i="10"/>
  <c r="P7" i="10"/>
  <c r="L7" i="10"/>
  <c r="H7" i="10"/>
  <c r="J7" i="10"/>
  <c r="E7" i="10" s="1"/>
  <c r="N7" i="10"/>
  <c r="S7" i="10" s="1"/>
  <c r="R7" i="10"/>
  <c r="O8" i="10"/>
  <c r="T8" i="10" s="1"/>
  <c r="K8" i="10"/>
  <c r="F8" i="10" s="1"/>
  <c r="G8" i="10"/>
  <c r="Q8" i="10"/>
  <c r="M8" i="10"/>
  <c r="I8" i="10"/>
  <c r="P8" i="10"/>
  <c r="L8" i="10"/>
  <c r="H8" i="10"/>
  <c r="N8" i="10"/>
  <c r="S8" i="10" s="1"/>
  <c r="J8" i="10"/>
  <c r="E8" i="10" s="1"/>
  <c r="R8" i="10"/>
  <c r="O18" i="10"/>
  <c r="T18" i="10" s="1"/>
  <c r="K18" i="10"/>
  <c r="F18" i="10" s="1"/>
  <c r="G18" i="10"/>
  <c r="R18" i="10"/>
  <c r="N18" i="10"/>
  <c r="S18" i="10" s="1"/>
  <c r="J18" i="10"/>
  <c r="E18" i="10" s="1"/>
  <c r="Q18" i="10"/>
  <c r="M18" i="10"/>
  <c r="I18" i="10"/>
  <c r="P18" i="10"/>
  <c r="L18" i="10"/>
  <c r="H18" i="10"/>
  <c r="Z18" i="10"/>
  <c r="O19" i="10"/>
  <c r="T19" i="10" s="1"/>
  <c r="K19" i="10"/>
  <c r="G19" i="10"/>
  <c r="R19" i="10"/>
  <c r="N19" i="10"/>
  <c r="S19" i="10" s="1"/>
  <c r="J19" i="10"/>
  <c r="E19" i="10" s="1"/>
  <c r="Q19" i="10"/>
  <c r="M19" i="10"/>
  <c r="I19" i="10"/>
  <c r="P19" i="10"/>
  <c r="X19" i="10" s="1"/>
  <c r="L19" i="10"/>
  <c r="H19" i="10"/>
  <c r="O12" i="10"/>
  <c r="T12" i="10" s="1"/>
  <c r="K12" i="10"/>
  <c r="F12" i="10" s="1"/>
  <c r="G12" i="10"/>
  <c r="R12" i="10"/>
  <c r="N12" i="10"/>
  <c r="S12" i="10" s="1"/>
  <c r="J12" i="10"/>
  <c r="E12" i="10" s="1"/>
  <c r="Q12" i="10"/>
  <c r="M12" i="10"/>
  <c r="I12" i="10"/>
  <c r="P12" i="10"/>
  <c r="L12" i="10"/>
  <c r="H12" i="10"/>
  <c r="Z12" i="10"/>
  <c r="O13" i="10"/>
  <c r="T13" i="10" s="1"/>
  <c r="K13" i="10"/>
  <c r="F13" i="10" s="1"/>
  <c r="G13" i="10"/>
  <c r="R13" i="10"/>
  <c r="N13" i="10"/>
  <c r="U13" i="10" s="1"/>
  <c r="V13" i="10" s="1"/>
  <c r="J13" i="10"/>
  <c r="E13" i="10" s="1"/>
  <c r="Q13" i="10"/>
  <c r="M13" i="10"/>
  <c r="I13" i="10"/>
  <c r="P13" i="10"/>
  <c r="L13" i="10"/>
  <c r="H13" i="10"/>
  <c r="Z13" i="10"/>
  <c r="O9" i="10"/>
  <c r="T9" i="10" s="1"/>
  <c r="K9" i="10"/>
  <c r="F9" i="10" s="1"/>
  <c r="G9" i="10"/>
  <c r="Q9" i="10"/>
  <c r="M9" i="10"/>
  <c r="I9" i="10"/>
  <c r="P9" i="10"/>
  <c r="L9" i="10"/>
  <c r="H9" i="10"/>
  <c r="R9" i="10"/>
  <c r="Z9" i="10"/>
  <c r="N9" i="10"/>
  <c r="S9" i="10" s="1"/>
  <c r="J9" i="10"/>
  <c r="O3" i="10"/>
  <c r="T3" i="10" s="1"/>
  <c r="K3" i="10"/>
  <c r="F3" i="10" s="1"/>
  <c r="G3" i="10"/>
  <c r="Q3" i="10"/>
  <c r="M3" i="10"/>
  <c r="I3" i="10"/>
  <c r="P3" i="10"/>
  <c r="L3" i="10"/>
  <c r="H3" i="10"/>
  <c r="J3" i="10"/>
  <c r="E3" i="10" s="1"/>
  <c r="Z3" i="10"/>
  <c r="N3" i="10"/>
  <c r="S3" i="10" s="1"/>
  <c r="R3" i="10"/>
  <c r="O15" i="10"/>
  <c r="T15" i="10" s="1"/>
  <c r="K15" i="10"/>
  <c r="F15" i="10" s="1"/>
  <c r="G15" i="10"/>
  <c r="R15" i="10"/>
  <c r="N15" i="10"/>
  <c r="S15" i="10" s="1"/>
  <c r="J15" i="10"/>
  <c r="E15" i="10" s="1"/>
  <c r="Q15" i="10"/>
  <c r="M15" i="10"/>
  <c r="I15" i="10"/>
  <c r="P15" i="10"/>
  <c r="L15" i="10"/>
  <c r="H15" i="10"/>
  <c r="O16" i="10"/>
  <c r="T16" i="10" s="1"/>
  <c r="K16" i="10"/>
  <c r="F16" i="10" s="1"/>
  <c r="G16" i="10"/>
  <c r="R16" i="10"/>
  <c r="N16" i="10"/>
  <c r="S16" i="10" s="1"/>
  <c r="J16" i="10"/>
  <c r="E16" i="10" s="1"/>
  <c r="Q16" i="10"/>
  <c r="M16" i="10"/>
  <c r="I16" i="10"/>
  <c r="P16" i="10"/>
  <c r="L16" i="10"/>
  <c r="H16" i="10"/>
  <c r="O6" i="10"/>
  <c r="T6" i="10" s="1"/>
  <c r="K6" i="10"/>
  <c r="F6" i="10" s="1"/>
  <c r="G6" i="10"/>
  <c r="Q6" i="10"/>
  <c r="M6" i="10"/>
  <c r="I6" i="10"/>
  <c r="P6" i="10"/>
  <c r="L6" i="10"/>
  <c r="H6" i="10"/>
  <c r="J6" i="10"/>
  <c r="E6" i="10" s="1"/>
  <c r="R6" i="10"/>
  <c r="N6" i="10"/>
  <c r="S6" i="10" s="1"/>
  <c r="D11" i="10"/>
  <c r="C11" i="10" s="1"/>
  <c r="F11" i="10"/>
  <c r="U5" i="10"/>
  <c r="V5" i="10" s="1"/>
  <c r="S5" i="10"/>
  <c r="F5" i="10"/>
  <c r="D5" i="10"/>
  <c r="C5" i="10" s="1"/>
  <c r="U11" i="10"/>
  <c r="V11" i="10" s="1"/>
  <c r="F14" i="10"/>
  <c r="D14" i="10"/>
  <c r="C14" i="10" s="1"/>
  <c r="U14" i="10"/>
  <c r="V14" i="10" s="1"/>
  <c r="S14" i="10"/>
  <c r="U2" i="7"/>
  <c r="T2" i="7"/>
  <c r="S2" i="7"/>
  <c r="AZ14" i="12" l="1"/>
  <c r="BA14" i="12" s="1"/>
  <c r="BD13" i="12"/>
  <c r="BE13" i="12"/>
  <c r="BF13" i="12"/>
  <c r="BC13" i="12"/>
  <c r="BB13" i="12"/>
  <c r="D17" i="10"/>
  <c r="C17" i="10" s="1"/>
  <c r="W19" i="10"/>
  <c r="X16" i="10"/>
  <c r="U6" i="10"/>
  <c r="V6" i="10" s="1"/>
  <c r="X4" i="10"/>
  <c r="X17" i="10"/>
  <c r="D16" i="10"/>
  <c r="C16" i="10" s="1"/>
  <c r="D19" i="10"/>
  <c r="C19" i="10" s="1"/>
  <c r="F19" i="10"/>
  <c r="D12" i="10"/>
  <c r="C12" i="10" s="1"/>
  <c r="S13" i="10"/>
  <c r="W12" i="10"/>
  <c r="W11" i="10"/>
  <c r="X8" i="10"/>
  <c r="D6" i="10"/>
  <c r="C6" i="10" s="1"/>
  <c r="D15" i="10"/>
  <c r="C15" i="10" s="1"/>
  <c r="U19" i="10"/>
  <c r="V19" i="10" s="1"/>
  <c r="D18" i="10"/>
  <c r="C18" i="10" s="1"/>
  <c r="U4" i="10"/>
  <c r="V4" i="10" s="1"/>
  <c r="U17" i="10"/>
  <c r="V17" i="10" s="1"/>
  <c r="D10" i="10"/>
  <c r="C10" i="10" s="1"/>
  <c r="U3" i="10"/>
  <c r="V3" i="10" s="1"/>
  <c r="U18" i="10"/>
  <c r="V18" i="10" s="1"/>
  <c r="X15" i="10"/>
  <c r="W16" i="10"/>
  <c r="D7" i="10"/>
  <c r="C7" i="10" s="1"/>
  <c r="D4" i="10"/>
  <c r="C4" i="10" s="1"/>
  <c r="F4" i="10"/>
  <c r="U8" i="10"/>
  <c r="V8" i="10" s="1"/>
  <c r="U7" i="10"/>
  <c r="V7" i="10" s="1"/>
  <c r="W14" i="10"/>
  <c r="W10" i="10"/>
  <c r="W18" i="10"/>
  <c r="D8" i="10"/>
  <c r="C8" i="10" s="1"/>
  <c r="U15" i="10"/>
  <c r="V15" i="10" s="1"/>
  <c r="W8" i="10"/>
  <c r="X6" i="10"/>
  <c r="D9" i="10"/>
  <c r="C9" i="10" s="1"/>
  <c r="X13" i="10"/>
  <c r="X11" i="10"/>
  <c r="AB3" i="10"/>
  <c r="AB4" i="10" s="1"/>
  <c r="X18" i="10"/>
  <c r="W4" i="10"/>
  <c r="Y4" i="10" s="1"/>
  <c r="X3" i="10"/>
  <c r="X7" i="10"/>
  <c r="W9" i="10"/>
  <c r="X14" i="10"/>
  <c r="X10" i="10"/>
  <c r="U16" i="10"/>
  <c r="V16" i="10" s="1"/>
  <c r="X5" i="10"/>
  <c r="X9" i="10"/>
  <c r="U10" i="10"/>
  <c r="V10" i="10" s="1"/>
  <c r="W13" i="10"/>
  <c r="W5" i="10"/>
  <c r="W7" i="10"/>
  <c r="D3" i="10"/>
  <c r="C3" i="10" s="1"/>
  <c r="U12" i="10"/>
  <c r="V12" i="10" s="1"/>
  <c r="W6" i="10"/>
  <c r="X12" i="10"/>
  <c r="U9" i="10"/>
  <c r="V9" i="10" s="1"/>
  <c r="E9" i="10"/>
  <c r="D13" i="10"/>
  <c r="C13" i="10" s="1"/>
  <c r="W3" i="10"/>
  <c r="W17" i="10"/>
  <c r="Y17" i="10" s="1"/>
  <c r="W15" i="10"/>
  <c r="Y19" i="10"/>
  <c r="R5" i="7"/>
  <c r="I19" i="7"/>
  <c r="G9" i="7"/>
  <c r="L23" i="7"/>
  <c r="R20" i="7"/>
  <c r="Z3" i="7"/>
  <c r="R25" i="7"/>
  <c r="O25" i="7"/>
  <c r="T25" i="7" s="1"/>
  <c r="G25" i="7"/>
  <c r="Q25" i="7"/>
  <c r="N25" i="7"/>
  <c r="P25" i="7"/>
  <c r="M25" i="7"/>
  <c r="R10" i="7"/>
  <c r="G10" i="7"/>
  <c r="Q10" i="7"/>
  <c r="N10" i="7"/>
  <c r="M10" i="7"/>
  <c r="M22" i="7"/>
  <c r="R22" i="7"/>
  <c r="O22" i="7"/>
  <c r="T22" i="7" s="1"/>
  <c r="Q22" i="7"/>
  <c r="N22" i="7"/>
  <c r="R7" i="7"/>
  <c r="O7" i="7"/>
  <c r="T7" i="7" s="1"/>
  <c r="G7" i="7"/>
  <c r="N7" i="7"/>
  <c r="P7" i="7"/>
  <c r="M7" i="7"/>
  <c r="P18" i="7"/>
  <c r="M18" i="7"/>
  <c r="O18" i="7"/>
  <c r="T18" i="7" s="1"/>
  <c r="G18" i="7"/>
  <c r="Q18" i="7"/>
  <c r="K10" i="7"/>
  <c r="J10" i="7"/>
  <c r="E10" i="7" s="1"/>
  <c r="L10" i="7"/>
  <c r="I10" i="7"/>
  <c r="H7" i="7"/>
  <c r="J7" i="7"/>
  <c r="E7" i="7" s="1"/>
  <c r="L7" i="7"/>
  <c r="I7" i="7"/>
  <c r="I22" i="7"/>
  <c r="L22" i="7"/>
  <c r="H22" i="7"/>
  <c r="H25" i="7"/>
  <c r="J25" i="7"/>
  <c r="E25" i="7" s="1"/>
  <c r="L25" i="7"/>
  <c r="I25" i="7"/>
  <c r="K25" i="7"/>
  <c r="K18" i="7"/>
  <c r="I18" i="7"/>
  <c r="L18" i="7"/>
  <c r="J18" i="7"/>
  <c r="E18" i="7" s="1"/>
  <c r="AZ15" i="12" l="1"/>
  <c r="BA15" i="12" s="1"/>
  <c r="BD14" i="12"/>
  <c r="BE14" i="12"/>
  <c r="BF14" i="12"/>
  <c r="BC14" i="12"/>
  <c r="BB14" i="12"/>
  <c r="Y14" i="10"/>
  <c r="Y18" i="10"/>
  <c r="Y16" i="10"/>
  <c r="Y9" i="10"/>
  <c r="Y12" i="10"/>
  <c r="Y5" i="10"/>
  <c r="Y11" i="10"/>
  <c r="Y8" i="10"/>
  <c r="Y10" i="10"/>
  <c r="Y13" i="10"/>
  <c r="Y15" i="10"/>
  <c r="Y7" i="10"/>
  <c r="Y6" i="10"/>
  <c r="Y3" i="10"/>
  <c r="H6" i="7"/>
  <c r="G8" i="7"/>
  <c r="I8" i="7"/>
  <c r="K6" i="7"/>
  <c r="D6" i="7" s="1"/>
  <c r="C6" i="7" s="1"/>
  <c r="J4" i="7"/>
  <c r="E4" i="7" s="1"/>
  <c r="P8" i="7"/>
  <c r="G3" i="7"/>
  <c r="K4" i="7"/>
  <c r="F4" i="7" s="1"/>
  <c r="O4" i="7"/>
  <c r="T4" i="7" s="1"/>
  <c r="P3" i="7"/>
  <c r="I3" i="7"/>
  <c r="Q6" i="7"/>
  <c r="J8" i="7"/>
  <c r="E8" i="7" s="1"/>
  <c r="K8" i="7"/>
  <c r="F8" i="7" s="1"/>
  <c r="K3" i="7"/>
  <c r="I6" i="7"/>
  <c r="W3" i="7" s="1"/>
  <c r="H4" i="7"/>
  <c r="O8" i="7"/>
  <c r="T8" i="7" s="1"/>
  <c r="N4" i="7"/>
  <c r="S4" i="7" s="1"/>
  <c r="R4" i="7"/>
  <c r="N3" i="7"/>
  <c r="M6" i="7"/>
  <c r="G6" i="7"/>
  <c r="H8" i="7"/>
  <c r="H3" i="7"/>
  <c r="L6" i="7"/>
  <c r="L4" i="7"/>
  <c r="N8" i="7"/>
  <c r="S8" i="7" s="1"/>
  <c r="R8" i="7"/>
  <c r="Q4" i="7"/>
  <c r="M4" i="7"/>
  <c r="M3" i="7"/>
  <c r="R3" i="7"/>
  <c r="P6" i="7"/>
  <c r="O6" i="7"/>
  <c r="T6" i="7" s="1"/>
  <c r="L8" i="7"/>
  <c r="J3" i="7"/>
  <c r="E3" i="7" s="1"/>
  <c r="L3" i="7"/>
  <c r="J6" i="7"/>
  <c r="E6" i="7" s="1"/>
  <c r="I4" i="7"/>
  <c r="Q8" i="7"/>
  <c r="M8" i="7"/>
  <c r="G4" i="7"/>
  <c r="P4" i="7"/>
  <c r="Q3" i="7"/>
  <c r="O3" i="7"/>
  <c r="T3" i="7" s="1"/>
  <c r="N6" i="7"/>
  <c r="U6" i="7" s="1"/>
  <c r="V6" i="7" s="1"/>
  <c r="R6" i="7"/>
  <c r="O20" i="7"/>
  <c r="T20" i="7" s="1"/>
  <c r="H18" i="7"/>
  <c r="J22" i="7"/>
  <c r="E22" i="7" s="1"/>
  <c r="K22" i="7"/>
  <c r="F22" i="7" s="1"/>
  <c r="K7" i="7"/>
  <c r="F7" i="7" s="1"/>
  <c r="H10" i="7"/>
  <c r="N18" i="7"/>
  <c r="S18" i="7" s="1"/>
  <c r="R18" i="7"/>
  <c r="Q7" i="7"/>
  <c r="G22" i="7"/>
  <c r="P22" i="7"/>
  <c r="P10" i="7"/>
  <c r="O10" i="7"/>
  <c r="T10" i="7" s="1"/>
  <c r="O9" i="7"/>
  <c r="T9" i="7" s="1"/>
  <c r="O5" i="7"/>
  <c r="T5" i="7" s="1"/>
  <c r="I9" i="7"/>
  <c r="I5" i="7"/>
  <c r="H9" i="7"/>
  <c r="L9" i="7"/>
  <c r="O21" i="7"/>
  <c r="T21" i="7" s="1"/>
  <c r="Q24" i="7"/>
  <c r="N23" i="7"/>
  <c r="S23" i="7" s="1"/>
  <c r="R23" i="7"/>
  <c r="R21" i="7"/>
  <c r="R11" i="7"/>
  <c r="G20" i="7"/>
  <c r="M9" i="7"/>
  <c r="P5" i="7"/>
  <c r="K5" i="7"/>
  <c r="F5" i="7" s="1"/>
  <c r="Q23" i="7"/>
  <c r="P9" i="7"/>
  <c r="N5" i="7"/>
  <c r="S5" i="7" s="1"/>
  <c r="M11" i="7"/>
  <c r="Q19" i="7"/>
  <c r="J19" i="7"/>
  <c r="E19" i="7" s="1"/>
  <c r="M19" i="7"/>
  <c r="N9" i="7"/>
  <c r="S9" i="7" s="1"/>
  <c r="Q5" i="7"/>
  <c r="M24" i="7"/>
  <c r="M23" i="7"/>
  <c r="G19" i="7"/>
  <c r="P19" i="7"/>
  <c r="G24" i="7"/>
  <c r="K23" i="7"/>
  <c r="F23" i="7" s="1"/>
  <c r="H19" i="7"/>
  <c r="K9" i="7"/>
  <c r="J5" i="7"/>
  <c r="E5" i="7" s="1"/>
  <c r="L5" i="7"/>
  <c r="I11" i="7"/>
  <c r="G23" i="7"/>
  <c r="P23" i="7"/>
  <c r="O19" i="7"/>
  <c r="T19" i="7" s="1"/>
  <c r="N19" i="7"/>
  <c r="S19" i="7" s="1"/>
  <c r="R9" i="7"/>
  <c r="Q9" i="7"/>
  <c r="M5" i="7"/>
  <c r="Q11" i="7"/>
  <c r="P20" i="7"/>
  <c r="H23" i="7"/>
  <c r="L19" i="7"/>
  <c r="J24" i="7"/>
  <c r="E24" i="7" s="1"/>
  <c r="L20" i="7"/>
  <c r="J23" i="7"/>
  <c r="E23" i="7" s="1"/>
  <c r="I23" i="7"/>
  <c r="K19" i="7"/>
  <c r="J9" i="7"/>
  <c r="E9" i="7" s="1"/>
  <c r="H5" i="7"/>
  <c r="L11" i="7"/>
  <c r="J20" i="7"/>
  <c r="E20" i="7" s="1"/>
  <c r="L21" i="7"/>
  <c r="O23" i="7"/>
  <c r="T23" i="7" s="1"/>
  <c r="R19" i="7"/>
  <c r="G5" i="7"/>
  <c r="N21" i="7"/>
  <c r="S21" i="7" s="1"/>
  <c r="G11" i="7"/>
  <c r="N20" i="7"/>
  <c r="S20" i="7" s="1"/>
  <c r="J11" i="7"/>
  <c r="E11" i="7" s="1"/>
  <c r="I24" i="7"/>
  <c r="H20" i="7"/>
  <c r="K20" i="7"/>
  <c r="F20" i="7" s="1"/>
  <c r="I21" i="7"/>
  <c r="H21" i="7"/>
  <c r="M21" i="7"/>
  <c r="G21" i="7"/>
  <c r="P11" i="7"/>
  <c r="O11" i="7"/>
  <c r="T11" i="7" s="1"/>
  <c r="N24" i="7"/>
  <c r="S24" i="7" s="1"/>
  <c r="R24" i="7"/>
  <c r="Q20" i="7"/>
  <c r="H24" i="7"/>
  <c r="K24" i="7"/>
  <c r="F24" i="7" s="1"/>
  <c r="J21" i="7"/>
  <c r="E21" i="7" s="1"/>
  <c r="Q21" i="7"/>
  <c r="P24" i="7"/>
  <c r="O24" i="7"/>
  <c r="T24" i="7" s="1"/>
  <c r="K11" i="7"/>
  <c r="F11" i="7" s="1"/>
  <c r="H11" i="7"/>
  <c r="L24" i="7"/>
  <c r="I20" i="7"/>
  <c r="K21" i="7"/>
  <c r="F21" i="7" s="1"/>
  <c r="P21" i="7"/>
  <c r="N11" i="7"/>
  <c r="S11" i="7" s="1"/>
  <c r="M20" i="7"/>
  <c r="D10" i="7"/>
  <c r="C10" i="7" s="1"/>
  <c r="F10" i="7"/>
  <c r="S10" i="7"/>
  <c r="S22" i="7"/>
  <c r="U22" i="7"/>
  <c r="V22" i="7" s="1"/>
  <c r="F18" i="7"/>
  <c r="D18" i="7"/>
  <c r="C18" i="7" s="1"/>
  <c r="S6" i="7"/>
  <c r="F25" i="7"/>
  <c r="D25" i="7"/>
  <c r="C25" i="7" s="1"/>
  <c r="F3" i="7"/>
  <c r="D3" i="7"/>
  <c r="C3" i="7" s="1"/>
  <c r="S7" i="7"/>
  <c r="U7" i="7"/>
  <c r="V7" i="7" s="1"/>
  <c r="S3" i="7"/>
  <c r="F9" i="7"/>
  <c r="S25" i="7"/>
  <c r="U25" i="7"/>
  <c r="V25" i="7" s="1"/>
  <c r="AZ16" i="12" l="1"/>
  <c r="BA16" i="12" s="1"/>
  <c r="BD15" i="12"/>
  <c r="BE15" i="12"/>
  <c r="BF15" i="12"/>
  <c r="BC15" i="12"/>
  <c r="BB15" i="12"/>
  <c r="AA3" i="10"/>
  <c r="AA4" i="10" s="1"/>
  <c r="U4" i="7"/>
  <c r="V4" i="7" s="1"/>
  <c r="F6" i="7"/>
  <c r="U18" i="7"/>
  <c r="V18" i="7" s="1"/>
  <c r="W4" i="7"/>
  <c r="W7" i="7"/>
  <c r="W6" i="7"/>
  <c r="D4" i="7"/>
  <c r="C4" i="7" s="1"/>
  <c r="U3" i="7"/>
  <c r="V3" i="7" s="1"/>
  <c r="D7" i="7"/>
  <c r="C7" i="7" s="1"/>
  <c r="D8" i="7"/>
  <c r="C8" i="7" s="1"/>
  <c r="U8" i="7"/>
  <c r="V8" i="7" s="1"/>
  <c r="W5" i="7"/>
  <c r="U10" i="7"/>
  <c r="V10" i="7" s="1"/>
  <c r="D22" i="7"/>
  <c r="C22" i="7" s="1"/>
  <c r="U5" i="7"/>
  <c r="V5" i="7" s="1"/>
  <c r="W18" i="7"/>
  <c r="D19" i="7"/>
  <c r="C19" i="7" s="1"/>
  <c r="U20" i="7"/>
  <c r="V20" i="7" s="1"/>
  <c r="U9" i="7"/>
  <c r="V9" i="7" s="1"/>
  <c r="W8" i="7"/>
  <c r="W19" i="7"/>
  <c r="F19" i="7"/>
  <c r="D21" i="7"/>
  <c r="C21" i="7" s="1"/>
  <c r="D11" i="7"/>
  <c r="C11" i="7" s="1"/>
  <c r="D9" i="7"/>
  <c r="C9" i="7" s="1"/>
  <c r="U24" i="7"/>
  <c r="V24" i="7" s="1"/>
  <c r="AB3" i="7"/>
  <c r="AB4" i="7" s="1"/>
  <c r="D20" i="7"/>
  <c r="C20" i="7" s="1"/>
  <c r="W24" i="7"/>
  <c r="W20" i="7"/>
  <c r="W21" i="7"/>
  <c r="X3" i="7"/>
  <c r="Y3" i="7" s="1"/>
  <c r="U19" i="7"/>
  <c r="V19" i="7" s="1"/>
  <c r="D24" i="7"/>
  <c r="C24" i="7" s="1"/>
  <c r="W22" i="7"/>
  <c r="U21" i="7"/>
  <c r="V21" i="7" s="1"/>
  <c r="W25" i="7"/>
  <c r="U11" i="7"/>
  <c r="V11" i="7" s="1"/>
  <c r="D23" i="7"/>
  <c r="C23" i="7" s="1"/>
  <c r="U23" i="7"/>
  <c r="V23" i="7" s="1"/>
  <c r="D5" i="7"/>
  <c r="C5" i="7" s="1"/>
  <c r="X5" i="7"/>
  <c r="Y5" i="7" s="1"/>
  <c r="W23" i="7"/>
  <c r="X6" i="7"/>
  <c r="X7" i="7"/>
  <c r="Y7" i="7" s="1"/>
  <c r="X8" i="7"/>
  <c r="X4" i="7"/>
  <c r="Y4" i="7" s="1"/>
  <c r="AZ17" i="12" l="1"/>
  <c r="BA17" i="12" s="1"/>
  <c r="BD16" i="12"/>
  <c r="BE16" i="12"/>
  <c r="BF16" i="12"/>
  <c r="BC16" i="12"/>
  <c r="BB16" i="12"/>
  <c r="Y6" i="7"/>
  <c r="Y9" i="7"/>
  <c r="Y10" i="7"/>
  <c r="Y8" i="7"/>
  <c r="Y11" i="7"/>
  <c r="AZ18" i="12" l="1"/>
  <c r="BA18" i="12" s="1"/>
  <c r="BD17" i="12"/>
  <c r="BE17" i="12"/>
  <c r="BF17" i="12"/>
  <c r="BC17" i="12"/>
  <c r="BB17" i="12"/>
  <c r="AA3" i="7"/>
  <c r="AA4" i="7" s="1"/>
  <c r="AZ19" i="12" l="1"/>
  <c r="BA19" i="12" s="1"/>
  <c r="BD18" i="12"/>
  <c r="BE18" i="12"/>
  <c r="BF18" i="12"/>
  <c r="BC18" i="12"/>
  <c r="BB18" i="12"/>
  <c r="AZ20" i="12" l="1"/>
  <c r="BA20" i="12" s="1"/>
  <c r="BD19" i="12"/>
  <c r="BE19" i="12"/>
  <c r="BF19" i="12"/>
  <c r="BC19" i="12"/>
  <c r="BB19" i="12"/>
  <c r="AZ21" i="12" l="1"/>
  <c r="BA21" i="12" s="1"/>
  <c r="BD20" i="12"/>
  <c r="BE20" i="12"/>
  <c r="BF20" i="12"/>
  <c r="BC20" i="12"/>
  <c r="BB20" i="12"/>
  <c r="AZ22" i="12" l="1"/>
  <c r="BA22" i="12" s="1"/>
  <c r="BD21" i="12"/>
  <c r="BE21" i="12"/>
  <c r="BF21" i="12"/>
  <c r="BC21" i="12"/>
  <c r="BB21" i="12"/>
  <c r="AZ23" i="12" l="1"/>
  <c r="BA23" i="12" s="1"/>
  <c r="BD22" i="12"/>
  <c r="BE22" i="12"/>
  <c r="BF22" i="12"/>
  <c r="BC22" i="12"/>
  <c r="BB22" i="12"/>
  <c r="AZ24" i="12" l="1"/>
  <c r="BA24" i="12" s="1"/>
  <c r="BD23" i="12"/>
  <c r="BE23" i="12"/>
  <c r="BF23" i="12"/>
  <c r="BC23" i="12"/>
  <c r="BB23" i="12"/>
  <c r="AZ25" i="12" l="1"/>
  <c r="BA25" i="12" s="1"/>
  <c r="BD24" i="12"/>
  <c r="BE24" i="12"/>
  <c r="BF24" i="12"/>
  <c r="BC24" i="12"/>
  <c r="BB24" i="12"/>
  <c r="AZ26" i="12" l="1"/>
  <c r="BA26" i="12" s="1"/>
  <c r="BD25" i="12"/>
  <c r="BE25" i="12"/>
  <c r="BF25" i="12"/>
  <c r="BC25" i="12"/>
  <c r="BB25" i="12"/>
  <c r="AZ27" i="12" l="1"/>
  <c r="BA27" i="12" s="1"/>
  <c r="BD26" i="12"/>
  <c r="BE26" i="12"/>
  <c r="BF26" i="12"/>
  <c r="BC26" i="12"/>
  <c r="BB26" i="12"/>
  <c r="AZ28" i="12" l="1"/>
  <c r="BA28" i="12" s="1"/>
  <c r="BD27" i="12"/>
  <c r="BE27" i="12"/>
  <c r="BF27" i="12"/>
  <c r="BC27" i="12"/>
  <c r="BB27" i="12"/>
  <c r="AZ29" i="12" l="1"/>
  <c r="BA29" i="12" s="1"/>
  <c r="BD28" i="12"/>
  <c r="BE28" i="12"/>
  <c r="BF28" i="12"/>
  <c r="BC28" i="12"/>
  <c r="BB28" i="12"/>
  <c r="AZ30" i="12" l="1"/>
  <c r="BA30" i="12" s="1"/>
  <c r="BD29" i="12"/>
  <c r="BE29" i="12"/>
  <c r="BF29" i="12"/>
  <c r="BC29" i="12"/>
  <c r="BB29" i="12"/>
  <c r="AZ31" i="12" l="1"/>
  <c r="BA31" i="12" s="1"/>
  <c r="BD30" i="12"/>
  <c r="BE30" i="12"/>
  <c r="BF30" i="12"/>
  <c r="BC30" i="12"/>
  <c r="BB30" i="12"/>
  <c r="AZ32" i="12" l="1"/>
  <c r="BA32" i="12" s="1"/>
  <c r="BD31" i="12"/>
  <c r="BE31" i="12"/>
  <c r="BF31" i="12"/>
  <c r="BC31" i="12"/>
  <c r="BB31" i="12"/>
  <c r="AZ33" i="12" l="1"/>
  <c r="BA33" i="12" s="1"/>
  <c r="BD32" i="12"/>
  <c r="BE32" i="12"/>
  <c r="BF32" i="12"/>
  <c r="BC32" i="12"/>
  <c r="BB32" i="12"/>
  <c r="AZ34" i="12" l="1"/>
  <c r="BA34" i="12" s="1"/>
  <c r="BD33" i="12"/>
  <c r="BE33" i="12"/>
  <c r="BF33" i="12"/>
  <c r="BC33" i="12"/>
  <c r="BB33" i="12"/>
  <c r="AZ35" i="12" l="1"/>
  <c r="BA35" i="12" s="1"/>
  <c r="BD34" i="12"/>
  <c r="BE34" i="12"/>
  <c r="BF34" i="12"/>
  <c r="BC34" i="12"/>
  <c r="BB34" i="12"/>
  <c r="AZ36" i="12" l="1"/>
  <c r="BA36" i="12" s="1"/>
  <c r="BD35" i="12"/>
  <c r="BE35" i="12"/>
  <c r="BF35" i="12"/>
  <c r="BC35" i="12"/>
  <c r="BB35" i="12"/>
  <c r="AZ37" i="12" l="1"/>
  <c r="BA37" i="12" s="1"/>
  <c r="BD36" i="12"/>
  <c r="BE36" i="12"/>
  <c r="BF36" i="12"/>
  <c r="BC36" i="12"/>
  <c r="BB36" i="12"/>
  <c r="AZ38" i="12" l="1"/>
  <c r="BA38" i="12" s="1"/>
  <c r="BD37" i="12"/>
  <c r="BE37" i="12"/>
  <c r="BF37" i="12"/>
  <c r="BC37" i="12"/>
  <c r="BB37" i="12"/>
  <c r="AZ39" i="12" l="1"/>
  <c r="BA39" i="12" s="1"/>
  <c r="BD38" i="12"/>
  <c r="BE38" i="12"/>
  <c r="BF38" i="12"/>
  <c r="BC38" i="12"/>
  <c r="BB38" i="12"/>
  <c r="AZ40" i="12" l="1"/>
  <c r="BA40" i="12" s="1"/>
  <c r="BD39" i="12"/>
  <c r="BE39" i="12"/>
  <c r="BF39" i="12"/>
  <c r="BC39" i="12"/>
  <c r="BB39" i="12"/>
  <c r="AZ41" i="12" l="1"/>
  <c r="BA41" i="12" s="1"/>
  <c r="BD40" i="12"/>
  <c r="BE40" i="12"/>
  <c r="BF40" i="12"/>
  <c r="BC40" i="12"/>
  <c r="BB40" i="12"/>
  <c r="AZ42" i="12" l="1"/>
  <c r="BA42" i="12" s="1"/>
  <c r="BD41" i="12"/>
  <c r="BE41" i="12"/>
  <c r="BF41" i="12"/>
  <c r="BC41" i="12"/>
  <c r="BB41" i="12"/>
  <c r="AZ43" i="12" l="1"/>
  <c r="BA43" i="12" s="1"/>
  <c r="BD42" i="12"/>
  <c r="BE42" i="12"/>
  <c r="BF42" i="12"/>
  <c r="BC42" i="12"/>
  <c r="BB42" i="12"/>
  <c r="AZ44" i="12" l="1"/>
  <c r="BA44" i="12" s="1"/>
  <c r="BD43" i="12"/>
  <c r="BE43" i="12"/>
  <c r="BF43" i="12"/>
  <c r="BC43" i="12"/>
  <c r="BB43" i="12"/>
  <c r="AZ45" i="12" l="1"/>
  <c r="BA45" i="12" s="1"/>
  <c r="BD44" i="12"/>
  <c r="BE44" i="12"/>
  <c r="BF44" i="12"/>
  <c r="BC44" i="12"/>
  <c r="BB44" i="12"/>
  <c r="AZ46" i="12" l="1"/>
  <c r="BA46" i="12" s="1"/>
  <c r="BD45" i="12"/>
  <c r="BE45" i="12"/>
  <c r="BF45" i="12"/>
  <c r="BC45" i="12"/>
  <c r="BB45" i="12"/>
  <c r="AZ47" i="12" l="1"/>
  <c r="BA47" i="12" s="1"/>
  <c r="BD46" i="12"/>
  <c r="BE46" i="12"/>
  <c r="BF46" i="12"/>
  <c r="BC46" i="12"/>
  <c r="BB46" i="12"/>
  <c r="AZ48" i="12" l="1"/>
  <c r="BA48" i="12" s="1"/>
  <c r="BE47" i="12"/>
  <c r="BF47" i="12"/>
  <c r="BD47" i="12"/>
  <c r="BC47" i="12"/>
  <c r="BB47" i="12"/>
  <c r="AZ49" i="12" l="1"/>
  <c r="BA49" i="12" s="1"/>
  <c r="BE48" i="12"/>
  <c r="BF48" i="12"/>
  <c r="BC48" i="12"/>
  <c r="BD48" i="12"/>
  <c r="BB48" i="12"/>
  <c r="AZ50" i="12" l="1"/>
  <c r="BA50" i="12" s="1"/>
  <c r="BE49" i="12"/>
  <c r="BF49" i="12"/>
  <c r="BB49" i="12"/>
  <c r="BD49" i="12"/>
  <c r="BC49" i="12"/>
  <c r="AZ51" i="12" l="1"/>
  <c r="BA51" i="12" s="1"/>
  <c r="BE50" i="12"/>
  <c r="BF50" i="12"/>
  <c r="BC50" i="12"/>
  <c r="BD50" i="12"/>
  <c r="BB50" i="12"/>
  <c r="AZ52" i="12" l="1"/>
  <c r="BA52" i="12" s="1"/>
  <c r="BE51" i="12"/>
  <c r="BF51" i="12"/>
  <c r="BD51" i="12"/>
  <c r="BC51" i="12"/>
  <c r="BB51" i="12"/>
  <c r="AZ53" i="12" l="1"/>
  <c r="BA53" i="12" s="1"/>
  <c r="BE52" i="12"/>
  <c r="BF52" i="12"/>
  <c r="BC52" i="12"/>
  <c r="BD52" i="12"/>
  <c r="BB52" i="12"/>
  <c r="AZ54" i="12" l="1"/>
  <c r="BA54" i="12" s="1"/>
  <c r="BE53" i="12"/>
  <c r="BF53" i="12"/>
  <c r="BB53" i="12"/>
  <c r="BD53" i="12"/>
  <c r="BC53" i="12"/>
  <c r="AZ55" i="12" l="1"/>
  <c r="BA55" i="12" s="1"/>
  <c r="BE54" i="12"/>
  <c r="BF54" i="12"/>
  <c r="BC54" i="12"/>
  <c r="BD54" i="12"/>
  <c r="BB54" i="12"/>
  <c r="AZ56" i="12" l="1"/>
  <c r="BA56" i="12" s="1"/>
  <c r="BE55" i="12"/>
  <c r="BF55" i="12"/>
  <c r="BD55" i="12"/>
  <c r="BC55" i="12"/>
  <c r="BB55" i="12"/>
  <c r="AZ57" i="12" l="1"/>
  <c r="BA57" i="12" s="1"/>
  <c r="BE56" i="12"/>
  <c r="BF56" i="12"/>
  <c r="BC56" i="12"/>
  <c r="BD56" i="12"/>
  <c r="BB56" i="12"/>
  <c r="AZ58" i="12" l="1"/>
  <c r="BA58" i="12" s="1"/>
  <c r="BE57" i="12"/>
  <c r="BF57" i="12"/>
  <c r="BB57" i="12"/>
  <c r="BD57" i="12"/>
  <c r="BC57" i="12"/>
  <c r="AZ59" i="12" l="1"/>
  <c r="BA59" i="12" s="1"/>
  <c r="BE58" i="12"/>
  <c r="BF58" i="12"/>
  <c r="BC58" i="12"/>
  <c r="BD58" i="12"/>
  <c r="BB58" i="12"/>
  <c r="AZ60" i="12" l="1"/>
  <c r="BA60" i="12" s="1"/>
  <c r="BE59" i="12"/>
  <c r="BF59" i="12"/>
  <c r="BD59" i="12"/>
  <c r="BC59" i="12"/>
  <c r="BB59" i="12"/>
  <c r="AZ61" i="12" l="1"/>
  <c r="BA61" i="12" s="1"/>
  <c r="BE60" i="12"/>
  <c r="BF60" i="12"/>
  <c r="BC60" i="12"/>
  <c r="BD60" i="12"/>
  <c r="BB60" i="12"/>
  <c r="AZ62" i="12" l="1"/>
  <c r="BA62" i="12" s="1"/>
  <c r="BE61" i="12"/>
  <c r="BF61" i="12"/>
  <c r="BB61" i="12"/>
  <c r="BD61" i="12"/>
  <c r="BC61" i="12"/>
  <c r="AZ63" i="12" l="1"/>
  <c r="BA63" i="12" s="1"/>
  <c r="BE62" i="12"/>
  <c r="BF62" i="12"/>
  <c r="BC62" i="12"/>
  <c r="BD62" i="12"/>
  <c r="BB62" i="12"/>
  <c r="AZ64" i="12" l="1"/>
  <c r="BA64" i="12" s="1"/>
  <c r="BE63" i="12"/>
  <c r="BF63" i="12"/>
  <c r="BD63" i="12"/>
  <c r="BC63" i="12"/>
  <c r="BB63" i="12"/>
  <c r="AZ65" i="12" l="1"/>
  <c r="BA65" i="12" s="1"/>
  <c r="BE64" i="12"/>
  <c r="BF64" i="12"/>
  <c r="BC64" i="12"/>
  <c r="BD64" i="12"/>
  <c r="BB64" i="12"/>
  <c r="AZ66" i="12" l="1"/>
  <c r="BA66" i="12" s="1"/>
  <c r="BE65" i="12"/>
  <c r="BF65" i="12"/>
  <c r="BB65" i="12"/>
  <c r="BD65" i="12"/>
  <c r="BC65" i="12"/>
  <c r="AZ67" i="12" l="1"/>
  <c r="BA67" i="12" s="1"/>
  <c r="BE66" i="12"/>
  <c r="BF66" i="12"/>
  <c r="BC66" i="12"/>
  <c r="BD66" i="12"/>
  <c r="BB66" i="12"/>
  <c r="AZ68" i="12" l="1"/>
  <c r="BA68" i="12" s="1"/>
  <c r="BE67" i="12"/>
  <c r="BF67" i="12"/>
  <c r="BD67" i="12"/>
  <c r="BC67" i="12"/>
  <c r="BB67" i="12"/>
  <c r="AZ69" i="12" l="1"/>
  <c r="BA69" i="12" s="1"/>
  <c r="BE68" i="12"/>
  <c r="BF68" i="12"/>
  <c r="BC68" i="12"/>
  <c r="BD68" i="12"/>
  <c r="BB68" i="12"/>
  <c r="AZ70" i="12" l="1"/>
  <c r="BA70" i="12" s="1"/>
  <c r="BE69" i="12"/>
  <c r="BF69" i="12"/>
  <c r="BB69" i="12"/>
  <c r="BD69" i="12"/>
  <c r="BC69" i="12"/>
  <c r="AZ71" i="12" l="1"/>
  <c r="BA71" i="12" s="1"/>
  <c r="BE70" i="12"/>
  <c r="BF70" i="12"/>
  <c r="BC70" i="12"/>
  <c r="BD70" i="12"/>
  <c r="BB70" i="12"/>
  <c r="AZ72" i="12" l="1"/>
  <c r="BA72" i="12" s="1"/>
  <c r="BE71" i="12"/>
  <c r="BF71" i="12"/>
  <c r="BD71" i="12"/>
  <c r="BC71" i="12"/>
  <c r="BB71" i="12"/>
  <c r="AZ73" i="12" l="1"/>
  <c r="BA73" i="12" s="1"/>
  <c r="BE72" i="12"/>
  <c r="BF72" i="12"/>
  <c r="BC72" i="12"/>
  <c r="BD72" i="12"/>
  <c r="BB72" i="12"/>
  <c r="AZ74" i="12" l="1"/>
  <c r="BA74" i="12" s="1"/>
  <c r="BE73" i="12"/>
  <c r="BF73" i="12"/>
  <c r="BB73" i="12"/>
  <c r="BC73" i="12"/>
  <c r="BD73" i="12"/>
  <c r="AZ75" i="12" l="1"/>
  <c r="BA75" i="12" s="1"/>
  <c r="BE74" i="12"/>
  <c r="BF74" i="12"/>
  <c r="BC74" i="12"/>
  <c r="BD74" i="12"/>
  <c r="BB74" i="12"/>
  <c r="AZ76" i="12" l="1"/>
  <c r="BA76" i="12" s="1"/>
  <c r="BE75" i="12"/>
  <c r="BF75" i="12"/>
  <c r="BD75" i="12"/>
  <c r="BC75" i="12"/>
  <c r="BB75" i="12"/>
  <c r="AZ77" i="12" l="1"/>
  <c r="BA77" i="12" s="1"/>
  <c r="BE76" i="12"/>
  <c r="BF76" i="12"/>
  <c r="BC76" i="12"/>
  <c r="BD76" i="12"/>
  <c r="BB76" i="12"/>
  <c r="AZ78" i="12" l="1"/>
  <c r="BA78" i="12" s="1"/>
  <c r="BE77" i="12"/>
  <c r="BF77" i="12"/>
  <c r="BB77" i="12"/>
  <c r="BD77" i="12"/>
  <c r="BC77" i="12"/>
  <c r="AZ79" i="12" l="1"/>
  <c r="BA79" i="12" s="1"/>
  <c r="BE78" i="12"/>
  <c r="BF78" i="12"/>
  <c r="BC78" i="12"/>
  <c r="BD78" i="12"/>
  <c r="BB78" i="12"/>
  <c r="AZ80" i="12" l="1"/>
  <c r="BA80" i="12" s="1"/>
  <c r="BE79" i="12"/>
  <c r="BF79" i="12"/>
  <c r="BD79" i="12"/>
  <c r="BC79" i="12"/>
  <c r="BB79" i="12"/>
  <c r="AZ81" i="12" l="1"/>
  <c r="BA81" i="12" s="1"/>
  <c r="BE80" i="12"/>
  <c r="BF80" i="12"/>
  <c r="BC80" i="12"/>
  <c r="BD80" i="12"/>
  <c r="BB80" i="12"/>
  <c r="AZ82" i="12" l="1"/>
  <c r="BA82" i="12" s="1"/>
  <c r="BE81" i="12"/>
  <c r="BF81" i="12"/>
  <c r="BB81" i="12"/>
  <c r="BD81" i="12"/>
  <c r="BC81" i="12"/>
  <c r="AZ83" i="12" l="1"/>
  <c r="BA83" i="12" s="1"/>
  <c r="BE82" i="12"/>
  <c r="BF82" i="12"/>
  <c r="BC82" i="12"/>
  <c r="BD82" i="12"/>
  <c r="BB82" i="12"/>
  <c r="AZ84" i="12" l="1"/>
  <c r="BA84" i="12" s="1"/>
  <c r="BE83" i="12"/>
  <c r="BF83" i="12"/>
  <c r="BC83" i="12"/>
  <c r="BB83" i="12"/>
  <c r="BD83" i="12"/>
  <c r="AZ85" i="12" l="1"/>
  <c r="BA85" i="12" s="1"/>
  <c r="BE84" i="12"/>
  <c r="BF84" i="12"/>
  <c r="BC84" i="12"/>
  <c r="BD84" i="12"/>
  <c r="BB84" i="12"/>
  <c r="AZ86" i="12" l="1"/>
  <c r="BA86" i="12" s="1"/>
  <c r="BE85" i="12"/>
  <c r="BF85" i="12"/>
  <c r="BB85" i="12"/>
  <c r="BC85" i="12"/>
  <c r="BD85" i="12"/>
  <c r="AZ87" i="12" l="1"/>
  <c r="BA87" i="12" s="1"/>
  <c r="BE86" i="12"/>
  <c r="BF86" i="12"/>
  <c r="BC86" i="12"/>
  <c r="BD86" i="12"/>
  <c r="BB86" i="12"/>
  <c r="AZ88" i="12" l="1"/>
  <c r="BA88" i="12" s="1"/>
  <c r="BE87" i="12"/>
  <c r="BF87" i="12"/>
  <c r="BC87" i="12"/>
  <c r="BB87" i="12"/>
  <c r="BD87" i="12"/>
  <c r="AZ89" i="12" l="1"/>
  <c r="BA89" i="12" s="1"/>
  <c r="BE88" i="12"/>
  <c r="BF88" i="12"/>
  <c r="BC88" i="12"/>
  <c r="BD88" i="12"/>
  <c r="BB88" i="12"/>
  <c r="AZ90" i="12" l="1"/>
  <c r="BA90" i="12" s="1"/>
  <c r="BE89" i="12"/>
  <c r="BF89" i="12"/>
  <c r="BB89" i="12"/>
  <c r="BC89" i="12"/>
  <c r="BD89" i="12"/>
  <c r="AZ91" i="12" l="1"/>
  <c r="BA91" i="12" s="1"/>
  <c r="BC90" i="12"/>
  <c r="BD90" i="12"/>
  <c r="BB90" i="12"/>
  <c r="BE90" i="12"/>
  <c r="BF90" i="12"/>
  <c r="AZ92" i="12" l="1"/>
  <c r="BA92" i="12" s="1"/>
  <c r="BC91" i="12"/>
  <c r="BD91" i="12"/>
  <c r="BE91" i="12"/>
  <c r="BB91" i="12"/>
  <c r="BF91" i="12"/>
  <c r="AZ93" i="12" l="1"/>
  <c r="BA93" i="12" s="1"/>
  <c r="BC92" i="12"/>
  <c r="BD92" i="12"/>
  <c r="BE92" i="12"/>
  <c r="BF92" i="12"/>
  <c r="BB92" i="12"/>
  <c r="AZ94" i="12" l="1"/>
  <c r="BA94" i="12" s="1"/>
  <c r="BC93" i="12"/>
  <c r="BB93" i="12"/>
  <c r="BD93" i="12"/>
  <c r="BE93" i="12"/>
  <c r="BF93" i="12"/>
  <c r="AZ95" i="12" l="1"/>
  <c r="BA95" i="12" s="1"/>
  <c r="BC94" i="12"/>
  <c r="BD94" i="12"/>
  <c r="BB94" i="12"/>
  <c r="BE94" i="12"/>
  <c r="BF94" i="12"/>
  <c r="AZ96" i="12" l="1"/>
  <c r="BA96" i="12" s="1"/>
  <c r="BC95" i="12"/>
  <c r="BD95" i="12"/>
  <c r="BE95" i="12"/>
  <c r="BB95" i="12"/>
  <c r="BF95" i="12"/>
  <c r="AZ97" i="12" l="1"/>
  <c r="BA97" i="12" s="1"/>
  <c r="BC96" i="12"/>
  <c r="BD96" i="12"/>
  <c r="BE96" i="12"/>
  <c r="BB96" i="12"/>
  <c r="BF96" i="12"/>
  <c r="AZ98" i="12" l="1"/>
  <c r="BA98" i="12" s="1"/>
  <c r="BC97" i="12"/>
  <c r="BB97" i="12"/>
  <c r="BD97" i="12"/>
  <c r="BE97" i="12"/>
  <c r="BF97" i="12"/>
  <c r="AZ99" i="12" l="1"/>
  <c r="BA99" i="12" s="1"/>
  <c r="BC98" i="12"/>
  <c r="BD98" i="12"/>
  <c r="BB98" i="12"/>
  <c r="BE98" i="12"/>
  <c r="BF98" i="12"/>
  <c r="AZ100" i="12" l="1"/>
  <c r="BA100" i="12" s="1"/>
  <c r="BC99" i="12"/>
  <c r="BD99" i="12"/>
  <c r="BE99" i="12"/>
  <c r="BB99" i="12"/>
  <c r="BF99" i="12"/>
  <c r="AZ101" i="12" l="1"/>
  <c r="BA101" i="12" s="1"/>
  <c r="BC100" i="12"/>
  <c r="BD100" i="12"/>
  <c r="BE100" i="12"/>
  <c r="BB100" i="12"/>
  <c r="BF100" i="12"/>
  <c r="AZ102" i="12" l="1"/>
  <c r="BA102" i="12" s="1"/>
  <c r="BC101" i="12"/>
  <c r="BB101" i="12"/>
  <c r="BD101" i="12"/>
  <c r="BE101" i="12"/>
  <c r="BF101" i="12"/>
  <c r="AZ103" i="12" l="1"/>
  <c r="BA103" i="12" s="1"/>
  <c r="BC102" i="12"/>
  <c r="BD102" i="12"/>
  <c r="BB102" i="12"/>
  <c r="BE102" i="12"/>
  <c r="BF102" i="12"/>
  <c r="BC103" i="12" l="1"/>
  <c r="BD103" i="12"/>
  <c r="BE103" i="12"/>
  <c r="BB103" i="12"/>
  <c r="BF103" i="12"/>
</calcChain>
</file>

<file path=xl/comments1.xml><?xml version="1.0" encoding="utf-8"?>
<comments xmlns="http://schemas.openxmlformats.org/spreadsheetml/2006/main">
  <authors>
    <author>ABHINABA GUPTA</author>
  </authors>
  <commentList>
    <comment ref="AP3" authorId="0" shapeId="0">
      <text>
        <r>
          <rPr>
            <sz val="9"/>
            <color indexed="81"/>
            <rFont val="Tahoma"/>
            <family val="2"/>
          </rPr>
          <t xml:space="preserve">Option or Stock </t>
        </r>
      </text>
    </comment>
    <comment ref="AQ3" authorId="0" shapeId="0">
      <text>
        <r>
          <rPr>
            <sz val="9"/>
            <color indexed="81"/>
            <rFont val="Tahoma"/>
            <family val="2"/>
          </rPr>
          <t>Buy or Sell</t>
        </r>
      </text>
    </comment>
  </commentList>
</comments>
</file>

<file path=xl/comments2.xml><?xml version="1.0" encoding="utf-8"?>
<comments xmlns="http://schemas.openxmlformats.org/spreadsheetml/2006/main">
  <authors>
    <author>ABHINABA GUPTA</author>
  </authors>
  <commentList>
    <comment ref="AA2" authorId="0" shapeId="0">
      <text>
        <r>
          <rPr>
            <b/>
            <sz val="12"/>
            <color indexed="81"/>
            <rFont val="Tahoma"/>
            <family val="2"/>
          </rPr>
          <t xml:space="preserve">Arka:
</t>
        </r>
        <r>
          <rPr>
            <b/>
            <sz val="12"/>
            <color indexed="81"/>
            <rFont val="Calibri"/>
            <family val="2"/>
            <scheme val="minor"/>
          </rPr>
          <t xml:space="preserve">After every entry please refresh the Stock name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output!$C$2:$D$85" type="102" refreshedVersion="5" minRefreshableVersion="5">
    <extLst>
      <ext xmlns:x15="http://schemas.microsoft.com/office/spreadsheetml/2010/11/main" uri="{DE250136-89BD-433C-8126-D09CA5730AF9}">
        <x15:connection id="Range-791644b5-573b-4a6d-af17-431f9349849d" autoDelete="1" usedByAddin="1">
          <x15:rangePr sourceName="_xlcn.WorksheetConnection_outputC2D851"/>
        </x15:connection>
      </ext>
    </extLst>
  </connection>
</connections>
</file>

<file path=xl/sharedStrings.xml><?xml version="1.0" encoding="utf-8"?>
<sst xmlns="http://schemas.openxmlformats.org/spreadsheetml/2006/main" count="821" uniqueCount="87">
  <si>
    <t>Chart</t>
  </si>
  <si>
    <t>OI</t>
  </si>
  <si>
    <t>Chng in OI</t>
  </si>
  <si>
    <t>Volume</t>
  </si>
  <si>
    <t>IV</t>
  </si>
  <si>
    <t>LTP</t>
  </si>
  <si>
    <t>Net Chng</t>
  </si>
  <si>
    <t>Bid</t>
  </si>
  <si>
    <t>Qty</t>
  </si>
  <si>
    <t>Price</t>
  </si>
  <si>
    <t>Ask</t>
  </si>
  <si>
    <t>Strike Price</t>
  </si>
  <si>
    <t>-</t>
  </si>
  <si>
    <t>NIFTY  CURRENT SPOT</t>
  </si>
  <si>
    <t xml:space="preserve">Close to ATM </t>
  </si>
  <si>
    <t>OI Cumm SUM (rounded to 10,00,000)</t>
  </si>
  <si>
    <t>Paste the current Nifty Value here
@AB2</t>
  </si>
  <si>
    <t>NIFTY OPTION CHAIN Homepage</t>
  </si>
  <si>
    <t>24/04</t>
  </si>
  <si>
    <t>25/04</t>
  </si>
  <si>
    <t>23/04</t>
  </si>
  <si>
    <t>TREND</t>
  </si>
  <si>
    <t>Interpretation</t>
  </si>
  <si>
    <t>OI change</t>
  </si>
  <si>
    <t>price change</t>
  </si>
  <si>
    <t>Call Volume</t>
  </si>
  <si>
    <t>Call Net OI</t>
  </si>
  <si>
    <t>Call change in OI</t>
  </si>
  <si>
    <t>Call Price change</t>
  </si>
  <si>
    <t>Call LTP</t>
  </si>
  <si>
    <t>strike</t>
  </si>
  <si>
    <t>Put LTP</t>
  </si>
  <si>
    <t>Put Price Change</t>
  </si>
  <si>
    <t>Put Change in OI</t>
  </si>
  <si>
    <t>Put Net OI</t>
  </si>
  <si>
    <t>Put Volume</t>
  </si>
  <si>
    <t>Call Price Change</t>
  </si>
  <si>
    <t>Call Change in OI</t>
  </si>
  <si>
    <t>Call  OI</t>
  </si>
  <si>
    <t>Put OI</t>
  </si>
  <si>
    <t>Call Implied Volatility</t>
  </si>
  <si>
    <t>Put Implied Volatility</t>
  </si>
  <si>
    <t xml:space="preserve"> Put LTP</t>
  </si>
  <si>
    <t>Call IV(%)</t>
  </si>
  <si>
    <t>Put IV(%)</t>
  </si>
  <si>
    <t xml:space="preserve">Call+Put OI </t>
  </si>
  <si>
    <t>Call OI value</t>
  </si>
  <si>
    <t>Put OI Value</t>
  </si>
  <si>
    <t>Max Pain levels</t>
  </si>
  <si>
    <t>PCR Ratio</t>
  </si>
  <si>
    <t>Strike difference</t>
  </si>
  <si>
    <t>Paste the current Stock price here 
@AB2</t>
  </si>
  <si>
    <t>Paste the STOCK option chain screen here @B4</t>
  </si>
  <si>
    <t xml:space="preserve">Paste the NIFTY option chain screen here @B4
</t>
  </si>
  <si>
    <t>Type the stock name here</t>
  </si>
  <si>
    <t>Reliance</t>
  </si>
  <si>
    <r>
      <t xml:space="preserve">The below are the key assumptions to help understand the option mechanics and in no way correlate with the real world. Please read </t>
    </r>
    <r>
      <rPr>
        <b/>
        <i/>
        <sz val="11"/>
        <color theme="1"/>
        <rFont val="Calibri"/>
        <family val="2"/>
        <scheme val="minor"/>
      </rPr>
      <t>John C Hull</t>
    </r>
    <r>
      <rPr>
        <sz val="11"/>
        <color theme="1"/>
        <rFont val="Calibri"/>
        <family val="2"/>
        <scheme val="minor"/>
      </rPr>
      <t xml:space="preserve"> before investing</t>
    </r>
  </si>
  <si>
    <t>2. The payoff chart shows only a therotical snapshot of the outcomes and not all possible outcomes.</t>
  </si>
  <si>
    <t>3. For simplicity , I have kept the option of having maximum of 4 instruments including stock</t>
  </si>
  <si>
    <t>1. Stock price has been simulated between the ranges as observed in the column B (tab : "OI Pain and Trend Dashboard")</t>
  </si>
  <si>
    <t xml:space="preserve">Format Control </t>
  </si>
  <si>
    <t>DO NOT TAMPER WITH</t>
  </si>
  <si>
    <t>Call</t>
  </si>
  <si>
    <t>Put</t>
  </si>
  <si>
    <t xml:space="preserve">Stock </t>
  </si>
  <si>
    <t>N/A</t>
  </si>
  <si>
    <t>validation for combo box (option selection)</t>
  </si>
  <si>
    <t>validation for combo box (option buy or sell)</t>
  </si>
  <si>
    <t xml:space="preserve">Buy </t>
  </si>
  <si>
    <t>Sell</t>
  </si>
  <si>
    <t>validation for list box (chosing spot or strike)</t>
  </si>
  <si>
    <t>Srl No</t>
  </si>
  <si>
    <t>Do Nothing</t>
  </si>
  <si>
    <t>Strike</t>
  </si>
  <si>
    <t>Spot simulation with jumps of 10</t>
  </si>
  <si>
    <t>min level</t>
  </si>
  <si>
    <t>max level</t>
  </si>
  <si>
    <t>range</t>
  </si>
  <si>
    <t>jump steps</t>
  </si>
  <si>
    <t>Strategy1</t>
  </si>
  <si>
    <t>Strategy2</t>
  </si>
  <si>
    <t>Strategy3</t>
  </si>
  <si>
    <t>Strategy4</t>
  </si>
  <si>
    <t>Strike Levels</t>
  </si>
  <si>
    <t>Final Payoff</t>
  </si>
  <si>
    <t xml:space="preserve">Strategy2 </t>
  </si>
  <si>
    <t>Startegy4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</si>
</sst>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₹-4009]\ * #,##0.00_ ;_ [$₹-4009]\ * \-#,##0.00_ ;_ [$₹-4009]\ * &quot;-&quot;??_ ;_ @_ "/>
    <numFmt numFmtId="165" formatCode="_ [$₹-445]\ * #,##0_ ;_ [$₹-445]\ * \-#,##0_ ;_ [$₹-445]\ * &quot;-&quot;??_ ;_ @_ 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.1"/>
      <color rgb="FF000000"/>
      <name val="Trebuchet MS"/>
      <family val="2"/>
    </font>
    <font>
      <sz val="12.1"/>
      <color rgb="FF008000"/>
      <name val="Trebuchet MS"/>
      <family val="2"/>
    </font>
    <font>
      <sz val="12.1"/>
      <color rgb="FFFF0000"/>
      <name val="Trebuchet MS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22"/>
      <color theme="10"/>
      <name val="Calibri"/>
      <family val="2"/>
      <scheme val="minor"/>
    </font>
    <font>
      <b/>
      <sz val="12.1"/>
      <color theme="1"/>
      <name val="Trebuchet MS"/>
      <family val="2"/>
    </font>
    <font>
      <b/>
      <sz val="17"/>
      <color rgb="FF000000"/>
      <name val="Trebuchet MS"/>
      <family val="2"/>
    </font>
    <font>
      <sz val="12.1"/>
      <color rgb="FF3A3D7D"/>
      <name val="Trebuchet MS"/>
      <family val="2"/>
    </font>
    <font>
      <sz val="11"/>
      <color rgb="FF333333"/>
      <name val="Roboto"/>
    </font>
    <font>
      <sz val="11"/>
      <color rgb="FF3E85C5"/>
      <name val="Roboto"/>
    </font>
    <font>
      <sz val="11"/>
      <color rgb="FFCB0505"/>
      <name val="Roboto"/>
    </font>
    <font>
      <sz val="11"/>
      <color rgb="FF009900"/>
      <name val="Roboto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indexed="81"/>
      <name val="Calibri"/>
      <family val="2"/>
      <scheme val="minor"/>
    </font>
    <font>
      <b/>
      <sz val="12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8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gradientFill degree="90">
        <stop position="0">
          <color theme="3" tint="0.40000610370189521"/>
        </stop>
        <stop position="0.5">
          <color theme="3" tint="0.59999389629810485"/>
        </stop>
        <stop position="1">
          <color theme="3" tint="0.40000610370189521"/>
        </stop>
      </gradient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rgb="FFACA99F"/>
      </left>
      <right style="medium">
        <color rgb="FFACA99F"/>
      </right>
      <top/>
      <bottom style="medium">
        <color rgb="FFACA99F"/>
      </bottom>
      <diagonal/>
    </border>
    <border>
      <left style="medium">
        <color rgb="FFC6C2BA"/>
      </left>
      <right style="medium">
        <color rgb="FFACA99F"/>
      </right>
      <top style="medium">
        <color rgb="FFC6C2BA"/>
      </top>
      <bottom/>
      <diagonal/>
    </border>
    <border>
      <left style="medium">
        <color rgb="FFACA99F"/>
      </left>
      <right style="medium">
        <color rgb="FFACA99F"/>
      </right>
      <top style="medium">
        <color rgb="FFC6C2BA"/>
      </top>
      <bottom/>
      <diagonal/>
    </border>
    <border>
      <left style="medium">
        <color rgb="FFC6C2BA"/>
      </left>
      <right style="medium">
        <color rgb="FFACA99F"/>
      </right>
      <top/>
      <bottom style="medium">
        <color rgb="FFACA99F"/>
      </bottom>
      <diagonal/>
    </border>
    <border>
      <left/>
      <right/>
      <top/>
      <bottom style="medium">
        <color rgb="FFC6C2BA"/>
      </bottom>
      <diagonal/>
    </border>
    <border>
      <left/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/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" fontId="10" fillId="0" borderId="0" xfId="0" applyNumberFormat="1" applyFont="1"/>
    <xf numFmtId="0" fontId="0" fillId="3" borderId="0" xfId="0" applyFill="1"/>
    <xf numFmtId="0" fontId="1" fillId="3" borderId="0" xfId="0" applyFont="1" applyFill="1"/>
    <xf numFmtId="0" fontId="12" fillId="5" borderId="6" xfId="0" applyFont="1" applyFill="1" applyBorder="1" applyAlignment="1">
      <alignment horizontal="center" vertical="top" wrapText="1"/>
    </xf>
    <xf numFmtId="0" fontId="13" fillId="5" borderId="6" xfId="0" applyFont="1" applyFill="1" applyBorder="1" applyAlignment="1">
      <alignment horizontal="center" vertical="top" wrapText="1"/>
    </xf>
    <xf numFmtId="3" fontId="12" fillId="5" borderId="6" xfId="0" applyNumberFormat="1" applyFont="1" applyFill="1" applyBorder="1" applyAlignment="1">
      <alignment horizontal="center" vertical="top" wrapText="1"/>
    </xf>
    <xf numFmtId="4" fontId="5" fillId="5" borderId="6" xfId="1" applyNumberFormat="1" applyFill="1" applyBorder="1" applyAlignment="1">
      <alignment horizontal="center" vertical="top" wrapText="1"/>
    </xf>
    <xf numFmtId="0" fontId="14" fillId="5" borderId="6" xfId="0" applyFont="1" applyFill="1" applyBorder="1" applyAlignment="1">
      <alignment horizontal="center" vertical="top" wrapText="1"/>
    </xf>
    <xf numFmtId="4" fontId="12" fillId="5" borderId="6" xfId="0" applyNumberFormat="1" applyFont="1" applyFill="1" applyBorder="1" applyAlignment="1">
      <alignment horizontal="center" vertical="top" wrapText="1"/>
    </xf>
    <xf numFmtId="0" fontId="5" fillId="5" borderId="6" xfId="1" applyFill="1" applyBorder="1" applyAlignment="1">
      <alignment horizontal="center" vertical="top" wrapText="1"/>
    </xf>
    <xf numFmtId="0" fontId="15" fillId="5" borderId="6" xfId="0" applyFont="1" applyFill="1" applyBorder="1" applyAlignment="1">
      <alignment horizontal="center" vertical="top" wrapText="1"/>
    </xf>
    <xf numFmtId="0" fontId="13" fillId="5" borderId="7" xfId="0" applyFont="1" applyFill="1" applyBorder="1" applyAlignment="1">
      <alignment horizontal="center" vertical="top" wrapText="1"/>
    </xf>
    <xf numFmtId="3" fontId="12" fillId="5" borderId="8" xfId="0" applyNumberFormat="1" applyFont="1" applyFill="1" applyBorder="1" applyAlignment="1">
      <alignment horizontal="center" vertical="top" wrapText="1"/>
    </xf>
    <xf numFmtId="0" fontId="12" fillId="5" borderId="8" xfId="0" applyFont="1" applyFill="1" applyBorder="1" applyAlignment="1">
      <alignment horizontal="center" vertical="top" wrapText="1"/>
    </xf>
    <xf numFmtId="4" fontId="5" fillId="5" borderId="8" xfId="1" applyNumberFormat="1" applyFill="1" applyBorder="1" applyAlignment="1">
      <alignment horizontal="center" vertical="top" wrapText="1"/>
    </xf>
    <xf numFmtId="4" fontId="12" fillId="5" borderId="8" xfId="0" applyNumberFormat="1" applyFont="1" applyFill="1" applyBorder="1" applyAlignment="1">
      <alignment horizontal="center" vertical="top" wrapText="1"/>
    </xf>
    <xf numFmtId="0" fontId="5" fillId="5" borderId="8" xfId="1" applyFill="1" applyBorder="1" applyAlignment="1">
      <alignment horizontal="center" vertical="top" wrapText="1"/>
    </xf>
    <xf numFmtId="0" fontId="13" fillId="5" borderId="8" xfId="0" applyFont="1" applyFill="1" applyBorder="1" applyAlignment="1">
      <alignment horizontal="center" vertical="top" wrapText="1"/>
    </xf>
    <xf numFmtId="0" fontId="13" fillId="5" borderId="9" xfId="0" applyFont="1" applyFill="1" applyBorder="1" applyAlignment="1">
      <alignment horizontal="center" vertical="top" wrapText="1"/>
    </xf>
    <xf numFmtId="0" fontId="16" fillId="0" borderId="0" xfId="0" applyFont="1"/>
    <xf numFmtId="0" fontId="17" fillId="0" borderId="0" xfId="0" applyFont="1"/>
    <xf numFmtId="0" fontId="11" fillId="0" borderId="0" xfId="0" applyFont="1" applyFill="1" applyBorder="1" applyAlignment="1">
      <alignment horizontal="center"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 wrapText="1"/>
    </xf>
    <xf numFmtId="0" fontId="5" fillId="0" borderId="0" xfId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right" vertical="top" wrapText="1"/>
    </xf>
    <xf numFmtId="0" fontId="5" fillId="0" borderId="0" xfId="1" applyFill="1" applyBorder="1" applyAlignment="1">
      <alignment horizontal="center" vertical="top" wrapText="1"/>
    </xf>
    <xf numFmtId="4" fontId="2" fillId="0" borderId="0" xfId="0" applyNumberFormat="1" applyFont="1" applyFill="1" applyBorder="1" applyAlignment="1">
      <alignment horizontal="right" vertical="top" wrapText="1"/>
    </xf>
    <xf numFmtId="4" fontId="5" fillId="0" borderId="0" xfId="1" applyNumberForma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4" fontId="17" fillId="0" borderId="0" xfId="0" applyNumberFormat="1" applyFont="1"/>
    <xf numFmtId="164" fontId="17" fillId="0" borderId="0" xfId="0" applyNumberFormat="1" applyFont="1"/>
    <xf numFmtId="0" fontId="17" fillId="3" borderId="0" xfId="0" applyFont="1" applyFill="1"/>
    <xf numFmtId="0" fontId="17" fillId="7" borderId="0" xfId="0" applyFont="1" applyFill="1"/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1" fontId="16" fillId="0" borderId="0" xfId="0" applyNumberFormat="1" applyFont="1"/>
    <xf numFmtId="0" fontId="19" fillId="0" borderId="0" xfId="0" applyFont="1" applyAlignment="1">
      <alignment horizontal="center" vertical="center"/>
    </xf>
    <xf numFmtId="1" fontId="20" fillId="0" borderId="1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1" fontId="21" fillId="0" borderId="10" xfId="0" applyNumberFormat="1" applyFont="1" applyBorder="1" applyAlignment="1">
      <alignment horizontal="center" vertical="center"/>
    </xf>
    <xf numFmtId="1" fontId="21" fillId="0" borderId="12" xfId="0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164" fontId="18" fillId="0" borderId="17" xfId="0" applyNumberFormat="1" applyFont="1" applyBorder="1" applyAlignment="1">
      <alignment horizontal="center" vertical="center"/>
    </xf>
    <xf numFmtId="164" fontId="18" fillId="0" borderId="18" xfId="0" applyNumberFormat="1" applyFont="1" applyBorder="1" applyAlignment="1">
      <alignment horizontal="center" vertical="center"/>
    </xf>
    <xf numFmtId="164" fontId="16" fillId="0" borderId="13" xfId="0" applyNumberFormat="1" applyFont="1" applyBorder="1" applyAlignment="1">
      <alignment horizontal="center" vertical="center"/>
    </xf>
    <xf numFmtId="164" fontId="18" fillId="0" borderId="19" xfId="0" applyNumberFormat="1" applyFont="1" applyBorder="1" applyAlignment="1">
      <alignment horizontal="center" vertical="center"/>
    </xf>
    <xf numFmtId="1" fontId="18" fillId="6" borderId="20" xfId="0" applyNumberFormat="1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18" fillId="6" borderId="22" xfId="0" applyFont="1" applyFill="1" applyBorder="1" applyAlignment="1">
      <alignment horizontal="center" vertical="center"/>
    </xf>
    <xf numFmtId="0" fontId="18" fillId="6" borderId="23" xfId="0" applyFont="1" applyFill="1" applyBorder="1" applyAlignment="1">
      <alignment horizontal="center" vertical="center"/>
    </xf>
    <xf numFmtId="0" fontId="18" fillId="6" borderId="21" xfId="0" applyFont="1" applyFill="1" applyBorder="1" applyAlignment="1">
      <alignment horizontal="center" vertical="center"/>
    </xf>
    <xf numFmtId="0" fontId="18" fillId="6" borderId="24" xfId="0" applyFont="1" applyFill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164" fontId="16" fillId="0" borderId="25" xfId="0" applyNumberFormat="1" applyFont="1" applyBorder="1" applyAlignment="1">
      <alignment horizontal="center" vertical="center"/>
    </xf>
    <xf numFmtId="165" fontId="16" fillId="0" borderId="25" xfId="0" applyNumberFormat="1" applyFont="1" applyBorder="1"/>
    <xf numFmtId="165" fontId="16" fillId="0" borderId="16" xfId="0" applyNumberFormat="1" applyFont="1" applyBorder="1"/>
    <xf numFmtId="165" fontId="16" fillId="0" borderId="0" xfId="0" applyNumberFormat="1" applyFont="1" applyBorder="1"/>
    <xf numFmtId="165" fontId="16" fillId="0" borderId="11" xfId="0" applyNumberFormat="1" applyFont="1" applyBorder="1"/>
    <xf numFmtId="165" fontId="16" fillId="0" borderId="13" xfId="0" applyNumberFormat="1" applyFont="1" applyBorder="1"/>
    <xf numFmtId="165" fontId="16" fillId="0" borderId="14" xfId="0" applyNumberFormat="1" applyFont="1" applyBorder="1"/>
    <xf numFmtId="0" fontId="22" fillId="0" borderId="2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1" fontId="19" fillId="0" borderId="0" xfId="0" applyNumberFormat="1" applyFont="1"/>
    <xf numFmtId="0" fontId="16" fillId="0" borderId="0" xfId="0" applyFont="1" applyAlignment="1">
      <alignment horizontal="center"/>
    </xf>
    <xf numFmtId="0" fontId="18" fillId="6" borderId="26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165" fontId="16" fillId="0" borderId="28" xfId="0" applyNumberFormat="1" applyFont="1" applyBorder="1"/>
    <xf numFmtId="0" fontId="16" fillId="0" borderId="29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6" fillId="0" borderId="31" xfId="0" applyFont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vertical="center" wrapText="1"/>
    </xf>
    <xf numFmtId="0" fontId="19" fillId="0" borderId="0" xfId="0" applyFont="1"/>
    <xf numFmtId="0" fontId="27" fillId="8" borderId="10" xfId="0" applyFont="1" applyFill="1" applyBorder="1"/>
    <xf numFmtId="0" fontId="27" fillId="8" borderId="0" xfId="0" applyFont="1" applyFill="1" applyBorder="1"/>
    <xf numFmtId="0" fontId="27" fillId="8" borderId="11" xfId="0" applyFont="1" applyFill="1" applyBorder="1"/>
    <xf numFmtId="0" fontId="27" fillId="8" borderId="12" xfId="0" applyFont="1" applyFill="1" applyBorder="1" applyAlignment="1">
      <alignment horizontal="left" vertical="top"/>
    </xf>
    <xf numFmtId="0" fontId="27" fillId="8" borderId="13" xfId="0" applyFont="1" applyFill="1" applyBorder="1"/>
    <xf numFmtId="0" fontId="27" fillId="8" borderId="14" xfId="0" applyFont="1" applyFill="1" applyBorder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27" fillId="8" borderId="15" xfId="0" applyFont="1" applyFill="1" applyBorder="1" applyAlignment="1">
      <alignment horizontal="left" vertical="top"/>
    </xf>
    <xf numFmtId="0" fontId="27" fillId="8" borderId="25" xfId="0" applyFont="1" applyFill="1" applyBorder="1" applyAlignment="1">
      <alignment horizontal="left" vertical="top"/>
    </xf>
    <xf numFmtId="0" fontId="27" fillId="8" borderId="16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Font="1"/>
    <xf numFmtId="0" fontId="0" fillId="0" borderId="0" xfId="0" applyFont="1"/>
    <xf numFmtId="0" fontId="1" fillId="3" borderId="32" xfId="0" applyFont="1" applyFill="1" applyBorder="1" applyAlignment="1">
      <alignment horizontal="center"/>
    </xf>
    <xf numFmtId="0" fontId="28" fillId="0" borderId="32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0">
    <dxf>
      <fill>
        <patternFill>
          <bgColor rgb="FFFF7C80"/>
        </patternFill>
      </fill>
    </dxf>
    <dxf>
      <fill>
        <patternFill>
          <bgColor rgb="FF00CC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7C80"/>
        </patternFill>
      </fill>
    </dxf>
    <dxf>
      <fill>
        <patternFill>
          <bgColor rgb="FF00CC66"/>
        </patternFill>
      </fill>
    </dxf>
    <dxf>
      <fill>
        <patternFill>
          <bgColor rgb="FF33CC33"/>
        </patternFill>
      </fill>
    </dxf>
    <dxf>
      <font>
        <color auto="1"/>
      </font>
      <fill>
        <patternFill>
          <bgColor rgb="FFFF6699"/>
        </patternFill>
      </fill>
    </dxf>
    <dxf>
      <fill>
        <patternFill>
          <bgColor rgb="FF9966FF"/>
        </patternFill>
      </fill>
    </dxf>
    <dxf>
      <fill>
        <patternFill>
          <bgColor rgb="FF0066CC"/>
        </patternFill>
      </fill>
    </dxf>
    <dxf>
      <fill>
        <patternFill>
          <bgColor rgb="FF33CC33"/>
        </patternFill>
      </fill>
    </dxf>
    <dxf>
      <fill>
        <patternFill>
          <bgColor rgb="FF9966FF"/>
        </patternFill>
      </fill>
    </dxf>
    <dxf>
      <font>
        <color auto="1"/>
      </font>
      <fill>
        <patternFill>
          <bgColor rgb="FFFF6699"/>
        </patternFill>
      </fill>
    </dxf>
    <dxf>
      <fill>
        <patternFill>
          <bgColor rgb="FF9966FF"/>
        </patternFill>
      </fill>
    </dxf>
    <dxf>
      <fill>
        <patternFill>
          <bgColor rgb="FF0066CC"/>
        </patternFill>
      </fill>
    </dxf>
    <dxf>
      <fill>
        <patternFill>
          <bgColor rgb="FFFF7C80"/>
        </patternFill>
      </fill>
    </dxf>
    <dxf>
      <fill>
        <patternFill>
          <bgColor rgb="FF00CC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7C80"/>
        </patternFill>
      </fill>
    </dxf>
    <dxf>
      <fill>
        <patternFill>
          <bgColor rgb="FF00CC66"/>
        </patternFill>
      </fill>
    </dxf>
    <dxf>
      <fill>
        <patternFill>
          <bgColor rgb="FF33CC33"/>
        </patternFill>
      </fill>
    </dxf>
    <dxf>
      <font>
        <color auto="1"/>
      </font>
      <fill>
        <patternFill>
          <bgColor rgb="FFFF6699"/>
        </patternFill>
      </fill>
    </dxf>
    <dxf>
      <fill>
        <patternFill>
          <bgColor rgb="FF9966FF"/>
        </patternFill>
      </fill>
    </dxf>
    <dxf>
      <fill>
        <patternFill>
          <bgColor rgb="FF0066CC"/>
        </patternFill>
      </fill>
    </dxf>
    <dxf>
      <fill>
        <patternFill>
          <bgColor rgb="FF33CC33"/>
        </patternFill>
      </fill>
    </dxf>
    <dxf>
      <fill>
        <patternFill>
          <bgColor rgb="FF9966FF"/>
        </patternFill>
      </fill>
    </dxf>
    <dxf>
      <font>
        <color auto="1"/>
      </font>
      <fill>
        <patternFill>
          <bgColor rgb="FFFF6699"/>
        </patternFill>
      </fill>
    </dxf>
    <dxf>
      <fill>
        <patternFill>
          <bgColor rgb="FF9966FF"/>
        </patternFill>
      </fill>
    </dxf>
    <dxf>
      <fill>
        <patternFill>
          <bgColor rgb="FF0066CC"/>
        </patternFill>
      </fill>
    </dxf>
  </dxfs>
  <tableStyles count="0" defaultTableStyle="TableStyleMedium2" defaultPivotStyle="PivotStyleLight16"/>
  <colors>
    <mruColors>
      <color rgb="FF9966FF"/>
      <color rgb="FFFF7C80"/>
      <color rgb="FF0066CC"/>
      <color rgb="FF33CC33"/>
      <color rgb="FF00CC66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OPTION SMILE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'OI Pain and Trend Dashboard'!$G$2</c:f>
              <c:strCache>
                <c:ptCount val="1"/>
                <c:pt idx="0">
                  <c:v>Call IV(%)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'OI Pain and Trend Dashboard'!$B$3:$B$25</c:f>
              <c:numCache>
                <c:formatCode>0</c:formatCode>
                <c:ptCount val="23"/>
                <c:pt idx="0">
                  <c:v>13700</c:v>
                </c:pt>
                <c:pt idx="1">
                  <c:v>13800</c:v>
                </c:pt>
                <c:pt idx="2">
                  <c:v>13900</c:v>
                </c:pt>
                <c:pt idx="3">
                  <c:v>14000</c:v>
                </c:pt>
                <c:pt idx="4">
                  <c:v>14100</c:v>
                </c:pt>
                <c:pt idx="5">
                  <c:v>14200</c:v>
                </c:pt>
                <c:pt idx="6">
                  <c:v>14300</c:v>
                </c:pt>
                <c:pt idx="7">
                  <c:v>14400</c:v>
                </c:pt>
                <c:pt idx="8">
                  <c:v>14500</c:v>
                </c:pt>
                <c:pt idx="9">
                  <c:v>14600</c:v>
                </c:pt>
                <c:pt idx="10">
                  <c:v>14700</c:v>
                </c:pt>
                <c:pt idx="11">
                  <c:v>14800</c:v>
                </c:pt>
                <c:pt idx="12">
                  <c:v>14900</c:v>
                </c:pt>
                <c:pt idx="13">
                  <c:v>15000</c:v>
                </c:pt>
                <c:pt idx="14">
                  <c:v>15100</c:v>
                </c:pt>
                <c:pt idx="15">
                  <c:v>15200</c:v>
                </c:pt>
                <c:pt idx="16">
                  <c:v>15300</c:v>
                </c:pt>
                <c:pt idx="17">
                  <c:v>15400</c:v>
                </c:pt>
                <c:pt idx="18">
                  <c:v>15500</c:v>
                </c:pt>
                <c:pt idx="19">
                  <c:v>15600</c:v>
                </c:pt>
                <c:pt idx="20">
                  <c:v>15700</c:v>
                </c:pt>
                <c:pt idx="21">
                  <c:v>15800</c:v>
                </c:pt>
                <c:pt idx="22">
                  <c:v>15900</c:v>
                </c:pt>
              </c:numCache>
            </c:numRef>
          </c:cat>
          <c:val>
            <c:numRef>
              <c:f>'OI Pain and Trend Dashboard'!$G$3:$G$25</c:f>
              <c:numCache>
                <c:formatCode>General</c:formatCode>
                <c:ptCount val="23"/>
                <c:pt idx="0">
                  <c:v>0</c:v>
                </c:pt>
                <c:pt idx="1">
                  <c:v>21.99</c:v>
                </c:pt>
                <c:pt idx="2">
                  <c:v>18.059999999999999</c:v>
                </c:pt>
                <c:pt idx="3">
                  <c:v>19.350000000000001</c:v>
                </c:pt>
                <c:pt idx="4">
                  <c:v>19.399999999999999</c:v>
                </c:pt>
                <c:pt idx="5">
                  <c:v>19.75</c:v>
                </c:pt>
                <c:pt idx="6">
                  <c:v>20.149999999999999</c:v>
                </c:pt>
                <c:pt idx="7">
                  <c:v>20.170000000000002</c:v>
                </c:pt>
                <c:pt idx="8">
                  <c:v>19.829999999999998</c:v>
                </c:pt>
                <c:pt idx="9">
                  <c:v>19.62</c:v>
                </c:pt>
                <c:pt idx="10">
                  <c:v>19.64</c:v>
                </c:pt>
                <c:pt idx="11">
                  <c:v>19.16</c:v>
                </c:pt>
                <c:pt idx="12">
                  <c:v>18.940000000000001</c:v>
                </c:pt>
                <c:pt idx="13">
                  <c:v>18.440000000000001</c:v>
                </c:pt>
                <c:pt idx="14">
                  <c:v>18.059999999999999</c:v>
                </c:pt>
                <c:pt idx="15">
                  <c:v>17.690000000000001</c:v>
                </c:pt>
                <c:pt idx="16">
                  <c:v>17.21</c:v>
                </c:pt>
                <c:pt idx="17">
                  <c:v>16.88</c:v>
                </c:pt>
                <c:pt idx="18">
                  <c:v>16.600000000000001</c:v>
                </c:pt>
                <c:pt idx="19">
                  <c:v>16.2</c:v>
                </c:pt>
                <c:pt idx="20">
                  <c:v>16.010000000000002</c:v>
                </c:pt>
                <c:pt idx="21">
                  <c:v>15.94</c:v>
                </c:pt>
                <c:pt idx="22">
                  <c:v>15.98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'OI Pain and Trend Dashboard'!$R$2</c:f>
              <c:strCache>
                <c:ptCount val="1"/>
                <c:pt idx="0">
                  <c:v>Put IV(%)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'OI Pain and Trend Dashboard'!$B$3:$B$25</c:f>
              <c:numCache>
                <c:formatCode>0</c:formatCode>
                <c:ptCount val="23"/>
                <c:pt idx="0">
                  <c:v>13700</c:v>
                </c:pt>
                <c:pt idx="1">
                  <c:v>13800</c:v>
                </c:pt>
                <c:pt idx="2">
                  <c:v>13900</c:v>
                </c:pt>
                <c:pt idx="3">
                  <c:v>14000</c:v>
                </c:pt>
                <c:pt idx="4">
                  <c:v>14100</c:v>
                </c:pt>
                <c:pt idx="5">
                  <c:v>14200</c:v>
                </c:pt>
                <c:pt idx="6">
                  <c:v>14300</c:v>
                </c:pt>
                <c:pt idx="7">
                  <c:v>14400</c:v>
                </c:pt>
                <c:pt idx="8">
                  <c:v>14500</c:v>
                </c:pt>
                <c:pt idx="9">
                  <c:v>14600</c:v>
                </c:pt>
                <c:pt idx="10">
                  <c:v>14700</c:v>
                </c:pt>
                <c:pt idx="11">
                  <c:v>14800</c:v>
                </c:pt>
                <c:pt idx="12">
                  <c:v>14900</c:v>
                </c:pt>
                <c:pt idx="13">
                  <c:v>15000</c:v>
                </c:pt>
                <c:pt idx="14">
                  <c:v>15100</c:v>
                </c:pt>
                <c:pt idx="15">
                  <c:v>15200</c:v>
                </c:pt>
                <c:pt idx="16">
                  <c:v>15300</c:v>
                </c:pt>
                <c:pt idx="17">
                  <c:v>15400</c:v>
                </c:pt>
                <c:pt idx="18">
                  <c:v>15500</c:v>
                </c:pt>
                <c:pt idx="19">
                  <c:v>15600</c:v>
                </c:pt>
                <c:pt idx="20">
                  <c:v>15700</c:v>
                </c:pt>
                <c:pt idx="21">
                  <c:v>15800</c:v>
                </c:pt>
                <c:pt idx="22">
                  <c:v>15900</c:v>
                </c:pt>
              </c:numCache>
            </c:numRef>
          </c:cat>
          <c:val>
            <c:numRef>
              <c:f>'OI Pain and Trend Dashboard'!$R$3:$R$25</c:f>
              <c:numCache>
                <c:formatCode>General</c:formatCode>
                <c:ptCount val="23"/>
                <c:pt idx="0">
                  <c:v>25.84</c:v>
                </c:pt>
                <c:pt idx="1">
                  <c:v>25.44</c:v>
                </c:pt>
                <c:pt idx="2">
                  <c:v>25.11</c:v>
                </c:pt>
                <c:pt idx="3">
                  <c:v>24.68</c:v>
                </c:pt>
                <c:pt idx="4">
                  <c:v>24.09</c:v>
                </c:pt>
                <c:pt idx="5">
                  <c:v>23.7</c:v>
                </c:pt>
                <c:pt idx="6">
                  <c:v>23.3</c:v>
                </c:pt>
                <c:pt idx="7">
                  <c:v>23.03</c:v>
                </c:pt>
                <c:pt idx="8">
                  <c:v>22.65</c:v>
                </c:pt>
                <c:pt idx="9">
                  <c:v>22.37</c:v>
                </c:pt>
                <c:pt idx="10">
                  <c:v>22.08</c:v>
                </c:pt>
                <c:pt idx="11">
                  <c:v>21.6</c:v>
                </c:pt>
                <c:pt idx="12">
                  <c:v>21.32</c:v>
                </c:pt>
                <c:pt idx="13">
                  <c:v>20.86</c:v>
                </c:pt>
                <c:pt idx="14">
                  <c:v>20.59</c:v>
                </c:pt>
                <c:pt idx="15">
                  <c:v>20.22</c:v>
                </c:pt>
                <c:pt idx="16">
                  <c:v>20.05</c:v>
                </c:pt>
                <c:pt idx="17">
                  <c:v>20.07</c:v>
                </c:pt>
                <c:pt idx="18">
                  <c:v>20.57</c:v>
                </c:pt>
                <c:pt idx="19">
                  <c:v>20.14</c:v>
                </c:pt>
                <c:pt idx="20">
                  <c:v>19.37</c:v>
                </c:pt>
                <c:pt idx="21">
                  <c:v>20.51</c:v>
                </c:pt>
                <c:pt idx="22">
                  <c:v>18.86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549808"/>
        <c:axId val="429546672"/>
      </c:lineChart>
      <c:catAx>
        <c:axId val="429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Strike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46672"/>
        <c:crosses val="autoZero"/>
        <c:auto val="1"/>
        <c:lblAlgn val="ctr"/>
        <c:lblOffset val="100"/>
        <c:noMultiLvlLbl val="0"/>
      </c:catAx>
      <c:valAx>
        <c:axId val="42954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Implied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Volatility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OPTION SMILE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'Stock OI pain Dashboard'!$G$2</c:f>
              <c:strCache>
                <c:ptCount val="1"/>
                <c:pt idx="0">
                  <c:v>Call IV(%)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'Stock OI pain Dashboard'!$B$3:$B$19</c:f>
              <c:numCache>
                <c:formatCode>0</c:formatCode>
                <c:ptCount val="17"/>
                <c:pt idx="0">
                  <c:v>1760</c:v>
                </c:pt>
                <c:pt idx="1">
                  <c:v>1780</c:v>
                </c:pt>
                <c:pt idx="2">
                  <c:v>1800</c:v>
                </c:pt>
                <c:pt idx="3">
                  <c:v>1820</c:v>
                </c:pt>
                <c:pt idx="4">
                  <c:v>1840</c:v>
                </c:pt>
                <c:pt idx="5">
                  <c:v>1860</c:v>
                </c:pt>
                <c:pt idx="6">
                  <c:v>1880</c:v>
                </c:pt>
                <c:pt idx="7">
                  <c:v>1900</c:v>
                </c:pt>
                <c:pt idx="8">
                  <c:v>1920</c:v>
                </c:pt>
                <c:pt idx="9">
                  <c:v>1940</c:v>
                </c:pt>
                <c:pt idx="10">
                  <c:v>1960</c:v>
                </c:pt>
                <c:pt idx="11">
                  <c:v>1980</c:v>
                </c:pt>
                <c:pt idx="12">
                  <c:v>2000</c:v>
                </c:pt>
                <c:pt idx="13">
                  <c:v>2020</c:v>
                </c:pt>
                <c:pt idx="14">
                  <c:v>2040</c:v>
                </c:pt>
                <c:pt idx="15">
                  <c:v>2060</c:v>
                </c:pt>
                <c:pt idx="16">
                  <c:v>2080</c:v>
                </c:pt>
              </c:numCache>
            </c:numRef>
          </c:cat>
          <c:val>
            <c:numRef>
              <c:f>'Stock OI pain Dashboard'!$G$3:$G$19</c:f>
              <c:numCache>
                <c:formatCode>General</c:formatCode>
                <c:ptCount val="17"/>
                <c:pt idx="0">
                  <c:v>0</c:v>
                </c:pt>
                <c:pt idx="1">
                  <c:v>35.369999999999997</c:v>
                </c:pt>
                <c:pt idx="2">
                  <c:v>29.44</c:v>
                </c:pt>
                <c:pt idx="3">
                  <c:v>28.25</c:v>
                </c:pt>
                <c:pt idx="4">
                  <c:v>24.86</c:v>
                </c:pt>
                <c:pt idx="5">
                  <c:v>27.24</c:v>
                </c:pt>
                <c:pt idx="6">
                  <c:v>27.5</c:v>
                </c:pt>
                <c:pt idx="7">
                  <c:v>26.55</c:v>
                </c:pt>
                <c:pt idx="8">
                  <c:v>27.29</c:v>
                </c:pt>
                <c:pt idx="9">
                  <c:v>27.38</c:v>
                </c:pt>
                <c:pt idx="10">
                  <c:v>27.66</c:v>
                </c:pt>
                <c:pt idx="11">
                  <c:v>27.7</c:v>
                </c:pt>
                <c:pt idx="12">
                  <c:v>28.33</c:v>
                </c:pt>
                <c:pt idx="13">
                  <c:v>28.85</c:v>
                </c:pt>
                <c:pt idx="14">
                  <c:v>29.48</c:v>
                </c:pt>
                <c:pt idx="15">
                  <c:v>30.13</c:v>
                </c:pt>
                <c:pt idx="16">
                  <c:v>30.82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'Stock OI pain Dashboard'!$R$2</c:f>
              <c:strCache>
                <c:ptCount val="1"/>
                <c:pt idx="0">
                  <c:v>Put IV(%)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'Stock OI pain Dashboard'!$B$3:$B$19</c:f>
              <c:numCache>
                <c:formatCode>0</c:formatCode>
                <c:ptCount val="17"/>
                <c:pt idx="0">
                  <c:v>1760</c:v>
                </c:pt>
                <c:pt idx="1">
                  <c:v>1780</c:v>
                </c:pt>
                <c:pt idx="2">
                  <c:v>1800</c:v>
                </c:pt>
                <c:pt idx="3">
                  <c:v>1820</c:v>
                </c:pt>
                <c:pt idx="4">
                  <c:v>1840</c:v>
                </c:pt>
                <c:pt idx="5">
                  <c:v>1860</c:v>
                </c:pt>
                <c:pt idx="6">
                  <c:v>1880</c:v>
                </c:pt>
                <c:pt idx="7">
                  <c:v>1900</c:v>
                </c:pt>
                <c:pt idx="8">
                  <c:v>1920</c:v>
                </c:pt>
                <c:pt idx="9">
                  <c:v>1940</c:v>
                </c:pt>
                <c:pt idx="10">
                  <c:v>1960</c:v>
                </c:pt>
                <c:pt idx="11">
                  <c:v>1980</c:v>
                </c:pt>
                <c:pt idx="12">
                  <c:v>2000</c:v>
                </c:pt>
                <c:pt idx="13">
                  <c:v>2020</c:v>
                </c:pt>
                <c:pt idx="14">
                  <c:v>2040</c:v>
                </c:pt>
                <c:pt idx="15">
                  <c:v>2060</c:v>
                </c:pt>
                <c:pt idx="16">
                  <c:v>2080</c:v>
                </c:pt>
              </c:numCache>
            </c:numRef>
          </c:cat>
          <c:val>
            <c:numRef>
              <c:f>'Stock OI pain Dashboard'!$R$3:$R$19</c:f>
              <c:numCache>
                <c:formatCode>General</c:formatCode>
                <c:ptCount val="17"/>
                <c:pt idx="0">
                  <c:v>31.66</c:v>
                </c:pt>
                <c:pt idx="1">
                  <c:v>30.38</c:v>
                </c:pt>
                <c:pt idx="2">
                  <c:v>29.93</c:v>
                </c:pt>
                <c:pt idx="3">
                  <c:v>28.96</c:v>
                </c:pt>
                <c:pt idx="4">
                  <c:v>28.36</c:v>
                </c:pt>
                <c:pt idx="5">
                  <c:v>27.84</c:v>
                </c:pt>
                <c:pt idx="6">
                  <c:v>27.83</c:v>
                </c:pt>
                <c:pt idx="7">
                  <c:v>27.72</c:v>
                </c:pt>
                <c:pt idx="8">
                  <c:v>29.11</c:v>
                </c:pt>
                <c:pt idx="9">
                  <c:v>28.19</c:v>
                </c:pt>
                <c:pt idx="10">
                  <c:v>28.22</c:v>
                </c:pt>
                <c:pt idx="11">
                  <c:v>27.89</c:v>
                </c:pt>
                <c:pt idx="12">
                  <c:v>29.63</c:v>
                </c:pt>
                <c:pt idx="13">
                  <c:v>29.24</c:v>
                </c:pt>
                <c:pt idx="14">
                  <c:v>30.04</c:v>
                </c:pt>
                <c:pt idx="15">
                  <c:v>30.17</c:v>
                </c:pt>
                <c:pt idx="16">
                  <c:v>32.200000000000003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10736"/>
        <c:axId val="430509560"/>
      </c:lineChart>
      <c:catAx>
        <c:axId val="43051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Strike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09560"/>
        <c:crosses val="autoZero"/>
        <c:auto val="1"/>
        <c:lblAlgn val="ctr"/>
        <c:lblOffset val="100"/>
        <c:tickMarkSkip val="3"/>
        <c:noMultiLvlLbl val="0"/>
      </c:catAx>
      <c:valAx>
        <c:axId val="430509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Implied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Volatility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Call Put 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412732255895"/>
          <c:y val="0.16302345280525163"/>
          <c:w val="0.82716490977058654"/>
          <c:h val="0.445959250376493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'Stock OI pain Dashboard'!$H$2</c:f>
              <c:strCache>
                <c:ptCount val="1"/>
                <c:pt idx="0">
                  <c:v>Call Volume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'Stock OI pain Dashboard'!$B$3:$B$19</c:f>
              <c:numCache>
                <c:formatCode>0</c:formatCode>
                <c:ptCount val="17"/>
                <c:pt idx="0">
                  <c:v>1760</c:v>
                </c:pt>
                <c:pt idx="1">
                  <c:v>1780</c:v>
                </c:pt>
                <c:pt idx="2">
                  <c:v>1800</c:v>
                </c:pt>
                <c:pt idx="3">
                  <c:v>1820</c:v>
                </c:pt>
                <c:pt idx="4">
                  <c:v>1840</c:v>
                </c:pt>
                <c:pt idx="5">
                  <c:v>1860</c:v>
                </c:pt>
                <c:pt idx="6">
                  <c:v>1880</c:v>
                </c:pt>
                <c:pt idx="7">
                  <c:v>1900</c:v>
                </c:pt>
                <c:pt idx="8">
                  <c:v>1920</c:v>
                </c:pt>
                <c:pt idx="9">
                  <c:v>1940</c:v>
                </c:pt>
                <c:pt idx="10">
                  <c:v>1960</c:v>
                </c:pt>
                <c:pt idx="11">
                  <c:v>1980</c:v>
                </c:pt>
                <c:pt idx="12">
                  <c:v>2000</c:v>
                </c:pt>
                <c:pt idx="13">
                  <c:v>2020</c:v>
                </c:pt>
                <c:pt idx="14">
                  <c:v>2040</c:v>
                </c:pt>
                <c:pt idx="15">
                  <c:v>2060</c:v>
                </c:pt>
                <c:pt idx="16">
                  <c:v>2080</c:v>
                </c:pt>
              </c:numCache>
            </c:numRef>
          </c:cat>
          <c:val>
            <c:numRef>
              <c:f>'Stock OI pain Dashboard'!$H$3:$H$19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72</c:v>
                </c:pt>
                <c:pt idx="3">
                  <c:v>4</c:v>
                </c:pt>
                <c:pt idx="4">
                  <c:v>30</c:v>
                </c:pt>
                <c:pt idx="5">
                  <c:v>401</c:v>
                </c:pt>
                <c:pt idx="6">
                  <c:v>173</c:v>
                </c:pt>
                <c:pt idx="7">
                  <c:v>3135</c:v>
                </c:pt>
                <c:pt idx="8">
                  <c:v>1943</c:v>
                </c:pt>
                <c:pt idx="9">
                  <c:v>6691</c:v>
                </c:pt>
                <c:pt idx="10">
                  <c:v>6361</c:v>
                </c:pt>
                <c:pt idx="11">
                  <c:v>3490</c:v>
                </c:pt>
                <c:pt idx="12">
                  <c:v>20541</c:v>
                </c:pt>
                <c:pt idx="13">
                  <c:v>2804</c:v>
                </c:pt>
                <c:pt idx="14">
                  <c:v>3177</c:v>
                </c:pt>
                <c:pt idx="15">
                  <c:v>2749</c:v>
                </c:pt>
                <c:pt idx="16">
                  <c:v>1834</c:v>
                </c:pt>
              </c:numCache>
            </c:numRef>
          </c:val>
        </c:ser>
        <c:ser>
          <c:idx val="2"/>
          <c:order val="1"/>
          <c:tx>
            <c:strRef>
              <c:f>'Stock OI pain Dashboard'!$Q$2</c:f>
              <c:strCache>
                <c:ptCount val="1"/>
                <c:pt idx="0">
                  <c:v>Put Volume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'Stock OI pain Dashboard'!$B$3:$B$19</c:f>
              <c:numCache>
                <c:formatCode>0</c:formatCode>
                <c:ptCount val="17"/>
                <c:pt idx="0">
                  <c:v>1760</c:v>
                </c:pt>
                <c:pt idx="1">
                  <c:v>1780</c:v>
                </c:pt>
                <c:pt idx="2">
                  <c:v>1800</c:v>
                </c:pt>
                <c:pt idx="3">
                  <c:v>1820</c:v>
                </c:pt>
                <c:pt idx="4">
                  <c:v>1840</c:v>
                </c:pt>
                <c:pt idx="5">
                  <c:v>1860</c:v>
                </c:pt>
                <c:pt idx="6">
                  <c:v>1880</c:v>
                </c:pt>
                <c:pt idx="7">
                  <c:v>1900</c:v>
                </c:pt>
                <c:pt idx="8">
                  <c:v>1920</c:v>
                </c:pt>
                <c:pt idx="9">
                  <c:v>1940</c:v>
                </c:pt>
                <c:pt idx="10">
                  <c:v>1960</c:v>
                </c:pt>
                <c:pt idx="11">
                  <c:v>1980</c:v>
                </c:pt>
                <c:pt idx="12">
                  <c:v>2000</c:v>
                </c:pt>
                <c:pt idx="13">
                  <c:v>2020</c:v>
                </c:pt>
                <c:pt idx="14">
                  <c:v>2040</c:v>
                </c:pt>
                <c:pt idx="15">
                  <c:v>2060</c:v>
                </c:pt>
                <c:pt idx="16">
                  <c:v>2080</c:v>
                </c:pt>
              </c:numCache>
            </c:numRef>
          </c:cat>
          <c:val>
            <c:numRef>
              <c:f>'Stock OI pain Dashboard'!$Q$3:$Q$19</c:f>
              <c:numCache>
                <c:formatCode>General</c:formatCode>
                <c:ptCount val="17"/>
                <c:pt idx="0">
                  <c:v>774</c:v>
                </c:pt>
                <c:pt idx="1">
                  <c:v>698</c:v>
                </c:pt>
                <c:pt idx="2">
                  <c:v>3382</c:v>
                </c:pt>
                <c:pt idx="3">
                  <c:v>1213</c:v>
                </c:pt>
                <c:pt idx="4">
                  <c:v>1942</c:v>
                </c:pt>
                <c:pt idx="5">
                  <c:v>1644</c:v>
                </c:pt>
                <c:pt idx="6">
                  <c:v>1648</c:v>
                </c:pt>
                <c:pt idx="7">
                  <c:v>5113</c:v>
                </c:pt>
                <c:pt idx="8">
                  <c:v>2464</c:v>
                </c:pt>
                <c:pt idx="9">
                  <c:v>2789</c:v>
                </c:pt>
                <c:pt idx="10">
                  <c:v>1551</c:v>
                </c:pt>
                <c:pt idx="11">
                  <c:v>514</c:v>
                </c:pt>
                <c:pt idx="12">
                  <c:v>849</c:v>
                </c:pt>
                <c:pt idx="13">
                  <c:v>105</c:v>
                </c:pt>
                <c:pt idx="14">
                  <c:v>86</c:v>
                </c:pt>
                <c:pt idx="15">
                  <c:v>83</c:v>
                </c:pt>
                <c:pt idx="16">
                  <c:v>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507600"/>
        <c:axId val="430506816"/>
      </c:barChart>
      <c:catAx>
        <c:axId val="43050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Strike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06816"/>
        <c:crosses val="autoZero"/>
        <c:auto val="1"/>
        <c:lblAlgn val="ctr"/>
        <c:lblOffset val="100"/>
        <c:noMultiLvlLbl val="0"/>
      </c:catAx>
      <c:valAx>
        <c:axId val="430506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Call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&amp; Put Volumes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Call Put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OI pain Dashboard'!$L$2</c:f>
              <c:strCache>
                <c:ptCount val="1"/>
                <c:pt idx="0">
                  <c:v>Call LTP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'Stock OI pain Dashboard'!$B$3:$B$19</c:f>
              <c:numCache>
                <c:formatCode>0</c:formatCode>
                <c:ptCount val="17"/>
                <c:pt idx="0">
                  <c:v>1760</c:v>
                </c:pt>
                <c:pt idx="1">
                  <c:v>1780</c:v>
                </c:pt>
                <c:pt idx="2">
                  <c:v>1800</c:v>
                </c:pt>
                <c:pt idx="3">
                  <c:v>1820</c:v>
                </c:pt>
                <c:pt idx="4">
                  <c:v>1840</c:v>
                </c:pt>
                <c:pt idx="5">
                  <c:v>1860</c:v>
                </c:pt>
                <c:pt idx="6">
                  <c:v>1880</c:v>
                </c:pt>
                <c:pt idx="7">
                  <c:v>1900</c:v>
                </c:pt>
                <c:pt idx="8">
                  <c:v>1920</c:v>
                </c:pt>
                <c:pt idx="9">
                  <c:v>1940</c:v>
                </c:pt>
                <c:pt idx="10">
                  <c:v>1960</c:v>
                </c:pt>
                <c:pt idx="11">
                  <c:v>1980</c:v>
                </c:pt>
                <c:pt idx="12">
                  <c:v>2000</c:v>
                </c:pt>
                <c:pt idx="13">
                  <c:v>2020</c:v>
                </c:pt>
                <c:pt idx="14">
                  <c:v>2040</c:v>
                </c:pt>
                <c:pt idx="15">
                  <c:v>2060</c:v>
                </c:pt>
                <c:pt idx="16">
                  <c:v>2080</c:v>
                </c:pt>
              </c:numCache>
            </c:numRef>
          </c:cat>
          <c:val>
            <c:numRef>
              <c:f>'Stock OI pain Dashboard'!$L$3:$L$19</c:f>
              <c:numCache>
                <c:formatCode>_ [$₹-4009]\ * #,##0.00_ ;_ [$₹-4009]\ * \-#,##0.00_ ;_ [$₹-4009]\ * "-"??_ ;_ @_ </c:formatCode>
                <c:ptCount val="17"/>
                <c:pt idx="0">
                  <c:v>0</c:v>
                </c:pt>
                <c:pt idx="1">
                  <c:v>168.7</c:v>
                </c:pt>
                <c:pt idx="2">
                  <c:v>144</c:v>
                </c:pt>
                <c:pt idx="3">
                  <c:v>128.15</c:v>
                </c:pt>
                <c:pt idx="4">
                  <c:v>108.1</c:v>
                </c:pt>
                <c:pt idx="5">
                  <c:v>96</c:v>
                </c:pt>
                <c:pt idx="6">
                  <c:v>82.5</c:v>
                </c:pt>
                <c:pt idx="7">
                  <c:v>68.8</c:v>
                </c:pt>
                <c:pt idx="8">
                  <c:v>57.5</c:v>
                </c:pt>
                <c:pt idx="9">
                  <c:v>47.5</c:v>
                </c:pt>
                <c:pt idx="10">
                  <c:v>39</c:v>
                </c:pt>
                <c:pt idx="11">
                  <c:v>32</c:v>
                </c:pt>
                <c:pt idx="12">
                  <c:v>26.35</c:v>
                </c:pt>
                <c:pt idx="13">
                  <c:v>21.8</c:v>
                </c:pt>
                <c:pt idx="14">
                  <c:v>18</c:v>
                </c:pt>
                <c:pt idx="15">
                  <c:v>14.9</c:v>
                </c:pt>
                <c:pt idx="16">
                  <c:v>12.05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'Stock OI pain Dashboard'!$M$2</c:f>
              <c:strCache>
                <c:ptCount val="1"/>
                <c:pt idx="0">
                  <c:v> Put LTP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'Stock OI pain Dashboard'!$B$3:$B$19</c:f>
              <c:numCache>
                <c:formatCode>0</c:formatCode>
                <c:ptCount val="17"/>
                <c:pt idx="0">
                  <c:v>1760</c:v>
                </c:pt>
                <c:pt idx="1">
                  <c:v>1780</c:v>
                </c:pt>
                <c:pt idx="2">
                  <c:v>1800</c:v>
                </c:pt>
                <c:pt idx="3">
                  <c:v>1820</c:v>
                </c:pt>
                <c:pt idx="4">
                  <c:v>1840</c:v>
                </c:pt>
                <c:pt idx="5">
                  <c:v>1860</c:v>
                </c:pt>
                <c:pt idx="6">
                  <c:v>1880</c:v>
                </c:pt>
                <c:pt idx="7">
                  <c:v>1900</c:v>
                </c:pt>
                <c:pt idx="8">
                  <c:v>1920</c:v>
                </c:pt>
                <c:pt idx="9">
                  <c:v>1940</c:v>
                </c:pt>
                <c:pt idx="10">
                  <c:v>1960</c:v>
                </c:pt>
                <c:pt idx="11">
                  <c:v>1980</c:v>
                </c:pt>
                <c:pt idx="12">
                  <c:v>2000</c:v>
                </c:pt>
                <c:pt idx="13">
                  <c:v>2020</c:v>
                </c:pt>
                <c:pt idx="14">
                  <c:v>2040</c:v>
                </c:pt>
                <c:pt idx="15">
                  <c:v>2060</c:v>
                </c:pt>
                <c:pt idx="16">
                  <c:v>2080</c:v>
                </c:pt>
              </c:numCache>
            </c:numRef>
          </c:cat>
          <c:val>
            <c:numRef>
              <c:f>'Stock OI pain Dashboard'!$M$3:$M$19</c:f>
              <c:numCache>
                <c:formatCode>_ [$₹-4009]\ * #,##0.00_ ;_ [$₹-4009]\ * \-#,##0.00_ ;_ [$₹-4009]\ * "-"??_ ;_ @_ </c:formatCode>
                <c:ptCount val="17"/>
                <c:pt idx="0">
                  <c:v>6.25</c:v>
                </c:pt>
                <c:pt idx="1">
                  <c:v>7.8</c:v>
                </c:pt>
                <c:pt idx="2">
                  <c:v>10.25</c:v>
                </c:pt>
                <c:pt idx="3">
                  <c:v>12.35</c:v>
                </c:pt>
                <c:pt idx="4">
                  <c:v>15.8</c:v>
                </c:pt>
                <c:pt idx="5">
                  <c:v>20.45</c:v>
                </c:pt>
                <c:pt idx="6">
                  <c:v>25.95</c:v>
                </c:pt>
                <c:pt idx="7">
                  <c:v>33.25</c:v>
                </c:pt>
                <c:pt idx="8">
                  <c:v>43.95</c:v>
                </c:pt>
                <c:pt idx="9">
                  <c:v>52.05</c:v>
                </c:pt>
                <c:pt idx="10">
                  <c:v>63.25</c:v>
                </c:pt>
                <c:pt idx="11">
                  <c:v>76</c:v>
                </c:pt>
                <c:pt idx="12">
                  <c:v>91</c:v>
                </c:pt>
                <c:pt idx="13">
                  <c:v>104.5</c:v>
                </c:pt>
                <c:pt idx="14">
                  <c:v>120.8</c:v>
                </c:pt>
                <c:pt idx="15">
                  <c:v>136.85</c:v>
                </c:pt>
                <c:pt idx="16">
                  <c:v>155.80000000000001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07992"/>
        <c:axId val="430511912"/>
      </c:lineChart>
      <c:catAx>
        <c:axId val="43050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Strike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1912"/>
        <c:crosses val="autoZero"/>
        <c:auto val="1"/>
        <c:lblAlgn val="ctr"/>
        <c:lblOffset val="100"/>
        <c:noMultiLvlLbl val="0"/>
      </c:catAx>
      <c:valAx>
        <c:axId val="430511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Call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&amp; Put Price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0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Call Put Price Change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'Stock OI pain Dashboard'!$K$2</c:f>
              <c:strCache>
                <c:ptCount val="1"/>
                <c:pt idx="0">
                  <c:v>Call Price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'Stock OI pain Dashboard'!$B$3:$B$19</c:f>
              <c:numCache>
                <c:formatCode>0</c:formatCode>
                <c:ptCount val="17"/>
                <c:pt idx="0">
                  <c:v>1760</c:v>
                </c:pt>
                <c:pt idx="1">
                  <c:v>1780</c:v>
                </c:pt>
                <c:pt idx="2">
                  <c:v>1800</c:v>
                </c:pt>
                <c:pt idx="3">
                  <c:v>1820</c:v>
                </c:pt>
                <c:pt idx="4">
                  <c:v>1840</c:v>
                </c:pt>
                <c:pt idx="5">
                  <c:v>1860</c:v>
                </c:pt>
                <c:pt idx="6">
                  <c:v>1880</c:v>
                </c:pt>
                <c:pt idx="7">
                  <c:v>1900</c:v>
                </c:pt>
                <c:pt idx="8">
                  <c:v>1920</c:v>
                </c:pt>
                <c:pt idx="9">
                  <c:v>1940</c:v>
                </c:pt>
                <c:pt idx="10">
                  <c:v>1960</c:v>
                </c:pt>
                <c:pt idx="11">
                  <c:v>1980</c:v>
                </c:pt>
                <c:pt idx="12">
                  <c:v>2000</c:v>
                </c:pt>
                <c:pt idx="13">
                  <c:v>2020</c:v>
                </c:pt>
                <c:pt idx="14">
                  <c:v>2040</c:v>
                </c:pt>
                <c:pt idx="15">
                  <c:v>2060</c:v>
                </c:pt>
                <c:pt idx="16">
                  <c:v>2080</c:v>
                </c:pt>
              </c:numCache>
            </c:numRef>
          </c:cat>
          <c:val>
            <c:numRef>
              <c:f>'Stock OI pain Dashboard'!$K$3:$K$19</c:f>
              <c:numCache>
                <c:formatCode>_ [$₹-4009]\ * #,##0.00_ ;_ [$₹-4009]\ * \-#,##0.00_ ;_ [$₹-4009]\ * "-"??_ ;_ @_ </c:formatCode>
                <c:ptCount val="17"/>
                <c:pt idx="0">
                  <c:v>0</c:v>
                </c:pt>
                <c:pt idx="1">
                  <c:v>-15</c:v>
                </c:pt>
                <c:pt idx="2">
                  <c:v>-7.2</c:v>
                </c:pt>
                <c:pt idx="3">
                  <c:v>-0.6</c:v>
                </c:pt>
                <c:pt idx="4">
                  <c:v>-9.0500000000000007</c:v>
                </c:pt>
                <c:pt idx="5">
                  <c:v>-5.7</c:v>
                </c:pt>
                <c:pt idx="6">
                  <c:v>-5.55</c:v>
                </c:pt>
                <c:pt idx="7">
                  <c:v>-5.6</c:v>
                </c:pt>
                <c:pt idx="8">
                  <c:v>-6.3</c:v>
                </c:pt>
                <c:pt idx="9">
                  <c:v>-6.45</c:v>
                </c:pt>
                <c:pt idx="10">
                  <c:v>-6.2</c:v>
                </c:pt>
                <c:pt idx="11">
                  <c:v>-5.15</c:v>
                </c:pt>
                <c:pt idx="12">
                  <c:v>-4.55</c:v>
                </c:pt>
                <c:pt idx="13">
                  <c:v>-3.55</c:v>
                </c:pt>
                <c:pt idx="14">
                  <c:v>-2.75</c:v>
                </c:pt>
                <c:pt idx="15">
                  <c:v>-2.2999999999999998</c:v>
                </c:pt>
                <c:pt idx="16">
                  <c:v>-2.15</c:v>
                </c:pt>
              </c:numCache>
            </c:numRef>
          </c:val>
        </c:ser>
        <c:ser>
          <c:idx val="1"/>
          <c:order val="1"/>
          <c:tx>
            <c:strRef>
              <c:f>'Stock OI pain Dashboard'!$N$2</c:f>
              <c:strCache>
                <c:ptCount val="1"/>
                <c:pt idx="0">
                  <c:v>Put Price Change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'Stock OI pain Dashboard'!$B$3:$B$19</c:f>
              <c:numCache>
                <c:formatCode>0</c:formatCode>
                <c:ptCount val="17"/>
                <c:pt idx="0">
                  <c:v>1760</c:v>
                </c:pt>
                <c:pt idx="1">
                  <c:v>1780</c:v>
                </c:pt>
                <c:pt idx="2">
                  <c:v>1800</c:v>
                </c:pt>
                <c:pt idx="3">
                  <c:v>1820</c:v>
                </c:pt>
                <c:pt idx="4">
                  <c:v>1840</c:v>
                </c:pt>
                <c:pt idx="5">
                  <c:v>1860</c:v>
                </c:pt>
                <c:pt idx="6">
                  <c:v>1880</c:v>
                </c:pt>
                <c:pt idx="7">
                  <c:v>1900</c:v>
                </c:pt>
                <c:pt idx="8">
                  <c:v>1920</c:v>
                </c:pt>
                <c:pt idx="9">
                  <c:v>1940</c:v>
                </c:pt>
                <c:pt idx="10">
                  <c:v>1960</c:v>
                </c:pt>
                <c:pt idx="11">
                  <c:v>1980</c:v>
                </c:pt>
                <c:pt idx="12">
                  <c:v>2000</c:v>
                </c:pt>
                <c:pt idx="13">
                  <c:v>2020</c:v>
                </c:pt>
                <c:pt idx="14">
                  <c:v>2040</c:v>
                </c:pt>
                <c:pt idx="15">
                  <c:v>2060</c:v>
                </c:pt>
                <c:pt idx="16">
                  <c:v>2080</c:v>
                </c:pt>
              </c:numCache>
            </c:numRef>
          </c:cat>
          <c:val>
            <c:numRef>
              <c:f>'Stock OI pain Dashboard'!$N$3:$N$19</c:f>
              <c:numCache>
                <c:formatCode>_ [$₹-4009]\ * #,##0.00_ ;_ [$₹-4009]\ * \-#,##0.00_ ;_ [$₹-4009]\ * "-"??_ ;_ @_ </c:formatCode>
                <c:ptCount val="17"/>
                <c:pt idx="0">
                  <c:v>-0.55000000000000004</c:v>
                </c:pt>
                <c:pt idx="1">
                  <c:v>-0.65</c:v>
                </c:pt>
                <c:pt idx="2">
                  <c:v>-0.6</c:v>
                </c:pt>
                <c:pt idx="3">
                  <c:v>-1.1000000000000001</c:v>
                </c:pt>
                <c:pt idx="4">
                  <c:v>-1.25</c:v>
                </c:pt>
                <c:pt idx="5">
                  <c:v>-1.1499999999999999</c:v>
                </c:pt>
                <c:pt idx="6">
                  <c:v>-1.45</c:v>
                </c:pt>
                <c:pt idx="7">
                  <c:v>-1.4</c:v>
                </c:pt>
                <c:pt idx="8">
                  <c:v>0.45</c:v>
                </c:pt>
                <c:pt idx="9">
                  <c:v>-1.6</c:v>
                </c:pt>
                <c:pt idx="10">
                  <c:v>-1.65</c:v>
                </c:pt>
                <c:pt idx="11">
                  <c:v>-1</c:v>
                </c:pt>
                <c:pt idx="12">
                  <c:v>0.45</c:v>
                </c:pt>
                <c:pt idx="13">
                  <c:v>-2.8</c:v>
                </c:pt>
                <c:pt idx="14">
                  <c:v>-9.1999999999999993</c:v>
                </c:pt>
                <c:pt idx="15">
                  <c:v>-0.05</c:v>
                </c:pt>
                <c:pt idx="16">
                  <c:v>-15.8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08384"/>
        <c:axId val="430512304"/>
      </c:areaChart>
      <c:catAx>
        <c:axId val="43050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Strike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2304"/>
        <c:crosses val="autoZero"/>
        <c:auto val="1"/>
        <c:lblAlgn val="ctr"/>
        <c:lblOffset val="100"/>
        <c:noMultiLvlLbl val="0"/>
      </c:catAx>
      <c:valAx>
        <c:axId val="43051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Call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&amp; Put Price (ABS)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0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Call Put Change in 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OI pain Dashboard'!$J$2</c:f>
              <c:strCache>
                <c:ptCount val="1"/>
                <c:pt idx="0">
                  <c:v>Call change in OI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'Stock OI pain Dashboard'!$B$3:$B$19</c:f>
              <c:numCache>
                <c:formatCode>0</c:formatCode>
                <c:ptCount val="17"/>
                <c:pt idx="0">
                  <c:v>1760</c:v>
                </c:pt>
                <c:pt idx="1">
                  <c:v>1780</c:v>
                </c:pt>
                <c:pt idx="2">
                  <c:v>1800</c:v>
                </c:pt>
                <c:pt idx="3">
                  <c:v>1820</c:v>
                </c:pt>
                <c:pt idx="4">
                  <c:v>1840</c:v>
                </c:pt>
                <c:pt idx="5">
                  <c:v>1860</c:v>
                </c:pt>
                <c:pt idx="6">
                  <c:v>1880</c:v>
                </c:pt>
                <c:pt idx="7">
                  <c:v>1900</c:v>
                </c:pt>
                <c:pt idx="8">
                  <c:v>1920</c:v>
                </c:pt>
                <c:pt idx="9">
                  <c:v>1940</c:v>
                </c:pt>
                <c:pt idx="10">
                  <c:v>1960</c:v>
                </c:pt>
                <c:pt idx="11">
                  <c:v>1980</c:v>
                </c:pt>
                <c:pt idx="12">
                  <c:v>2000</c:v>
                </c:pt>
                <c:pt idx="13">
                  <c:v>2020</c:v>
                </c:pt>
                <c:pt idx="14">
                  <c:v>2040</c:v>
                </c:pt>
                <c:pt idx="15">
                  <c:v>2060</c:v>
                </c:pt>
                <c:pt idx="16">
                  <c:v>2080</c:v>
                </c:pt>
              </c:numCache>
            </c:numRef>
          </c:cat>
          <c:val>
            <c:numRef>
              <c:f>'Stock OI pain Dashboard'!$J$3:$J$19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-6</c:v>
                </c:pt>
                <c:pt idx="5">
                  <c:v>-29</c:v>
                </c:pt>
                <c:pt idx="6">
                  <c:v>-25</c:v>
                </c:pt>
                <c:pt idx="7">
                  <c:v>-169</c:v>
                </c:pt>
                <c:pt idx="8">
                  <c:v>-356</c:v>
                </c:pt>
                <c:pt idx="9">
                  <c:v>-84</c:v>
                </c:pt>
                <c:pt idx="10">
                  <c:v>339</c:v>
                </c:pt>
                <c:pt idx="11">
                  <c:v>53</c:v>
                </c:pt>
                <c:pt idx="12">
                  <c:v>1219</c:v>
                </c:pt>
                <c:pt idx="13">
                  <c:v>-15</c:v>
                </c:pt>
                <c:pt idx="14">
                  <c:v>-162</c:v>
                </c:pt>
                <c:pt idx="15">
                  <c:v>-152</c:v>
                </c:pt>
                <c:pt idx="16">
                  <c:v>240</c:v>
                </c:pt>
              </c:numCache>
            </c:numRef>
          </c:val>
        </c:ser>
        <c:ser>
          <c:idx val="1"/>
          <c:order val="1"/>
          <c:tx>
            <c:strRef>
              <c:f>'Stock OI pain Dashboard'!$O$2</c:f>
              <c:strCache>
                <c:ptCount val="1"/>
                <c:pt idx="0">
                  <c:v>Put Change in OI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'Stock OI pain Dashboard'!$B$3:$B$19</c:f>
              <c:numCache>
                <c:formatCode>0</c:formatCode>
                <c:ptCount val="17"/>
                <c:pt idx="0">
                  <c:v>1760</c:v>
                </c:pt>
                <c:pt idx="1">
                  <c:v>1780</c:v>
                </c:pt>
                <c:pt idx="2">
                  <c:v>1800</c:v>
                </c:pt>
                <c:pt idx="3">
                  <c:v>1820</c:v>
                </c:pt>
                <c:pt idx="4">
                  <c:v>1840</c:v>
                </c:pt>
                <c:pt idx="5">
                  <c:v>1860</c:v>
                </c:pt>
                <c:pt idx="6">
                  <c:v>1880</c:v>
                </c:pt>
                <c:pt idx="7">
                  <c:v>1900</c:v>
                </c:pt>
                <c:pt idx="8">
                  <c:v>1920</c:v>
                </c:pt>
                <c:pt idx="9">
                  <c:v>1940</c:v>
                </c:pt>
                <c:pt idx="10">
                  <c:v>1960</c:v>
                </c:pt>
                <c:pt idx="11">
                  <c:v>1980</c:v>
                </c:pt>
                <c:pt idx="12">
                  <c:v>2000</c:v>
                </c:pt>
                <c:pt idx="13">
                  <c:v>2020</c:v>
                </c:pt>
                <c:pt idx="14">
                  <c:v>2040</c:v>
                </c:pt>
                <c:pt idx="15">
                  <c:v>2060</c:v>
                </c:pt>
                <c:pt idx="16">
                  <c:v>2080</c:v>
                </c:pt>
              </c:numCache>
            </c:numRef>
          </c:cat>
          <c:val>
            <c:numRef>
              <c:f>'Stock OI pain Dashboard'!$O$3:$O$19</c:f>
              <c:numCache>
                <c:formatCode>General</c:formatCode>
                <c:ptCount val="17"/>
                <c:pt idx="0">
                  <c:v>-12</c:v>
                </c:pt>
                <c:pt idx="1">
                  <c:v>-26</c:v>
                </c:pt>
                <c:pt idx="2">
                  <c:v>-21</c:v>
                </c:pt>
                <c:pt idx="3">
                  <c:v>22</c:v>
                </c:pt>
                <c:pt idx="4">
                  <c:v>-103</c:v>
                </c:pt>
                <c:pt idx="5">
                  <c:v>5</c:v>
                </c:pt>
                <c:pt idx="6">
                  <c:v>24</c:v>
                </c:pt>
                <c:pt idx="7">
                  <c:v>-204</c:v>
                </c:pt>
                <c:pt idx="8">
                  <c:v>-58</c:v>
                </c:pt>
                <c:pt idx="9">
                  <c:v>-131</c:v>
                </c:pt>
                <c:pt idx="10">
                  <c:v>119</c:v>
                </c:pt>
                <c:pt idx="11">
                  <c:v>68</c:v>
                </c:pt>
                <c:pt idx="12">
                  <c:v>-135</c:v>
                </c:pt>
                <c:pt idx="13">
                  <c:v>-9</c:v>
                </c:pt>
                <c:pt idx="14">
                  <c:v>3</c:v>
                </c:pt>
                <c:pt idx="15">
                  <c:v>-8</c:v>
                </c:pt>
                <c:pt idx="1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512696"/>
        <c:axId val="430513088"/>
      </c:barChart>
      <c:catAx>
        <c:axId val="43051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Strike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3088"/>
        <c:crosses val="autoZero"/>
        <c:auto val="1"/>
        <c:lblAlgn val="ctr"/>
        <c:lblOffset val="100"/>
        <c:noMultiLvlLbl val="0"/>
      </c:catAx>
      <c:valAx>
        <c:axId val="43051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Call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&amp; Put OI Change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Call Put Net 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OI pain Dashboard'!$I$2</c:f>
              <c:strCache>
                <c:ptCount val="1"/>
                <c:pt idx="0">
                  <c:v>Call Net OI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'Stock OI pain Dashboard'!$B$3:$B$19</c:f>
              <c:numCache>
                <c:formatCode>0</c:formatCode>
                <c:ptCount val="17"/>
                <c:pt idx="0">
                  <c:v>1760</c:v>
                </c:pt>
                <c:pt idx="1">
                  <c:v>1780</c:v>
                </c:pt>
                <c:pt idx="2">
                  <c:v>1800</c:v>
                </c:pt>
                <c:pt idx="3">
                  <c:v>1820</c:v>
                </c:pt>
                <c:pt idx="4">
                  <c:v>1840</c:v>
                </c:pt>
                <c:pt idx="5">
                  <c:v>1860</c:v>
                </c:pt>
                <c:pt idx="6">
                  <c:v>1880</c:v>
                </c:pt>
                <c:pt idx="7">
                  <c:v>1900</c:v>
                </c:pt>
                <c:pt idx="8">
                  <c:v>1920</c:v>
                </c:pt>
                <c:pt idx="9">
                  <c:v>1940</c:v>
                </c:pt>
                <c:pt idx="10">
                  <c:v>1960</c:v>
                </c:pt>
                <c:pt idx="11">
                  <c:v>1980</c:v>
                </c:pt>
                <c:pt idx="12">
                  <c:v>2000</c:v>
                </c:pt>
                <c:pt idx="13">
                  <c:v>2020</c:v>
                </c:pt>
                <c:pt idx="14">
                  <c:v>2040</c:v>
                </c:pt>
                <c:pt idx="15">
                  <c:v>2060</c:v>
                </c:pt>
                <c:pt idx="16">
                  <c:v>2080</c:v>
                </c:pt>
              </c:numCache>
            </c:numRef>
          </c:cat>
          <c:val>
            <c:numRef>
              <c:f>'Stock OI pain Dashboard'!$I$3:$I$19</c:f>
              <c:numCache>
                <c:formatCode>General</c:formatCode>
                <c:ptCount val="17"/>
                <c:pt idx="0">
                  <c:v>0</c:v>
                </c:pt>
                <c:pt idx="1">
                  <c:v>14</c:v>
                </c:pt>
                <c:pt idx="2">
                  <c:v>587</c:v>
                </c:pt>
                <c:pt idx="3">
                  <c:v>23</c:v>
                </c:pt>
                <c:pt idx="4">
                  <c:v>33</c:v>
                </c:pt>
                <c:pt idx="5">
                  <c:v>128</c:v>
                </c:pt>
                <c:pt idx="6">
                  <c:v>147</c:v>
                </c:pt>
                <c:pt idx="7">
                  <c:v>2046</c:v>
                </c:pt>
                <c:pt idx="8">
                  <c:v>1231</c:v>
                </c:pt>
                <c:pt idx="9">
                  <c:v>2586</c:v>
                </c:pt>
                <c:pt idx="10">
                  <c:v>3721</c:v>
                </c:pt>
                <c:pt idx="11">
                  <c:v>3324</c:v>
                </c:pt>
                <c:pt idx="12">
                  <c:v>12563</c:v>
                </c:pt>
                <c:pt idx="13">
                  <c:v>2063</c:v>
                </c:pt>
                <c:pt idx="14">
                  <c:v>2983</c:v>
                </c:pt>
                <c:pt idx="15">
                  <c:v>3640</c:v>
                </c:pt>
                <c:pt idx="16">
                  <c:v>2483</c:v>
                </c:pt>
              </c:numCache>
            </c:numRef>
          </c:val>
        </c:ser>
        <c:ser>
          <c:idx val="1"/>
          <c:order val="1"/>
          <c:tx>
            <c:strRef>
              <c:f>'Stock OI pain Dashboard'!$P$2</c:f>
              <c:strCache>
                <c:ptCount val="1"/>
                <c:pt idx="0">
                  <c:v>Put Net OI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'Stock OI pain Dashboard'!$B$3:$B$19</c:f>
              <c:numCache>
                <c:formatCode>0</c:formatCode>
                <c:ptCount val="17"/>
                <c:pt idx="0">
                  <c:v>1760</c:v>
                </c:pt>
                <c:pt idx="1">
                  <c:v>1780</c:v>
                </c:pt>
                <c:pt idx="2">
                  <c:v>1800</c:v>
                </c:pt>
                <c:pt idx="3">
                  <c:v>1820</c:v>
                </c:pt>
                <c:pt idx="4">
                  <c:v>1840</c:v>
                </c:pt>
                <c:pt idx="5">
                  <c:v>1860</c:v>
                </c:pt>
                <c:pt idx="6">
                  <c:v>1880</c:v>
                </c:pt>
                <c:pt idx="7">
                  <c:v>1900</c:v>
                </c:pt>
                <c:pt idx="8">
                  <c:v>1920</c:v>
                </c:pt>
                <c:pt idx="9">
                  <c:v>1940</c:v>
                </c:pt>
                <c:pt idx="10">
                  <c:v>1960</c:v>
                </c:pt>
                <c:pt idx="11">
                  <c:v>1980</c:v>
                </c:pt>
                <c:pt idx="12">
                  <c:v>2000</c:v>
                </c:pt>
                <c:pt idx="13">
                  <c:v>2020</c:v>
                </c:pt>
                <c:pt idx="14">
                  <c:v>2040</c:v>
                </c:pt>
                <c:pt idx="15">
                  <c:v>2060</c:v>
                </c:pt>
                <c:pt idx="16">
                  <c:v>2080</c:v>
                </c:pt>
              </c:numCache>
            </c:numRef>
          </c:cat>
          <c:val>
            <c:numRef>
              <c:f>'Stock OI pain Dashboard'!$P$3:$P$19</c:f>
              <c:numCache>
                <c:formatCode>General</c:formatCode>
                <c:ptCount val="17"/>
                <c:pt idx="0">
                  <c:v>393</c:v>
                </c:pt>
                <c:pt idx="1">
                  <c:v>445</c:v>
                </c:pt>
                <c:pt idx="2">
                  <c:v>4008</c:v>
                </c:pt>
                <c:pt idx="3">
                  <c:v>856</c:v>
                </c:pt>
                <c:pt idx="4">
                  <c:v>1149</c:v>
                </c:pt>
                <c:pt idx="5">
                  <c:v>1533</c:v>
                </c:pt>
                <c:pt idx="6">
                  <c:v>1233</c:v>
                </c:pt>
                <c:pt idx="7">
                  <c:v>5110</c:v>
                </c:pt>
                <c:pt idx="8">
                  <c:v>1474</c:v>
                </c:pt>
                <c:pt idx="9">
                  <c:v>1559</c:v>
                </c:pt>
                <c:pt idx="10">
                  <c:v>1387</c:v>
                </c:pt>
                <c:pt idx="11">
                  <c:v>643</c:v>
                </c:pt>
                <c:pt idx="12">
                  <c:v>2822</c:v>
                </c:pt>
                <c:pt idx="13">
                  <c:v>485</c:v>
                </c:pt>
                <c:pt idx="14">
                  <c:v>437</c:v>
                </c:pt>
                <c:pt idx="15">
                  <c:v>316</c:v>
                </c:pt>
                <c:pt idx="16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508776"/>
        <c:axId val="430510344"/>
      </c:barChart>
      <c:catAx>
        <c:axId val="43050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Strike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0344"/>
        <c:crosses val="autoZero"/>
        <c:auto val="1"/>
        <c:lblAlgn val="ctr"/>
        <c:lblOffset val="100"/>
        <c:noMultiLvlLbl val="0"/>
      </c:catAx>
      <c:valAx>
        <c:axId val="430510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Call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&amp; Put OI Change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0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'Stock OI pain Dashboard'!$AM$3</c:f>
          <c:strCache>
            <c:ptCount val="1"/>
            <c:pt idx="0">
              <c:v>Reliance - Option Pain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OI pain Dashboard'!$Y$2</c:f>
              <c:strCache>
                <c:ptCount val="1"/>
                <c:pt idx="0">
                  <c:v>Call+Put OI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'Stock OI pain Dashboard'!$B$3:$B$19</c:f>
              <c:numCache>
                <c:formatCode>0</c:formatCode>
                <c:ptCount val="17"/>
                <c:pt idx="0">
                  <c:v>1760</c:v>
                </c:pt>
                <c:pt idx="1">
                  <c:v>1780</c:v>
                </c:pt>
                <c:pt idx="2">
                  <c:v>1800</c:v>
                </c:pt>
                <c:pt idx="3">
                  <c:v>1820</c:v>
                </c:pt>
                <c:pt idx="4">
                  <c:v>1840</c:v>
                </c:pt>
                <c:pt idx="5">
                  <c:v>1860</c:v>
                </c:pt>
                <c:pt idx="6">
                  <c:v>1880</c:v>
                </c:pt>
                <c:pt idx="7">
                  <c:v>1900</c:v>
                </c:pt>
                <c:pt idx="8">
                  <c:v>1920</c:v>
                </c:pt>
                <c:pt idx="9">
                  <c:v>1940</c:v>
                </c:pt>
                <c:pt idx="10">
                  <c:v>1960</c:v>
                </c:pt>
                <c:pt idx="11">
                  <c:v>1980</c:v>
                </c:pt>
                <c:pt idx="12">
                  <c:v>2000</c:v>
                </c:pt>
                <c:pt idx="13">
                  <c:v>2020</c:v>
                </c:pt>
                <c:pt idx="14">
                  <c:v>2040</c:v>
                </c:pt>
                <c:pt idx="15">
                  <c:v>2060</c:v>
                </c:pt>
                <c:pt idx="16">
                  <c:v>2080</c:v>
                </c:pt>
              </c:numCache>
            </c:numRef>
          </c:cat>
          <c:val>
            <c:numRef>
              <c:f>'Stock OI pain Dashboard'!$Y$3:$Y$19</c:f>
              <c:numCache>
                <c:formatCode>_ [$₹-445]\ * #,##0_ ;_ [$₹-445]\ * \-#,##0_ ;_ [$₹-445]\ * "-"??_ ;_ @_ </c:formatCode>
                <c:ptCount val="17"/>
                <c:pt idx="0">
                  <c:v>3321180</c:v>
                </c:pt>
                <c:pt idx="1">
                  <c:v>2850240</c:v>
                </c:pt>
                <c:pt idx="2">
                  <c:v>2388860</c:v>
                </c:pt>
                <c:pt idx="3">
                  <c:v>2010200</c:v>
                </c:pt>
                <c:pt idx="4">
                  <c:v>1651600</c:v>
                </c:pt>
                <c:pt idx="5">
                  <c:v>1356900</c:v>
                </c:pt>
                <c:pt idx="6">
                  <c:v>1117480</c:v>
                </c:pt>
                <c:pt idx="7">
                  <c:v>954440</c:v>
                </c:pt>
                <c:pt idx="8">
                  <c:v>968020</c:v>
                </c:pt>
                <c:pt idx="9">
                  <c:v>1077560</c:v>
                </c:pt>
                <c:pt idx="10">
                  <c:v>1469540</c:v>
                </c:pt>
                <c:pt idx="11">
                  <c:v>1930520</c:v>
                </c:pt>
                <c:pt idx="12">
                  <c:v>2464020</c:v>
                </c:pt>
                <c:pt idx="13">
                  <c:v>3126760</c:v>
                </c:pt>
                <c:pt idx="14">
                  <c:v>3848860</c:v>
                </c:pt>
                <c:pt idx="15">
                  <c:v>4579700</c:v>
                </c:pt>
                <c:pt idx="16">
                  <c:v>5316860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506424"/>
        <c:axId val="579057288"/>
      </c:barChart>
      <c:catAx>
        <c:axId val="430506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Strike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57288"/>
        <c:crosses val="autoZero"/>
        <c:auto val="1"/>
        <c:lblAlgn val="ctr"/>
        <c:lblOffset val="100"/>
        <c:noMultiLvlLbl val="0"/>
      </c:catAx>
      <c:valAx>
        <c:axId val="579057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Call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&amp; Put OI Value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45]\ * #,##0_ ;_ [$₹-445]\ * \-#,##0_ ;_ [$₹-445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0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Call Put 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412732255895"/>
          <c:y val="0.16302345280525163"/>
          <c:w val="0.82716490977058654"/>
          <c:h val="0.445959250376493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'OI Pain and Trend Dashboard'!$H$2</c:f>
              <c:strCache>
                <c:ptCount val="1"/>
                <c:pt idx="0">
                  <c:v>Call Volume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'OI Pain and Trend Dashboard'!$B$3:$B$25</c:f>
              <c:numCache>
                <c:formatCode>0</c:formatCode>
                <c:ptCount val="23"/>
                <c:pt idx="0">
                  <c:v>13700</c:v>
                </c:pt>
                <c:pt idx="1">
                  <c:v>13800</c:v>
                </c:pt>
                <c:pt idx="2">
                  <c:v>13900</c:v>
                </c:pt>
                <c:pt idx="3">
                  <c:v>14000</c:v>
                </c:pt>
                <c:pt idx="4">
                  <c:v>14100</c:v>
                </c:pt>
                <c:pt idx="5">
                  <c:v>14200</c:v>
                </c:pt>
                <c:pt idx="6">
                  <c:v>14300</c:v>
                </c:pt>
                <c:pt idx="7">
                  <c:v>14400</c:v>
                </c:pt>
                <c:pt idx="8">
                  <c:v>14500</c:v>
                </c:pt>
                <c:pt idx="9">
                  <c:v>14600</c:v>
                </c:pt>
                <c:pt idx="10">
                  <c:v>14700</c:v>
                </c:pt>
                <c:pt idx="11">
                  <c:v>14800</c:v>
                </c:pt>
                <c:pt idx="12">
                  <c:v>14900</c:v>
                </c:pt>
                <c:pt idx="13">
                  <c:v>15000</c:v>
                </c:pt>
                <c:pt idx="14">
                  <c:v>15100</c:v>
                </c:pt>
                <c:pt idx="15">
                  <c:v>15200</c:v>
                </c:pt>
                <c:pt idx="16">
                  <c:v>15300</c:v>
                </c:pt>
                <c:pt idx="17">
                  <c:v>15400</c:v>
                </c:pt>
                <c:pt idx="18">
                  <c:v>15500</c:v>
                </c:pt>
                <c:pt idx="19">
                  <c:v>15600</c:v>
                </c:pt>
                <c:pt idx="20">
                  <c:v>15700</c:v>
                </c:pt>
                <c:pt idx="21">
                  <c:v>15800</c:v>
                </c:pt>
                <c:pt idx="22">
                  <c:v>15900</c:v>
                </c:pt>
              </c:numCache>
            </c:numRef>
          </c:cat>
          <c:val>
            <c:numRef>
              <c:f>'OI Pain and Trend Dashboard'!$H$3:$H$25</c:f>
              <c:numCache>
                <c:formatCode>General</c:formatCode>
                <c:ptCount val="23"/>
                <c:pt idx="0">
                  <c:v>2</c:v>
                </c:pt>
                <c:pt idx="1">
                  <c:v>64</c:v>
                </c:pt>
                <c:pt idx="2">
                  <c:v>34</c:v>
                </c:pt>
                <c:pt idx="3">
                  <c:v>1080</c:v>
                </c:pt>
                <c:pt idx="4">
                  <c:v>37</c:v>
                </c:pt>
                <c:pt idx="5">
                  <c:v>531</c:v>
                </c:pt>
                <c:pt idx="6">
                  <c:v>312</c:v>
                </c:pt>
                <c:pt idx="7">
                  <c:v>670</c:v>
                </c:pt>
                <c:pt idx="8">
                  <c:v>3288</c:v>
                </c:pt>
                <c:pt idx="9">
                  <c:v>4590</c:v>
                </c:pt>
                <c:pt idx="10">
                  <c:v>10826</c:v>
                </c:pt>
                <c:pt idx="11">
                  <c:v>16689</c:v>
                </c:pt>
                <c:pt idx="12">
                  <c:v>12580</c:v>
                </c:pt>
                <c:pt idx="13">
                  <c:v>28182</c:v>
                </c:pt>
                <c:pt idx="14">
                  <c:v>7604</c:v>
                </c:pt>
                <c:pt idx="15">
                  <c:v>14388</c:v>
                </c:pt>
                <c:pt idx="16">
                  <c:v>11668</c:v>
                </c:pt>
                <c:pt idx="17">
                  <c:v>9408</c:v>
                </c:pt>
                <c:pt idx="18">
                  <c:v>25354</c:v>
                </c:pt>
                <c:pt idx="19">
                  <c:v>7867</c:v>
                </c:pt>
                <c:pt idx="20">
                  <c:v>7032</c:v>
                </c:pt>
                <c:pt idx="21">
                  <c:v>5546</c:v>
                </c:pt>
                <c:pt idx="22">
                  <c:v>3381</c:v>
                </c:pt>
              </c:numCache>
            </c:numRef>
          </c:val>
        </c:ser>
        <c:ser>
          <c:idx val="2"/>
          <c:order val="1"/>
          <c:tx>
            <c:strRef>
              <c:f>'OI Pain and Trend Dashboard'!$Q$2</c:f>
              <c:strCache>
                <c:ptCount val="1"/>
                <c:pt idx="0">
                  <c:v>Put Volume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'OI Pain and Trend Dashboard'!$B$3:$B$25</c:f>
              <c:numCache>
                <c:formatCode>0</c:formatCode>
                <c:ptCount val="23"/>
                <c:pt idx="0">
                  <c:v>13700</c:v>
                </c:pt>
                <c:pt idx="1">
                  <c:v>13800</c:v>
                </c:pt>
                <c:pt idx="2">
                  <c:v>13900</c:v>
                </c:pt>
                <c:pt idx="3">
                  <c:v>14000</c:v>
                </c:pt>
                <c:pt idx="4">
                  <c:v>14100</c:v>
                </c:pt>
                <c:pt idx="5">
                  <c:v>14200</c:v>
                </c:pt>
                <c:pt idx="6">
                  <c:v>14300</c:v>
                </c:pt>
                <c:pt idx="7">
                  <c:v>14400</c:v>
                </c:pt>
                <c:pt idx="8">
                  <c:v>14500</c:v>
                </c:pt>
                <c:pt idx="9">
                  <c:v>14600</c:v>
                </c:pt>
                <c:pt idx="10">
                  <c:v>14700</c:v>
                </c:pt>
                <c:pt idx="11">
                  <c:v>14800</c:v>
                </c:pt>
                <c:pt idx="12">
                  <c:v>14900</c:v>
                </c:pt>
                <c:pt idx="13">
                  <c:v>15000</c:v>
                </c:pt>
                <c:pt idx="14">
                  <c:v>15100</c:v>
                </c:pt>
                <c:pt idx="15">
                  <c:v>15200</c:v>
                </c:pt>
                <c:pt idx="16">
                  <c:v>15300</c:v>
                </c:pt>
                <c:pt idx="17">
                  <c:v>15400</c:v>
                </c:pt>
                <c:pt idx="18">
                  <c:v>15500</c:v>
                </c:pt>
                <c:pt idx="19">
                  <c:v>15600</c:v>
                </c:pt>
                <c:pt idx="20">
                  <c:v>15700</c:v>
                </c:pt>
                <c:pt idx="21">
                  <c:v>15800</c:v>
                </c:pt>
                <c:pt idx="22">
                  <c:v>15900</c:v>
                </c:pt>
              </c:numCache>
            </c:numRef>
          </c:cat>
          <c:val>
            <c:numRef>
              <c:f>'OI Pain and Trend Dashboard'!$Q$3:$Q$25</c:f>
              <c:numCache>
                <c:formatCode>General</c:formatCode>
                <c:ptCount val="23"/>
                <c:pt idx="0">
                  <c:v>7126</c:v>
                </c:pt>
                <c:pt idx="1">
                  <c:v>11446</c:v>
                </c:pt>
                <c:pt idx="2">
                  <c:v>9530</c:v>
                </c:pt>
                <c:pt idx="3">
                  <c:v>32112</c:v>
                </c:pt>
                <c:pt idx="4">
                  <c:v>11924</c:v>
                </c:pt>
                <c:pt idx="5">
                  <c:v>15143</c:v>
                </c:pt>
                <c:pt idx="6">
                  <c:v>10732</c:v>
                </c:pt>
                <c:pt idx="7">
                  <c:v>11594</c:v>
                </c:pt>
                <c:pt idx="8">
                  <c:v>30264</c:v>
                </c:pt>
                <c:pt idx="9">
                  <c:v>17924</c:v>
                </c:pt>
                <c:pt idx="10">
                  <c:v>18482</c:v>
                </c:pt>
                <c:pt idx="11">
                  <c:v>21808</c:v>
                </c:pt>
                <c:pt idx="12">
                  <c:v>8801</c:v>
                </c:pt>
                <c:pt idx="13">
                  <c:v>10422</c:v>
                </c:pt>
                <c:pt idx="14">
                  <c:v>1081</c:v>
                </c:pt>
                <c:pt idx="15">
                  <c:v>1545</c:v>
                </c:pt>
                <c:pt idx="16">
                  <c:v>370</c:v>
                </c:pt>
                <c:pt idx="17">
                  <c:v>107</c:v>
                </c:pt>
                <c:pt idx="18">
                  <c:v>1624</c:v>
                </c:pt>
                <c:pt idx="19">
                  <c:v>9</c:v>
                </c:pt>
                <c:pt idx="20">
                  <c:v>11</c:v>
                </c:pt>
                <c:pt idx="21">
                  <c:v>18</c:v>
                </c:pt>
                <c:pt idx="2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058464"/>
        <c:axId val="579058856"/>
      </c:barChart>
      <c:catAx>
        <c:axId val="5790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Strike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58856"/>
        <c:crosses val="autoZero"/>
        <c:auto val="1"/>
        <c:lblAlgn val="ctr"/>
        <c:lblOffset val="100"/>
        <c:noMultiLvlLbl val="0"/>
      </c:catAx>
      <c:valAx>
        <c:axId val="579058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Call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&amp; Put Volumes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Call Put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'OI Pain and Trend Dashboard'!$L$2</c:f>
              <c:strCache>
                <c:ptCount val="1"/>
                <c:pt idx="0">
                  <c:v>Call LTP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'OI Pain and Trend Dashboard'!$B$3:$B$25</c:f>
              <c:numCache>
                <c:formatCode>0</c:formatCode>
                <c:ptCount val="23"/>
                <c:pt idx="0">
                  <c:v>13700</c:v>
                </c:pt>
                <c:pt idx="1">
                  <c:v>13800</c:v>
                </c:pt>
                <c:pt idx="2">
                  <c:v>13900</c:v>
                </c:pt>
                <c:pt idx="3">
                  <c:v>14000</c:v>
                </c:pt>
                <c:pt idx="4">
                  <c:v>14100</c:v>
                </c:pt>
                <c:pt idx="5">
                  <c:v>14200</c:v>
                </c:pt>
                <c:pt idx="6">
                  <c:v>14300</c:v>
                </c:pt>
                <c:pt idx="7">
                  <c:v>14400</c:v>
                </c:pt>
                <c:pt idx="8">
                  <c:v>14500</c:v>
                </c:pt>
                <c:pt idx="9">
                  <c:v>14600</c:v>
                </c:pt>
                <c:pt idx="10">
                  <c:v>14700</c:v>
                </c:pt>
                <c:pt idx="11">
                  <c:v>14800</c:v>
                </c:pt>
                <c:pt idx="12">
                  <c:v>14900</c:v>
                </c:pt>
                <c:pt idx="13">
                  <c:v>15000</c:v>
                </c:pt>
                <c:pt idx="14">
                  <c:v>15100</c:v>
                </c:pt>
                <c:pt idx="15">
                  <c:v>15200</c:v>
                </c:pt>
                <c:pt idx="16">
                  <c:v>15300</c:v>
                </c:pt>
                <c:pt idx="17">
                  <c:v>15400</c:v>
                </c:pt>
                <c:pt idx="18">
                  <c:v>15500</c:v>
                </c:pt>
                <c:pt idx="19">
                  <c:v>15600</c:v>
                </c:pt>
                <c:pt idx="20">
                  <c:v>15700</c:v>
                </c:pt>
                <c:pt idx="21">
                  <c:v>15800</c:v>
                </c:pt>
                <c:pt idx="22">
                  <c:v>15900</c:v>
                </c:pt>
              </c:numCache>
            </c:numRef>
          </c:cat>
          <c:val>
            <c:numRef>
              <c:f>'OI Pain and Trend Dashboard'!$L$3:$L$25</c:f>
              <c:numCache>
                <c:formatCode>_ [$₹-4009]\ * #,##0.00_ ;_ [$₹-4009]\ * \-#,##0.00_ ;_ [$₹-4009]\ * "-"??_ ;_ @_ </c:formatCode>
                <c:ptCount val="23"/>
                <c:pt idx="0">
                  <c:v>1196.2</c:v>
                </c:pt>
                <c:pt idx="1">
                  <c:v>1125.95</c:v>
                </c:pt>
                <c:pt idx="2">
                  <c:v>1017.35</c:v>
                </c:pt>
                <c:pt idx="3">
                  <c:v>932</c:v>
                </c:pt>
                <c:pt idx="4">
                  <c:v>832.15</c:v>
                </c:pt>
                <c:pt idx="5">
                  <c:v>750.9</c:v>
                </c:pt>
                <c:pt idx="6">
                  <c:v>677</c:v>
                </c:pt>
                <c:pt idx="7">
                  <c:v>599.1</c:v>
                </c:pt>
                <c:pt idx="8">
                  <c:v>518.65</c:v>
                </c:pt>
                <c:pt idx="9">
                  <c:v>450</c:v>
                </c:pt>
                <c:pt idx="10">
                  <c:v>380</c:v>
                </c:pt>
                <c:pt idx="11">
                  <c:v>317.25</c:v>
                </c:pt>
                <c:pt idx="12">
                  <c:v>260.45</c:v>
                </c:pt>
                <c:pt idx="13">
                  <c:v>208.95</c:v>
                </c:pt>
                <c:pt idx="14">
                  <c:v>164.15</c:v>
                </c:pt>
                <c:pt idx="15">
                  <c:v>125.7</c:v>
                </c:pt>
                <c:pt idx="16">
                  <c:v>92.35</c:v>
                </c:pt>
                <c:pt idx="17">
                  <c:v>67.45</c:v>
                </c:pt>
                <c:pt idx="18">
                  <c:v>48.05</c:v>
                </c:pt>
                <c:pt idx="19">
                  <c:v>32.049999999999997</c:v>
                </c:pt>
                <c:pt idx="20">
                  <c:v>21.7</c:v>
                </c:pt>
                <c:pt idx="21">
                  <c:v>14.65</c:v>
                </c:pt>
                <c:pt idx="22">
                  <c:v>9.75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'OI Pain and Trend Dashboard'!$M$2</c:f>
              <c:strCache>
                <c:ptCount val="1"/>
                <c:pt idx="0">
                  <c:v> Put LTP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'OI Pain and Trend Dashboard'!$B$3:$B$25</c:f>
              <c:numCache>
                <c:formatCode>0</c:formatCode>
                <c:ptCount val="23"/>
                <c:pt idx="0">
                  <c:v>13700</c:v>
                </c:pt>
                <c:pt idx="1">
                  <c:v>13800</c:v>
                </c:pt>
                <c:pt idx="2">
                  <c:v>13900</c:v>
                </c:pt>
                <c:pt idx="3">
                  <c:v>14000</c:v>
                </c:pt>
                <c:pt idx="4">
                  <c:v>14100</c:v>
                </c:pt>
                <c:pt idx="5">
                  <c:v>14200</c:v>
                </c:pt>
                <c:pt idx="6">
                  <c:v>14300</c:v>
                </c:pt>
                <c:pt idx="7">
                  <c:v>14400</c:v>
                </c:pt>
                <c:pt idx="8">
                  <c:v>14500</c:v>
                </c:pt>
                <c:pt idx="9">
                  <c:v>14600</c:v>
                </c:pt>
                <c:pt idx="10">
                  <c:v>14700</c:v>
                </c:pt>
                <c:pt idx="11">
                  <c:v>14800</c:v>
                </c:pt>
                <c:pt idx="12">
                  <c:v>14900</c:v>
                </c:pt>
                <c:pt idx="13">
                  <c:v>15000</c:v>
                </c:pt>
                <c:pt idx="14">
                  <c:v>15100</c:v>
                </c:pt>
                <c:pt idx="15">
                  <c:v>15200</c:v>
                </c:pt>
                <c:pt idx="16">
                  <c:v>15300</c:v>
                </c:pt>
                <c:pt idx="17">
                  <c:v>15400</c:v>
                </c:pt>
                <c:pt idx="18">
                  <c:v>15500</c:v>
                </c:pt>
                <c:pt idx="19">
                  <c:v>15600</c:v>
                </c:pt>
                <c:pt idx="20">
                  <c:v>15700</c:v>
                </c:pt>
                <c:pt idx="21">
                  <c:v>15800</c:v>
                </c:pt>
                <c:pt idx="22">
                  <c:v>15900</c:v>
                </c:pt>
              </c:numCache>
            </c:numRef>
          </c:cat>
          <c:val>
            <c:numRef>
              <c:f>'OI Pain and Trend Dashboard'!$M$3:$M$25</c:f>
              <c:numCache>
                <c:formatCode>_ [$₹-4009]\ * #,##0.00_ ;_ [$₹-4009]\ * \-#,##0.00_ ;_ [$₹-4009]\ * "-"??_ ;_ @_ </c:formatCode>
                <c:ptCount val="23"/>
                <c:pt idx="0">
                  <c:v>31.5</c:v>
                </c:pt>
                <c:pt idx="1">
                  <c:v>38.5</c:v>
                </c:pt>
                <c:pt idx="2">
                  <c:v>47.65</c:v>
                </c:pt>
                <c:pt idx="3">
                  <c:v>58</c:v>
                </c:pt>
                <c:pt idx="4">
                  <c:v>69.05</c:v>
                </c:pt>
                <c:pt idx="5">
                  <c:v>83.4</c:v>
                </c:pt>
                <c:pt idx="6">
                  <c:v>101</c:v>
                </c:pt>
                <c:pt idx="7">
                  <c:v>122.75</c:v>
                </c:pt>
                <c:pt idx="8">
                  <c:v>147.19999999999999</c:v>
                </c:pt>
                <c:pt idx="9">
                  <c:v>177.8</c:v>
                </c:pt>
                <c:pt idx="10">
                  <c:v>210.9</c:v>
                </c:pt>
                <c:pt idx="11">
                  <c:v>248.6</c:v>
                </c:pt>
                <c:pt idx="12">
                  <c:v>291</c:v>
                </c:pt>
                <c:pt idx="13">
                  <c:v>340</c:v>
                </c:pt>
                <c:pt idx="14">
                  <c:v>393.4</c:v>
                </c:pt>
                <c:pt idx="15">
                  <c:v>453</c:v>
                </c:pt>
                <c:pt idx="16">
                  <c:v>516.79999999999995</c:v>
                </c:pt>
                <c:pt idx="17">
                  <c:v>590</c:v>
                </c:pt>
                <c:pt idx="18">
                  <c:v>675.6</c:v>
                </c:pt>
                <c:pt idx="19">
                  <c:v>752.25</c:v>
                </c:pt>
                <c:pt idx="20">
                  <c:v>828.95</c:v>
                </c:pt>
                <c:pt idx="21">
                  <c:v>925</c:v>
                </c:pt>
                <c:pt idx="22">
                  <c:v>1005.85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54936"/>
        <c:axId val="579061600"/>
      </c:lineChart>
      <c:catAx>
        <c:axId val="57905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Strike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61600"/>
        <c:crosses val="autoZero"/>
        <c:auto val="1"/>
        <c:lblAlgn val="ctr"/>
        <c:lblOffset val="100"/>
        <c:noMultiLvlLbl val="0"/>
      </c:catAx>
      <c:valAx>
        <c:axId val="579061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Call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&amp; Put Price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5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Call Put Price Change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'OI Pain and Trend Dashboard'!$K$2</c:f>
              <c:strCache>
                <c:ptCount val="1"/>
                <c:pt idx="0">
                  <c:v>Call Price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'OI Pain and Trend Dashboard'!$B$3:$B$25</c:f>
              <c:numCache>
                <c:formatCode>0</c:formatCode>
                <c:ptCount val="23"/>
                <c:pt idx="0">
                  <c:v>13700</c:v>
                </c:pt>
                <c:pt idx="1">
                  <c:v>13800</c:v>
                </c:pt>
                <c:pt idx="2">
                  <c:v>13900</c:v>
                </c:pt>
                <c:pt idx="3">
                  <c:v>14000</c:v>
                </c:pt>
                <c:pt idx="4">
                  <c:v>14100</c:v>
                </c:pt>
                <c:pt idx="5">
                  <c:v>14200</c:v>
                </c:pt>
                <c:pt idx="6">
                  <c:v>14300</c:v>
                </c:pt>
                <c:pt idx="7">
                  <c:v>14400</c:v>
                </c:pt>
                <c:pt idx="8">
                  <c:v>14500</c:v>
                </c:pt>
                <c:pt idx="9">
                  <c:v>14600</c:v>
                </c:pt>
                <c:pt idx="10">
                  <c:v>14700</c:v>
                </c:pt>
                <c:pt idx="11">
                  <c:v>14800</c:v>
                </c:pt>
                <c:pt idx="12">
                  <c:v>14900</c:v>
                </c:pt>
                <c:pt idx="13">
                  <c:v>15000</c:v>
                </c:pt>
                <c:pt idx="14">
                  <c:v>15100</c:v>
                </c:pt>
                <c:pt idx="15">
                  <c:v>15200</c:v>
                </c:pt>
                <c:pt idx="16">
                  <c:v>15300</c:v>
                </c:pt>
                <c:pt idx="17">
                  <c:v>15400</c:v>
                </c:pt>
                <c:pt idx="18">
                  <c:v>15500</c:v>
                </c:pt>
                <c:pt idx="19">
                  <c:v>15600</c:v>
                </c:pt>
                <c:pt idx="20">
                  <c:v>15700</c:v>
                </c:pt>
                <c:pt idx="21">
                  <c:v>15800</c:v>
                </c:pt>
                <c:pt idx="22">
                  <c:v>15900</c:v>
                </c:pt>
              </c:numCache>
            </c:numRef>
          </c:cat>
          <c:val>
            <c:numRef>
              <c:f>'OI Pain and Trend Dashboard'!$K$3:$K$25</c:f>
              <c:numCache>
                <c:formatCode>_ [$₹-4009]\ * #,##0.00_ ;_ [$₹-4009]\ * \-#,##0.00_ ;_ [$₹-4009]\ * "-"??_ ;_ @_ </c:formatCode>
                <c:ptCount val="23"/>
                <c:pt idx="0">
                  <c:v>100.7</c:v>
                </c:pt>
                <c:pt idx="1">
                  <c:v>104.45</c:v>
                </c:pt>
                <c:pt idx="2">
                  <c:v>90.1</c:v>
                </c:pt>
                <c:pt idx="3">
                  <c:v>88.95</c:v>
                </c:pt>
                <c:pt idx="4">
                  <c:v>71.099999999999994</c:v>
                </c:pt>
                <c:pt idx="5">
                  <c:v>70.900000000000006</c:v>
                </c:pt>
                <c:pt idx="6">
                  <c:v>70.099999999999994</c:v>
                </c:pt>
                <c:pt idx="7">
                  <c:v>67.45</c:v>
                </c:pt>
                <c:pt idx="8">
                  <c:v>55.25</c:v>
                </c:pt>
                <c:pt idx="9">
                  <c:v>51.85</c:v>
                </c:pt>
                <c:pt idx="10">
                  <c:v>42.45</c:v>
                </c:pt>
                <c:pt idx="11">
                  <c:v>35.549999999999997</c:v>
                </c:pt>
                <c:pt idx="12">
                  <c:v>29.05</c:v>
                </c:pt>
                <c:pt idx="13">
                  <c:v>24.6</c:v>
                </c:pt>
                <c:pt idx="14">
                  <c:v>20.75</c:v>
                </c:pt>
                <c:pt idx="15">
                  <c:v>17.149999999999999</c:v>
                </c:pt>
                <c:pt idx="16">
                  <c:v>11.05</c:v>
                </c:pt>
                <c:pt idx="17">
                  <c:v>8.4</c:v>
                </c:pt>
                <c:pt idx="18">
                  <c:v>5.6</c:v>
                </c:pt>
                <c:pt idx="19">
                  <c:v>3.5</c:v>
                </c:pt>
                <c:pt idx="20">
                  <c:v>2.4</c:v>
                </c:pt>
                <c:pt idx="21">
                  <c:v>2</c:v>
                </c:pt>
                <c:pt idx="22">
                  <c:v>0.5</c:v>
                </c:pt>
              </c:numCache>
            </c:numRef>
          </c:val>
        </c:ser>
        <c:ser>
          <c:idx val="2"/>
          <c:order val="1"/>
          <c:tx>
            <c:strRef>
              <c:f>'OI Pain and Trend Dashboard'!$N$2</c:f>
              <c:strCache>
                <c:ptCount val="1"/>
                <c:pt idx="0">
                  <c:v>Put Price Change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'OI Pain and Trend Dashboard'!$B$3:$B$25</c:f>
              <c:numCache>
                <c:formatCode>0</c:formatCode>
                <c:ptCount val="23"/>
                <c:pt idx="0">
                  <c:v>13700</c:v>
                </c:pt>
                <c:pt idx="1">
                  <c:v>13800</c:v>
                </c:pt>
                <c:pt idx="2">
                  <c:v>13900</c:v>
                </c:pt>
                <c:pt idx="3">
                  <c:v>14000</c:v>
                </c:pt>
                <c:pt idx="4">
                  <c:v>14100</c:v>
                </c:pt>
                <c:pt idx="5">
                  <c:v>14200</c:v>
                </c:pt>
                <c:pt idx="6">
                  <c:v>14300</c:v>
                </c:pt>
                <c:pt idx="7">
                  <c:v>14400</c:v>
                </c:pt>
                <c:pt idx="8">
                  <c:v>14500</c:v>
                </c:pt>
                <c:pt idx="9">
                  <c:v>14600</c:v>
                </c:pt>
                <c:pt idx="10">
                  <c:v>14700</c:v>
                </c:pt>
                <c:pt idx="11">
                  <c:v>14800</c:v>
                </c:pt>
                <c:pt idx="12">
                  <c:v>14900</c:v>
                </c:pt>
                <c:pt idx="13">
                  <c:v>15000</c:v>
                </c:pt>
                <c:pt idx="14">
                  <c:v>15100</c:v>
                </c:pt>
                <c:pt idx="15">
                  <c:v>15200</c:v>
                </c:pt>
                <c:pt idx="16">
                  <c:v>15300</c:v>
                </c:pt>
                <c:pt idx="17">
                  <c:v>15400</c:v>
                </c:pt>
                <c:pt idx="18">
                  <c:v>15500</c:v>
                </c:pt>
                <c:pt idx="19">
                  <c:v>15600</c:v>
                </c:pt>
                <c:pt idx="20">
                  <c:v>15700</c:v>
                </c:pt>
                <c:pt idx="21">
                  <c:v>15800</c:v>
                </c:pt>
                <c:pt idx="22">
                  <c:v>15900</c:v>
                </c:pt>
              </c:numCache>
            </c:numRef>
          </c:cat>
          <c:val>
            <c:numRef>
              <c:f>'OI Pain and Trend Dashboard'!$N$3:$N$25</c:f>
              <c:numCache>
                <c:formatCode>_ [$₹-4009]\ * #,##0.00_ ;_ [$₹-4009]\ * \-#,##0.00_ ;_ [$₹-4009]\ * "-"??_ ;_ @_ </c:formatCode>
                <c:ptCount val="23"/>
                <c:pt idx="0">
                  <c:v>-15.85</c:v>
                </c:pt>
                <c:pt idx="1">
                  <c:v>-17.899999999999999</c:v>
                </c:pt>
                <c:pt idx="2">
                  <c:v>-21.15</c:v>
                </c:pt>
                <c:pt idx="3">
                  <c:v>-24.55</c:v>
                </c:pt>
                <c:pt idx="4">
                  <c:v>-28.35</c:v>
                </c:pt>
                <c:pt idx="5">
                  <c:v>-32.4</c:v>
                </c:pt>
                <c:pt idx="6">
                  <c:v>-36.75</c:v>
                </c:pt>
                <c:pt idx="7">
                  <c:v>-41.05</c:v>
                </c:pt>
                <c:pt idx="8">
                  <c:v>-47.25</c:v>
                </c:pt>
                <c:pt idx="9">
                  <c:v>-50.5</c:v>
                </c:pt>
                <c:pt idx="10">
                  <c:v>-55.55</c:v>
                </c:pt>
                <c:pt idx="11">
                  <c:v>-58.6</c:v>
                </c:pt>
                <c:pt idx="12">
                  <c:v>-66</c:v>
                </c:pt>
                <c:pt idx="13">
                  <c:v>-72.5</c:v>
                </c:pt>
                <c:pt idx="14">
                  <c:v>-80.7</c:v>
                </c:pt>
                <c:pt idx="15">
                  <c:v>-80.95</c:v>
                </c:pt>
                <c:pt idx="16">
                  <c:v>-90.15</c:v>
                </c:pt>
                <c:pt idx="17">
                  <c:v>-92</c:v>
                </c:pt>
                <c:pt idx="18">
                  <c:v>-92.9</c:v>
                </c:pt>
                <c:pt idx="19">
                  <c:v>-105.7</c:v>
                </c:pt>
                <c:pt idx="20">
                  <c:v>-115.55</c:v>
                </c:pt>
                <c:pt idx="21">
                  <c:v>-111.8</c:v>
                </c:pt>
                <c:pt idx="22">
                  <c:v>-115.65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59640"/>
        <c:axId val="579060816"/>
      </c:areaChart>
      <c:catAx>
        <c:axId val="57905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Strike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60816"/>
        <c:crosses val="autoZero"/>
        <c:auto val="1"/>
        <c:lblAlgn val="ctr"/>
        <c:lblOffset val="100"/>
        <c:noMultiLvlLbl val="0"/>
      </c:catAx>
      <c:valAx>
        <c:axId val="57906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Call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&amp; Put Price (ABS)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5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Call Put Change in 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'OI Pain and Trend Dashboard'!$J$2</c:f>
              <c:strCache>
                <c:ptCount val="1"/>
                <c:pt idx="0">
                  <c:v>Call change in OI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'OI Pain and Trend Dashboard'!$B$3:$B$25</c:f>
              <c:numCache>
                <c:formatCode>0</c:formatCode>
                <c:ptCount val="23"/>
                <c:pt idx="0">
                  <c:v>13700</c:v>
                </c:pt>
                <c:pt idx="1">
                  <c:v>13800</c:v>
                </c:pt>
                <c:pt idx="2">
                  <c:v>13900</c:v>
                </c:pt>
                <c:pt idx="3">
                  <c:v>14000</c:v>
                </c:pt>
                <c:pt idx="4">
                  <c:v>14100</c:v>
                </c:pt>
                <c:pt idx="5">
                  <c:v>14200</c:v>
                </c:pt>
                <c:pt idx="6">
                  <c:v>14300</c:v>
                </c:pt>
                <c:pt idx="7">
                  <c:v>14400</c:v>
                </c:pt>
                <c:pt idx="8">
                  <c:v>14500</c:v>
                </c:pt>
                <c:pt idx="9">
                  <c:v>14600</c:v>
                </c:pt>
                <c:pt idx="10">
                  <c:v>14700</c:v>
                </c:pt>
                <c:pt idx="11">
                  <c:v>14800</c:v>
                </c:pt>
                <c:pt idx="12">
                  <c:v>14900</c:v>
                </c:pt>
                <c:pt idx="13">
                  <c:v>15000</c:v>
                </c:pt>
                <c:pt idx="14">
                  <c:v>15100</c:v>
                </c:pt>
                <c:pt idx="15">
                  <c:v>15200</c:v>
                </c:pt>
                <c:pt idx="16">
                  <c:v>15300</c:v>
                </c:pt>
                <c:pt idx="17">
                  <c:v>15400</c:v>
                </c:pt>
                <c:pt idx="18">
                  <c:v>15500</c:v>
                </c:pt>
                <c:pt idx="19">
                  <c:v>15600</c:v>
                </c:pt>
                <c:pt idx="20">
                  <c:v>15700</c:v>
                </c:pt>
                <c:pt idx="21">
                  <c:v>15800</c:v>
                </c:pt>
                <c:pt idx="22">
                  <c:v>15900</c:v>
                </c:pt>
              </c:numCache>
            </c:numRef>
          </c:cat>
          <c:val>
            <c:numRef>
              <c:f>'OI Pain and Trend Dashboard'!$J$3:$J$25</c:f>
              <c:numCache>
                <c:formatCode>General</c:formatCode>
                <c:ptCount val="23"/>
                <c:pt idx="0">
                  <c:v>0</c:v>
                </c:pt>
                <c:pt idx="1">
                  <c:v>24</c:v>
                </c:pt>
                <c:pt idx="2">
                  <c:v>-17</c:v>
                </c:pt>
                <c:pt idx="3">
                  <c:v>-492</c:v>
                </c:pt>
                <c:pt idx="4">
                  <c:v>-4</c:v>
                </c:pt>
                <c:pt idx="5">
                  <c:v>117</c:v>
                </c:pt>
                <c:pt idx="6">
                  <c:v>-44</c:v>
                </c:pt>
                <c:pt idx="7">
                  <c:v>-152</c:v>
                </c:pt>
                <c:pt idx="8">
                  <c:v>-439</c:v>
                </c:pt>
                <c:pt idx="9">
                  <c:v>-870</c:v>
                </c:pt>
                <c:pt idx="10">
                  <c:v>-879</c:v>
                </c:pt>
                <c:pt idx="11">
                  <c:v>908</c:v>
                </c:pt>
                <c:pt idx="12">
                  <c:v>1510</c:v>
                </c:pt>
                <c:pt idx="13">
                  <c:v>-1173</c:v>
                </c:pt>
                <c:pt idx="14">
                  <c:v>510</c:v>
                </c:pt>
                <c:pt idx="15">
                  <c:v>709</c:v>
                </c:pt>
                <c:pt idx="16">
                  <c:v>1542</c:v>
                </c:pt>
                <c:pt idx="17">
                  <c:v>715</c:v>
                </c:pt>
                <c:pt idx="18">
                  <c:v>3533</c:v>
                </c:pt>
                <c:pt idx="19">
                  <c:v>780</c:v>
                </c:pt>
                <c:pt idx="20">
                  <c:v>469</c:v>
                </c:pt>
                <c:pt idx="21">
                  <c:v>-221</c:v>
                </c:pt>
                <c:pt idx="22">
                  <c:v>280</c:v>
                </c:pt>
              </c:numCache>
            </c:numRef>
          </c:val>
        </c:ser>
        <c:ser>
          <c:idx val="2"/>
          <c:order val="1"/>
          <c:tx>
            <c:strRef>
              <c:f>'OI Pain and Trend Dashboard'!$O$2</c:f>
              <c:strCache>
                <c:ptCount val="1"/>
                <c:pt idx="0">
                  <c:v>Put Change in OI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'OI Pain and Trend Dashboard'!$B$3:$B$25</c:f>
              <c:numCache>
                <c:formatCode>0</c:formatCode>
                <c:ptCount val="23"/>
                <c:pt idx="0">
                  <c:v>13700</c:v>
                </c:pt>
                <c:pt idx="1">
                  <c:v>13800</c:v>
                </c:pt>
                <c:pt idx="2">
                  <c:v>13900</c:v>
                </c:pt>
                <c:pt idx="3">
                  <c:v>14000</c:v>
                </c:pt>
                <c:pt idx="4">
                  <c:v>14100</c:v>
                </c:pt>
                <c:pt idx="5">
                  <c:v>14200</c:v>
                </c:pt>
                <c:pt idx="6">
                  <c:v>14300</c:v>
                </c:pt>
                <c:pt idx="7">
                  <c:v>14400</c:v>
                </c:pt>
                <c:pt idx="8">
                  <c:v>14500</c:v>
                </c:pt>
                <c:pt idx="9">
                  <c:v>14600</c:v>
                </c:pt>
                <c:pt idx="10">
                  <c:v>14700</c:v>
                </c:pt>
                <c:pt idx="11">
                  <c:v>14800</c:v>
                </c:pt>
                <c:pt idx="12">
                  <c:v>14900</c:v>
                </c:pt>
                <c:pt idx="13">
                  <c:v>15000</c:v>
                </c:pt>
                <c:pt idx="14">
                  <c:v>15100</c:v>
                </c:pt>
                <c:pt idx="15">
                  <c:v>15200</c:v>
                </c:pt>
                <c:pt idx="16">
                  <c:v>15300</c:v>
                </c:pt>
                <c:pt idx="17">
                  <c:v>15400</c:v>
                </c:pt>
                <c:pt idx="18">
                  <c:v>15500</c:v>
                </c:pt>
                <c:pt idx="19">
                  <c:v>15600</c:v>
                </c:pt>
                <c:pt idx="20">
                  <c:v>15700</c:v>
                </c:pt>
                <c:pt idx="21">
                  <c:v>15800</c:v>
                </c:pt>
                <c:pt idx="22">
                  <c:v>15900</c:v>
                </c:pt>
              </c:numCache>
            </c:numRef>
          </c:cat>
          <c:val>
            <c:numRef>
              <c:f>'OI Pain and Trend Dashboard'!$O$3:$O$25</c:f>
              <c:numCache>
                <c:formatCode>General</c:formatCode>
                <c:ptCount val="23"/>
                <c:pt idx="0">
                  <c:v>-443</c:v>
                </c:pt>
                <c:pt idx="1">
                  <c:v>123</c:v>
                </c:pt>
                <c:pt idx="2">
                  <c:v>-703</c:v>
                </c:pt>
                <c:pt idx="3">
                  <c:v>4464</c:v>
                </c:pt>
                <c:pt idx="4">
                  <c:v>1259</c:v>
                </c:pt>
                <c:pt idx="5">
                  <c:v>-437</c:v>
                </c:pt>
                <c:pt idx="6">
                  <c:v>378</c:v>
                </c:pt>
                <c:pt idx="7">
                  <c:v>73</c:v>
                </c:pt>
                <c:pt idx="8">
                  <c:v>522</c:v>
                </c:pt>
                <c:pt idx="9">
                  <c:v>2059</c:v>
                </c:pt>
                <c:pt idx="10">
                  <c:v>3827</c:v>
                </c:pt>
                <c:pt idx="11">
                  <c:v>2226</c:v>
                </c:pt>
                <c:pt idx="12">
                  <c:v>1219</c:v>
                </c:pt>
                <c:pt idx="13">
                  <c:v>777</c:v>
                </c:pt>
                <c:pt idx="14">
                  <c:v>134</c:v>
                </c:pt>
                <c:pt idx="15">
                  <c:v>190</c:v>
                </c:pt>
                <c:pt idx="16">
                  <c:v>4</c:v>
                </c:pt>
                <c:pt idx="17">
                  <c:v>29</c:v>
                </c:pt>
                <c:pt idx="18">
                  <c:v>179</c:v>
                </c:pt>
                <c:pt idx="19">
                  <c:v>5</c:v>
                </c:pt>
                <c:pt idx="20">
                  <c:v>-2</c:v>
                </c:pt>
                <c:pt idx="21">
                  <c:v>2</c:v>
                </c:pt>
                <c:pt idx="22">
                  <c:v>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061208"/>
        <c:axId val="579056896"/>
      </c:barChart>
      <c:catAx>
        <c:axId val="57906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Strike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56896"/>
        <c:crosses val="autoZero"/>
        <c:auto val="1"/>
        <c:lblAlgn val="ctr"/>
        <c:lblOffset val="100"/>
        <c:noMultiLvlLbl val="0"/>
      </c:catAx>
      <c:valAx>
        <c:axId val="57905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Call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&amp; Put OI Change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6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Call Put Net 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'OI Pain and Trend Dashboard'!$I$2</c:f>
              <c:strCache>
                <c:ptCount val="1"/>
                <c:pt idx="0">
                  <c:v>Call Net OI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'OI Pain and Trend Dashboard'!$B$3:$B$25</c:f>
              <c:numCache>
                <c:formatCode>0</c:formatCode>
                <c:ptCount val="23"/>
                <c:pt idx="0">
                  <c:v>13700</c:v>
                </c:pt>
                <c:pt idx="1">
                  <c:v>13800</c:v>
                </c:pt>
                <c:pt idx="2">
                  <c:v>13900</c:v>
                </c:pt>
                <c:pt idx="3">
                  <c:v>14000</c:v>
                </c:pt>
                <c:pt idx="4">
                  <c:v>14100</c:v>
                </c:pt>
                <c:pt idx="5">
                  <c:v>14200</c:v>
                </c:pt>
                <c:pt idx="6">
                  <c:v>14300</c:v>
                </c:pt>
                <c:pt idx="7">
                  <c:v>14400</c:v>
                </c:pt>
                <c:pt idx="8">
                  <c:v>14500</c:v>
                </c:pt>
                <c:pt idx="9">
                  <c:v>14600</c:v>
                </c:pt>
                <c:pt idx="10">
                  <c:v>14700</c:v>
                </c:pt>
                <c:pt idx="11">
                  <c:v>14800</c:v>
                </c:pt>
                <c:pt idx="12">
                  <c:v>14900</c:v>
                </c:pt>
                <c:pt idx="13">
                  <c:v>15000</c:v>
                </c:pt>
                <c:pt idx="14">
                  <c:v>15100</c:v>
                </c:pt>
                <c:pt idx="15">
                  <c:v>15200</c:v>
                </c:pt>
                <c:pt idx="16">
                  <c:v>15300</c:v>
                </c:pt>
                <c:pt idx="17">
                  <c:v>15400</c:v>
                </c:pt>
                <c:pt idx="18">
                  <c:v>15500</c:v>
                </c:pt>
                <c:pt idx="19">
                  <c:v>15600</c:v>
                </c:pt>
                <c:pt idx="20">
                  <c:v>15700</c:v>
                </c:pt>
                <c:pt idx="21">
                  <c:v>15800</c:v>
                </c:pt>
                <c:pt idx="22">
                  <c:v>15900</c:v>
                </c:pt>
              </c:numCache>
            </c:numRef>
          </c:cat>
          <c:val>
            <c:numRef>
              <c:f>'OI Pain and Trend Dashboard'!$I$3:$I$25</c:f>
              <c:numCache>
                <c:formatCode>General</c:formatCode>
                <c:ptCount val="23"/>
                <c:pt idx="0">
                  <c:v>179</c:v>
                </c:pt>
                <c:pt idx="1">
                  <c:v>392</c:v>
                </c:pt>
                <c:pt idx="2">
                  <c:v>72</c:v>
                </c:pt>
                <c:pt idx="3">
                  <c:v>4844</c:v>
                </c:pt>
                <c:pt idx="4">
                  <c:v>470</c:v>
                </c:pt>
                <c:pt idx="5">
                  <c:v>1206</c:v>
                </c:pt>
                <c:pt idx="6">
                  <c:v>1536</c:v>
                </c:pt>
                <c:pt idx="7">
                  <c:v>1822</c:v>
                </c:pt>
                <c:pt idx="8">
                  <c:v>17795</c:v>
                </c:pt>
                <c:pt idx="9">
                  <c:v>10187</c:v>
                </c:pt>
                <c:pt idx="10">
                  <c:v>12965</c:v>
                </c:pt>
                <c:pt idx="11">
                  <c:v>14534</c:v>
                </c:pt>
                <c:pt idx="12">
                  <c:v>8472</c:v>
                </c:pt>
                <c:pt idx="13">
                  <c:v>34641</c:v>
                </c:pt>
                <c:pt idx="14">
                  <c:v>7574</c:v>
                </c:pt>
                <c:pt idx="15">
                  <c:v>9765</c:v>
                </c:pt>
                <c:pt idx="16">
                  <c:v>7937</c:v>
                </c:pt>
                <c:pt idx="17">
                  <c:v>7810</c:v>
                </c:pt>
                <c:pt idx="18">
                  <c:v>27719</c:v>
                </c:pt>
                <c:pt idx="19">
                  <c:v>10808</c:v>
                </c:pt>
                <c:pt idx="20">
                  <c:v>8605</c:v>
                </c:pt>
                <c:pt idx="21">
                  <c:v>6197</c:v>
                </c:pt>
                <c:pt idx="22">
                  <c:v>3277</c:v>
                </c:pt>
              </c:numCache>
            </c:numRef>
          </c:val>
        </c:ser>
        <c:ser>
          <c:idx val="2"/>
          <c:order val="1"/>
          <c:tx>
            <c:strRef>
              <c:f>'OI Pain and Trend Dashboard'!$P$2</c:f>
              <c:strCache>
                <c:ptCount val="1"/>
                <c:pt idx="0">
                  <c:v>Put Net OI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'OI Pain and Trend Dashboard'!$B$3:$B$25</c:f>
              <c:numCache>
                <c:formatCode>0</c:formatCode>
                <c:ptCount val="23"/>
                <c:pt idx="0">
                  <c:v>13700</c:v>
                </c:pt>
                <c:pt idx="1">
                  <c:v>13800</c:v>
                </c:pt>
                <c:pt idx="2">
                  <c:v>13900</c:v>
                </c:pt>
                <c:pt idx="3">
                  <c:v>14000</c:v>
                </c:pt>
                <c:pt idx="4">
                  <c:v>14100</c:v>
                </c:pt>
                <c:pt idx="5">
                  <c:v>14200</c:v>
                </c:pt>
                <c:pt idx="6">
                  <c:v>14300</c:v>
                </c:pt>
                <c:pt idx="7">
                  <c:v>14400</c:v>
                </c:pt>
                <c:pt idx="8">
                  <c:v>14500</c:v>
                </c:pt>
                <c:pt idx="9">
                  <c:v>14600</c:v>
                </c:pt>
                <c:pt idx="10">
                  <c:v>14700</c:v>
                </c:pt>
                <c:pt idx="11">
                  <c:v>14800</c:v>
                </c:pt>
                <c:pt idx="12">
                  <c:v>14900</c:v>
                </c:pt>
                <c:pt idx="13">
                  <c:v>15000</c:v>
                </c:pt>
                <c:pt idx="14">
                  <c:v>15100</c:v>
                </c:pt>
                <c:pt idx="15">
                  <c:v>15200</c:v>
                </c:pt>
                <c:pt idx="16">
                  <c:v>15300</c:v>
                </c:pt>
                <c:pt idx="17">
                  <c:v>15400</c:v>
                </c:pt>
                <c:pt idx="18">
                  <c:v>15500</c:v>
                </c:pt>
                <c:pt idx="19">
                  <c:v>15600</c:v>
                </c:pt>
                <c:pt idx="20">
                  <c:v>15700</c:v>
                </c:pt>
                <c:pt idx="21">
                  <c:v>15800</c:v>
                </c:pt>
                <c:pt idx="22">
                  <c:v>15900</c:v>
                </c:pt>
              </c:numCache>
            </c:numRef>
          </c:cat>
          <c:val>
            <c:numRef>
              <c:f>'OI Pain and Trend Dashboard'!$P$3:$P$25</c:f>
              <c:numCache>
                <c:formatCode>General</c:formatCode>
                <c:ptCount val="23"/>
                <c:pt idx="0">
                  <c:v>16585</c:v>
                </c:pt>
                <c:pt idx="1">
                  <c:v>17726</c:v>
                </c:pt>
                <c:pt idx="2">
                  <c:v>10546</c:v>
                </c:pt>
                <c:pt idx="3">
                  <c:v>50451</c:v>
                </c:pt>
                <c:pt idx="4">
                  <c:v>9895</c:v>
                </c:pt>
                <c:pt idx="5">
                  <c:v>15049</c:v>
                </c:pt>
                <c:pt idx="6">
                  <c:v>13289</c:v>
                </c:pt>
                <c:pt idx="7">
                  <c:v>13128</c:v>
                </c:pt>
                <c:pt idx="8">
                  <c:v>33489</c:v>
                </c:pt>
                <c:pt idx="9">
                  <c:v>20696</c:v>
                </c:pt>
                <c:pt idx="10">
                  <c:v>14889</c:v>
                </c:pt>
                <c:pt idx="11">
                  <c:v>12338</c:v>
                </c:pt>
                <c:pt idx="12">
                  <c:v>4258</c:v>
                </c:pt>
                <c:pt idx="13">
                  <c:v>12780</c:v>
                </c:pt>
                <c:pt idx="14">
                  <c:v>711</c:v>
                </c:pt>
                <c:pt idx="15">
                  <c:v>1024</c:v>
                </c:pt>
                <c:pt idx="16">
                  <c:v>383</c:v>
                </c:pt>
                <c:pt idx="17">
                  <c:v>375</c:v>
                </c:pt>
                <c:pt idx="18">
                  <c:v>4664</c:v>
                </c:pt>
                <c:pt idx="19">
                  <c:v>140</c:v>
                </c:pt>
                <c:pt idx="20">
                  <c:v>221</c:v>
                </c:pt>
                <c:pt idx="21">
                  <c:v>217</c:v>
                </c:pt>
                <c:pt idx="22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062384"/>
        <c:axId val="579061992"/>
      </c:barChart>
      <c:catAx>
        <c:axId val="5790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Strike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61992"/>
        <c:crosses val="autoZero"/>
        <c:auto val="1"/>
        <c:lblAlgn val="ctr"/>
        <c:lblOffset val="100"/>
        <c:noMultiLvlLbl val="0"/>
      </c:catAx>
      <c:valAx>
        <c:axId val="579061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Call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&amp; Put OI Change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Option 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'OI Pain and Trend Dashboard'!$Y$2</c:f>
              <c:strCache>
                <c:ptCount val="1"/>
                <c:pt idx="0">
                  <c:v>Call+Put OI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'OI Pain and Trend Dashboard'!$B$3:$B$25</c:f>
              <c:numCache>
                <c:formatCode>0</c:formatCode>
                <c:ptCount val="23"/>
                <c:pt idx="0">
                  <c:v>13700</c:v>
                </c:pt>
                <c:pt idx="1">
                  <c:v>13800</c:v>
                </c:pt>
                <c:pt idx="2">
                  <c:v>13900</c:v>
                </c:pt>
                <c:pt idx="3">
                  <c:v>14000</c:v>
                </c:pt>
                <c:pt idx="4">
                  <c:v>14100</c:v>
                </c:pt>
                <c:pt idx="5">
                  <c:v>14200</c:v>
                </c:pt>
                <c:pt idx="6">
                  <c:v>14300</c:v>
                </c:pt>
                <c:pt idx="7">
                  <c:v>14400</c:v>
                </c:pt>
                <c:pt idx="8">
                  <c:v>14500</c:v>
                </c:pt>
                <c:pt idx="9">
                  <c:v>14600</c:v>
                </c:pt>
                <c:pt idx="10">
                  <c:v>14700</c:v>
                </c:pt>
                <c:pt idx="11">
                  <c:v>14800</c:v>
                </c:pt>
                <c:pt idx="12">
                  <c:v>14900</c:v>
                </c:pt>
                <c:pt idx="13">
                  <c:v>15000</c:v>
                </c:pt>
                <c:pt idx="14">
                  <c:v>15100</c:v>
                </c:pt>
                <c:pt idx="15">
                  <c:v>15200</c:v>
                </c:pt>
                <c:pt idx="16">
                  <c:v>15300</c:v>
                </c:pt>
                <c:pt idx="17">
                  <c:v>15400</c:v>
                </c:pt>
                <c:pt idx="18">
                  <c:v>15500</c:v>
                </c:pt>
                <c:pt idx="19">
                  <c:v>15600</c:v>
                </c:pt>
                <c:pt idx="20">
                  <c:v>15700</c:v>
                </c:pt>
                <c:pt idx="21">
                  <c:v>15800</c:v>
                </c:pt>
                <c:pt idx="22">
                  <c:v>15900</c:v>
                </c:pt>
              </c:numCache>
            </c:numRef>
          </c:cat>
          <c:val>
            <c:numRef>
              <c:f>'OI Pain and Trend Dashboard'!$Y$3:$Y$25</c:f>
              <c:numCache>
                <c:formatCode>_ [$₹-445]\ * #,##0_ ;_ [$₹-445]\ * \-#,##0_ ;_ [$₹-445]\ * "-"??_ ;_ @_ </c:formatCode>
                <c:ptCount val="23"/>
                <c:pt idx="0">
                  <c:v>156675600</c:v>
                </c:pt>
                <c:pt idx="1">
                  <c:v>133529900</c:v>
                </c:pt>
                <c:pt idx="2">
                  <c:v>112203800</c:v>
                </c:pt>
                <c:pt idx="3">
                  <c:v>92052900</c:v>
                </c:pt>
                <c:pt idx="4">
                  <c:v>77100700</c:v>
                </c:pt>
                <c:pt idx="5">
                  <c:v>63320200</c:v>
                </c:pt>
                <c:pt idx="6">
                  <c:v>52824100</c:v>
                </c:pt>
                <c:pt idx="7">
                  <c:v>44675600</c:v>
                </c:pt>
                <c:pt idx="8">
                  <c:v>39136400</c:v>
                </c:pt>
                <c:pt idx="9">
                  <c:v>38399500</c:v>
                </c:pt>
                <c:pt idx="10">
                  <c:v>40579400</c:v>
                </c:pt>
                <c:pt idx="11">
                  <c:v>47712300</c:v>
                </c:pt>
                <c:pt idx="12">
                  <c:v>56836400</c:v>
                </c:pt>
                <c:pt idx="13">
                  <c:v>67362800</c:v>
                </c:pt>
                <c:pt idx="14">
                  <c:v>79960900</c:v>
                </c:pt>
                <c:pt idx="15">
                  <c:v>93411100</c:v>
                </c:pt>
                <c:pt idx="16">
                  <c:v>109735600</c:v>
                </c:pt>
                <c:pt idx="17">
                  <c:v>127179200</c:v>
                </c:pt>
                <c:pt idx="18">
                  <c:v>145520800</c:v>
                </c:pt>
                <c:pt idx="19">
                  <c:v>164948500</c:v>
                </c:pt>
                <c:pt idx="20">
                  <c:v>184717900</c:v>
                </c:pt>
                <c:pt idx="21">
                  <c:v>204509400</c:v>
                </c:pt>
                <c:pt idx="22">
                  <c:v>224322600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058072"/>
        <c:axId val="579059248"/>
      </c:barChart>
      <c:catAx>
        <c:axId val="57905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Strike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59248"/>
        <c:crosses val="autoZero"/>
        <c:auto val="1"/>
        <c:lblAlgn val="ctr"/>
        <c:lblOffset val="100"/>
        <c:noMultiLvlLbl val="0"/>
      </c:catAx>
      <c:valAx>
        <c:axId val="57905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Call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&amp; Put OI Value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45]\ * #,##0_ ;_ [$₹-445]\ * \-#,##0_ ;_ [$₹-445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5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'Opt Payoff Sim for Indx Opt'!$BB$3</c:f>
              <c:strCache>
                <c:ptCount val="1"/>
                <c:pt idx="0">
                  <c:v>Final Payoff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'Opt Payoff Sim for Indx Opt'!$BA$4:$BA$103</c:f>
              <c:numCache>
                <c:formatCode>General</c:formatCode>
                <c:ptCount val="100"/>
                <c:pt idx="0">
                  <c:v>12810</c:v>
                </c:pt>
                <c:pt idx="1">
                  <c:v>12820</c:v>
                </c:pt>
                <c:pt idx="2">
                  <c:v>12830</c:v>
                </c:pt>
                <c:pt idx="3">
                  <c:v>12840</c:v>
                </c:pt>
                <c:pt idx="4">
                  <c:v>12850</c:v>
                </c:pt>
                <c:pt idx="5">
                  <c:v>12860</c:v>
                </c:pt>
                <c:pt idx="6">
                  <c:v>12870</c:v>
                </c:pt>
                <c:pt idx="7">
                  <c:v>12880</c:v>
                </c:pt>
                <c:pt idx="8">
                  <c:v>12890</c:v>
                </c:pt>
                <c:pt idx="9">
                  <c:v>12900</c:v>
                </c:pt>
                <c:pt idx="10">
                  <c:v>12910</c:v>
                </c:pt>
                <c:pt idx="11">
                  <c:v>12920</c:v>
                </c:pt>
                <c:pt idx="12">
                  <c:v>12930</c:v>
                </c:pt>
                <c:pt idx="13">
                  <c:v>12940</c:v>
                </c:pt>
                <c:pt idx="14">
                  <c:v>12950</c:v>
                </c:pt>
                <c:pt idx="15">
                  <c:v>12960</c:v>
                </c:pt>
                <c:pt idx="16">
                  <c:v>12970</c:v>
                </c:pt>
                <c:pt idx="17">
                  <c:v>12980</c:v>
                </c:pt>
                <c:pt idx="18">
                  <c:v>12990</c:v>
                </c:pt>
                <c:pt idx="19">
                  <c:v>13000</c:v>
                </c:pt>
                <c:pt idx="20">
                  <c:v>13010</c:v>
                </c:pt>
                <c:pt idx="21">
                  <c:v>13020</c:v>
                </c:pt>
                <c:pt idx="22">
                  <c:v>13030</c:v>
                </c:pt>
                <c:pt idx="23">
                  <c:v>13040</c:v>
                </c:pt>
                <c:pt idx="24">
                  <c:v>13050</c:v>
                </c:pt>
                <c:pt idx="25">
                  <c:v>13060</c:v>
                </c:pt>
                <c:pt idx="26">
                  <c:v>13070</c:v>
                </c:pt>
                <c:pt idx="27">
                  <c:v>13080</c:v>
                </c:pt>
                <c:pt idx="28">
                  <c:v>13090</c:v>
                </c:pt>
                <c:pt idx="29">
                  <c:v>13100</c:v>
                </c:pt>
                <c:pt idx="30">
                  <c:v>13110</c:v>
                </c:pt>
                <c:pt idx="31">
                  <c:v>13120</c:v>
                </c:pt>
                <c:pt idx="32">
                  <c:v>13130</c:v>
                </c:pt>
                <c:pt idx="33">
                  <c:v>13140</c:v>
                </c:pt>
                <c:pt idx="34">
                  <c:v>13150</c:v>
                </c:pt>
                <c:pt idx="35">
                  <c:v>13160</c:v>
                </c:pt>
                <c:pt idx="36">
                  <c:v>13170</c:v>
                </c:pt>
                <c:pt idx="37">
                  <c:v>13180</c:v>
                </c:pt>
                <c:pt idx="38">
                  <c:v>13190</c:v>
                </c:pt>
                <c:pt idx="39">
                  <c:v>13200</c:v>
                </c:pt>
                <c:pt idx="40">
                  <c:v>13210</c:v>
                </c:pt>
                <c:pt idx="41">
                  <c:v>13220</c:v>
                </c:pt>
                <c:pt idx="42">
                  <c:v>13230</c:v>
                </c:pt>
                <c:pt idx="43">
                  <c:v>13240</c:v>
                </c:pt>
                <c:pt idx="44">
                  <c:v>13250</c:v>
                </c:pt>
                <c:pt idx="45">
                  <c:v>13260</c:v>
                </c:pt>
                <c:pt idx="46">
                  <c:v>13270</c:v>
                </c:pt>
                <c:pt idx="47">
                  <c:v>13280</c:v>
                </c:pt>
                <c:pt idx="48">
                  <c:v>13290</c:v>
                </c:pt>
                <c:pt idx="49">
                  <c:v>13300</c:v>
                </c:pt>
                <c:pt idx="50">
                  <c:v>13310</c:v>
                </c:pt>
                <c:pt idx="51">
                  <c:v>13320</c:v>
                </c:pt>
                <c:pt idx="52">
                  <c:v>13330</c:v>
                </c:pt>
                <c:pt idx="53">
                  <c:v>13340</c:v>
                </c:pt>
                <c:pt idx="54">
                  <c:v>13350</c:v>
                </c:pt>
                <c:pt idx="55">
                  <c:v>13360</c:v>
                </c:pt>
                <c:pt idx="56">
                  <c:v>13370</c:v>
                </c:pt>
                <c:pt idx="57">
                  <c:v>13380</c:v>
                </c:pt>
                <c:pt idx="58">
                  <c:v>13390</c:v>
                </c:pt>
                <c:pt idx="59">
                  <c:v>13400</c:v>
                </c:pt>
                <c:pt idx="60">
                  <c:v>13410</c:v>
                </c:pt>
                <c:pt idx="61">
                  <c:v>13420</c:v>
                </c:pt>
                <c:pt idx="62">
                  <c:v>13430</c:v>
                </c:pt>
                <c:pt idx="63">
                  <c:v>13440</c:v>
                </c:pt>
                <c:pt idx="64">
                  <c:v>13450</c:v>
                </c:pt>
                <c:pt idx="65">
                  <c:v>13460</c:v>
                </c:pt>
                <c:pt idx="66">
                  <c:v>13470</c:v>
                </c:pt>
                <c:pt idx="67">
                  <c:v>13480</c:v>
                </c:pt>
                <c:pt idx="68">
                  <c:v>13490</c:v>
                </c:pt>
                <c:pt idx="69">
                  <c:v>13500</c:v>
                </c:pt>
                <c:pt idx="70">
                  <c:v>13510</c:v>
                </c:pt>
                <c:pt idx="71">
                  <c:v>13520</c:v>
                </c:pt>
                <c:pt idx="72">
                  <c:v>13530</c:v>
                </c:pt>
                <c:pt idx="73">
                  <c:v>13540</c:v>
                </c:pt>
                <c:pt idx="74">
                  <c:v>13550</c:v>
                </c:pt>
                <c:pt idx="75">
                  <c:v>13560</c:v>
                </c:pt>
                <c:pt idx="76">
                  <c:v>13570</c:v>
                </c:pt>
                <c:pt idx="77">
                  <c:v>13580</c:v>
                </c:pt>
                <c:pt idx="78">
                  <c:v>13590</c:v>
                </c:pt>
                <c:pt idx="79">
                  <c:v>13600</c:v>
                </c:pt>
                <c:pt idx="80">
                  <c:v>13610</c:v>
                </c:pt>
                <c:pt idx="81">
                  <c:v>13620</c:v>
                </c:pt>
                <c:pt idx="82">
                  <c:v>13630</c:v>
                </c:pt>
                <c:pt idx="83">
                  <c:v>13640</c:v>
                </c:pt>
                <c:pt idx="84">
                  <c:v>13650</c:v>
                </c:pt>
                <c:pt idx="85">
                  <c:v>13660</c:v>
                </c:pt>
                <c:pt idx="86">
                  <c:v>13670</c:v>
                </c:pt>
                <c:pt idx="87">
                  <c:v>13680</c:v>
                </c:pt>
                <c:pt idx="88">
                  <c:v>13690</c:v>
                </c:pt>
                <c:pt idx="89">
                  <c:v>13700</c:v>
                </c:pt>
                <c:pt idx="90">
                  <c:v>13710</c:v>
                </c:pt>
                <c:pt idx="91">
                  <c:v>13720</c:v>
                </c:pt>
                <c:pt idx="92">
                  <c:v>13730</c:v>
                </c:pt>
                <c:pt idx="93">
                  <c:v>13740</c:v>
                </c:pt>
                <c:pt idx="94">
                  <c:v>13750</c:v>
                </c:pt>
                <c:pt idx="95">
                  <c:v>13760</c:v>
                </c:pt>
                <c:pt idx="96">
                  <c:v>13770</c:v>
                </c:pt>
                <c:pt idx="97">
                  <c:v>13780</c:v>
                </c:pt>
                <c:pt idx="98">
                  <c:v>13790</c:v>
                </c:pt>
                <c:pt idx="99">
                  <c:v>13800</c:v>
                </c:pt>
              </c:numCache>
            </c:numRef>
          </c:cat>
          <c:val>
            <c:numRef>
              <c:f>'Opt Payoff Sim for Indx Opt'!$BB$4:$BB$103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652190312"/>
        <c:axId val="652190704"/>
      </c:areaChart>
      <c:catAx>
        <c:axId val="65219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90704"/>
        <c:crosses val="autoZero"/>
        <c:auto val="1"/>
        <c:lblAlgn val="ctr"/>
        <c:lblOffset val="100"/>
        <c:noMultiLvlLbl val="0"/>
      </c:catAx>
      <c:valAx>
        <c:axId val="65219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9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Payoff Across All Scenarios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'Opt Payoff Sim for Indx Opt'!$BC$3</c:f>
              <c:strCache>
                <c:ptCount val="1"/>
                <c:pt idx="0">
                  <c:v>Strategy1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'Opt Payoff Sim for Indx Opt'!$BA$4:$BA$103</c:f>
              <c:numCache>
                <c:formatCode>General</c:formatCode>
                <c:ptCount val="100"/>
                <c:pt idx="0">
                  <c:v>12810</c:v>
                </c:pt>
                <c:pt idx="1">
                  <c:v>12820</c:v>
                </c:pt>
                <c:pt idx="2">
                  <c:v>12830</c:v>
                </c:pt>
                <c:pt idx="3">
                  <c:v>12840</c:v>
                </c:pt>
                <c:pt idx="4">
                  <c:v>12850</c:v>
                </c:pt>
                <c:pt idx="5">
                  <c:v>12860</c:v>
                </c:pt>
                <c:pt idx="6">
                  <c:v>12870</c:v>
                </c:pt>
                <c:pt idx="7">
                  <c:v>12880</c:v>
                </c:pt>
                <c:pt idx="8">
                  <c:v>12890</c:v>
                </c:pt>
                <c:pt idx="9">
                  <c:v>12900</c:v>
                </c:pt>
                <c:pt idx="10">
                  <c:v>12910</c:v>
                </c:pt>
                <c:pt idx="11">
                  <c:v>12920</c:v>
                </c:pt>
                <c:pt idx="12">
                  <c:v>12930</c:v>
                </c:pt>
                <c:pt idx="13">
                  <c:v>12940</c:v>
                </c:pt>
                <c:pt idx="14">
                  <c:v>12950</c:v>
                </c:pt>
                <c:pt idx="15">
                  <c:v>12960</c:v>
                </c:pt>
                <c:pt idx="16">
                  <c:v>12970</c:v>
                </c:pt>
                <c:pt idx="17">
                  <c:v>12980</c:v>
                </c:pt>
                <c:pt idx="18">
                  <c:v>12990</c:v>
                </c:pt>
                <c:pt idx="19">
                  <c:v>13000</c:v>
                </c:pt>
                <c:pt idx="20">
                  <c:v>13010</c:v>
                </c:pt>
                <c:pt idx="21">
                  <c:v>13020</c:v>
                </c:pt>
                <c:pt idx="22">
                  <c:v>13030</c:v>
                </c:pt>
                <c:pt idx="23">
                  <c:v>13040</c:v>
                </c:pt>
                <c:pt idx="24">
                  <c:v>13050</c:v>
                </c:pt>
                <c:pt idx="25">
                  <c:v>13060</c:v>
                </c:pt>
                <c:pt idx="26">
                  <c:v>13070</c:v>
                </c:pt>
                <c:pt idx="27">
                  <c:v>13080</c:v>
                </c:pt>
                <c:pt idx="28">
                  <c:v>13090</c:v>
                </c:pt>
                <c:pt idx="29">
                  <c:v>13100</c:v>
                </c:pt>
                <c:pt idx="30">
                  <c:v>13110</c:v>
                </c:pt>
                <c:pt idx="31">
                  <c:v>13120</c:v>
                </c:pt>
                <c:pt idx="32">
                  <c:v>13130</c:v>
                </c:pt>
                <c:pt idx="33">
                  <c:v>13140</c:v>
                </c:pt>
                <c:pt idx="34">
                  <c:v>13150</c:v>
                </c:pt>
                <c:pt idx="35">
                  <c:v>13160</c:v>
                </c:pt>
                <c:pt idx="36">
                  <c:v>13170</c:v>
                </c:pt>
                <c:pt idx="37">
                  <c:v>13180</c:v>
                </c:pt>
                <c:pt idx="38">
                  <c:v>13190</c:v>
                </c:pt>
                <c:pt idx="39">
                  <c:v>13200</c:v>
                </c:pt>
                <c:pt idx="40">
                  <c:v>13210</c:v>
                </c:pt>
                <c:pt idx="41">
                  <c:v>13220</c:v>
                </c:pt>
                <c:pt idx="42">
                  <c:v>13230</c:v>
                </c:pt>
                <c:pt idx="43">
                  <c:v>13240</c:v>
                </c:pt>
                <c:pt idx="44">
                  <c:v>13250</c:v>
                </c:pt>
                <c:pt idx="45">
                  <c:v>13260</c:v>
                </c:pt>
                <c:pt idx="46">
                  <c:v>13270</c:v>
                </c:pt>
                <c:pt idx="47">
                  <c:v>13280</c:v>
                </c:pt>
                <c:pt idx="48">
                  <c:v>13290</c:v>
                </c:pt>
                <c:pt idx="49">
                  <c:v>13300</c:v>
                </c:pt>
                <c:pt idx="50">
                  <c:v>13310</c:v>
                </c:pt>
                <c:pt idx="51">
                  <c:v>13320</c:v>
                </c:pt>
                <c:pt idx="52">
                  <c:v>13330</c:v>
                </c:pt>
                <c:pt idx="53">
                  <c:v>13340</c:v>
                </c:pt>
                <c:pt idx="54">
                  <c:v>13350</c:v>
                </c:pt>
                <c:pt idx="55">
                  <c:v>13360</c:v>
                </c:pt>
                <c:pt idx="56">
                  <c:v>13370</c:v>
                </c:pt>
                <c:pt idx="57">
                  <c:v>13380</c:v>
                </c:pt>
                <c:pt idx="58">
                  <c:v>13390</c:v>
                </c:pt>
                <c:pt idx="59">
                  <c:v>13400</c:v>
                </c:pt>
                <c:pt idx="60">
                  <c:v>13410</c:v>
                </c:pt>
                <c:pt idx="61">
                  <c:v>13420</c:v>
                </c:pt>
                <c:pt idx="62">
                  <c:v>13430</c:v>
                </c:pt>
                <c:pt idx="63">
                  <c:v>13440</c:v>
                </c:pt>
                <c:pt idx="64">
                  <c:v>13450</c:v>
                </c:pt>
                <c:pt idx="65">
                  <c:v>13460</c:v>
                </c:pt>
                <c:pt idx="66">
                  <c:v>13470</c:v>
                </c:pt>
                <c:pt idx="67">
                  <c:v>13480</c:v>
                </c:pt>
                <c:pt idx="68">
                  <c:v>13490</c:v>
                </c:pt>
                <c:pt idx="69">
                  <c:v>13500</c:v>
                </c:pt>
                <c:pt idx="70">
                  <c:v>13510</c:v>
                </c:pt>
                <c:pt idx="71">
                  <c:v>13520</c:v>
                </c:pt>
                <c:pt idx="72">
                  <c:v>13530</c:v>
                </c:pt>
                <c:pt idx="73">
                  <c:v>13540</c:v>
                </c:pt>
                <c:pt idx="74">
                  <c:v>13550</c:v>
                </c:pt>
                <c:pt idx="75">
                  <c:v>13560</c:v>
                </c:pt>
                <c:pt idx="76">
                  <c:v>13570</c:v>
                </c:pt>
                <c:pt idx="77">
                  <c:v>13580</c:v>
                </c:pt>
                <c:pt idx="78">
                  <c:v>13590</c:v>
                </c:pt>
                <c:pt idx="79">
                  <c:v>13600</c:v>
                </c:pt>
                <c:pt idx="80">
                  <c:v>13610</c:v>
                </c:pt>
                <c:pt idx="81">
                  <c:v>13620</c:v>
                </c:pt>
                <c:pt idx="82">
                  <c:v>13630</c:v>
                </c:pt>
                <c:pt idx="83">
                  <c:v>13640</c:v>
                </c:pt>
                <c:pt idx="84">
                  <c:v>13650</c:v>
                </c:pt>
                <c:pt idx="85">
                  <c:v>13660</c:v>
                </c:pt>
                <c:pt idx="86">
                  <c:v>13670</c:v>
                </c:pt>
                <c:pt idx="87">
                  <c:v>13680</c:v>
                </c:pt>
                <c:pt idx="88">
                  <c:v>13690</c:v>
                </c:pt>
                <c:pt idx="89">
                  <c:v>13700</c:v>
                </c:pt>
                <c:pt idx="90">
                  <c:v>13710</c:v>
                </c:pt>
                <c:pt idx="91">
                  <c:v>13720</c:v>
                </c:pt>
                <c:pt idx="92">
                  <c:v>13730</c:v>
                </c:pt>
                <c:pt idx="93">
                  <c:v>13740</c:v>
                </c:pt>
                <c:pt idx="94">
                  <c:v>13750</c:v>
                </c:pt>
                <c:pt idx="95">
                  <c:v>13760</c:v>
                </c:pt>
                <c:pt idx="96">
                  <c:v>13770</c:v>
                </c:pt>
                <c:pt idx="97">
                  <c:v>13780</c:v>
                </c:pt>
                <c:pt idx="98">
                  <c:v>13790</c:v>
                </c:pt>
                <c:pt idx="99">
                  <c:v>13800</c:v>
                </c:pt>
              </c:numCache>
            </c:numRef>
          </c:cat>
          <c:val>
            <c:numRef>
              <c:f>'Opt Payoff Sim for Indx Opt'!$BC$4:$BC$103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"/>
          <c:order val="1"/>
          <c:tx>
            <c:strRef>
              <c:f>'Opt Payoff Sim for Indx Opt'!$BD$3</c:f>
              <c:strCache>
                <c:ptCount val="1"/>
                <c:pt idx="0">
                  <c:v>Strategy2 </c:v>
                </c:pt>
              </c:strCache>
            </c:strRef>
          </c:tx>
          <c:spPr>
            <a:solidFill>
              <a:srgbClr val="9966FF"/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'Opt Payoff Sim for Indx Opt'!$BA$4:$BA$103</c:f>
              <c:numCache>
                <c:formatCode>General</c:formatCode>
                <c:ptCount val="100"/>
                <c:pt idx="0">
                  <c:v>12810</c:v>
                </c:pt>
                <c:pt idx="1">
                  <c:v>12820</c:v>
                </c:pt>
                <c:pt idx="2">
                  <c:v>12830</c:v>
                </c:pt>
                <c:pt idx="3">
                  <c:v>12840</c:v>
                </c:pt>
                <c:pt idx="4">
                  <c:v>12850</c:v>
                </c:pt>
                <c:pt idx="5">
                  <c:v>12860</c:v>
                </c:pt>
                <c:pt idx="6">
                  <c:v>12870</c:v>
                </c:pt>
                <c:pt idx="7">
                  <c:v>12880</c:v>
                </c:pt>
                <c:pt idx="8">
                  <c:v>12890</c:v>
                </c:pt>
                <c:pt idx="9">
                  <c:v>12900</c:v>
                </c:pt>
                <c:pt idx="10">
                  <c:v>12910</c:v>
                </c:pt>
                <c:pt idx="11">
                  <c:v>12920</c:v>
                </c:pt>
                <c:pt idx="12">
                  <c:v>12930</c:v>
                </c:pt>
                <c:pt idx="13">
                  <c:v>12940</c:v>
                </c:pt>
                <c:pt idx="14">
                  <c:v>12950</c:v>
                </c:pt>
                <c:pt idx="15">
                  <c:v>12960</c:v>
                </c:pt>
                <c:pt idx="16">
                  <c:v>12970</c:v>
                </c:pt>
                <c:pt idx="17">
                  <c:v>12980</c:v>
                </c:pt>
                <c:pt idx="18">
                  <c:v>12990</c:v>
                </c:pt>
                <c:pt idx="19">
                  <c:v>13000</c:v>
                </c:pt>
                <c:pt idx="20">
                  <c:v>13010</c:v>
                </c:pt>
                <c:pt idx="21">
                  <c:v>13020</c:v>
                </c:pt>
                <c:pt idx="22">
                  <c:v>13030</c:v>
                </c:pt>
                <c:pt idx="23">
                  <c:v>13040</c:v>
                </c:pt>
                <c:pt idx="24">
                  <c:v>13050</c:v>
                </c:pt>
                <c:pt idx="25">
                  <c:v>13060</c:v>
                </c:pt>
                <c:pt idx="26">
                  <c:v>13070</c:v>
                </c:pt>
                <c:pt idx="27">
                  <c:v>13080</c:v>
                </c:pt>
                <c:pt idx="28">
                  <c:v>13090</c:v>
                </c:pt>
                <c:pt idx="29">
                  <c:v>13100</c:v>
                </c:pt>
                <c:pt idx="30">
                  <c:v>13110</c:v>
                </c:pt>
                <c:pt idx="31">
                  <c:v>13120</c:v>
                </c:pt>
                <c:pt idx="32">
                  <c:v>13130</c:v>
                </c:pt>
                <c:pt idx="33">
                  <c:v>13140</c:v>
                </c:pt>
                <c:pt idx="34">
                  <c:v>13150</c:v>
                </c:pt>
                <c:pt idx="35">
                  <c:v>13160</c:v>
                </c:pt>
                <c:pt idx="36">
                  <c:v>13170</c:v>
                </c:pt>
                <c:pt idx="37">
                  <c:v>13180</c:v>
                </c:pt>
                <c:pt idx="38">
                  <c:v>13190</c:v>
                </c:pt>
                <c:pt idx="39">
                  <c:v>13200</c:v>
                </c:pt>
                <c:pt idx="40">
                  <c:v>13210</c:v>
                </c:pt>
                <c:pt idx="41">
                  <c:v>13220</c:v>
                </c:pt>
                <c:pt idx="42">
                  <c:v>13230</c:v>
                </c:pt>
                <c:pt idx="43">
                  <c:v>13240</c:v>
                </c:pt>
                <c:pt idx="44">
                  <c:v>13250</c:v>
                </c:pt>
                <c:pt idx="45">
                  <c:v>13260</c:v>
                </c:pt>
                <c:pt idx="46">
                  <c:v>13270</c:v>
                </c:pt>
                <c:pt idx="47">
                  <c:v>13280</c:v>
                </c:pt>
                <c:pt idx="48">
                  <c:v>13290</c:v>
                </c:pt>
                <c:pt idx="49">
                  <c:v>13300</c:v>
                </c:pt>
                <c:pt idx="50">
                  <c:v>13310</c:v>
                </c:pt>
                <c:pt idx="51">
                  <c:v>13320</c:v>
                </c:pt>
                <c:pt idx="52">
                  <c:v>13330</c:v>
                </c:pt>
                <c:pt idx="53">
                  <c:v>13340</c:v>
                </c:pt>
                <c:pt idx="54">
                  <c:v>13350</c:v>
                </c:pt>
                <c:pt idx="55">
                  <c:v>13360</c:v>
                </c:pt>
                <c:pt idx="56">
                  <c:v>13370</c:v>
                </c:pt>
                <c:pt idx="57">
                  <c:v>13380</c:v>
                </c:pt>
                <c:pt idx="58">
                  <c:v>13390</c:v>
                </c:pt>
                <c:pt idx="59">
                  <c:v>13400</c:v>
                </c:pt>
                <c:pt idx="60">
                  <c:v>13410</c:v>
                </c:pt>
                <c:pt idx="61">
                  <c:v>13420</c:v>
                </c:pt>
                <c:pt idx="62">
                  <c:v>13430</c:v>
                </c:pt>
                <c:pt idx="63">
                  <c:v>13440</c:v>
                </c:pt>
                <c:pt idx="64">
                  <c:v>13450</c:v>
                </c:pt>
                <c:pt idx="65">
                  <c:v>13460</c:v>
                </c:pt>
                <c:pt idx="66">
                  <c:v>13470</c:v>
                </c:pt>
                <c:pt idx="67">
                  <c:v>13480</c:v>
                </c:pt>
                <c:pt idx="68">
                  <c:v>13490</c:v>
                </c:pt>
                <c:pt idx="69">
                  <c:v>13500</c:v>
                </c:pt>
                <c:pt idx="70">
                  <c:v>13510</c:v>
                </c:pt>
                <c:pt idx="71">
                  <c:v>13520</c:v>
                </c:pt>
                <c:pt idx="72">
                  <c:v>13530</c:v>
                </c:pt>
                <c:pt idx="73">
                  <c:v>13540</c:v>
                </c:pt>
                <c:pt idx="74">
                  <c:v>13550</c:v>
                </c:pt>
                <c:pt idx="75">
                  <c:v>13560</c:v>
                </c:pt>
                <c:pt idx="76">
                  <c:v>13570</c:v>
                </c:pt>
                <c:pt idx="77">
                  <c:v>13580</c:v>
                </c:pt>
                <c:pt idx="78">
                  <c:v>13590</c:v>
                </c:pt>
                <c:pt idx="79">
                  <c:v>13600</c:v>
                </c:pt>
                <c:pt idx="80">
                  <c:v>13610</c:v>
                </c:pt>
                <c:pt idx="81">
                  <c:v>13620</c:v>
                </c:pt>
                <c:pt idx="82">
                  <c:v>13630</c:v>
                </c:pt>
                <c:pt idx="83">
                  <c:v>13640</c:v>
                </c:pt>
                <c:pt idx="84">
                  <c:v>13650</c:v>
                </c:pt>
                <c:pt idx="85">
                  <c:v>13660</c:v>
                </c:pt>
                <c:pt idx="86">
                  <c:v>13670</c:v>
                </c:pt>
                <c:pt idx="87">
                  <c:v>13680</c:v>
                </c:pt>
                <c:pt idx="88">
                  <c:v>13690</c:v>
                </c:pt>
                <c:pt idx="89">
                  <c:v>13700</c:v>
                </c:pt>
                <c:pt idx="90">
                  <c:v>13710</c:v>
                </c:pt>
                <c:pt idx="91">
                  <c:v>13720</c:v>
                </c:pt>
                <c:pt idx="92">
                  <c:v>13730</c:v>
                </c:pt>
                <c:pt idx="93">
                  <c:v>13740</c:v>
                </c:pt>
                <c:pt idx="94">
                  <c:v>13750</c:v>
                </c:pt>
                <c:pt idx="95">
                  <c:v>13760</c:v>
                </c:pt>
                <c:pt idx="96">
                  <c:v>13770</c:v>
                </c:pt>
                <c:pt idx="97">
                  <c:v>13780</c:v>
                </c:pt>
                <c:pt idx="98">
                  <c:v>13790</c:v>
                </c:pt>
                <c:pt idx="99">
                  <c:v>13800</c:v>
                </c:pt>
              </c:numCache>
            </c:numRef>
          </c:cat>
          <c:val>
            <c:numRef>
              <c:f>'Opt Payoff Sim for Indx Opt'!$BD$4:$BD$103</c:f>
              <c:numCache>
                <c:formatCode>General</c:formatCode>
                <c:ptCount val="100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"/>
          <c:order val="2"/>
          <c:tx>
            <c:strRef>
              <c:f>'Opt Payoff Sim for Indx Opt'!$BE$3</c:f>
              <c:strCache>
                <c:ptCount val="1"/>
                <c:pt idx="0">
                  <c:v>Strategy3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'Opt Payoff Sim for Indx Opt'!$BA$4:$BA$103</c:f>
              <c:numCache>
                <c:formatCode>General</c:formatCode>
                <c:ptCount val="100"/>
                <c:pt idx="0">
                  <c:v>12810</c:v>
                </c:pt>
                <c:pt idx="1">
                  <c:v>12820</c:v>
                </c:pt>
                <c:pt idx="2">
                  <c:v>12830</c:v>
                </c:pt>
                <c:pt idx="3">
                  <c:v>12840</c:v>
                </c:pt>
                <c:pt idx="4">
                  <c:v>12850</c:v>
                </c:pt>
                <c:pt idx="5">
                  <c:v>12860</c:v>
                </c:pt>
                <c:pt idx="6">
                  <c:v>12870</c:v>
                </c:pt>
                <c:pt idx="7">
                  <c:v>12880</c:v>
                </c:pt>
                <c:pt idx="8">
                  <c:v>12890</c:v>
                </c:pt>
                <c:pt idx="9">
                  <c:v>12900</c:v>
                </c:pt>
                <c:pt idx="10">
                  <c:v>12910</c:v>
                </c:pt>
                <c:pt idx="11">
                  <c:v>12920</c:v>
                </c:pt>
                <c:pt idx="12">
                  <c:v>12930</c:v>
                </c:pt>
                <c:pt idx="13">
                  <c:v>12940</c:v>
                </c:pt>
                <c:pt idx="14">
                  <c:v>12950</c:v>
                </c:pt>
                <c:pt idx="15">
                  <c:v>12960</c:v>
                </c:pt>
                <c:pt idx="16">
                  <c:v>12970</c:v>
                </c:pt>
                <c:pt idx="17">
                  <c:v>12980</c:v>
                </c:pt>
                <c:pt idx="18">
                  <c:v>12990</c:v>
                </c:pt>
                <c:pt idx="19">
                  <c:v>13000</c:v>
                </c:pt>
                <c:pt idx="20">
                  <c:v>13010</c:v>
                </c:pt>
                <c:pt idx="21">
                  <c:v>13020</c:v>
                </c:pt>
                <c:pt idx="22">
                  <c:v>13030</c:v>
                </c:pt>
                <c:pt idx="23">
                  <c:v>13040</c:v>
                </c:pt>
                <c:pt idx="24">
                  <c:v>13050</c:v>
                </c:pt>
                <c:pt idx="25">
                  <c:v>13060</c:v>
                </c:pt>
                <c:pt idx="26">
                  <c:v>13070</c:v>
                </c:pt>
                <c:pt idx="27">
                  <c:v>13080</c:v>
                </c:pt>
                <c:pt idx="28">
                  <c:v>13090</c:v>
                </c:pt>
                <c:pt idx="29">
                  <c:v>13100</c:v>
                </c:pt>
                <c:pt idx="30">
                  <c:v>13110</c:v>
                </c:pt>
                <c:pt idx="31">
                  <c:v>13120</c:v>
                </c:pt>
                <c:pt idx="32">
                  <c:v>13130</c:v>
                </c:pt>
                <c:pt idx="33">
                  <c:v>13140</c:v>
                </c:pt>
                <c:pt idx="34">
                  <c:v>13150</c:v>
                </c:pt>
                <c:pt idx="35">
                  <c:v>13160</c:v>
                </c:pt>
                <c:pt idx="36">
                  <c:v>13170</c:v>
                </c:pt>
                <c:pt idx="37">
                  <c:v>13180</c:v>
                </c:pt>
                <c:pt idx="38">
                  <c:v>13190</c:v>
                </c:pt>
                <c:pt idx="39">
                  <c:v>13200</c:v>
                </c:pt>
                <c:pt idx="40">
                  <c:v>13210</c:v>
                </c:pt>
                <c:pt idx="41">
                  <c:v>13220</c:v>
                </c:pt>
                <c:pt idx="42">
                  <c:v>13230</c:v>
                </c:pt>
                <c:pt idx="43">
                  <c:v>13240</c:v>
                </c:pt>
                <c:pt idx="44">
                  <c:v>13250</c:v>
                </c:pt>
                <c:pt idx="45">
                  <c:v>13260</c:v>
                </c:pt>
                <c:pt idx="46">
                  <c:v>13270</c:v>
                </c:pt>
                <c:pt idx="47">
                  <c:v>13280</c:v>
                </c:pt>
                <c:pt idx="48">
                  <c:v>13290</c:v>
                </c:pt>
                <c:pt idx="49">
                  <c:v>13300</c:v>
                </c:pt>
                <c:pt idx="50">
                  <c:v>13310</c:v>
                </c:pt>
                <c:pt idx="51">
                  <c:v>13320</c:v>
                </c:pt>
                <c:pt idx="52">
                  <c:v>13330</c:v>
                </c:pt>
                <c:pt idx="53">
                  <c:v>13340</c:v>
                </c:pt>
                <c:pt idx="54">
                  <c:v>13350</c:v>
                </c:pt>
                <c:pt idx="55">
                  <c:v>13360</c:v>
                </c:pt>
                <c:pt idx="56">
                  <c:v>13370</c:v>
                </c:pt>
                <c:pt idx="57">
                  <c:v>13380</c:v>
                </c:pt>
                <c:pt idx="58">
                  <c:v>13390</c:v>
                </c:pt>
                <c:pt idx="59">
                  <c:v>13400</c:v>
                </c:pt>
                <c:pt idx="60">
                  <c:v>13410</c:v>
                </c:pt>
                <c:pt idx="61">
                  <c:v>13420</c:v>
                </c:pt>
                <c:pt idx="62">
                  <c:v>13430</c:v>
                </c:pt>
                <c:pt idx="63">
                  <c:v>13440</c:v>
                </c:pt>
                <c:pt idx="64">
                  <c:v>13450</c:v>
                </c:pt>
                <c:pt idx="65">
                  <c:v>13460</c:v>
                </c:pt>
                <c:pt idx="66">
                  <c:v>13470</c:v>
                </c:pt>
                <c:pt idx="67">
                  <c:v>13480</c:v>
                </c:pt>
                <c:pt idx="68">
                  <c:v>13490</c:v>
                </c:pt>
                <c:pt idx="69">
                  <c:v>13500</c:v>
                </c:pt>
                <c:pt idx="70">
                  <c:v>13510</c:v>
                </c:pt>
                <c:pt idx="71">
                  <c:v>13520</c:v>
                </c:pt>
                <c:pt idx="72">
                  <c:v>13530</c:v>
                </c:pt>
                <c:pt idx="73">
                  <c:v>13540</c:v>
                </c:pt>
                <c:pt idx="74">
                  <c:v>13550</c:v>
                </c:pt>
                <c:pt idx="75">
                  <c:v>13560</c:v>
                </c:pt>
                <c:pt idx="76">
                  <c:v>13570</c:v>
                </c:pt>
                <c:pt idx="77">
                  <c:v>13580</c:v>
                </c:pt>
                <c:pt idx="78">
                  <c:v>13590</c:v>
                </c:pt>
                <c:pt idx="79">
                  <c:v>13600</c:v>
                </c:pt>
                <c:pt idx="80">
                  <c:v>13610</c:v>
                </c:pt>
                <c:pt idx="81">
                  <c:v>13620</c:v>
                </c:pt>
                <c:pt idx="82">
                  <c:v>13630</c:v>
                </c:pt>
                <c:pt idx="83">
                  <c:v>13640</c:v>
                </c:pt>
                <c:pt idx="84">
                  <c:v>13650</c:v>
                </c:pt>
                <c:pt idx="85">
                  <c:v>13660</c:v>
                </c:pt>
                <c:pt idx="86">
                  <c:v>13670</c:v>
                </c:pt>
                <c:pt idx="87">
                  <c:v>13680</c:v>
                </c:pt>
                <c:pt idx="88">
                  <c:v>13690</c:v>
                </c:pt>
                <c:pt idx="89">
                  <c:v>13700</c:v>
                </c:pt>
                <c:pt idx="90">
                  <c:v>13710</c:v>
                </c:pt>
                <c:pt idx="91">
                  <c:v>13720</c:v>
                </c:pt>
                <c:pt idx="92">
                  <c:v>13730</c:v>
                </c:pt>
                <c:pt idx="93">
                  <c:v>13740</c:v>
                </c:pt>
                <c:pt idx="94">
                  <c:v>13750</c:v>
                </c:pt>
                <c:pt idx="95">
                  <c:v>13760</c:v>
                </c:pt>
                <c:pt idx="96">
                  <c:v>13770</c:v>
                </c:pt>
                <c:pt idx="97">
                  <c:v>13780</c:v>
                </c:pt>
                <c:pt idx="98">
                  <c:v>13790</c:v>
                </c:pt>
                <c:pt idx="99">
                  <c:v>13800</c:v>
                </c:pt>
              </c:numCache>
            </c:numRef>
          </c:cat>
          <c:val>
            <c:numRef>
              <c:f>'Opt Payoff Sim for Indx Opt'!$BE$4:$BE$103</c:f>
              <c:numCache>
                <c:formatCode>General</c:formatCode>
                <c:ptCount val="10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"/>
          <c:order val="3"/>
          <c:tx>
            <c:strRef>
              <c:f>'Opt Payoff Sim for Indx Opt'!$BF$3</c:f>
              <c:strCache>
                <c:ptCount val="1"/>
                <c:pt idx="0">
                  <c:v>Startegy4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'Opt Payoff Sim for Indx Opt'!$BA$4:$BA$103</c:f>
              <c:numCache>
                <c:formatCode>General</c:formatCode>
                <c:ptCount val="100"/>
                <c:pt idx="0">
                  <c:v>12810</c:v>
                </c:pt>
                <c:pt idx="1">
                  <c:v>12820</c:v>
                </c:pt>
                <c:pt idx="2">
                  <c:v>12830</c:v>
                </c:pt>
                <c:pt idx="3">
                  <c:v>12840</c:v>
                </c:pt>
                <c:pt idx="4">
                  <c:v>12850</c:v>
                </c:pt>
                <c:pt idx="5">
                  <c:v>12860</c:v>
                </c:pt>
                <c:pt idx="6">
                  <c:v>12870</c:v>
                </c:pt>
                <c:pt idx="7">
                  <c:v>12880</c:v>
                </c:pt>
                <c:pt idx="8">
                  <c:v>12890</c:v>
                </c:pt>
                <c:pt idx="9">
                  <c:v>12900</c:v>
                </c:pt>
                <c:pt idx="10">
                  <c:v>12910</c:v>
                </c:pt>
                <c:pt idx="11">
                  <c:v>12920</c:v>
                </c:pt>
                <c:pt idx="12">
                  <c:v>12930</c:v>
                </c:pt>
                <c:pt idx="13">
                  <c:v>12940</c:v>
                </c:pt>
                <c:pt idx="14">
                  <c:v>12950</c:v>
                </c:pt>
                <c:pt idx="15">
                  <c:v>12960</c:v>
                </c:pt>
                <c:pt idx="16">
                  <c:v>12970</c:v>
                </c:pt>
                <c:pt idx="17">
                  <c:v>12980</c:v>
                </c:pt>
                <c:pt idx="18">
                  <c:v>12990</c:v>
                </c:pt>
                <c:pt idx="19">
                  <c:v>13000</c:v>
                </c:pt>
                <c:pt idx="20">
                  <c:v>13010</c:v>
                </c:pt>
                <c:pt idx="21">
                  <c:v>13020</c:v>
                </c:pt>
                <c:pt idx="22">
                  <c:v>13030</c:v>
                </c:pt>
                <c:pt idx="23">
                  <c:v>13040</c:v>
                </c:pt>
                <c:pt idx="24">
                  <c:v>13050</c:v>
                </c:pt>
                <c:pt idx="25">
                  <c:v>13060</c:v>
                </c:pt>
                <c:pt idx="26">
                  <c:v>13070</c:v>
                </c:pt>
                <c:pt idx="27">
                  <c:v>13080</c:v>
                </c:pt>
                <c:pt idx="28">
                  <c:v>13090</c:v>
                </c:pt>
                <c:pt idx="29">
                  <c:v>13100</c:v>
                </c:pt>
                <c:pt idx="30">
                  <c:v>13110</c:v>
                </c:pt>
                <c:pt idx="31">
                  <c:v>13120</c:v>
                </c:pt>
                <c:pt idx="32">
                  <c:v>13130</c:v>
                </c:pt>
                <c:pt idx="33">
                  <c:v>13140</c:v>
                </c:pt>
                <c:pt idx="34">
                  <c:v>13150</c:v>
                </c:pt>
                <c:pt idx="35">
                  <c:v>13160</c:v>
                </c:pt>
                <c:pt idx="36">
                  <c:v>13170</c:v>
                </c:pt>
                <c:pt idx="37">
                  <c:v>13180</c:v>
                </c:pt>
                <c:pt idx="38">
                  <c:v>13190</c:v>
                </c:pt>
                <c:pt idx="39">
                  <c:v>13200</c:v>
                </c:pt>
                <c:pt idx="40">
                  <c:v>13210</c:v>
                </c:pt>
                <c:pt idx="41">
                  <c:v>13220</c:v>
                </c:pt>
                <c:pt idx="42">
                  <c:v>13230</c:v>
                </c:pt>
                <c:pt idx="43">
                  <c:v>13240</c:v>
                </c:pt>
                <c:pt idx="44">
                  <c:v>13250</c:v>
                </c:pt>
                <c:pt idx="45">
                  <c:v>13260</c:v>
                </c:pt>
                <c:pt idx="46">
                  <c:v>13270</c:v>
                </c:pt>
                <c:pt idx="47">
                  <c:v>13280</c:v>
                </c:pt>
                <c:pt idx="48">
                  <c:v>13290</c:v>
                </c:pt>
                <c:pt idx="49">
                  <c:v>13300</c:v>
                </c:pt>
                <c:pt idx="50">
                  <c:v>13310</c:v>
                </c:pt>
                <c:pt idx="51">
                  <c:v>13320</c:v>
                </c:pt>
                <c:pt idx="52">
                  <c:v>13330</c:v>
                </c:pt>
                <c:pt idx="53">
                  <c:v>13340</c:v>
                </c:pt>
                <c:pt idx="54">
                  <c:v>13350</c:v>
                </c:pt>
                <c:pt idx="55">
                  <c:v>13360</c:v>
                </c:pt>
                <c:pt idx="56">
                  <c:v>13370</c:v>
                </c:pt>
                <c:pt idx="57">
                  <c:v>13380</c:v>
                </c:pt>
                <c:pt idx="58">
                  <c:v>13390</c:v>
                </c:pt>
                <c:pt idx="59">
                  <c:v>13400</c:v>
                </c:pt>
                <c:pt idx="60">
                  <c:v>13410</c:v>
                </c:pt>
                <c:pt idx="61">
                  <c:v>13420</c:v>
                </c:pt>
                <c:pt idx="62">
                  <c:v>13430</c:v>
                </c:pt>
                <c:pt idx="63">
                  <c:v>13440</c:v>
                </c:pt>
                <c:pt idx="64">
                  <c:v>13450</c:v>
                </c:pt>
                <c:pt idx="65">
                  <c:v>13460</c:v>
                </c:pt>
                <c:pt idx="66">
                  <c:v>13470</c:v>
                </c:pt>
                <c:pt idx="67">
                  <c:v>13480</c:v>
                </c:pt>
                <c:pt idx="68">
                  <c:v>13490</c:v>
                </c:pt>
                <c:pt idx="69">
                  <c:v>13500</c:v>
                </c:pt>
                <c:pt idx="70">
                  <c:v>13510</c:v>
                </c:pt>
                <c:pt idx="71">
                  <c:v>13520</c:v>
                </c:pt>
                <c:pt idx="72">
                  <c:v>13530</c:v>
                </c:pt>
                <c:pt idx="73">
                  <c:v>13540</c:v>
                </c:pt>
                <c:pt idx="74">
                  <c:v>13550</c:v>
                </c:pt>
                <c:pt idx="75">
                  <c:v>13560</c:v>
                </c:pt>
                <c:pt idx="76">
                  <c:v>13570</c:v>
                </c:pt>
                <c:pt idx="77">
                  <c:v>13580</c:v>
                </c:pt>
                <c:pt idx="78">
                  <c:v>13590</c:v>
                </c:pt>
                <c:pt idx="79">
                  <c:v>13600</c:v>
                </c:pt>
                <c:pt idx="80">
                  <c:v>13610</c:v>
                </c:pt>
                <c:pt idx="81">
                  <c:v>13620</c:v>
                </c:pt>
                <c:pt idx="82">
                  <c:v>13630</c:v>
                </c:pt>
                <c:pt idx="83">
                  <c:v>13640</c:v>
                </c:pt>
                <c:pt idx="84">
                  <c:v>13650</c:v>
                </c:pt>
                <c:pt idx="85">
                  <c:v>13660</c:v>
                </c:pt>
                <c:pt idx="86">
                  <c:v>13670</c:v>
                </c:pt>
                <c:pt idx="87">
                  <c:v>13680</c:v>
                </c:pt>
                <c:pt idx="88">
                  <c:v>13690</c:v>
                </c:pt>
                <c:pt idx="89">
                  <c:v>13700</c:v>
                </c:pt>
                <c:pt idx="90">
                  <c:v>13710</c:v>
                </c:pt>
                <c:pt idx="91">
                  <c:v>13720</c:v>
                </c:pt>
                <c:pt idx="92">
                  <c:v>13730</c:v>
                </c:pt>
                <c:pt idx="93">
                  <c:v>13740</c:v>
                </c:pt>
                <c:pt idx="94">
                  <c:v>13750</c:v>
                </c:pt>
                <c:pt idx="95">
                  <c:v>13760</c:v>
                </c:pt>
                <c:pt idx="96">
                  <c:v>13770</c:v>
                </c:pt>
                <c:pt idx="97">
                  <c:v>13780</c:v>
                </c:pt>
                <c:pt idx="98">
                  <c:v>13790</c:v>
                </c:pt>
                <c:pt idx="99">
                  <c:v>13800</c:v>
                </c:pt>
              </c:numCache>
            </c:numRef>
          </c:cat>
          <c:val>
            <c:numRef>
              <c:f>'Opt Payoff Sim for Indx Opt'!$BF$4:$BF$103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80120"/>
        <c:axId val="652184040"/>
      </c:areaChart>
      <c:catAx>
        <c:axId val="65218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84040"/>
        <c:crosses val="autoZero"/>
        <c:auto val="1"/>
        <c:lblAlgn val="ctr"/>
        <c:lblOffset val="100"/>
        <c:noMultiLvlLbl val="0"/>
      </c:catAx>
      <c:valAx>
        <c:axId val="652184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80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Lines="5" dropStyle="combo" dx="16" fmlaLink="$AD$4" fmlaRange="$AC$4:$AC$7" sel="1" val="0"/>
</file>

<file path=xl/ctrlProps/ctrlProp10.xml><?xml version="1.0" encoding="utf-8"?>
<formControlPr xmlns="http://schemas.microsoft.com/office/spreadsheetml/2009/9/main" objectType="List" dx="22" fmlaLink="$AI$5" fmlaRange="$AH$4:$AH$300" sel="3" val="0"/>
</file>

<file path=xl/ctrlProps/ctrlProp11.xml><?xml version="1.0" encoding="utf-8"?>
<formControlPr xmlns="http://schemas.microsoft.com/office/spreadsheetml/2009/9/main" objectType="List" dx="22" fmlaLink="$AI$6" fmlaRange="$AH$4:$AH$300" sel="45" val="43"/>
</file>

<file path=xl/ctrlProps/ctrlProp12.xml><?xml version="1.0" encoding="utf-8"?>
<formControlPr xmlns="http://schemas.microsoft.com/office/spreadsheetml/2009/9/main" objectType="List" dx="22" fmlaLink="$AI$7" fmlaRange="$AH$4:$AH$300" sel="53" val="47"/>
</file>

<file path=xl/ctrlProps/ctrlProp13.xml><?xml version="1.0" encoding="utf-8"?>
<formControlPr xmlns="http://schemas.microsoft.com/office/spreadsheetml/2009/9/main" objectType="Scroll" dx="22" fmlaLink="$AZ$4" horiz="1" inc="10" max="1000" min="1" page="10"/>
</file>

<file path=xl/ctrlProps/ctrlProp2.xml><?xml version="1.0" encoding="utf-8"?>
<formControlPr xmlns="http://schemas.microsoft.com/office/spreadsheetml/2009/9/main" objectType="List" dx="22" fmlaLink="$AI$4" fmlaRange="$AH$4:$AH$300" sel="37" val="36"/>
</file>

<file path=xl/ctrlProps/ctrlProp3.xml><?xml version="1.0" encoding="utf-8"?>
<formControlPr xmlns="http://schemas.microsoft.com/office/spreadsheetml/2009/9/main" objectType="Drop" dropLines="4" dropStyle="combo" dx="16" fmlaLink="$AD$5" fmlaRange="$AC$4:$AC$7" sel="2" val="0"/>
</file>

<file path=xl/ctrlProps/ctrlProp4.xml><?xml version="1.0" encoding="utf-8"?>
<formControlPr xmlns="http://schemas.microsoft.com/office/spreadsheetml/2009/9/main" objectType="Drop" dropLines="4" dropStyle="combo" dx="16" fmlaLink="$AD$6" fmlaRange="$AC$4:$AC$7" sel="3" val="0"/>
</file>

<file path=xl/ctrlProps/ctrlProp5.xml><?xml version="1.0" encoding="utf-8"?>
<formControlPr xmlns="http://schemas.microsoft.com/office/spreadsheetml/2009/9/main" objectType="Drop" dropStyle="combo" dx="16" fmlaLink="$AD$7" fmlaRange="$AC$4:$AC$7" sel="4" val="0"/>
</file>

<file path=xl/ctrlProps/ctrlProp6.xml><?xml version="1.0" encoding="utf-8"?>
<formControlPr xmlns="http://schemas.microsoft.com/office/spreadsheetml/2009/9/main" objectType="Drop" dropLines="3" dropStyle="combo" dx="16" fmlaLink="$AF$4" fmlaRange="$AE$4:$AE$6" sel="1" val="0"/>
</file>

<file path=xl/ctrlProps/ctrlProp7.xml><?xml version="1.0" encoding="utf-8"?>
<formControlPr xmlns="http://schemas.microsoft.com/office/spreadsheetml/2009/9/main" objectType="Drop" dropLines="3" dropStyle="combo" dx="16" fmlaLink="$AF$5" fmlaRange="$AE$4:$AE$6" sel="2" val="0"/>
</file>

<file path=xl/ctrlProps/ctrlProp8.xml><?xml version="1.0" encoding="utf-8"?>
<formControlPr xmlns="http://schemas.microsoft.com/office/spreadsheetml/2009/9/main" objectType="Drop" dropLines="3" dropStyle="combo" dx="16" fmlaLink="$AF$6" fmlaRange="$AE$4:$AE$6" sel="2" val="0"/>
</file>

<file path=xl/ctrlProps/ctrlProp9.xml><?xml version="1.0" encoding="utf-8"?>
<formControlPr xmlns="http://schemas.microsoft.com/office/spreadsheetml/2009/9/main" objectType="Drop" dropLines="3" dropStyle="combo" dx="16" fmlaLink="$AF$7" fmlaRange="$AE$4:$AE$6" sel="1" val="0"/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chartPopup('NIFTY',%20'OPTIDX',%20'26APR2018',%20'11350.00','PE','NIFTY%2050');" TargetMode="External"/><Relationship Id="rId299" Type="http://schemas.openxmlformats.org/officeDocument/2006/relationships/hyperlink" Target="javascript:chartPopup('NIFTY',%20'OPTIDX',%20'30APR2020',%20'9300.00','PE','NIFTY%2050');" TargetMode="External"/><Relationship Id="rId21" Type="http://schemas.openxmlformats.org/officeDocument/2006/relationships/hyperlink" Target="javascript:chartPopup('NIFTY',%20'OPTIDX',%20'26APR2018',%20'8950.00','PE','NIFTY%2050');" TargetMode="External"/><Relationship Id="rId63" Type="http://schemas.openxmlformats.org/officeDocument/2006/relationships/hyperlink" Target="javascript:chartPopup('NIFTY',%20'OPTIDX',%20'26APR2018',%20'10000.00','PE','NIFTY%2050');" TargetMode="External"/><Relationship Id="rId159" Type="http://schemas.openxmlformats.org/officeDocument/2006/relationships/hyperlink" Target="javascript:chartPopup('NIFTY',%20'OPTIDX',%20'26APR2018',%20'12400.00','PE','NIFTY%2050');" TargetMode="External"/><Relationship Id="rId324" Type="http://schemas.openxmlformats.org/officeDocument/2006/relationships/hyperlink" Target="javascript:chartPopup('NIFTY',%20'OPTIDX',%20'30APR2020',%20'9950.00','CE','NIFTY%2050');" TargetMode="External"/><Relationship Id="rId366" Type="http://schemas.openxmlformats.org/officeDocument/2006/relationships/hyperlink" Target="javascript:chartPopup('NIFTY',%20'OPTIDX',%20'30APR2020',%20'11000.00','CE','NIFTY%2050');" TargetMode="External"/><Relationship Id="rId170" Type="http://schemas.openxmlformats.org/officeDocument/2006/relationships/hyperlink" Target="javascript:chartPopup('NIFTY',%20'OPTIDX',%20'30APR2020',%20'6100.00','CE','NIFTY%2050');" TargetMode="External"/><Relationship Id="rId226" Type="http://schemas.openxmlformats.org/officeDocument/2006/relationships/hyperlink" Target="javascript:chartPopup('NIFTY',%20'OPTIDX',%20'30APR2020',%20'7500.00','CE','NIFTY%2050');" TargetMode="External"/><Relationship Id="rId433" Type="http://schemas.openxmlformats.org/officeDocument/2006/relationships/hyperlink" Target="javascript:chartPopup('NIFTY',%20'OPTIDX',%20'30APR2020',%20'12650.00','PE','NIFTY%2050');" TargetMode="External"/><Relationship Id="rId268" Type="http://schemas.openxmlformats.org/officeDocument/2006/relationships/hyperlink" Target="javascript:chartPopup('NIFTY',%20'OPTIDX',%20'30APR2020',%20'8550.00','CE','NIFTY%2050');" TargetMode="External"/><Relationship Id="rId475" Type="http://schemas.openxmlformats.org/officeDocument/2006/relationships/hyperlink" Target="javascript:chartPopup('NIFTY',%20'OPTIDX',%20'30APR2020',%20'13700.00','PE','NIFTY%2050');" TargetMode="External"/><Relationship Id="rId32" Type="http://schemas.openxmlformats.org/officeDocument/2006/relationships/hyperlink" Target="javascript:chartPopup('NIFTY',%20'OPTIDX',%20'26APR2018',%20'9250.00','CE','NIFTY%2050');" TargetMode="External"/><Relationship Id="rId74" Type="http://schemas.openxmlformats.org/officeDocument/2006/relationships/hyperlink" Target="javascript:chartPopup('NIFTY',%20'OPTIDX',%20'26APR2018',%20'10300.00','CE','NIFTY%2050');" TargetMode="External"/><Relationship Id="rId128" Type="http://schemas.openxmlformats.org/officeDocument/2006/relationships/hyperlink" Target="javascript:chartPopup('NIFTY',%20'OPTIDX',%20'26APR2018',%20'11650.00','CE','NIFTY%2050');" TargetMode="External"/><Relationship Id="rId335" Type="http://schemas.openxmlformats.org/officeDocument/2006/relationships/hyperlink" Target="javascript:chartPopup('NIFTY',%20'OPTIDX',%20'30APR2020',%20'10200.00','PE','NIFTY%2050');" TargetMode="External"/><Relationship Id="rId377" Type="http://schemas.openxmlformats.org/officeDocument/2006/relationships/hyperlink" Target="javascript:chartPopup('NIFTY',%20'OPTIDX',%20'30APR2020',%20'11250.00','PE','NIFTY%2050');" TargetMode="External"/><Relationship Id="rId5" Type="http://schemas.openxmlformats.org/officeDocument/2006/relationships/hyperlink" Target="javascript:chartPopup('NIFTY',%20'OPTIDX',%20'26APR2018',%20'8550.00','PE','NIFTY%2050');" TargetMode="External"/><Relationship Id="rId181" Type="http://schemas.openxmlformats.org/officeDocument/2006/relationships/hyperlink" Target="javascript:chartPopup('NIFTY',%20'OPTIDX',%20'30APR2020',%20'6350.00','PE','NIFTY%2050');" TargetMode="External"/><Relationship Id="rId237" Type="http://schemas.openxmlformats.org/officeDocument/2006/relationships/hyperlink" Target="javascript:chartPopup('NIFTY',%20'OPTIDX',%20'30APR2020',%20'7750.00','PE','NIFTY%2050');" TargetMode="External"/><Relationship Id="rId402" Type="http://schemas.openxmlformats.org/officeDocument/2006/relationships/hyperlink" Target="javascript:chartPopup('NIFTY',%20'OPTIDX',%20'30APR2020',%20'11900.00','CE','NIFTY%2050');" TargetMode="External"/><Relationship Id="rId279" Type="http://schemas.openxmlformats.org/officeDocument/2006/relationships/hyperlink" Target="javascript:chartPopup('NIFTY',%20'OPTIDX',%20'30APR2020',%20'8800.00','PE','NIFTY%2050');" TargetMode="External"/><Relationship Id="rId444" Type="http://schemas.openxmlformats.org/officeDocument/2006/relationships/hyperlink" Target="javascript:chartPopup('NIFTY',%20'OPTIDX',%20'30APR2020',%20'12950.00','CE','NIFTY%2050');" TargetMode="External"/><Relationship Id="rId43" Type="http://schemas.openxmlformats.org/officeDocument/2006/relationships/hyperlink" Target="javascript:chartPopup('NIFTY',%20'OPTIDX',%20'26APR2018',%20'9500.00','PE','NIFTY%2050');" TargetMode="External"/><Relationship Id="rId139" Type="http://schemas.openxmlformats.org/officeDocument/2006/relationships/hyperlink" Target="javascript:chartPopup('NIFTY',%20'OPTIDX',%20'26APR2018',%20'11900.00','PE','NIFTY%2050');" TargetMode="External"/><Relationship Id="rId290" Type="http://schemas.openxmlformats.org/officeDocument/2006/relationships/hyperlink" Target="javascript:chartPopup('NIFTY',%20'OPTIDX',%20'30APR2020',%20'9100.00','CE','NIFTY%2050');" TargetMode="External"/><Relationship Id="rId304" Type="http://schemas.openxmlformats.org/officeDocument/2006/relationships/hyperlink" Target="javascript:chartPopup('NIFTY',%20'OPTIDX',%20'30APR2020',%20'9450.00','CE','NIFTY%2050');" TargetMode="External"/><Relationship Id="rId346" Type="http://schemas.openxmlformats.org/officeDocument/2006/relationships/hyperlink" Target="javascript:chartPopup('NIFTY',%20'OPTIDX',%20'30APR2020',%20'10500.00','CE','NIFTY%2050');" TargetMode="External"/><Relationship Id="rId388" Type="http://schemas.openxmlformats.org/officeDocument/2006/relationships/hyperlink" Target="javascript:chartPopup('NIFTY',%20'OPTIDX',%20'30APR2020',%20'11550.00','CE','NIFTY%2050');" TargetMode="External"/><Relationship Id="rId85" Type="http://schemas.openxmlformats.org/officeDocument/2006/relationships/hyperlink" Target="javascript:chartPopup('NIFTY',%20'OPTIDX',%20'26APR2018',%20'10550.00','PE','NIFTY%2050');" TargetMode="External"/><Relationship Id="rId150" Type="http://schemas.openxmlformats.org/officeDocument/2006/relationships/hyperlink" Target="javascript:chartPopup('NIFTY',%20'OPTIDX',%20'26APR2018',%20'12200.00','CE','NIFTY%2050');" TargetMode="External"/><Relationship Id="rId192" Type="http://schemas.openxmlformats.org/officeDocument/2006/relationships/hyperlink" Target="javascript:chartPopup('NIFTY',%20'OPTIDX',%20'30APR2020',%20'6650.00','CE','NIFTY%2050');" TargetMode="External"/><Relationship Id="rId206" Type="http://schemas.openxmlformats.org/officeDocument/2006/relationships/hyperlink" Target="javascript:chartPopup('NIFTY',%20'OPTIDX',%20'30APR2020',%20'7000.00','CE','NIFTY%2050');" TargetMode="External"/><Relationship Id="rId413" Type="http://schemas.openxmlformats.org/officeDocument/2006/relationships/hyperlink" Target="javascript:chartPopup('NIFTY',%20'OPTIDX',%20'30APR2020',%20'12150.00','PE','NIFTY%2050');" TargetMode="External"/><Relationship Id="rId248" Type="http://schemas.openxmlformats.org/officeDocument/2006/relationships/hyperlink" Target="javascript:chartPopup('NIFTY',%20'OPTIDX',%20'30APR2020',%20'8050.00','CE','NIFTY%2050');" TargetMode="External"/><Relationship Id="rId455" Type="http://schemas.openxmlformats.org/officeDocument/2006/relationships/hyperlink" Target="javascript:chartPopup('NIFTY',%20'OPTIDX',%20'30APR2020',%20'13200.00','PE','NIFTY%2050');" TargetMode="External"/><Relationship Id="rId12" Type="http://schemas.openxmlformats.org/officeDocument/2006/relationships/hyperlink" Target="javascript:chartPopup('NIFTY',%20'OPTIDX',%20'26APR2018',%20'8750.00','CE','NIFTY%2050');" TargetMode="External"/><Relationship Id="rId108" Type="http://schemas.openxmlformats.org/officeDocument/2006/relationships/hyperlink" Target="javascript:chartPopup('NIFTY',%20'OPTIDX',%20'26APR2018',%20'11150.00','CE','NIFTY%2050');" TargetMode="External"/><Relationship Id="rId315" Type="http://schemas.openxmlformats.org/officeDocument/2006/relationships/hyperlink" Target="javascript:chartPopup('NIFTY',%20'OPTIDX',%20'30APR2020',%20'9700.00','PE','NIFTY%2050');" TargetMode="External"/><Relationship Id="rId357" Type="http://schemas.openxmlformats.org/officeDocument/2006/relationships/hyperlink" Target="javascript:chartPopup('NIFTY',%20'OPTIDX',%20'30APR2020',%20'10750.00','PE','NIFTY%2050');" TargetMode="External"/><Relationship Id="rId54" Type="http://schemas.openxmlformats.org/officeDocument/2006/relationships/hyperlink" Target="javascript:chartPopup('NIFTY',%20'OPTIDX',%20'26APR2018',%20'9800.00','CE','NIFTY%2050');" TargetMode="External"/><Relationship Id="rId96" Type="http://schemas.openxmlformats.org/officeDocument/2006/relationships/hyperlink" Target="javascript:chartPopup('NIFTY',%20'OPTIDX',%20'26APR2018',%20'10850.00','CE','NIFTY%2050');" TargetMode="External"/><Relationship Id="rId161" Type="http://schemas.openxmlformats.org/officeDocument/2006/relationships/hyperlink" Target="javascript:chartPopup('NIFTY',%20'OPTIDX',%20'26APR2018',%20'12450.00','PE','NIFTY%2050');" TargetMode="External"/><Relationship Id="rId217" Type="http://schemas.openxmlformats.org/officeDocument/2006/relationships/hyperlink" Target="javascript:chartPopup('NIFTY',%20'OPTIDX',%20'30APR2020',%20'7250.00','PE','NIFTY%2050');" TargetMode="External"/><Relationship Id="rId399" Type="http://schemas.openxmlformats.org/officeDocument/2006/relationships/hyperlink" Target="javascript:chartPopup('NIFTY',%20'OPTIDX',%20'30APR2020',%20'11800.00','PE','NIFTY%2050');" TargetMode="External"/><Relationship Id="rId259" Type="http://schemas.openxmlformats.org/officeDocument/2006/relationships/hyperlink" Target="javascript:chartPopup('NIFTY',%20'OPTIDX',%20'30APR2020',%20'8300.00','PE','NIFTY%2050');" TargetMode="External"/><Relationship Id="rId424" Type="http://schemas.openxmlformats.org/officeDocument/2006/relationships/hyperlink" Target="javascript:chartPopup('NIFTY',%20'OPTIDX',%20'30APR2020',%20'12450.00','CE','NIFTY%2050');" TargetMode="External"/><Relationship Id="rId466" Type="http://schemas.openxmlformats.org/officeDocument/2006/relationships/hyperlink" Target="javascript:chartPopup('NIFTY',%20'OPTIDX',%20'30APR2020',%20'13500.00','CE','NIFTY%2050');" TargetMode="External"/><Relationship Id="rId23" Type="http://schemas.openxmlformats.org/officeDocument/2006/relationships/hyperlink" Target="javascript:chartPopup('NIFTY',%20'OPTIDX',%20'26APR2018',%20'9000.00','PE','NIFTY%2050');" TargetMode="External"/><Relationship Id="rId119" Type="http://schemas.openxmlformats.org/officeDocument/2006/relationships/hyperlink" Target="javascript:chartPopup('NIFTY',%20'OPTIDX',%20'26APR2018',%20'11400.00','PE','NIFTY%2050');" TargetMode="External"/><Relationship Id="rId270" Type="http://schemas.openxmlformats.org/officeDocument/2006/relationships/hyperlink" Target="javascript:chartPopup('NIFTY',%20'OPTIDX',%20'30APR2020',%20'8600.00','CE','NIFTY%2050');" TargetMode="External"/><Relationship Id="rId326" Type="http://schemas.openxmlformats.org/officeDocument/2006/relationships/hyperlink" Target="javascript:chartPopup('NIFTY',%20'OPTIDX',%20'30APR2020',%20'10000.00','CE','NIFTY%2050');" TargetMode="External"/><Relationship Id="rId65" Type="http://schemas.openxmlformats.org/officeDocument/2006/relationships/hyperlink" Target="javascript:chartPopup('NIFTY',%20'OPTIDX',%20'26APR2018',%20'10050.00','PE','NIFTY%2050');" TargetMode="External"/><Relationship Id="rId130" Type="http://schemas.openxmlformats.org/officeDocument/2006/relationships/hyperlink" Target="javascript:chartPopup('NIFTY',%20'OPTIDX',%20'26APR2018',%20'11700.00','CE','NIFTY%2050');" TargetMode="External"/><Relationship Id="rId368" Type="http://schemas.openxmlformats.org/officeDocument/2006/relationships/hyperlink" Target="javascript:chartPopup('NIFTY',%20'OPTIDX',%20'30APR2020',%20'11050.00','CE','NIFTY%2050');" TargetMode="External"/><Relationship Id="rId172" Type="http://schemas.openxmlformats.org/officeDocument/2006/relationships/hyperlink" Target="javascript:chartPopup('NIFTY',%20'OPTIDX',%20'30APR2020',%20'6150.00','CE','NIFTY%2050');" TargetMode="External"/><Relationship Id="rId228" Type="http://schemas.openxmlformats.org/officeDocument/2006/relationships/hyperlink" Target="javascript:chartPopup('NIFTY',%20'OPTIDX',%20'30APR2020',%20'7550.00','CE','NIFTY%2050');" TargetMode="External"/><Relationship Id="rId435" Type="http://schemas.openxmlformats.org/officeDocument/2006/relationships/hyperlink" Target="javascript:chartPopup('NIFTY',%20'OPTIDX',%20'30APR2020',%20'12700.00','PE','NIFTY%2050');" TargetMode="External"/><Relationship Id="rId13" Type="http://schemas.openxmlformats.org/officeDocument/2006/relationships/hyperlink" Target="javascript:chartPopup('NIFTY',%20'OPTIDX',%20'26APR2018',%20'8750.00','PE','NIFTY%2050');" TargetMode="External"/><Relationship Id="rId109" Type="http://schemas.openxmlformats.org/officeDocument/2006/relationships/hyperlink" Target="javascript:chartPopup('NIFTY',%20'OPTIDX',%20'26APR2018',%20'11150.00','PE','NIFTY%2050');" TargetMode="External"/><Relationship Id="rId260" Type="http://schemas.openxmlformats.org/officeDocument/2006/relationships/hyperlink" Target="javascript:chartPopup('NIFTY',%20'OPTIDX',%20'30APR2020',%20'8350.00','CE','NIFTY%2050');" TargetMode="External"/><Relationship Id="rId281" Type="http://schemas.openxmlformats.org/officeDocument/2006/relationships/hyperlink" Target="javascript:chartPopup('NIFTY',%20'OPTIDX',%20'30APR2020',%20'8850.00','PE','NIFTY%2050');" TargetMode="External"/><Relationship Id="rId316" Type="http://schemas.openxmlformats.org/officeDocument/2006/relationships/hyperlink" Target="javascript:chartPopup('NIFTY',%20'OPTIDX',%20'30APR2020',%20'9750.00','CE','NIFTY%2050');" TargetMode="External"/><Relationship Id="rId337" Type="http://schemas.openxmlformats.org/officeDocument/2006/relationships/hyperlink" Target="javascript:chartPopup('NIFTY',%20'OPTIDX',%20'30APR2020',%20'10250.00','PE','NIFTY%2050');" TargetMode="External"/><Relationship Id="rId34" Type="http://schemas.openxmlformats.org/officeDocument/2006/relationships/hyperlink" Target="javascript:chartPopup('NIFTY',%20'OPTIDX',%20'26APR2018',%20'9300.00','CE','NIFTY%2050');" TargetMode="External"/><Relationship Id="rId55" Type="http://schemas.openxmlformats.org/officeDocument/2006/relationships/hyperlink" Target="javascript:chartPopup('NIFTY',%20'OPTIDX',%20'26APR2018',%20'9800.00','PE','NIFTY%2050');" TargetMode="External"/><Relationship Id="rId76" Type="http://schemas.openxmlformats.org/officeDocument/2006/relationships/hyperlink" Target="javascript:chartPopup('NIFTY',%20'OPTIDX',%20'26APR2018',%20'10350.00','CE','NIFTY%2050');" TargetMode="External"/><Relationship Id="rId97" Type="http://schemas.openxmlformats.org/officeDocument/2006/relationships/hyperlink" Target="javascript:chartPopup('NIFTY',%20'OPTIDX',%20'26APR2018',%20'10850.00','PE','NIFTY%2050');" TargetMode="External"/><Relationship Id="rId120" Type="http://schemas.openxmlformats.org/officeDocument/2006/relationships/hyperlink" Target="javascript:chartPopup('NIFTY',%20'OPTIDX',%20'26APR2018',%20'11450.00','CE','NIFTY%2050');" TargetMode="External"/><Relationship Id="rId141" Type="http://schemas.openxmlformats.org/officeDocument/2006/relationships/hyperlink" Target="javascript:chartPopup('NIFTY',%20'OPTIDX',%20'26APR2018',%20'11950.00','PE','NIFTY%2050');" TargetMode="External"/><Relationship Id="rId358" Type="http://schemas.openxmlformats.org/officeDocument/2006/relationships/hyperlink" Target="javascript:chartPopup('NIFTY',%20'OPTIDX',%20'30APR2020',%20'10800.00','CE','NIFTY%2050');" TargetMode="External"/><Relationship Id="rId379" Type="http://schemas.openxmlformats.org/officeDocument/2006/relationships/hyperlink" Target="javascript:chartPopup('NIFTY',%20'OPTIDX',%20'30APR2020',%20'11300.00','PE','NIFTY%2050');" TargetMode="External"/><Relationship Id="rId7" Type="http://schemas.openxmlformats.org/officeDocument/2006/relationships/hyperlink" Target="javascript:chartPopup('NIFTY',%20'OPTIDX',%20'26APR2018',%20'8600.00','PE','NIFTY%2050');" TargetMode="External"/><Relationship Id="rId162" Type="http://schemas.openxmlformats.org/officeDocument/2006/relationships/hyperlink" Target="javascript:chartPopup('NIFTY',%20'OPTIDX',%20'26APR2018',%20'12500.00','CE','NIFTY%2050');" TargetMode="External"/><Relationship Id="rId183" Type="http://schemas.openxmlformats.org/officeDocument/2006/relationships/hyperlink" Target="javascript:chartPopup('NIFTY',%20'OPTIDX',%20'30APR2020',%20'6400.00','PE','NIFTY%2050');" TargetMode="External"/><Relationship Id="rId218" Type="http://schemas.openxmlformats.org/officeDocument/2006/relationships/hyperlink" Target="javascript:chartPopup('NIFTY',%20'OPTIDX',%20'30APR2020',%20'7300.00','CE','NIFTY%2050');" TargetMode="External"/><Relationship Id="rId239" Type="http://schemas.openxmlformats.org/officeDocument/2006/relationships/hyperlink" Target="javascript:chartPopup('NIFTY',%20'OPTIDX',%20'30APR2020',%20'7800.00','PE','NIFTY%2050');" TargetMode="External"/><Relationship Id="rId390" Type="http://schemas.openxmlformats.org/officeDocument/2006/relationships/hyperlink" Target="javascript:chartPopup('NIFTY',%20'OPTIDX',%20'30APR2020',%20'11600.00','CE','NIFTY%2050');" TargetMode="External"/><Relationship Id="rId404" Type="http://schemas.openxmlformats.org/officeDocument/2006/relationships/hyperlink" Target="javascript:chartPopup('NIFTY',%20'OPTIDX',%20'30APR2020',%20'11950.00','CE','NIFTY%2050');" TargetMode="External"/><Relationship Id="rId425" Type="http://schemas.openxmlformats.org/officeDocument/2006/relationships/hyperlink" Target="javascript:chartPopup('NIFTY',%20'OPTIDX',%20'30APR2020',%20'12450.00','PE','NIFTY%2050');" TargetMode="External"/><Relationship Id="rId446" Type="http://schemas.openxmlformats.org/officeDocument/2006/relationships/hyperlink" Target="javascript:chartPopup('NIFTY',%20'OPTIDX',%20'30APR2020',%20'13000.00','CE','NIFTY%2050');" TargetMode="External"/><Relationship Id="rId467" Type="http://schemas.openxmlformats.org/officeDocument/2006/relationships/hyperlink" Target="javascript:chartPopup('NIFTY',%20'OPTIDX',%20'30APR2020',%20'13500.00','PE','NIFTY%2050');" TargetMode="External"/><Relationship Id="rId250" Type="http://schemas.openxmlformats.org/officeDocument/2006/relationships/hyperlink" Target="javascript:chartPopup('NIFTY',%20'OPTIDX',%20'30APR2020',%20'8100.00','CE','NIFTY%2050');" TargetMode="External"/><Relationship Id="rId271" Type="http://schemas.openxmlformats.org/officeDocument/2006/relationships/hyperlink" Target="javascript:chartPopup('NIFTY',%20'OPTIDX',%20'30APR2020',%20'8600.00','PE','NIFTY%2050');" TargetMode="External"/><Relationship Id="rId292" Type="http://schemas.openxmlformats.org/officeDocument/2006/relationships/hyperlink" Target="javascript:chartPopup('NIFTY',%20'OPTIDX',%20'30APR2020',%20'9150.00','CE','NIFTY%2050');" TargetMode="External"/><Relationship Id="rId306" Type="http://schemas.openxmlformats.org/officeDocument/2006/relationships/hyperlink" Target="javascript:chartPopup('NIFTY',%20'OPTIDX',%20'30APR2020',%20'9500.00','CE','NIFTY%2050');" TargetMode="External"/><Relationship Id="rId24" Type="http://schemas.openxmlformats.org/officeDocument/2006/relationships/hyperlink" Target="javascript:chartPopup('NIFTY',%20'OPTIDX',%20'26APR2018',%20'9050.00','CE','NIFTY%2050');" TargetMode="External"/><Relationship Id="rId45" Type="http://schemas.openxmlformats.org/officeDocument/2006/relationships/hyperlink" Target="javascript:chartPopup('NIFTY',%20'OPTIDX',%20'26APR2018',%20'9550.00','PE','NIFTY%2050');" TargetMode="External"/><Relationship Id="rId66" Type="http://schemas.openxmlformats.org/officeDocument/2006/relationships/hyperlink" Target="javascript:chartPopup('NIFTY',%20'OPTIDX',%20'26APR2018',%20'10100.00','CE','NIFTY%2050');" TargetMode="External"/><Relationship Id="rId87" Type="http://schemas.openxmlformats.org/officeDocument/2006/relationships/hyperlink" Target="javascript:chartPopup('NIFTY',%20'OPTIDX',%20'26APR2018',%20'10600.00','PE','NIFTY%2050');" TargetMode="External"/><Relationship Id="rId110" Type="http://schemas.openxmlformats.org/officeDocument/2006/relationships/hyperlink" Target="javascript:chartPopup('NIFTY',%20'OPTIDX',%20'26APR2018',%20'11200.00','CE','NIFTY%2050');" TargetMode="External"/><Relationship Id="rId131" Type="http://schemas.openxmlformats.org/officeDocument/2006/relationships/hyperlink" Target="javascript:chartPopup('NIFTY',%20'OPTIDX',%20'26APR2018',%20'11700.00','PE','NIFTY%2050');" TargetMode="External"/><Relationship Id="rId327" Type="http://schemas.openxmlformats.org/officeDocument/2006/relationships/hyperlink" Target="javascript:chartPopup('NIFTY',%20'OPTIDX',%20'30APR2020',%20'10000.00','PE','NIFTY%2050');" TargetMode="External"/><Relationship Id="rId348" Type="http://schemas.openxmlformats.org/officeDocument/2006/relationships/hyperlink" Target="javascript:chartPopup('NIFTY',%20'OPTIDX',%20'30APR2020',%20'10550.00','CE','NIFTY%2050');" TargetMode="External"/><Relationship Id="rId369" Type="http://schemas.openxmlformats.org/officeDocument/2006/relationships/hyperlink" Target="javascript:chartPopup('NIFTY',%20'OPTIDX',%20'30APR2020',%20'11050.00','PE','NIFTY%2050');" TargetMode="External"/><Relationship Id="rId152" Type="http://schemas.openxmlformats.org/officeDocument/2006/relationships/hyperlink" Target="javascript:chartPopup('NIFTY',%20'OPTIDX',%20'26APR2018',%20'12250.00','CE','NIFTY%2050');" TargetMode="External"/><Relationship Id="rId173" Type="http://schemas.openxmlformats.org/officeDocument/2006/relationships/hyperlink" Target="javascript:chartPopup('NIFTY',%20'OPTIDX',%20'30APR2020',%20'6150.00','PE','NIFTY%2050');" TargetMode="External"/><Relationship Id="rId194" Type="http://schemas.openxmlformats.org/officeDocument/2006/relationships/hyperlink" Target="javascript:chartPopup('NIFTY',%20'OPTIDX',%20'30APR2020',%20'6700.00','CE','NIFTY%2050');" TargetMode="External"/><Relationship Id="rId208" Type="http://schemas.openxmlformats.org/officeDocument/2006/relationships/hyperlink" Target="javascript:chartPopup('NIFTY',%20'OPTIDX',%20'30APR2020',%20'7050.00','CE','NIFTY%2050');" TargetMode="External"/><Relationship Id="rId229" Type="http://schemas.openxmlformats.org/officeDocument/2006/relationships/hyperlink" Target="javascript:chartPopup('NIFTY',%20'OPTIDX',%20'30APR2020',%20'7550.00','PE','NIFTY%2050');" TargetMode="External"/><Relationship Id="rId380" Type="http://schemas.openxmlformats.org/officeDocument/2006/relationships/hyperlink" Target="javascript:chartPopup('NIFTY',%20'OPTIDX',%20'30APR2020',%20'11350.00','CE','NIFTY%2050');" TargetMode="External"/><Relationship Id="rId415" Type="http://schemas.openxmlformats.org/officeDocument/2006/relationships/hyperlink" Target="javascript:chartPopup('NIFTY',%20'OPTIDX',%20'30APR2020',%20'12200.00','PE','NIFTY%2050');" TargetMode="External"/><Relationship Id="rId436" Type="http://schemas.openxmlformats.org/officeDocument/2006/relationships/hyperlink" Target="javascript:chartPopup('NIFTY',%20'OPTIDX',%20'30APR2020',%20'12750.00','CE','NIFTY%2050');" TargetMode="External"/><Relationship Id="rId457" Type="http://schemas.openxmlformats.org/officeDocument/2006/relationships/hyperlink" Target="javascript:chartPopup('NIFTY',%20'OPTIDX',%20'30APR2020',%20'13250.00','PE','NIFTY%2050');" TargetMode="External"/><Relationship Id="rId240" Type="http://schemas.openxmlformats.org/officeDocument/2006/relationships/hyperlink" Target="javascript:chartPopup('NIFTY',%20'OPTIDX',%20'30APR2020',%20'7850.00','CE','NIFTY%2050');" TargetMode="External"/><Relationship Id="rId261" Type="http://schemas.openxmlformats.org/officeDocument/2006/relationships/hyperlink" Target="javascript:chartPopup('NIFTY',%20'OPTIDX',%20'30APR2020',%20'8350.00','PE','NIFTY%2050');" TargetMode="External"/><Relationship Id="rId14" Type="http://schemas.openxmlformats.org/officeDocument/2006/relationships/hyperlink" Target="javascript:chartPopup('NIFTY',%20'OPTIDX',%20'26APR2018',%20'8800.00','CE','NIFTY%2050');" TargetMode="External"/><Relationship Id="rId35" Type="http://schemas.openxmlformats.org/officeDocument/2006/relationships/hyperlink" Target="javascript:chartPopup('NIFTY',%20'OPTIDX',%20'26APR2018',%20'9300.00','PE','NIFTY%2050');" TargetMode="External"/><Relationship Id="rId56" Type="http://schemas.openxmlformats.org/officeDocument/2006/relationships/hyperlink" Target="javascript:chartPopup('NIFTY',%20'OPTIDX',%20'26APR2018',%20'9850.00','CE','NIFTY%2050');" TargetMode="External"/><Relationship Id="rId77" Type="http://schemas.openxmlformats.org/officeDocument/2006/relationships/hyperlink" Target="javascript:chartPopup('NIFTY',%20'OPTIDX',%20'26APR2018',%20'10350.00','PE','NIFTY%2050');" TargetMode="External"/><Relationship Id="rId100" Type="http://schemas.openxmlformats.org/officeDocument/2006/relationships/hyperlink" Target="javascript:chartPopup('NIFTY',%20'OPTIDX',%20'26APR2018',%20'10950.00','CE','NIFTY%2050');" TargetMode="External"/><Relationship Id="rId282" Type="http://schemas.openxmlformats.org/officeDocument/2006/relationships/hyperlink" Target="javascript:chartPopup('NIFTY',%20'OPTIDX',%20'30APR2020',%20'8900.00','CE','NIFTY%2050');" TargetMode="External"/><Relationship Id="rId317" Type="http://schemas.openxmlformats.org/officeDocument/2006/relationships/hyperlink" Target="javascript:chartPopup('NIFTY',%20'OPTIDX',%20'30APR2020',%20'9750.00','PE','NIFTY%2050');" TargetMode="External"/><Relationship Id="rId338" Type="http://schemas.openxmlformats.org/officeDocument/2006/relationships/hyperlink" Target="javascript:chartPopup('NIFTY',%20'OPTIDX',%20'30APR2020',%20'10300.00','CE','NIFTY%2050');" TargetMode="External"/><Relationship Id="rId359" Type="http://schemas.openxmlformats.org/officeDocument/2006/relationships/hyperlink" Target="javascript:chartPopup('NIFTY',%20'OPTIDX',%20'30APR2020',%20'10800.00','PE','NIFTY%2050');" TargetMode="External"/><Relationship Id="rId8" Type="http://schemas.openxmlformats.org/officeDocument/2006/relationships/hyperlink" Target="javascript:chartPopup('NIFTY',%20'OPTIDX',%20'26APR2018',%20'8650.00','CE','NIFTY%2050');" TargetMode="External"/><Relationship Id="rId98" Type="http://schemas.openxmlformats.org/officeDocument/2006/relationships/hyperlink" Target="javascript:chartPopup('NIFTY',%20'OPTIDX',%20'26APR2018',%20'10900.00','CE','NIFTY%2050');" TargetMode="External"/><Relationship Id="rId121" Type="http://schemas.openxmlformats.org/officeDocument/2006/relationships/hyperlink" Target="javascript:chartPopup('NIFTY',%20'OPTIDX',%20'26APR2018',%20'11450.00','PE','NIFTY%2050');" TargetMode="External"/><Relationship Id="rId142" Type="http://schemas.openxmlformats.org/officeDocument/2006/relationships/hyperlink" Target="javascript:chartPopup('NIFTY',%20'OPTIDX',%20'26APR2018',%20'12000.00','CE','NIFTY%2050');" TargetMode="External"/><Relationship Id="rId163" Type="http://schemas.openxmlformats.org/officeDocument/2006/relationships/hyperlink" Target="javascript:chartPopup('NIFTY',%20'OPTIDX',%20'26APR2018',%20'12500.00','PE','NIFTY%2050');" TargetMode="External"/><Relationship Id="rId184" Type="http://schemas.openxmlformats.org/officeDocument/2006/relationships/hyperlink" Target="javascript:chartPopup('NIFTY',%20'OPTIDX',%20'30APR2020',%20'6450.00','CE','NIFTY%2050');" TargetMode="External"/><Relationship Id="rId219" Type="http://schemas.openxmlformats.org/officeDocument/2006/relationships/hyperlink" Target="javascript:chartPopup('NIFTY',%20'OPTIDX',%20'30APR2020',%20'7300.00','PE','NIFTY%2050');" TargetMode="External"/><Relationship Id="rId370" Type="http://schemas.openxmlformats.org/officeDocument/2006/relationships/hyperlink" Target="javascript:chartPopup('NIFTY',%20'OPTIDX',%20'30APR2020',%20'11100.00','CE','NIFTY%2050');" TargetMode="External"/><Relationship Id="rId391" Type="http://schemas.openxmlformats.org/officeDocument/2006/relationships/hyperlink" Target="javascript:chartPopup('NIFTY',%20'OPTIDX',%20'30APR2020',%20'11600.00','PE','NIFTY%2050');" TargetMode="External"/><Relationship Id="rId405" Type="http://schemas.openxmlformats.org/officeDocument/2006/relationships/hyperlink" Target="javascript:chartPopup('NIFTY',%20'OPTIDX',%20'30APR2020',%20'11950.00','PE','NIFTY%2050');" TargetMode="External"/><Relationship Id="rId426" Type="http://schemas.openxmlformats.org/officeDocument/2006/relationships/hyperlink" Target="javascript:chartPopup('NIFTY',%20'OPTIDX',%20'30APR2020',%20'12500.00','CE','NIFTY%2050');" TargetMode="External"/><Relationship Id="rId447" Type="http://schemas.openxmlformats.org/officeDocument/2006/relationships/hyperlink" Target="javascript:chartPopup('NIFTY',%20'OPTIDX',%20'30APR2020',%20'13000.00','PE','NIFTY%2050');" TargetMode="External"/><Relationship Id="rId230" Type="http://schemas.openxmlformats.org/officeDocument/2006/relationships/hyperlink" Target="javascript:chartPopup('NIFTY',%20'OPTIDX',%20'30APR2020',%20'7600.00','CE','NIFTY%2050');" TargetMode="External"/><Relationship Id="rId251" Type="http://schemas.openxmlformats.org/officeDocument/2006/relationships/hyperlink" Target="javascript:chartPopup('NIFTY',%20'OPTIDX',%20'30APR2020',%20'8100.00','PE','NIFTY%2050');" TargetMode="External"/><Relationship Id="rId468" Type="http://schemas.openxmlformats.org/officeDocument/2006/relationships/hyperlink" Target="javascript:chartPopup('NIFTY',%20'OPTIDX',%20'30APR2020',%20'13550.00','CE','NIFTY%2050');" TargetMode="External"/><Relationship Id="rId25" Type="http://schemas.openxmlformats.org/officeDocument/2006/relationships/hyperlink" Target="javascript:chartPopup('NIFTY',%20'OPTIDX',%20'26APR2018',%20'9050.00','PE','NIFTY%2050');" TargetMode="External"/><Relationship Id="rId46" Type="http://schemas.openxmlformats.org/officeDocument/2006/relationships/hyperlink" Target="javascript:chartPopup('NIFTY',%20'OPTIDX',%20'26APR2018',%20'9600.00','CE','NIFTY%2050');" TargetMode="External"/><Relationship Id="rId67" Type="http://schemas.openxmlformats.org/officeDocument/2006/relationships/hyperlink" Target="javascript:chartPopup('NIFTY',%20'OPTIDX',%20'26APR2018',%20'10100.00','PE','NIFTY%2050');" TargetMode="External"/><Relationship Id="rId272" Type="http://schemas.openxmlformats.org/officeDocument/2006/relationships/hyperlink" Target="javascript:chartPopup('NIFTY',%20'OPTIDX',%20'30APR2020',%20'8650.00','CE','NIFTY%2050');" TargetMode="External"/><Relationship Id="rId293" Type="http://schemas.openxmlformats.org/officeDocument/2006/relationships/hyperlink" Target="javascript:chartPopup('NIFTY',%20'OPTIDX',%20'30APR2020',%20'9150.00','PE','NIFTY%2050');" TargetMode="External"/><Relationship Id="rId307" Type="http://schemas.openxmlformats.org/officeDocument/2006/relationships/hyperlink" Target="javascript:chartPopup('NIFTY',%20'OPTIDX',%20'30APR2020',%20'9500.00','PE','NIFTY%2050');" TargetMode="External"/><Relationship Id="rId328" Type="http://schemas.openxmlformats.org/officeDocument/2006/relationships/hyperlink" Target="javascript:chartPopup('NIFTY',%20'OPTIDX',%20'30APR2020',%20'10050.00','CE','NIFTY%2050');" TargetMode="External"/><Relationship Id="rId349" Type="http://schemas.openxmlformats.org/officeDocument/2006/relationships/hyperlink" Target="javascript:chartPopup('NIFTY',%20'OPTIDX',%20'30APR2020',%20'10550.00','PE','NIFTY%2050');" TargetMode="External"/><Relationship Id="rId88" Type="http://schemas.openxmlformats.org/officeDocument/2006/relationships/hyperlink" Target="javascript:chartPopup('NIFTY',%20'OPTIDX',%20'26APR2018',%20'10650.00','CE','NIFTY%2050');" TargetMode="External"/><Relationship Id="rId111" Type="http://schemas.openxmlformats.org/officeDocument/2006/relationships/hyperlink" Target="javascript:chartPopup('NIFTY',%20'OPTIDX',%20'26APR2018',%20'11200.00','PE','NIFTY%2050');" TargetMode="External"/><Relationship Id="rId132" Type="http://schemas.openxmlformats.org/officeDocument/2006/relationships/hyperlink" Target="javascript:chartPopup('NIFTY',%20'OPTIDX',%20'26APR2018',%20'11750.00','CE','NIFTY%2050');" TargetMode="External"/><Relationship Id="rId153" Type="http://schemas.openxmlformats.org/officeDocument/2006/relationships/hyperlink" Target="javascript:chartPopup('NIFTY',%20'OPTIDX',%20'26APR2018',%20'12250.00','PE','NIFTY%2050');" TargetMode="External"/><Relationship Id="rId174" Type="http://schemas.openxmlformats.org/officeDocument/2006/relationships/hyperlink" Target="javascript:chartPopup('NIFTY',%20'OPTIDX',%20'30APR2020',%20'6200.00','CE','NIFTY%2050');" TargetMode="External"/><Relationship Id="rId195" Type="http://schemas.openxmlformats.org/officeDocument/2006/relationships/hyperlink" Target="javascript:chartPopup('NIFTY',%20'OPTIDX',%20'30APR2020',%20'6700.00','PE','NIFTY%2050');" TargetMode="External"/><Relationship Id="rId209" Type="http://schemas.openxmlformats.org/officeDocument/2006/relationships/hyperlink" Target="javascript:chartPopup('NIFTY',%20'OPTIDX',%20'30APR2020',%20'7050.00','PE','NIFTY%2050');" TargetMode="External"/><Relationship Id="rId360" Type="http://schemas.openxmlformats.org/officeDocument/2006/relationships/hyperlink" Target="javascript:chartPopup('NIFTY',%20'OPTIDX',%20'30APR2020',%20'10850.00','CE','NIFTY%2050');" TargetMode="External"/><Relationship Id="rId381" Type="http://schemas.openxmlformats.org/officeDocument/2006/relationships/hyperlink" Target="javascript:chartPopup('NIFTY',%20'OPTIDX',%20'30APR2020',%20'11350.00','PE','NIFTY%2050');" TargetMode="External"/><Relationship Id="rId416" Type="http://schemas.openxmlformats.org/officeDocument/2006/relationships/hyperlink" Target="javascript:chartPopup('NIFTY',%20'OPTIDX',%20'30APR2020',%20'12250.00','CE','NIFTY%2050');" TargetMode="External"/><Relationship Id="rId220" Type="http://schemas.openxmlformats.org/officeDocument/2006/relationships/hyperlink" Target="javascript:chartPopup('NIFTY',%20'OPTIDX',%20'30APR2020',%20'7350.00','CE','NIFTY%2050');" TargetMode="External"/><Relationship Id="rId241" Type="http://schemas.openxmlformats.org/officeDocument/2006/relationships/hyperlink" Target="javascript:chartPopup('NIFTY',%20'OPTIDX',%20'30APR2020',%20'7850.00','PE','NIFTY%2050');" TargetMode="External"/><Relationship Id="rId437" Type="http://schemas.openxmlformats.org/officeDocument/2006/relationships/hyperlink" Target="javascript:chartPopup('NIFTY',%20'OPTIDX',%20'30APR2020',%20'12750.00','PE','NIFTY%2050');" TargetMode="External"/><Relationship Id="rId458" Type="http://schemas.openxmlformats.org/officeDocument/2006/relationships/hyperlink" Target="javascript:chartPopup('NIFTY',%20'OPTIDX',%20'30APR2020',%20'13300.00','CE','NIFTY%2050');" TargetMode="External"/><Relationship Id="rId15" Type="http://schemas.openxmlformats.org/officeDocument/2006/relationships/hyperlink" Target="javascript:chartPopup('NIFTY',%20'OPTIDX',%20'26APR2018',%20'8800.00','PE','NIFTY%2050');" TargetMode="External"/><Relationship Id="rId36" Type="http://schemas.openxmlformats.org/officeDocument/2006/relationships/hyperlink" Target="javascript:chartPopup('NIFTY',%20'OPTIDX',%20'26APR2018',%20'9350.00','CE','NIFTY%2050');" TargetMode="External"/><Relationship Id="rId57" Type="http://schemas.openxmlformats.org/officeDocument/2006/relationships/hyperlink" Target="javascript:chartPopup('NIFTY',%20'OPTIDX',%20'26APR2018',%20'9850.00','PE','NIFTY%2050');" TargetMode="External"/><Relationship Id="rId262" Type="http://schemas.openxmlformats.org/officeDocument/2006/relationships/hyperlink" Target="javascript:chartPopup('NIFTY',%20'OPTIDX',%20'30APR2020',%20'8400.00','CE','NIFTY%2050');" TargetMode="External"/><Relationship Id="rId283" Type="http://schemas.openxmlformats.org/officeDocument/2006/relationships/hyperlink" Target="javascript:chartPopup('NIFTY',%20'OPTIDX',%20'30APR2020',%20'8900.00','PE','NIFTY%2050');" TargetMode="External"/><Relationship Id="rId318" Type="http://schemas.openxmlformats.org/officeDocument/2006/relationships/hyperlink" Target="javascript:chartPopup('NIFTY',%20'OPTIDX',%20'30APR2020',%20'9800.00','CE','NIFTY%2050');" TargetMode="External"/><Relationship Id="rId339" Type="http://schemas.openxmlformats.org/officeDocument/2006/relationships/hyperlink" Target="javascript:chartPopup('NIFTY',%20'OPTIDX',%20'30APR2020',%20'10300.00','PE','NIFTY%2050');" TargetMode="External"/><Relationship Id="rId78" Type="http://schemas.openxmlformats.org/officeDocument/2006/relationships/hyperlink" Target="javascript:chartPopup('NIFTY',%20'OPTIDX',%20'26APR2018',%20'10400.00','CE','NIFTY%2050');" TargetMode="External"/><Relationship Id="rId99" Type="http://schemas.openxmlformats.org/officeDocument/2006/relationships/hyperlink" Target="javascript:chartPopup('NIFTY',%20'OPTIDX',%20'26APR2018',%20'10900.00','PE','NIFTY%2050');" TargetMode="External"/><Relationship Id="rId101" Type="http://schemas.openxmlformats.org/officeDocument/2006/relationships/hyperlink" Target="javascript:chartPopup('NIFTY',%20'OPTIDX',%20'26APR2018',%20'10950.00','PE','NIFTY%2050');" TargetMode="External"/><Relationship Id="rId122" Type="http://schemas.openxmlformats.org/officeDocument/2006/relationships/hyperlink" Target="javascript:chartPopup('NIFTY',%20'OPTIDX',%20'26APR2018',%20'11500.00','CE','NIFTY%2050');" TargetMode="External"/><Relationship Id="rId143" Type="http://schemas.openxmlformats.org/officeDocument/2006/relationships/hyperlink" Target="javascript:chartPopup('NIFTY',%20'OPTIDX',%20'26APR2018',%20'12000.00','PE','NIFTY%2050');" TargetMode="External"/><Relationship Id="rId164" Type="http://schemas.openxmlformats.org/officeDocument/2006/relationships/hyperlink" Target="javascript:chartPopup('NIFTY',%20'OPTIDX',%20'26APR2018',%20'12550.00','CE','NIFTY%2050');" TargetMode="External"/><Relationship Id="rId185" Type="http://schemas.openxmlformats.org/officeDocument/2006/relationships/hyperlink" Target="javascript:chartPopup('NIFTY',%20'OPTIDX',%20'30APR2020',%20'6450.00','PE','NIFTY%2050');" TargetMode="External"/><Relationship Id="rId350" Type="http://schemas.openxmlformats.org/officeDocument/2006/relationships/hyperlink" Target="javascript:chartPopup('NIFTY',%20'OPTIDX',%20'30APR2020',%20'10600.00','CE','NIFTY%2050');" TargetMode="External"/><Relationship Id="rId371" Type="http://schemas.openxmlformats.org/officeDocument/2006/relationships/hyperlink" Target="javascript:chartPopup('NIFTY',%20'OPTIDX',%20'30APR2020',%20'11100.00','PE','NIFTY%2050');" TargetMode="External"/><Relationship Id="rId406" Type="http://schemas.openxmlformats.org/officeDocument/2006/relationships/hyperlink" Target="javascript:chartPopup('NIFTY',%20'OPTIDX',%20'30APR2020',%20'12000.00','CE','NIFTY%2050');" TargetMode="External"/><Relationship Id="rId9" Type="http://schemas.openxmlformats.org/officeDocument/2006/relationships/hyperlink" Target="javascript:chartPopup('NIFTY',%20'OPTIDX',%20'26APR2018',%20'8650.00','PE','NIFTY%2050');" TargetMode="External"/><Relationship Id="rId210" Type="http://schemas.openxmlformats.org/officeDocument/2006/relationships/hyperlink" Target="javascript:chartPopup('NIFTY',%20'OPTIDX',%20'30APR2020',%20'7100.00','CE','NIFTY%2050');" TargetMode="External"/><Relationship Id="rId392" Type="http://schemas.openxmlformats.org/officeDocument/2006/relationships/hyperlink" Target="javascript:chartPopup('NIFTY',%20'OPTIDX',%20'30APR2020',%20'11650.00','CE','NIFTY%2050');" TargetMode="External"/><Relationship Id="rId427" Type="http://schemas.openxmlformats.org/officeDocument/2006/relationships/hyperlink" Target="javascript:chartPopup('NIFTY',%20'OPTIDX',%20'30APR2020',%20'12500.00','PE','NIFTY%2050');" TargetMode="External"/><Relationship Id="rId448" Type="http://schemas.openxmlformats.org/officeDocument/2006/relationships/hyperlink" Target="javascript:chartPopup('NIFTY',%20'OPTIDX',%20'30APR2020',%20'13050.00','CE','NIFTY%2050');" TargetMode="External"/><Relationship Id="rId469" Type="http://schemas.openxmlformats.org/officeDocument/2006/relationships/hyperlink" Target="javascript:chartPopup('NIFTY',%20'OPTIDX',%20'30APR2020',%20'13550.00','PE','NIFTY%2050');" TargetMode="External"/><Relationship Id="rId26" Type="http://schemas.openxmlformats.org/officeDocument/2006/relationships/hyperlink" Target="javascript:chartPopup('NIFTY',%20'OPTIDX',%20'26APR2018',%20'9100.00','CE','NIFTY%2050');" TargetMode="External"/><Relationship Id="rId231" Type="http://schemas.openxmlformats.org/officeDocument/2006/relationships/hyperlink" Target="javascript:chartPopup('NIFTY',%20'OPTIDX',%20'30APR2020',%20'7600.00','PE','NIFTY%2050');" TargetMode="External"/><Relationship Id="rId252" Type="http://schemas.openxmlformats.org/officeDocument/2006/relationships/hyperlink" Target="javascript:chartPopup('NIFTY',%20'OPTIDX',%20'30APR2020',%20'8150.00','CE','NIFTY%2050');" TargetMode="External"/><Relationship Id="rId273" Type="http://schemas.openxmlformats.org/officeDocument/2006/relationships/hyperlink" Target="javascript:chartPopup('NIFTY',%20'OPTIDX',%20'30APR2020',%20'8650.00','PE','NIFTY%2050');" TargetMode="External"/><Relationship Id="rId294" Type="http://schemas.openxmlformats.org/officeDocument/2006/relationships/hyperlink" Target="javascript:chartPopup('NIFTY',%20'OPTIDX',%20'30APR2020',%20'9200.00','CE','NIFTY%2050');" TargetMode="External"/><Relationship Id="rId308" Type="http://schemas.openxmlformats.org/officeDocument/2006/relationships/hyperlink" Target="javascript:chartPopup('NIFTY',%20'OPTIDX',%20'30APR2020',%20'9550.00','CE','NIFTY%2050');" TargetMode="External"/><Relationship Id="rId329" Type="http://schemas.openxmlformats.org/officeDocument/2006/relationships/hyperlink" Target="javascript:chartPopup('NIFTY',%20'OPTIDX',%20'30APR2020',%20'10050.00','PE','NIFTY%2050');" TargetMode="External"/><Relationship Id="rId47" Type="http://schemas.openxmlformats.org/officeDocument/2006/relationships/hyperlink" Target="javascript:chartPopup('NIFTY',%20'OPTIDX',%20'26APR2018',%20'9600.00','PE','NIFTY%2050');" TargetMode="External"/><Relationship Id="rId68" Type="http://schemas.openxmlformats.org/officeDocument/2006/relationships/hyperlink" Target="javascript:chartPopup('NIFTY',%20'OPTIDX',%20'26APR2018',%20'10150.00','CE','NIFTY%2050');" TargetMode="External"/><Relationship Id="rId89" Type="http://schemas.openxmlformats.org/officeDocument/2006/relationships/hyperlink" Target="javascript:chartPopup('NIFTY',%20'OPTIDX',%20'26APR2018',%20'10650.00','PE','NIFTY%2050');" TargetMode="External"/><Relationship Id="rId112" Type="http://schemas.openxmlformats.org/officeDocument/2006/relationships/hyperlink" Target="javascript:chartPopup('NIFTY',%20'OPTIDX',%20'26APR2018',%20'11250.00','CE','NIFTY%2050');" TargetMode="External"/><Relationship Id="rId133" Type="http://schemas.openxmlformats.org/officeDocument/2006/relationships/hyperlink" Target="javascript:chartPopup('NIFTY',%20'OPTIDX',%20'26APR2018',%20'11750.00','PE','NIFTY%2050');" TargetMode="External"/><Relationship Id="rId154" Type="http://schemas.openxmlformats.org/officeDocument/2006/relationships/hyperlink" Target="javascript:chartPopup('NIFTY',%20'OPTIDX',%20'26APR2018',%20'12300.00','CE','NIFTY%2050');" TargetMode="External"/><Relationship Id="rId175" Type="http://schemas.openxmlformats.org/officeDocument/2006/relationships/hyperlink" Target="javascript:chartPopup('NIFTY',%20'OPTIDX',%20'30APR2020',%20'6200.00','PE','NIFTY%2050');" TargetMode="External"/><Relationship Id="rId340" Type="http://schemas.openxmlformats.org/officeDocument/2006/relationships/hyperlink" Target="javascript:chartPopup('NIFTY',%20'OPTIDX',%20'30APR2020',%20'10350.00','CE','NIFTY%2050');" TargetMode="External"/><Relationship Id="rId361" Type="http://schemas.openxmlformats.org/officeDocument/2006/relationships/hyperlink" Target="javascript:chartPopup('NIFTY',%20'OPTIDX',%20'30APR2020',%20'10850.00','PE','NIFTY%2050');" TargetMode="External"/><Relationship Id="rId196" Type="http://schemas.openxmlformats.org/officeDocument/2006/relationships/hyperlink" Target="javascript:chartPopup('NIFTY',%20'OPTIDX',%20'30APR2020',%20'6750.00','CE','NIFTY%2050');" TargetMode="External"/><Relationship Id="rId200" Type="http://schemas.openxmlformats.org/officeDocument/2006/relationships/hyperlink" Target="javascript:chartPopup('NIFTY',%20'OPTIDX',%20'30APR2020',%20'6850.00','CE','NIFTY%2050');" TargetMode="External"/><Relationship Id="rId382" Type="http://schemas.openxmlformats.org/officeDocument/2006/relationships/hyperlink" Target="javascript:chartPopup('NIFTY',%20'OPTIDX',%20'30APR2020',%20'11400.00','CE','NIFTY%2050');" TargetMode="External"/><Relationship Id="rId417" Type="http://schemas.openxmlformats.org/officeDocument/2006/relationships/hyperlink" Target="javascript:chartPopup('NIFTY',%20'OPTIDX',%20'30APR2020',%20'12250.00','PE','NIFTY%2050');" TargetMode="External"/><Relationship Id="rId438" Type="http://schemas.openxmlformats.org/officeDocument/2006/relationships/hyperlink" Target="javascript:chartPopup('NIFTY',%20'OPTIDX',%20'30APR2020',%20'12800.00','CE','NIFTY%2050');" TargetMode="External"/><Relationship Id="rId459" Type="http://schemas.openxmlformats.org/officeDocument/2006/relationships/hyperlink" Target="javascript:chartPopup('NIFTY',%20'OPTIDX',%20'30APR2020',%20'13300.00','PE','NIFTY%2050');" TargetMode="External"/><Relationship Id="rId16" Type="http://schemas.openxmlformats.org/officeDocument/2006/relationships/hyperlink" Target="javascript:chartPopup('NIFTY',%20'OPTIDX',%20'26APR2018',%20'8850.00','CE','NIFTY%2050');" TargetMode="External"/><Relationship Id="rId221" Type="http://schemas.openxmlformats.org/officeDocument/2006/relationships/hyperlink" Target="javascript:chartPopup('NIFTY',%20'OPTIDX',%20'30APR2020',%20'7350.00','PE','NIFTY%2050');" TargetMode="External"/><Relationship Id="rId242" Type="http://schemas.openxmlformats.org/officeDocument/2006/relationships/hyperlink" Target="javascript:chartPopup('NIFTY',%20'OPTIDX',%20'30APR2020',%20'7900.00','CE','NIFTY%2050');" TargetMode="External"/><Relationship Id="rId263" Type="http://schemas.openxmlformats.org/officeDocument/2006/relationships/hyperlink" Target="javascript:chartPopup('NIFTY',%20'OPTIDX',%20'30APR2020',%20'8400.00','PE','NIFTY%2050');" TargetMode="External"/><Relationship Id="rId284" Type="http://schemas.openxmlformats.org/officeDocument/2006/relationships/hyperlink" Target="javascript:chartPopup('NIFTY',%20'OPTIDX',%20'30APR2020',%20'8950.00','CE','NIFTY%2050');" TargetMode="External"/><Relationship Id="rId319" Type="http://schemas.openxmlformats.org/officeDocument/2006/relationships/hyperlink" Target="javascript:chartPopup('NIFTY',%20'OPTIDX',%20'30APR2020',%20'9800.00','PE','NIFTY%2050');" TargetMode="External"/><Relationship Id="rId470" Type="http://schemas.openxmlformats.org/officeDocument/2006/relationships/hyperlink" Target="javascript:chartPopup('NIFTY',%20'OPTIDX',%20'30APR2020',%20'13600.00','CE','NIFTY%2050');" TargetMode="External"/><Relationship Id="rId37" Type="http://schemas.openxmlformats.org/officeDocument/2006/relationships/hyperlink" Target="javascript:chartPopup('NIFTY',%20'OPTIDX',%20'26APR2018',%20'9350.00','PE','NIFTY%2050');" TargetMode="External"/><Relationship Id="rId58" Type="http://schemas.openxmlformats.org/officeDocument/2006/relationships/hyperlink" Target="javascript:chartPopup('NIFTY',%20'OPTIDX',%20'26APR2018',%20'9900.00','CE','NIFTY%2050');" TargetMode="External"/><Relationship Id="rId79" Type="http://schemas.openxmlformats.org/officeDocument/2006/relationships/hyperlink" Target="javascript:chartPopup('NIFTY',%20'OPTIDX',%20'26APR2018',%20'10400.00','PE','NIFTY%2050');" TargetMode="External"/><Relationship Id="rId102" Type="http://schemas.openxmlformats.org/officeDocument/2006/relationships/hyperlink" Target="javascript:chartPopup('NIFTY',%20'OPTIDX',%20'26APR2018',%20'11000.00','CE','NIFTY%2050');" TargetMode="External"/><Relationship Id="rId123" Type="http://schemas.openxmlformats.org/officeDocument/2006/relationships/hyperlink" Target="javascript:chartPopup('NIFTY',%20'OPTIDX',%20'26APR2018',%20'11500.00','PE','NIFTY%2050');" TargetMode="External"/><Relationship Id="rId144" Type="http://schemas.openxmlformats.org/officeDocument/2006/relationships/hyperlink" Target="javascript:chartPopup('NIFTY',%20'OPTIDX',%20'26APR2018',%20'12050.00','CE','NIFTY%2050');" TargetMode="External"/><Relationship Id="rId330" Type="http://schemas.openxmlformats.org/officeDocument/2006/relationships/hyperlink" Target="javascript:chartPopup('NIFTY',%20'OPTIDX',%20'30APR2020',%20'10100.00','CE','NIFTY%2050');" TargetMode="External"/><Relationship Id="rId90" Type="http://schemas.openxmlformats.org/officeDocument/2006/relationships/hyperlink" Target="javascript:chartPopup('NIFTY',%20'OPTIDX',%20'26APR2018',%20'10700.00','CE','NIFTY%2050');" TargetMode="External"/><Relationship Id="rId165" Type="http://schemas.openxmlformats.org/officeDocument/2006/relationships/hyperlink" Target="javascript:chartPopup('NIFTY',%20'OPTIDX',%20'26APR2018',%20'12550.00','PE','NIFTY%2050');" TargetMode="External"/><Relationship Id="rId186" Type="http://schemas.openxmlformats.org/officeDocument/2006/relationships/hyperlink" Target="javascript:chartPopup('NIFTY',%20'OPTIDX',%20'30APR2020',%20'6500.00','CE','NIFTY%2050');" TargetMode="External"/><Relationship Id="rId351" Type="http://schemas.openxmlformats.org/officeDocument/2006/relationships/hyperlink" Target="javascript:chartPopup('NIFTY',%20'OPTIDX',%20'30APR2020',%20'10600.00','PE','NIFTY%2050');" TargetMode="External"/><Relationship Id="rId372" Type="http://schemas.openxmlformats.org/officeDocument/2006/relationships/hyperlink" Target="javascript:chartPopup('NIFTY',%20'OPTIDX',%20'30APR2020',%20'11150.00','CE','NIFTY%2050');" TargetMode="External"/><Relationship Id="rId393" Type="http://schemas.openxmlformats.org/officeDocument/2006/relationships/hyperlink" Target="javascript:chartPopup('NIFTY',%20'OPTIDX',%20'30APR2020',%20'11650.00','PE','NIFTY%2050');" TargetMode="External"/><Relationship Id="rId407" Type="http://schemas.openxmlformats.org/officeDocument/2006/relationships/hyperlink" Target="javascript:chartPopup('NIFTY',%20'OPTIDX',%20'30APR2020',%20'12000.00','PE','NIFTY%2050');" TargetMode="External"/><Relationship Id="rId428" Type="http://schemas.openxmlformats.org/officeDocument/2006/relationships/hyperlink" Target="javascript:chartPopup('NIFTY',%20'OPTIDX',%20'30APR2020',%20'12550.00','CE','NIFTY%2050');" TargetMode="External"/><Relationship Id="rId449" Type="http://schemas.openxmlformats.org/officeDocument/2006/relationships/hyperlink" Target="javascript:chartPopup('NIFTY',%20'OPTIDX',%20'30APR2020',%20'13050.00','PE','NIFTY%2050');" TargetMode="External"/><Relationship Id="rId211" Type="http://schemas.openxmlformats.org/officeDocument/2006/relationships/hyperlink" Target="javascript:chartPopup('NIFTY',%20'OPTIDX',%20'30APR2020',%20'7100.00','PE','NIFTY%2050');" TargetMode="External"/><Relationship Id="rId232" Type="http://schemas.openxmlformats.org/officeDocument/2006/relationships/hyperlink" Target="javascript:chartPopup('NIFTY',%20'OPTIDX',%20'30APR2020',%20'7650.00','CE','NIFTY%2050');" TargetMode="External"/><Relationship Id="rId253" Type="http://schemas.openxmlformats.org/officeDocument/2006/relationships/hyperlink" Target="javascript:chartPopup('NIFTY',%20'OPTIDX',%20'30APR2020',%20'8150.00','PE','NIFTY%2050');" TargetMode="External"/><Relationship Id="rId274" Type="http://schemas.openxmlformats.org/officeDocument/2006/relationships/hyperlink" Target="javascript:chartPopup('NIFTY',%20'OPTIDX',%20'30APR2020',%20'8700.00','CE','NIFTY%2050');" TargetMode="External"/><Relationship Id="rId295" Type="http://schemas.openxmlformats.org/officeDocument/2006/relationships/hyperlink" Target="javascript:chartPopup('NIFTY',%20'OPTIDX',%20'30APR2020',%20'9200.00','PE','NIFTY%2050');" TargetMode="External"/><Relationship Id="rId309" Type="http://schemas.openxmlformats.org/officeDocument/2006/relationships/hyperlink" Target="javascript:chartPopup('NIFTY',%20'OPTIDX',%20'30APR2020',%20'9550.00','PE','NIFTY%2050');" TargetMode="External"/><Relationship Id="rId460" Type="http://schemas.openxmlformats.org/officeDocument/2006/relationships/hyperlink" Target="javascript:chartPopup('NIFTY',%20'OPTIDX',%20'30APR2020',%20'13350.00','CE','NIFTY%2050');" TargetMode="External"/><Relationship Id="rId27" Type="http://schemas.openxmlformats.org/officeDocument/2006/relationships/hyperlink" Target="javascript:chartPopup('NIFTY',%20'OPTIDX',%20'26APR2018',%20'9100.00','PE','NIFTY%2050');" TargetMode="External"/><Relationship Id="rId48" Type="http://schemas.openxmlformats.org/officeDocument/2006/relationships/hyperlink" Target="javascript:chartPopup('NIFTY',%20'OPTIDX',%20'26APR2018',%20'9650.00','CE','NIFTY%2050');" TargetMode="External"/><Relationship Id="rId69" Type="http://schemas.openxmlformats.org/officeDocument/2006/relationships/hyperlink" Target="javascript:chartPopup('NIFTY',%20'OPTIDX',%20'26APR2018',%20'10150.00','PE','NIFTY%2050');" TargetMode="External"/><Relationship Id="rId113" Type="http://schemas.openxmlformats.org/officeDocument/2006/relationships/hyperlink" Target="javascript:chartPopup('NIFTY',%20'OPTIDX',%20'26APR2018',%20'11250.00','PE','NIFTY%2050');" TargetMode="External"/><Relationship Id="rId134" Type="http://schemas.openxmlformats.org/officeDocument/2006/relationships/hyperlink" Target="javascript:chartPopup('NIFTY',%20'OPTIDX',%20'26APR2018',%20'11800.00','CE','NIFTY%2050');" TargetMode="External"/><Relationship Id="rId320" Type="http://schemas.openxmlformats.org/officeDocument/2006/relationships/hyperlink" Target="javascript:chartPopup('NIFTY',%20'OPTIDX',%20'30APR2020',%20'9850.00','CE','NIFTY%2050');" TargetMode="External"/><Relationship Id="rId80" Type="http://schemas.openxmlformats.org/officeDocument/2006/relationships/hyperlink" Target="javascript:chartPopup('NIFTY',%20'OPTIDX',%20'26APR2018',%20'10450.00','CE','NIFTY%2050');" TargetMode="External"/><Relationship Id="rId155" Type="http://schemas.openxmlformats.org/officeDocument/2006/relationships/hyperlink" Target="javascript:chartPopup('NIFTY',%20'OPTIDX',%20'26APR2018',%20'12300.00','PE','NIFTY%2050');" TargetMode="External"/><Relationship Id="rId176" Type="http://schemas.openxmlformats.org/officeDocument/2006/relationships/hyperlink" Target="javascript:chartPopup('NIFTY',%20'OPTIDX',%20'30APR2020',%20'6250.00','CE','NIFTY%2050');" TargetMode="External"/><Relationship Id="rId197" Type="http://schemas.openxmlformats.org/officeDocument/2006/relationships/hyperlink" Target="javascript:chartPopup('NIFTY',%20'OPTIDX',%20'30APR2020',%20'6750.00','PE','NIFTY%2050');" TargetMode="External"/><Relationship Id="rId341" Type="http://schemas.openxmlformats.org/officeDocument/2006/relationships/hyperlink" Target="javascript:chartPopup('NIFTY',%20'OPTIDX',%20'30APR2020',%20'10350.00','PE','NIFTY%2050');" TargetMode="External"/><Relationship Id="rId362" Type="http://schemas.openxmlformats.org/officeDocument/2006/relationships/hyperlink" Target="javascript:chartPopup('NIFTY',%20'OPTIDX',%20'30APR2020',%20'10900.00','CE','NIFTY%2050');" TargetMode="External"/><Relationship Id="rId383" Type="http://schemas.openxmlformats.org/officeDocument/2006/relationships/hyperlink" Target="javascript:chartPopup('NIFTY',%20'OPTIDX',%20'30APR2020',%20'11400.00','PE','NIFTY%2050');" TargetMode="External"/><Relationship Id="rId418" Type="http://schemas.openxmlformats.org/officeDocument/2006/relationships/hyperlink" Target="javascript:chartPopup('NIFTY',%20'OPTIDX',%20'30APR2020',%20'12300.00','CE','NIFTY%2050');" TargetMode="External"/><Relationship Id="rId439" Type="http://schemas.openxmlformats.org/officeDocument/2006/relationships/hyperlink" Target="javascript:chartPopup('NIFTY',%20'OPTIDX',%20'30APR2020',%20'12800.00','PE','NIFTY%2050');" TargetMode="External"/><Relationship Id="rId201" Type="http://schemas.openxmlformats.org/officeDocument/2006/relationships/hyperlink" Target="javascript:chartPopup('NIFTY',%20'OPTIDX',%20'30APR2020',%20'6850.00','PE','NIFTY%2050');" TargetMode="External"/><Relationship Id="rId222" Type="http://schemas.openxmlformats.org/officeDocument/2006/relationships/hyperlink" Target="javascript:chartPopup('NIFTY',%20'OPTIDX',%20'30APR2020',%20'7400.00','CE','NIFTY%2050');" TargetMode="External"/><Relationship Id="rId243" Type="http://schemas.openxmlformats.org/officeDocument/2006/relationships/hyperlink" Target="javascript:chartPopup('NIFTY',%20'OPTIDX',%20'30APR2020',%20'7900.00','PE','NIFTY%2050');" TargetMode="External"/><Relationship Id="rId264" Type="http://schemas.openxmlformats.org/officeDocument/2006/relationships/hyperlink" Target="javascript:chartPopup('NIFTY',%20'OPTIDX',%20'30APR2020',%20'8450.00','CE','NIFTY%2050');" TargetMode="External"/><Relationship Id="rId285" Type="http://schemas.openxmlformats.org/officeDocument/2006/relationships/hyperlink" Target="javascript:chartPopup('NIFTY',%20'OPTIDX',%20'30APR2020',%20'8950.00','PE','NIFTY%2050');" TargetMode="External"/><Relationship Id="rId450" Type="http://schemas.openxmlformats.org/officeDocument/2006/relationships/hyperlink" Target="javascript:chartPopup('NIFTY',%20'OPTIDX',%20'30APR2020',%20'13100.00','CE','NIFTY%2050');" TargetMode="External"/><Relationship Id="rId471" Type="http://schemas.openxmlformats.org/officeDocument/2006/relationships/hyperlink" Target="javascript:chartPopup('NIFTY',%20'OPTIDX',%20'30APR2020',%20'13600.00','PE','NIFTY%2050');" TargetMode="External"/><Relationship Id="rId17" Type="http://schemas.openxmlformats.org/officeDocument/2006/relationships/hyperlink" Target="javascript:chartPopup('NIFTY',%20'OPTIDX',%20'26APR2018',%20'8850.00','PE','NIFTY%2050');" TargetMode="External"/><Relationship Id="rId38" Type="http://schemas.openxmlformats.org/officeDocument/2006/relationships/hyperlink" Target="javascript:chartPopup('NIFTY',%20'OPTIDX',%20'26APR2018',%20'9400.00','CE','NIFTY%2050');" TargetMode="External"/><Relationship Id="rId59" Type="http://schemas.openxmlformats.org/officeDocument/2006/relationships/hyperlink" Target="javascript:chartPopup('NIFTY',%20'OPTIDX',%20'26APR2018',%20'9900.00','PE','NIFTY%2050');" TargetMode="External"/><Relationship Id="rId103" Type="http://schemas.openxmlformats.org/officeDocument/2006/relationships/hyperlink" Target="javascript:chartPopup('NIFTY',%20'OPTIDX',%20'26APR2018',%20'11000.00','PE','NIFTY%2050');" TargetMode="External"/><Relationship Id="rId124" Type="http://schemas.openxmlformats.org/officeDocument/2006/relationships/hyperlink" Target="javascript:chartPopup('NIFTY',%20'OPTIDX',%20'26APR2018',%20'11550.00','CE','NIFTY%2050');" TargetMode="External"/><Relationship Id="rId310" Type="http://schemas.openxmlformats.org/officeDocument/2006/relationships/hyperlink" Target="javascript:chartPopup('NIFTY',%20'OPTIDX',%20'30APR2020',%20'9600.00','CE','NIFTY%2050');" TargetMode="External"/><Relationship Id="rId70" Type="http://schemas.openxmlformats.org/officeDocument/2006/relationships/hyperlink" Target="javascript:chartPopup('NIFTY',%20'OPTIDX',%20'26APR2018',%20'10200.00','CE','NIFTY%2050');" TargetMode="External"/><Relationship Id="rId91" Type="http://schemas.openxmlformats.org/officeDocument/2006/relationships/hyperlink" Target="javascript:chartPopup('NIFTY',%20'OPTIDX',%20'26APR2018',%20'10700.00','PE','NIFTY%2050');" TargetMode="External"/><Relationship Id="rId145" Type="http://schemas.openxmlformats.org/officeDocument/2006/relationships/hyperlink" Target="javascript:chartPopup('NIFTY',%20'OPTIDX',%20'26APR2018',%20'12050.00','PE','NIFTY%2050');" TargetMode="External"/><Relationship Id="rId166" Type="http://schemas.openxmlformats.org/officeDocument/2006/relationships/hyperlink" Target="javascript:chartPopup('NIFTY',%20'OPTIDX',%20'26APR2018',%20'12600.00','CE','NIFTY%2050');" TargetMode="External"/><Relationship Id="rId187" Type="http://schemas.openxmlformats.org/officeDocument/2006/relationships/hyperlink" Target="javascript:chartPopup('NIFTY',%20'OPTIDX',%20'30APR2020',%20'6500.00','PE','NIFTY%2050');" TargetMode="External"/><Relationship Id="rId331" Type="http://schemas.openxmlformats.org/officeDocument/2006/relationships/hyperlink" Target="javascript:chartPopup('NIFTY',%20'OPTIDX',%20'30APR2020',%20'10100.00','PE','NIFTY%2050');" TargetMode="External"/><Relationship Id="rId352" Type="http://schemas.openxmlformats.org/officeDocument/2006/relationships/hyperlink" Target="javascript:chartPopup('NIFTY',%20'OPTIDX',%20'30APR2020',%20'10650.00','CE','NIFTY%2050');" TargetMode="External"/><Relationship Id="rId373" Type="http://schemas.openxmlformats.org/officeDocument/2006/relationships/hyperlink" Target="javascript:chartPopup('NIFTY',%20'OPTIDX',%20'30APR2020',%20'11150.00','PE','NIFTY%2050');" TargetMode="External"/><Relationship Id="rId394" Type="http://schemas.openxmlformats.org/officeDocument/2006/relationships/hyperlink" Target="javascript:chartPopup('NIFTY',%20'OPTIDX',%20'30APR2020',%20'11700.00','CE','NIFTY%2050');" TargetMode="External"/><Relationship Id="rId408" Type="http://schemas.openxmlformats.org/officeDocument/2006/relationships/hyperlink" Target="javascript:chartPopup('NIFTY',%20'OPTIDX',%20'30APR2020',%20'12050.00','CE','NIFTY%2050');" TargetMode="External"/><Relationship Id="rId429" Type="http://schemas.openxmlformats.org/officeDocument/2006/relationships/hyperlink" Target="javascript:chartPopup('NIFTY',%20'OPTIDX',%20'30APR2020',%20'12550.00','PE','NIFTY%2050');" TargetMode="External"/><Relationship Id="rId1" Type="http://schemas.openxmlformats.org/officeDocument/2006/relationships/hyperlink" Target="javascript:chartPopup('NIFTY',%20'OPTIDX',%20'26APR2018',%20'8500.00','CE','NIFTY%2050');" TargetMode="External"/><Relationship Id="rId212" Type="http://schemas.openxmlformats.org/officeDocument/2006/relationships/hyperlink" Target="javascript:chartPopup('NIFTY',%20'OPTIDX',%20'30APR2020',%20'7150.00','CE','NIFTY%2050');" TargetMode="External"/><Relationship Id="rId233" Type="http://schemas.openxmlformats.org/officeDocument/2006/relationships/hyperlink" Target="javascript:chartPopup('NIFTY',%20'OPTIDX',%20'30APR2020',%20'7650.00','PE','NIFTY%2050');" TargetMode="External"/><Relationship Id="rId254" Type="http://schemas.openxmlformats.org/officeDocument/2006/relationships/hyperlink" Target="javascript:chartPopup('NIFTY',%20'OPTIDX',%20'30APR2020',%20'8200.00','CE','NIFTY%2050');" TargetMode="External"/><Relationship Id="rId440" Type="http://schemas.openxmlformats.org/officeDocument/2006/relationships/hyperlink" Target="javascript:chartPopup('NIFTY',%20'OPTIDX',%20'30APR2020',%20'12850.00','CE','NIFTY%2050');" TargetMode="External"/><Relationship Id="rId28" Type="http://schemas.openxmlformats.org/officeDocument/2006/relationships/hyperlink" Target="javascript:chartPopup('NIFTY',%20'OPTIDX',%20'26APR2018',%20'9150.00','CE','NIFTY%2050');" TargetMode="External"/><Relationship Id="rId49" Type="http://schemas.openxmlformats.org/officeDocument/2006/relationships/hyperlink" Target="javascript:chartPopup('NIFTY',%20'OPTIDX',%20'26APR2018',%20'9650.00','PE','NIFTY%2050');" TargetMode="External"/><Relationship Id="rId114" Type="http://schemas.openxmlformats.org/officeDocument/2006/relationships/hyperlink" Target="javascript:chartPopup('NIFTY',%20'OPTIDX',%20'26APR2018',%20'11300.00','CE','NIFTY%2050');" TargetMode="External"/><Relationship Id="rId275" Type="http://schemas.openxmlformats.org/officeDocument/2006/relationships/hyperlink" Target="javascript:chartPopup('NIFTY',%20'OPTIDX',%20'30APR2020',%20'8700.00','PE','NIFTY%2050');" TargetMode="External"/><Relationship Id="rId296" Type="http://schemas.openxmlformats.org/officeDocument/2006/relationships/hyperlink" Target="javascript:chartPopup('NIFTY',%20'OPTIDX',%20'30APR2020',%20'9250.00','CE','NIFTY%2050');" TargetMode="External"/><Relationship Id="rId300" Type="http://schemas.openxmlformats.org/officeDocument/2006/relationships/hyperlink" Target="javascript:chartPopup('NIFTY',%20'OPTIDX',%20'30APR2020',%20'9350.00','CE','NIFTY%2050');" TargetMode="External"/><Relationship Id="rId461" Type="http://schemas.openxmlformats.org/officeDocument/2006/relationships/hyperlink" Target="javascript:chartPopup('NIFTY',%20'OPTIDX',%20'30APR2020',%20'13350.00','PE','NIFTY%2050');" TargetMode="External"/><Relationship Id="rId60" Type="http://schemas.openxmlformats.org/officeDocument/2006/relationships/hyperlink" Target="javascript:chartPopup('NIFTY',%20'OPTIDX',%20'26APR2018',%20'9950.00','CE','NIFTY%2050');" TargetMode="External"/><Relationship Id="rId81" Type="http://schemas.openxmlformats.org/officeDocument/2006/relationships/hyperlink" Target="javascript:chartPopup('NIFTY',%20'OPTIDX',%20'26APR2018',%20'10450.00','PE','NIFTY%2050');" TargetMode="External"/><Relationship Id="rId135" Type="http://schemas.openxmlformats.org/officeDocument/2006/relationships/hyperlink" Target="javascript:chartPopup('NIFTY',%20'OPTIDX',%20'26APR2018',%20'11800.00','PE','NIFTY%2050');" TargetMode="External"/><Relationship Id="rId156" Type="http://schemas.openxmlformats.org/officeDocument/2006/relationships/hyperlink" Target="javascript:chartPopup('NIFTY',%20'OPTIDX',%20'26APR2018',%20'12350.00','CE','NIFTY%2050');" TargetMode="External"/><Relationship Id="rId177" Type="http://schemas.openxmlformats.org/officeDocument/2006/relationships/hyperlink" Target="javascript:chartPopup('NIFTY',%20'OPTIDX',%20'30APR2020',%20'6250.00','PE','NIFTY%2050');" TargetMode="External"/><Relationship Id="rId198" Type="http://schemas.openxmlformats.org/officeDocument/2006/relationships/hyperlink" Target="javascript:chartPopup('NIFTY',%20'OPTIDX',%20'30APR2020',%20'6800.00','CE','NIFTY%2050');" TargetMode="External"/><Relationship Id="rId321" Type="http://schemas.openxmlformats.org/officeDocument/2006/relationships/hyperlink" Target="javascript:chartPopup('NIFTY',%20'OPTIDX',%20'30APR2020',%20'9850.00','PE','NIFTY%2050');" TargetMode="External"/><Relationship Id="rId342" Type="http://schemas.openxmlformats.org/officeDocument/2006/relationships/hyperlink" Target="javascript:chartPopup('NIFTY',%20'OPTIDX',%20'30APR2020',%20'10400.00','CE','NIFTY%2050');" TargetMode="External"/><Relationship Id="rId363" Type="http://schemas.openxmlformats.org/officeDocument/2006/relationships/hyperlink" Target="javascript:chartPopup('NIFTY',%20'OPTIDX',%20'30APR2020',%20'10900.00','PE','NIFTY%2050');" TargetMode="External"/><Relationship Id="rId384" Type="http://schemas.openxmlformats.org/officeDocument/2006/relationships/hyperlink" Target="javascript:chartPopup('NIFTY',%20'OPTIDX',%20'30APR2020',%20'11450.00','CE','NIFTY%2050');" TargetMode="External"/><Relationship Id="rId419" Type="http://schemas.openxmlformats.org/officeDocument/2006/relationships/hyperlink" Target="javascript:chartPopup('NIFTY',%20'OPTIDX',%20'30APR2020',%20'12300.00','PE','NIFTY%2050');" TargetMode="External"/><Relationship Id="rId202" Type="http://schemas.openxmlformats.org/officeDocument/2006/relationships/hyperlink" Target="javascript:chartPopup('NIFTY',%20'OPTIDX',%20'30APR2020',%20'6900.00','CE','NIFTY%2050');" TargetMode="External"/><Relationship Id="rId223" Type="http://schemas.openxmlformats.org/officeDocument/2006/relationships/hyperlink" Target="javascript:chartPopup('NIFTY',%20'OPTIDX',%20'30APR2020',%20'7400.00','PE','NIFTY%2050');" TargetMode="External"/><Relationship Id="rId244" Type="http://schemas.openxmlformats.org/officeDocument/2006/relationships/hyperlink" Target="javascript:chartPopup('NIFTY',%20'OPTIDX',%20'30APR2020',%20'7950.00','CE','NIFTY%2050');" TargetMode="External"/><Relationship Id="rId430" Type="http://schemas.openxmlformats.org/officeDocument/2006/relationships/hyperlink" Target="javascript:chartPopup('NIFTY',%20'OPTIDX',%20'30APR2020',%20'12600.00','CE','NIFTY%2050');" TargetMode="External"/><Relationship Id="rId18" Type="http://schemas.openxmlformats.org/officeDocument/2006/relationships/hyperlink" Target="javascript:chartPopup('NIFTY',%20'OPTIDX',%20'26APR2018',%20'8900.00','CE','NIFTY%2050');" TargetMode="External"/><Relationship Id="rId39" Type="http://schemas.openxmlformats.org/officeDocument/2006/relationships/hyperlink" Target="javascript:chartPopup('NIFTY',%20'OPTIDX',%20'26APR2018',%20'9400.00','PE','NIFTY%2050');" TargetMode="External"/><Relationship Id="rId265" Type="http://schemas.openxmlformats.org/officeDocument/2006/relationships/hyperlink" Target="javascript:chartPopup('NIFTY',%20'OPTIDX',%20'30APR2020',%20'8450.00','PE','NIFTY%2050');" TargetMode="External"/><Relationship Id="rId286" Type="http://schemas.openxmlformats.org/officeDocument/2006/relationships/hyperlink" Target="javascript:chartPopup('NIFTY',%20'OPTIDX',%20'30APR2020',%20'9000.00','CE','NIFTY%2050');" TargetMode="External"/><Relationship Id="rId451" Type="http://schemas.openxmlformats.org/officeDocument/2006/relationships/hyperlink" Target="javascript:chartPopup('NIFTY',%20'OPTIDX',%20'30APR2020',%20'13100.00','PE','NIFTY%2050');" TargetMode="External"/><Relationship Id="rId472" Type="http://schemas.openxmlformats.org/officeDocument/2006/relationships/hyperlink" Target="javascript:chartPopup('NIFTY',%20'OPTIDX',%20'30APR2020',%20'13650.00','CE','NIFTY%2050');" TargetMode="External"/><Relationship Id="rId50" Type="http://schemas.openxmlformats.org/officeDocument/2006/relationships/hyperlink" Target="javascript:chartPopup('NIFTY',%20'OPTIDX',%20'26APR2018',%20'9700.00','CE','NIFTY%2050');" TargetMode="External"/><Relationship Id="rId104" Type="http://schemas.openxmlformats.org/officeDocument/2006/relationships/hyperlink" Target="javascript:chartPopup('NIFTY',%20'OPTIDX',%20'26APR2018',%20'11050.00','CE','NIFTY%2050');" TargetMode="External"/><Relationship Id="rId125" Type="http://schemas.openxmlformats.org/officeDocument/2006/relationships/hyperlink" Target="javascript:chartPopup('NIFTY',%20'OPTIDX',%20'26APR2018',%20'11550.00','PE','NIFTY%2050');" TargetMode="External"/><Relationship Id="rId146" Type="http://schemas.openxmlformats.org/officeDocument/2006/relationships/hyperlink" Target="javascript:chartPopup('NIFTY',%20'OPTIDX',%20'26APR2018',%20'12100.00','CE','NIFTY%2050');" TargetMode="External"/><Relationship Id="rId167" Type="http://schemas.openxmlformats.org/officeDocument/2006/relationships/hyperlink" Target="javascript:chartPopup('NIFTY',%20'OPTIDX',%20'26APR2018',%20'12600.00','PE','NIFTY%2050');" TargetMode="External"/><Relationship Id="rId188" Type="http://schemas.openxmlformats.org/officeDocument/2006/relationships/hyperlink" Target="javascript:chartPopup('NIFTY',%20'OPTIDX',%20'30APR2020',%20'6550.00','CE','NIFTY%2050');" TargetMode="External"/><Relationship Id="rId311" Type="http://schemas.openxmlformats.org/officeDocument/2006/relationships/hyperlink" Target="javascript:chartPopup('NIFTY',%20'OPTIDX',%20'30APR2020',%20'9600.00','PE','NIFTY%2050');" TargetMode="External"/><Relationship Id="rId332" Type="http://schemas.openxmlformats.org/officeDocument/2006/relationships/hyperlink" Target="javascript:chartPopup('NIFTY',%20'OPTIDX',%20'30APR2020',%20'10150.00','CE','NIFTY%2050');" TargetMode="External"/><Relationship Id="rId353" Type="http://schemas.openxmlformats.org/officeDocument/2006/relationships/hyperlink" Target="javascript:chartPopup('NIFTY',%20'OPTIDX',%20'30APR2020',%20'10650.00','PE','NIFTY%2050');" TargetMode="External"/><Relationship Id="rId374" Type="http://schemas.openxmlformats.org/officeDocument/2006/relationships/hyperlink" Target="javascript:chartPopup('NIFTY',%20'OPTIDX',%20'30APR2020',%20'11200.00','CE','NIFTY%2050');" TargetMode="External"/><Relationship Id="rId395" Type="http://schemas.openxmlformats.org/officeDocument/2006/relationships/hyperlink" Target="javascript:chartPopup('NIFTY',%20'OPTIDX',%20'30APR2020',%20'11700.00','PE','NIFTY%2050');" TargetMode="External"/><Relationship Id="rId409" Type="http://schemas.openxmlformats.org/officeDocument/2006/relationships/hyperlink" Target="javascript:chartPopup('NIFTY',%20'OPTIDX',%20'30APR2020',%20'12050.00','PE','NIFTY%2050');" TargetMode="External"/><Relationship Id="rId71" Type="http://schemas.openxmlformats.org/officeDocument/2006/relationships/hyperlink" Target="javascript:chartPopup('NIFTY',%20'OPTIDX',%20'26APR2018',%20'10200.00','PE','NIFTY%2050');" TargetMode="External"/><Relationship Id="rId92" Type="http://schemas.openxmlformats.org/officeDocument/2006/relationships/hyperlink" Target="javascript:chartPopup('NIFTY',%20'OPTIDX',%20'26APR2018',%20'10750.00','CE','NIFTY%2050');" TargetMode="External"/><Relationship Id="rId213" Type="http://schemas.openxmlformats.org/officeDocument/2006/relationships/hyperlink" Target="javascript:chartPopup('NIFTY',%20'OPTIDX',%20'30APR2020',%20'7150.00','PE','NIFTY%2050');" TargetMode="External"/><Relationship Id="rId234" Type="http://schemas.openxmlformats.org/officeDocument/2006/relationships/hyperlink" Target="javascript:chartPopup('NIFTY',%20'OPTIDX',%20'30APR2020',%20'7700.00','CE','NIFTY%2050');" TargetMode="External"/><Relationship Id="rId420" Type="http://schemas.openxmlformats.org/officeDocument/2006/relationships/hyperlink" Target="javascript:chartPopup('NIFTY',%20'OPTIDX',%20'30APR2020',%20'12350.00','CE','NIFTY%2050');" TargetMode="External"/><Relationship Id="rId2" Type="http://schemas.openxmlformats.org/officeDocument/2006/relationships/image" Target="../media/image1.gif"/><Relationship Id="rId29" Type="http://schemas.openxmlformats.org/officeDocument/2006/relationships/hyperlink" Target="javascript:chartPopup('NIFTY',%20'OPTIDX',%20'26APR2018',%20'9150.00','PE','NIFTY%2050');" TargetMode="External"/><Relationship Id="rId255" Type="http://schemas.openxmlformats.org/officeDocument/2006/relationships/hyperlink" Target="javascript:chartPopup('NIFTY',%20'OPTIDX',%20'30APR2020',%20'8200.00','PE','NIFTY%2050');" TargetMode="External"/><Relationship Id="rId276" Type="http://schemas.openxmlformats.org/officeDocument/2006/relationships/hyperlink" Target="javascript:chartPopup('NIFTY',%20'OPTIDX',%20'30APR2020',%20'8750.00','CE','NIFTY%2050');" TargetMode="External"/><Relationship Id="rId297" Type="http://schemas.openxmlformats.org/officeDocument/2006/relationships/hyperlink" Target="javascript:chartPopup('NIFTY',%20'OPTIDX',%20'30APR2020',%20'9250.00','PE','NIFTY%2050');" TargetMode="External"/><Relationship Id="rId441" Type="http://schemas.openxmlformats.org/officeDocument/2006/relationships/hyperlink" Target="javascript:chartPopup('NIFTY',%20'OPTIDX',%20'30APR2020',%20'12850.00','PE','NIFTY%2050');" TargetMode="External"/><Relationship Id="rId462" Type="http://schemas.openxmlformats.org/officeDocument/2006/relationships/hyperlink" Target="javascript:chartPopup('NIFTY',%20'OPTIDX',%20'30APR2020',%20'13400.00','CE','NIFTY%2050');" TargetMode="External"/><Relationship Id="rId40" Type="http://schemas.openxmlformats.org/officeDocument/2006/relationships/hyperlink" Target="javascript:chartPopup('NIFTY',%20'OPTIDX',%20'26APR2018',%20'9450.00','CE','NIFTY%2050');" TargetMode="External"/><Relationship Id="rId115" Type="http://schemas.openxmlformats.org/officeDocument/2006/relationships/hyperlink" Target="javascript:chartPopup('NIFTY',%20'OPTIDX',%20'26APR2018',%20'11300.00','PE','NIFTY%2050');" TargetMode="External"/><Relationship Id="rId136" Type="http://schemas.openxmlformats.org/officeDocument/2006/relationships/hyperlink" Target="javascript:chartPopup('NIFTY',%20'OPTIDX',%20'26APR2018',%20'11850.00','CE','NIFTY%2050');" TargetMode="External"/><Relationship Id="rId157" Type="http://schemas.openxmlformats.org/officeDocument/2006/relationships/hyperlink" Target="javascript:chartPopup('NIFTY',%20'OPTIDX',%20'26APR2018',%20'12350.00','PE','NIFTY%2050');" TargetMode="External"/><Relationship Id="rId178" Type="http://schemas.openxmlformats.org/officeDocument/2006/relationships/hyperlink" Target="javascript:chartPopup('NIFTY',%20'OPTIDX',%20'30APR2020',%20'6300.00','CE','NIFTY%2050');" TargetMode="External"/><Relationship Id="rId301" Type="http://schemas.openxmlformats.org/officeDocument/2006/relationships/hyperlink" Target="javascript:chartPopup('NIFTY',%20'OPTIDX',%20'30APR2020',%20'9350.00','PE','NIFTY%2050');" TargetMode="External"/><Relationship Id="rId322" Type="http://schemas.openxmlformats.org/officeDocument/2006/relationships/hyperlink" Target="javascript:chartPopup('NIFTY',%20'OPTIDX',%20'30APR2020',%20'9900.00','CE','NIFTY%2050');" TargetMode="External"/><Relationship Id="rId343" Type="http://schemas.openxmlformats.org/officeDocument/2006/relationships/hyperlink" Target="javascript:chartPopup('NIFTY',%20'OPTIDX',%20'30APR2020',%20'10400.00','PE','NIFTY%2050');" TargetMode="External"/><Relationship Id="rId364" Type="http://schemas.openxmlformats.org/officeDocument/2006/relationships/hyperlink" Target="javascript:chartPopup('NIFTY',%20'OPTIDX',%20'30APR2020',%20'10950.00','CE','NIFTY%2050');" TargetMode="External"/><Relationship Id="rId61" Type="http://schemas.openxmlformats.org/officeDocument/2006/relationships/hyperlink" Target="javascript:chartPopup('NIFTY',%20'OPTIDX',%20'26APR2018',%20'9950.00','PE','NIFTY%2050');" TargetMode="External"/><Relationship Id="rId82" Type="http://schemas.openxmlformats.org/officeDocument/2006/relationships/hyperlink" Target="javascript:chartPopup('NIFTY',%20'OPTIDX',%20'26APR2018',%20'10500.00','CE','NIFTY%2050');" TargetMode="External"/><Relationship Id="rId199" Type="http://schemas.openxmlformats.org/officeDocument/2006/relationships/hyperlink" Target="javascript:chartPopup('NIFTY',%20'OPTIDX',%20'30APR2020',%20'6800.00','PE','NIFTY%2050');" TargetMode="External"/><Relationship Id="rId203" Type="http://schemas.openxmlformats.org/officeDocument/2006/relationships/hyperlink" Target="javascript:chartPopup('NIFTY',%20'OPTIDX',%20'30APR2020',%20'6900.00','PE','NIFTY%2050');" TargetMode="External"/><Relationship Id="rId385" Type="http://schemas.openxmlformats.org/officeDocument/2006/relationships/hyperlink" Target="javascript:chartPopup('NIFTY',%20'OPTIDX',%20'30APR2020',%20'11450.00','PE','NIFTY%2050');" TargetMode="External"/><Relationship Id="rId19" Type="http://schemas.openxmlformats.org/officeDocument/2006/relationships/hyperlink" Target="javascript:chartPopup('NIFTY',%20'OPTIDX',%20'26APR2018',%20'8900.00','PE','NIFTY%2050');" TargetMode="External"/><Relationship Id="rId224" Type="http://schemas.openxmlformats.org/officeDocument/2006/relationships/hyperlink" Target="javascript:chartPopup('NIFTY',%20'OPTIDX',%20'30APR2020',%20'7450.00','CE','NIFTY%2050');" TargetMode="External"/><Relationship Id="rId245" Type="http://schemas.openxmlformats.org/officeDocument/2006/relationships/hyperlink" Target="javascript:chartPopup('NIFTY',%20'OPTIDX',%20'30APR2020',%20'7950.00','PE','NIFTY%2050');" TargetMode="External"/><Relationship Id="rId266" Type="http://schemas.openxmlformats.org/officeDocument/2006/relationships/hyperlink" Target="javascript:chartPopup('NIFTY',%20'OPTIDX',%20'30APR2020',%20'8500.00','CE','NIFTY%2050');" TargetMode="External"/><Relationship Id="rId287" Type="http://schemas.openxmlformats.org/officeDocument/2006/relationships/hyperlink" Target="javascript:chartPopup('NIFTY',%20'OPTIDX',%20'30APR2020',%20'9000.00','PE','NIFTY%2050');" TargetMode="External"/><Relationship Id="rId410" Type="http://schemas.openxmlformats.org/officeDocument/2006/relationships/hyperlink" Target="javascript:chartPopup('NIFTY',%20'OPTIDX',%20'30APR2020',%20'12100.00','CE','NIFTY%2050');" TargetMode="External"/><Relationship Id="rId431" Type="http://schemas.openxmlformats.org/officeDocument/2006/relationships/hyperlink" Target="javascript:chartPopup('NIFTY',%20'OPTIDX',%20'30APR2020',%20'12600.00','PE','NIFTY%2050');" TargetMode="External"/><Relationship Id="rId452" Type="http://schemas.openxmlformats.org/officeDocument/2006/relationships/hyperlink" Target="javascript:chartPopup('NIFTY',%20'OPTIDX',%20'30APR2020',%20'13150.00','CE','NIFTY%2050');" TargetMode="External"/><Relationship Id="rId473" Type="http://schemas.openxmlformats.org/officeDocument/2006/relationships/hyperlink" Target="javascript:chartPopup('NIFTY',%20'OPTIDX',%20'30APR2020',%20'13650.00','PE','NIFTY%2050');" TargetMode="External"/><Relationship Id="rId30" Type="http://schemas.openxmlformats.org/officeDocument/2006/relationships/hyperlink" Target="javascript:chartPopup('NIFTY',%20'OPTIDX',%20'26APR2018',%20'9200.00','CE','NIFTY%2050');" TargetMode="External"/><Relationship Id="rId105" Type="http://schemas.openxmlformats.org/officeDocument/2006/relationships/hyperlink" Target="javascript:chartPopup('NIFTY',%20'OPTIDX',%20'26APR2018',%20'11050.00','PE','NIFTY%2050');" TargetMode="External"/><Relationship Id="rId126" Type="http://schemas.openxmlformats.org/officeDocument/2006/relationships/hyperlink" Target="javascript:chartPopup('NIFTY',%20'OPTIDX',%20'26APR2018',%20'11600.00','CE','NIFTY%2050');" TargetMode="External"/><Relationship Id="rId147" Type="http://schemas.openxmlformats.org/officeDocument/2006/relationships/hyperlink" Target="javascript:chartPopup('NIFTY',%20'OPTIDX',%20'26APR2018',%20'12100.00','PE','NIFTY%2050');" TargetMode="External"/><Relationship Id="rId168" Type="http://schemas.openxmlformats.org/officeDocument/2006/relationships/hyperlink" Target="javascript:chartPopup('NIFTY',%20'OPTIDX',%20'26APR2018',%20'12650.00','CE','NIFTY%2050');" TargetMode="External"/><Relationship Id="rId312" Type="http://schemas.openxmlformats.org/officeDocument/2006/relationships/hyperlink" Target="javascript:chartPopup('NIFTY',%20'OPTIDX',%20'30APR2020',%20'9650.00','CE','NIFTY%2050');" TargetMode="External"/><Relationship Id="rId333" Type="http://schemas.openxmlformats.org/officeDocument/2006/relationships/hyperlink" Target="javascript:chartPopup('NIFTY',%20'OPTIDX',%20'30APR2020',%20'10150.00','PE','NIFTY%2050');" TargetMode="External"/><Relationship Id="rId354" Type="http://schemas.openxmlformats.org/officeDocument/2006/relationships/hyperlink" Target="javascript:chartPopup('NIFTY',%20'OPTIDX',%20'30APR2020',%20'10700.00','CE','NIFTY%2050');" TargetMode="External"/><Relationship Id="rId51" Type="http://schemas.openxmlformats.org/officeDocument/2006/relationships/hyperlink" Target="javascript:chartPopup('NIFTY',%20'OPTIDX',%20'26APR2018',%20'9700.00','PE','NIFTY%2050');" TargetMode="External"/><Relationship Id="rId72" Type="http://schemas.openxmlformats.org/officeDocument/2006/relationships/hyperlink" Target="javascript:chartPopup('NIFTY',%20'OPTIDX',%20'26APR2018',%20'10250.00','CE','NIFTY%2050');" TargetMode="External"/><Relationship Id="rId93" Type="http://schemas.openxmlformats.org/officeDocument/2006/relationships/hyperlink" Target="javascript:chartPopup('NIFTY',%20'OPTIDX',%20'26APR2018',%20'10750.00','PE','NIFTY%2050');" TargetMode="External"/><Relationship Id="rId189" Type="http://schemas.openxmlformats.org/officeDocument/2006/relationships/hyperlink" Target="javascript:chartPopup('NIFTY',%20'OPTIDX',%20'30APR2020',%20'6550.00','PE','NIFTY%2050');" TargetMode="External"/><Relationship Id="rId375" Type="http://schemas.openxmlformats.org/officeDocument/2006/relationships/hyperlink" Target="javascript:chartPopup('NIFTY',%20'OPTIDX',%20'30APR2020',%20'11200.00','PE','NIFTY%2050');" TargetMode="External"/><Relationship Id="rId396" Type="http://schemas.openxmlformats.org/officeDocument/2006/relationships/hyperlink" Target="javascript:chartPopup('NIFTY',%20'OPTIDX',%20'30APR2020',%20'11750.00','CE','NIFTY%2050');" TargetMode="External"/><Relationship Id="rId3" Type="http://schemas.openxmlformats.org/officeDocument/2006/relationships/hyperlink" Target="javascript:chartPopup('NIFTY',%20'OPTIDX',%20'26APR2018',%20'8500.00','PE','NIFTY%2050');" TargetMode="External"/><Relationship Id="rId214" Type="http://schemas.openxmlformats.org/officeDocument/2006/relationships/hyperlink" Target="javascript:chartPopup('NIFTY',%20'OPTIDX',%20'30APR2020',%20'7200.00','CE','NIFTY%2050');" TargetMode="External"/><Relationship Id="rId235" Type="http://schemas.openxmlformats.org/officeDocument/2006/relationships/hyperlink" Target="javascript:chartPopup('NIFTY',%20'OPTIDX',%20'30APR2020',%20'7700.00','PE','NIFTY%2050');" TargetMode="External"/><Relationship Id="rId256" Type="http://schemas.openxmlformats.org/officeDocument/2006/relationships/hyperlink" Target="javascript:chartPopup('NIFTY',%20'OPTIDX',%20'30APR2020',%20'8250.00','CE','NIFTY%2050');" TargetMode="External"/><Relationship Id="rId277" Type="http://schemas.openxmlformats.org/officeDocument/2006/relationships/hyperlink" Target="javascript:chartPopup('NIFTY',%20'OPTIDX',%20'30APR2020',%20'8750.00','PE','NIFTY%2050');" TargetMode="External"/><Relationship Id="rId298" Type="http://schemas.openxmlformats.org/officeDocument/2006/relationships/hyperlink" Target="javascript:chartPopup('NIFTY',%20'OPTIDX',%20'30APR2020',%20'9300.00','CE','NIFTY%2050');" TargetMode="External"/><Relationship Id="rId400" Type="http://schemas.openxmlformats.org/officeDocument/2006/relationships/hyperlink" Target="javascript:chartPopup('NIFTY',%20'OPTIDX',%20'30APR2020',%20'11850.00','CE','NIFTY%2050');" TargetMode="External"/><Relationship Id="rId421" Type="http://schemas.openxmlformats.org/officeDocument/2006/relationships/hyperlink" Target="javascript:chartPopup('NIFTY',%20'OPTIDX',%20'30APR2020',%20'12350.00','PE','NIFTY%2050');" TargetMode="External"/><Relationship Id="rId442" Type="http://schemas.openxmlformats.org/officeDocument/2006/relationships/hyperlink" Target="javascript:chartPopup('NIFTY',%20'OPTIDX',%20'30APR2020',%20'12900.00','CE','NIFTY%2050');" TargetMode="External"/><Relationship Id="rId463" Type="http://schemas.openxmlformats.org/officeDocument/2006/relationships/hyperlink" Target="javascript:chartPopup('NIFTY',%20'OPTIDX',%20'30APR2020',%20'13400.00','PE','NIFTY%2050');" TargetMode="External"/><Relationship Id="rId116" Type="http://schemas.openxmlformats.org/officeDocument/2006/relationships/hyperlink" Target="javascript:chartPopup('NIFTY',%20'OPTIDX',%20'26APR2018',%20'11350.00','CE','NIFTY%2050');" TargetMode="External"/><Relationship Id="rId137" Type="http://schemas.openxmlformats.org/officeDocument/2006/relationships/hyperlink" Target="javascript:chartPopup('NIFTY',%20'OPTIDX',%20'26APR2018',%20'11850.00','PE','NIFTY%2050');" TargetMode="External"/><Relationship Id="rId158" Type="http://schemas.openxmlformats.org/officeDocument/2006/relationships/hyperlink" Target="javascript:chartPopup('NIFTY',%20'OPTIDX',%20'26APR2018',%20'12400.00','CE','NIFTY%2050');" TargetMode="External"/><Relationship Id="rId302" Type="http://schemas.openxmlformats.org/officeDocument/2006/relationships/hyperlink" Target="javascript:chartPopup('NIFTY',%20'OPTIDX',%20'30APR2020',%20'9400.00','CE','NIFTY%2050');" TargetMode="External"/><Relationship Id="rId323" Type="http://schemas.openxmlformats.org/officeDocument/2006/relationships/hyperlink" Target="javascript:chartPopup('NIFTY',%20'OPTIDX',%20'30APR2020',%20'9900.00','PE','NIFTY%2050');" TargetMode="External"/><Relationship Id="rId344" Type="http://schemas.openxmlformats.org/officeDocument/2006/relationships/hyperlink" Target="javascript:chartPopup('NIFTY',%20'OPTIDX',%20'30APR2020',%20'10450.00','CE','NIFTY%2050');" TargetMode="External"/><Relationship Id="rId20" Type="http://schemas.openxmlformats.org/officeDocument/2006/relationships/hyperlink" Target="javascript:chartPopup('NIFTY',%20'OPTIDX',%20'26APR2018',%20'8950.00','CE','NIFTY%2050');" TargetMode="External"/><Relationship Id="rId41" Type="http://schemas.openxmlformats.org/officeDocument/2006/relationships/hyperlink" Target="javascript:chartPopup('NIFTY',%20'OPTIDX',%20'26APR2018',%20'9450.00','PE','NIFTY%2050');" TargetMode="External"/><Relationship Id="rId62" Type="http://schemas.openxmlformats.org/officeDocument/2006/relationships/hyperlink" Target="javascript:chartPopup('NIFTY',%20'OPTIDX',%20'26APR2018',%20'10000.00','CE','NIFTY%2050');" TargetMode="External"/><Relationship Id="rId83" Type="http://schemas.openxmlformats.org/officeDocument/2006/relationships/hyperlink" Target="javascript:chartPopup('NIFTY',%20'OPTIDX',%20'26APR2018',%20'10500.00','PE','NIFTY%2050');" TargetMode="External"/><Relationship Id="rId179" Type="http://schemas.openxmlformats.org/officeDocument/2006/relationships/hyperlink" Target="javascript:chartPopup('NIFTY',%20'OPTIDX',%20'30APR2020',%20'6300.00','PE','NIFTY%2050');" TargetMode="External"/><Relationship Id="rId365" Type="http://schemas.openxmlformats.org/officeDocument/2006/relationships/hyperlink" Target="javascript:chartPopup('NIFTY',%20'OPTIDX',%20'30APR2020',%20'10950.00','PE','NIFTY%2050');" TargetMode="External"/><Relationship Id="rId386" Type="http://schemas.openxmlformats.org/officeDocument/2006/relationships/hyperlink" Target="javascript:chartPopup('NIFTY',%20'OPTIDX',%20'30APR2020',%20'11500.00','CE','NIFTY%2050');" TargetMode="External"/><Relationship Id="rId190" Type="http://schemas.openxmlformats.org/officeDocument/2006/relationships/hyperlink" Target="javascript:chartPopup('NIFTY',%20'OPTIDX',%20'30APR2020',%20'6600.00','CE','NIFTY%2050');" TargetMode="External"/><Relationship Id="rId204" Type="http://schemas.openxmlformats.org/officeDocument/2006/relationships/hyperlink" Target="javascript:chartPopup('NIFTY',%20'OPTIDX',%20'30APR2020',%20'6950.00','CE','NIFTY%2050');" TargetMode="External"/><Relationship Id="rId225" Type="http://schemas.openxmlformats.org/officeDocument/2006/relationships/hyperlink" Target="javascript:chartPopup('NIFTY',%20'OPTIDX',%20'30APR2020',%20'7450.00','PE','NIFTY%2050');" TargetMode="External"/><Relationship Id="rId246" Type="http://schemas.openxmlformats.org/officeDocument/2006/relationships/hyperlink" Target="javascript:chartPopup('NIFTY',%20'OPTIDX',%20'30APR2020',%20'8000.00','CE','NIFTY%2050');" TargetMode="External"/><Relationship Id="rId267" Type="http://schemas.openxmlformats.org/officeDocument/2006/relationships/hyperlink" Target="javascript:chartPopup('NIFTY',%20'OPTIDX',%20'30APR2020',%20'8500.00','PE','NIFTY%2050');" TargetMode="External"/><Relationship Id="rId288" Type="http://schemas.openxmlformats.org/officeDocument/2006/relationships/hyperlink" Target="javascript:chartPopup('NIFTY',%20'OPTIDX',%20'30APR2020',%20'9050.00','CE','NIFTY%2050');" TargetMode="External"/><Relationship Id="rId411" Type="http://schemas.openxmlformats.org/officeDocument/2006/relationships/hyperlink" Target="javascript:chartPopup('NIFTY',%20'OPTIDX',%20'30APR2020',%20'12100.00','PE','NIFTY%2050');" TargetMode="External"/><Relationship Id="rId432" Type="http://schemas.openxmlformats.org/officeDocument/2006/relationships/hyperlink" Target="javascript:chartPopup('NIFTY',%20'OPTIDX',%20'30APR2020',%20'12650.00','CE','NIFTY%2050');" TargetMode="External"/><Relationship Id="rId453" Type="http://schemas.openxmlformats.org/officeDocument/2006/relationships/hyperlink" Target="javascript:chartPopup('NIFTY',%20'OPTIDX',%20'30APR2020',%20'13150.00','PE','NIFTY%2050');" TargetMode="External"/><Relationship Id="rId474" Type="http://schemas.openxmlformats.org/officeDocument/2006/relationships/hyperlink" Target="javascript:chartPopup('NIFTY',%20'OPTIDX',%20'30APR2020',%20'13700.00','CE','NIFTY%2050');" TargetMode="External"/><Relationship Id="rId106" Type="http://schemas.openxmlformats.org/officeDocument/2006/relationships/hyperlink" Target="javascript:chartPopup('NIFTY',%20'OPTIDX',%20'26APR2018',%20'11100.00','CE','NIFTY%2050');" TargetMode="External"/><Relationship Id="rId127" Type="http://schemas.openxmlformats.org/officeDocument/2006/relationships/hyperlink" Target="javascript:chartPopup('NIFTY',%20'OPTIDX',%20'26APR2018',%20'11600.00','PE','NIFTY%2050');" TargetMode="External"/><Relationship Id="rId313" Type="http://schemas.openxmlformats.org/officeDocument/2006/relationships/hyperlink" Target="javascript:chartPopup('NIFTY',%20'OPTIDX',%20'30APR2020',%20'9650.00','PE','NIFTY%2050');" TargetMode="External"/><Relationship Id="rId10" Type="http://schemas.openxmlformats.org/officeDocument/2006/relationships/hyperlink" Target="javascript:chartPopup('NIFTY',%20'OPTIDX',%20'26APR2018',%20'8700.00','CE','NIFTY%2050');" TargetMode="External"/><Relationship Id="rId31" Type="http://schemas.openxmlformats.org/officeDocument/2006/relationships/hyperlink" Target="javascript:chartPopup('NIFTY',%20'OPTIDX',%20'26APR2018',%20'9200.00','PE','NIFTY%2050');" TargetMode="External"/><Relationship Id="rId52" Type="http://schemas.openxmlformats.org/officeDocument/2006/relationships/hyperlink" Target="javascript:chartPopup('NIFTY',%20'OPTIDX',%20'26APR2018',%20'9750.00','CE','NIFTY%2050');" TargetMode="External"/><Relationship Id="rId73" Type="http://schemas.openxmlformats.org/officeDocument/2006/relationships/hyperlink" Target="javascript:chartPopup('NIFTY',%20'OPTIDX',%20'26APR2018',%20'10250.00','PE','NIFTY%2050');" TargetMode="External"/><Relationship Id="rId94" Type="http://schemas.openxmlformats.org/officeDocument/2006/relationships/hyperlink" Target="javascript:chartPopup('NIFTY',%20'OPTIDX',%20'26APR2018',%20'10800.00','CE','NIFTY%2050');" TargetMode="External"/><Relationship Id="rId148" Type="http://schemas.openxmlformats.org/officeDocument/2006/relationships/hyperlink" Target="javascript:chartPopup('NIFTY',%20'OPTIDX',%20'26APR2018',%20'12150.00','CE','NIFTY%2050');" TargetMode="External"/><Relationship Id="rId169" Type="http://schemas.openxmlformats.org/officeDocument/2006/relationships/hyperlink" Target="javascript:chartPopup('NIFTY',%20'OPTIDX',%20'26APR2018',%20'12650.00','PE','NIFTY%2050');" TargetMode="External"/><Relationship Id="rId334" Type="http://schemas.openxmlformats.org/officeDocument/2006/relationships/hyperlink" Target="javascript:chartPopup('NIFTY',%20'OPTIDX',%20'30APR2020',%20'10200.00','CE','NIFTY%2050');" TargetMode="External"/><Relationship Id="rId355" Type="http://schemas.openxmlformats.org/officeDocument/2006/relationships/hyperlink" Target="javascript:chartPopup('NIFTY',%20'OPTIDX',%20'30APR2020',%20'10700.00','PE','NIFTY%2050');" TargetMode="External"/><Relationship Id="rId376" Type="http://schemas.openxmlformats.org/officeDocument/2006/relationships/hyperlink" Target="javascript:chartPopup('NIFTY',%20'OPTIDX',%20'30APR2020',%20'11250.00','CE','NIFTY%2050');" TargetMode="External"/><Relationship Id="rId397" Type="http://schemas.openxmlformats.org/officeDocument/2006/relationships/hyperlink" Target="javascript:chartPopup('NIFTY',%20'OPTIDX',%20'30APR2020',%20'11750.00','PE','NIFTY%2050');" TargetMode="External"/><Relationship Id="rId4" Type="http://schemas.openxmlformats.org/officeDocument/2006/relationships/hyperlink" Target="javascript:chartPopup('NIFTY',%20'OPTIDX',%20'26APR2018',%20'8550.00','CE','NIFTY%2050');" TargetMode="External"/><Relationship Id="rId180" Type="http://schemas.openxmlformats.org/officeDocument/2006/relationships/hyperlink" Target="javascript:chartPopup('NIFTY',%20'OPTIDX',%20'30APR2020',%20'6350.00','CE','NIFTY%2050');" TargetMode="External"/><Relationship Id="rId215" Type="http://schemas.openxmlformats.org/officeDocument/2006/relationships/hyperlink" Target="javascript:chartPopup('NIFTY',%20'OPTIDX',%20'30APR2020',%20'7200.00','PE','NIFTY%2050');" TargetMode="External"/><Relationship Id="rId236" Type="http://schemas.openxmlformats.org/officeDocument/2006/relationships/hyperlink" Target="javascript:chartPopup('NIFTY',%20'OPTIDX',%20'30APR2020',%20'7750.00','CE','NIFTY%2050');" TargetMode="External"/><Relationship Id="rId257" Type="http://schemas.openxmlformats.org/officeDocument/2006/relationships/hyperlink" Target="javascript:chartPopup('NIFTY',%20'OPTIDX',%20'30APR2020',%20'8250.00','PE','NIFTY%2050');" TargetMode="External"/><Relationship Id="rId278" Type="http://schemas.openxmlformats.org/officeDocument/2006/relationships/hyperlink" Target="javascript:chartPopup('NIFTY',%20'OPTIDX',%20'30APR2020',%20'8800.00','CE','NIFTY%2050');" TargetMode="External"/><Relationship Id="rId401" Type="http://schemas.openxmlformats.org/officeDocument/2006/relationships/hyperlink" Target="javascript:chartPopup('NIFTY',%20'OPTIDX',%20'30APR2020',%20'11850.00','PE','NIFTY%2050');" TargetMode="External"/><Relationship Id="rId422" Type="http://schemas.openxmlformats.org/officeDocument/2006/relationships/hyperlink" Target="javascript:chartPopup('NIFTY',%20'OPTIDX',%20'30APR2020',%20'12400.00','CE','NIFTY%2050');" TargetMode="External"/><Relationship Id="rId443" Type="http://schemas.openxmlformats.org/officeDocument/2006/relationships/hyperlink" Target="javascript:chartPopup('NIFTY',%20'OPTIDX',%20'30APR2020',%20'12900.00','PE','NIFTY%2050');" TargetMode="External"/><Relationship Id="rId464" Type="http://schemas.openxmlformats.org/officeDocument/2006/relationships/hyperlink" Target="javascript:chartPopup('NIFTY',%20'OPTIDX',%20'30APR2020',%20'13450.00','CE','NIFTY%2050');" TargetMode="External"/><Relationship Id="rId303" Type="http://schemas.openxmlformats.org/officeDocument/2006/relationships/hyperlink" Target="javascript:chartPopup('NIFTY',%20'OPTIDX',%20'30APR2020',%20'9400.00','PE','NIFTY%2050');" TargetMode="External"/><Relationship Id="rId42" Type="http://schemas.openxmlformats.org/officeDocument/2006/relationships/hyperlink" Target="javascript:chartPopup('NIFTY',%20'OPTIDX',%20'26APR2018',%20'9500.00','CE','NIFTY%2050');" TargetMode="External"/><Relationship Id="rId84" Type="http://schemas.openxmlformats.org/officeDocument/2006/relationships/hyperlink" Target="javascript:chartPopup('NIFTY',%20'OPTIDX',%20'26APR2018',%20'10550.00','CE','NIFTY%2050');" TargetMode="External"/><Relationship Id="rId138" Type="http://schemas.openxmlformats.org/officeDocument/2006/relationships/hyperlink" Target="javascript:chartPopup('NIFTY',%20'OPTIDX',%20'26APR2018',%20'11900.00','CE','NIFTY%2050');" TargetMode="External"/><Relationship Id="rId345" Type="http://schemas.openxmlformats.org/officeDocument/2006/relationships/hyperlink" Target="javascript:chartPopup('NIFTY',%20'OPTIDX',%20'30APR2020',%20'10450.00','PE','NIFTY%2050');" TargetMode="External"/><Relationship Id="rId387" Type="http://schemas.openxmlformats.org/officeDocument/2006/relationships/hyperlink" Target="javascript:chartPopup('NIFTY',%20'OPTIDX',%20'30APR2020',%20'11500.00','PE','NIFTY%2050');" TargetMode="External"/><Relationship Id="rId191" Type="http://schemas.openxmlformats.org/officeDocument/2006/relationships/hyperlink" Target="javascript:chartPopup('NIFTY',%20'OPTIDX',%20'30APR2020',%20'6600.00','PE','NIFTY%2050');" TargetMode="External"/><Relationship Id="rId205" Type="http://schemas.openxmlformats.org/officeDocument/2006/relationships/hyperlink" Target="javascript:chartPopup('NIFTY',%20'OPTIDX',%20'30APR2020',%20'6950.00','PE','NIFTY%2050');" TargetMode="External"/><Relationship Id="rId247" Type="http://schemas.openxmlformats.org/officeDocument/2006/relationships/hyperlink" Target="javascript:chartPopup('NIFTY',%20'OPTIDX',%20'30APR2020',%20'8000.00','PE','NIFTY%2050');" TargetMode="External"/><Relationship Id="rId412" Type="http://schemas.openxmlformats.org/officeDocument/2006/relationships/hyperlink" Target="javascript:chartPopup('NIFTY',%20'OPTIDX',%20'30APR2020',%20'12150.00','CE','NIFTY%2050');" TargetMode="External"/><Relationship Id="rId107" Type="http://schemas.openxmlformats.org/officeDocument/2006/relationships/hyperlink" Target="javascript:chartPopup('NIFTY',%20'OPTIDX',%20'26APR2018',%20'11100.00','PE','NIFTY%2050');" TargetMode="External"/><Relationship Id="rId289" Type="http://schemas.openxmlformats.org/officeDocument/2006/relationships/hyperlink" Target="javascript:chartPopup('NIFTY',%20'OPTIDX',%20'30APR2020',%20'9050.00','PE','NIFTY%2050');" TargetMode="External"/><Relationship Id="rId454" Type="http://schemas.openxmlformats.org/officeDocument/2006/relationships/hyperlink" Target="javascript:chartPopup('NIFTY',%20'OPTIDX',%20'30APR2020',%20'13200.00','CE','NIFTY%2050');" TargetMode="External"/><Relationship Id="rId11" Type="http://schemas.openxmlformats.org/officeDocument/2006/relationships/hyperlink" Target="javascript:chartPopup('NIFTY',%20'OPTIDX',%20'26APR2018',%20'8700.00','PE','NIFTY%2050');" TargetMode="External"/><Relationship Id="rId53" Type="http://schemas.openxmlformats.org/officeDocument/2006/relationships/hyperlink" Target="javascript:chartPopup('NIFTY',%20'OPTIDX',%20'26APR2018',%20'9750.00','PE','NIFTY%2050');" TargetMode="External"/><Relationship Id="rId149" Type="http://schemas.openxmlformats.org/officeDocument/2006/relationships/hyperlink" Target="javascript:chartPopup('NIFTY',%20'OPTIDX',%20'26APR2018',%20'12150.00','PE','NIFTY%2050');" TargetMode="External"/><Relationship Id="rId314" Type="http://schemas.openxmlformats.org/officeDocument/2006/relationships/hyperlink" Target="javascript:chartPopup('NIFTY',%20'OPTIDX',%20'30APR2020',%20'9700.00','CE','NIFTY%2050');" TargetMode="External"/><Relationship Id="rId356" Type="http://schemas.openxmlformats.org/officeDocument/2006/relationships/hyperlink" Target="javascript:chartPopup('NIFTY',%20'OPTIDX',%20'30APR2020',%20'10750.00','CE','NIFTY%2050');" TargetMode="External"/><Relationship Id="rId398" Type="http://schemas.openxmlformats.org/officeDocument/2006/relationships/hyperlink" Target="javascript:chartPopup('NIFTY',%20'OPTIDX',%20'30APR2020',%20'11800.00','CE','NIFTY%2050');" TargetMode="External"/><Relationship Id="rId95" Type="http://schemas.openxmlformats.org/officeDocument/2006/relationships/hyperlink" Target="javascript:chartPopup('NIFTY',%20'OPTIDX',%20'26APR2018',%20'10800.00','PE','NIFTY%2050');" TargetMode="External"/><Relationship Id="rId160" Type="http://schemas.openxmlformats.org/officeDocument/2006/relationships/hyperlink" Target="javascript:chartPopup('NIFTY',%20'OPTIDX',%20'26APR2018',%20'12450.00','CE','NIFTY%2050');" TargetMode="External"/><Relationship Id="rId216" Type="http://schemas.openxmlformats.org/officeDocument/2006/relationships/hyperlink" Target="javascript:chartPopup('NIFTY',%20'OPTIDX',%20'30APR2020',%20'7250.00','CE','NIFTY%2050');" TargetMode="External"/><Relationship Id="rId423" Type="http://schemas.openxmlformats.org/officeDocument/2006/relationships/hyperlink" Target="javascript:chartPopup('NIFTY',%20'OPTIDX',%20'30APR2020',%20'12400.00','PE','NIFTY%2050');" TargetMode="External"/><Relationship Id="rId258" Type="http://schemas.openxmlformats.org/officeDocument/2006/relationships/hyperlink" Target="javascript:chartPopup('NIFTY',%20'OPTIDX',%20'30APR2020',%20'8300.00','CE','NIFTY%2050');" TargetMode="External"/><Relationship Id="rId465" Type="http://schemas.openxmlformats.org/officeDocument/2006/relationships/hyperlink" Target="javascript:chartPopup('NIFTY',%20'OPTIDX',%20'30APR2020',%20'13450.00','PE','NIFTY%2050');" TargetMode="External"/><Relationship Id="rId22" Type="http://schemas.openxmlformats.org/officeDocument/2006/relationships/hyperlink" Target="javascript:chartPopup('NIFTY',%20'OPTIDX',%20'26APR2018',%20'9000.00','CE','NIFTY%2050');" TargetMode="External"/><Relationship Id="rId64" Type="http://schemas.openxmlformats.org/officeDocument/2006/relationships/hyperlink" Target="javascript:chartPopup('NIFTY',%20'OPTIDX',%20'26APR2018',%20'10050.00','CE','NIFTY%2050');" TargetMode="External"/><Relationship Id="rId118" Type="http://schemas.openxmlformats.org/officeDocument/2006/relationships/hyperlink" Target="javascript:chartPopup('NIFTY',%20'OPTIDX',%20'26APR2018',%20'11400.00','CE','NIFTY%2050');" TargetMode="External"/><Relationship Id="rId325" Type="http://schemas.openxmlformats.org/officeDocument/2006/relationships/hyperlink" Target="javascript:chartPopup('NIFTY',%20'OPTIDX',%20'30APR2020',%20'9950.00','PE','NIFTY%2050');" TargetMode="External"/><Relationship Id="rId367" Type="http://schemas.openxmlformats.org/officeDocument/2006/relationships/hyperlink" Target="javascript:chartPopup('NIFTY',%20'OPTIDX',%20'30APR2020',%20'11000.00','PE','NIFTY%2050');" TargetMode="External"/><Relationship Id="rId171" Type="http://schemas.openxmlformats.org/officeDocument/2006/relationships/hyperlink" Target="javascript:chartPopup('NIFTY',%20'OPTIDX',%20'30APR2020',%20'6100.00','PE','NIFTY%2050');" TargetMode="External"/><Relationship Id="rId227" Type="http://schemas.openxmlformats.org/officeDocument/2006/relationships/hyperlink" Target="javascript:chartPopup('NIFTY',%20'OPTIDX',%20'30APR2020',%20'7500.00','PE','NIFTY%2050');" TargetMode="External"/><Relationship Id="rId269" Type="http://schemas.openxmlformats.org/officeDocument/2006/relationships/hyperlink" Target="javascript:chartPopup('NIFTY',%20'OPTIDX',%20'30APR2020',%20'8550.00','PE','NIFTY%2050');" TargetMode="External"/><Relationship Id="rId434" Type="http://schemas.openxmlformats.org/officeDocument/2006/relationships/hyperlink" Target="javascript:chartPopup('NIFTY',%20'OPTIDX',%20'30APR2020',%20'12700.00','CE','NIFTY%2050');" TargetMode="External"/><Relationship Id="rId476" Type="http://schemas.openxmlformats.org/officeDocument/2006/relationships/hyperlink" Target="javascript:;" TargetMode="External"/><Relationship Id="rId33" Type="http://schemas.openxmlformats.org/officeDocument/2006/relationships/hyperlink" Target="javascript:chartPopup('NIFTY',%20'OPTIDX',%20'26APR2018',%20'9250.00','PE','NIFTY%2050');" TargetMode="External"/><Relationship Id="rId129" Type="http://schemas.openxmlformats.org/officeDocument/2006/relationships/hyperlink" Target="javascript:chartPopup('NIFTY',%20'OPTIDX',%20'26APR2018',%20'11650.00','PE','NIFTY%2050');" TargetMode="External"/><Relationship Id="rId280" Type="http://schemas.openxmlformats.org/officeDocument/2006/relationships/hyperlink" Target="javascript:chartPopup('NIFTY',%20'OPTIDX',%20'30APR2020',%20'8850.00','CE','NIFTY%2050');" TargetMode="External"/><Relationship Id="rId336" Type="http://schemas.openxmlformats.org/officeDocument/2006/relationships/hyperlink" Target="javascript:chartPopup('NIFTY',%20'OPTIDX',%20'30APR2020',%20'10250.00','CE','NIFTY%2050');" TargetMode="External"/><Relationship Id="rId75" Type="http://schemas.openxmlformats.org/officeDocument/2006/relationships/hyperlink" Target="javascript:chartPopup('NIFTY',%20'OPTIDX',%20'26APR2018',%20'10300.00','PE','NIFTY%2050');" TargetMode="External"/><Relationship Id="rId140" Type="http://schemas.openxmlformats.org/officeDocument/2006/relationships/hyperlink" Target="javascript:chartPopup('NIFTY',%20'OPTIDX',%20'26APR2018',%20'11950.00','CE','NIFTY%2050');" TargetMode="External"/><Relationship Id="rId182" Type="http://schemas.openxmlformats.org/officeDocument/2006/relationships/hyperlink" Target="javascript:chartPopup('NIFTY',%20'OPTIDX',%20'30APR2020',%20'6400.00','CE','NIFTY%2050');" TargetMode="External"/><Relationship Id="rId378" Type="http://schemas.openxmlformats.org/officeDocument/2006/relationships/hyperlink" Target="javascript:chartPopup('NIFTY',%20'OPTIDX',%20'30APR2020',%20'11300.00','CE','NIFTY%2050');" TargetMode="External"/><Relationship Id="rId403" Type="http://schemas.openxmlformats.org/officeDocument/2006/relationships/hyperlink" Target="javascript:chartPopup('NIFTY',%20'OPTIDX',%20'30APR2020',%20'11900.00','PE','NIFTY%2050');" TargetMode="External"/><Relationship Id="rId6" Type="http://schemas.openxmlformats.org/officeDocument/2006/relationships/hyperlink" Target="javascript:chartPopup('NIFTY',%20'OPTIDX',%20'26APR2018',%20'8600.00','CE','NIFTY%2050');" TargetMode="External"/><Relationship Id="rId238" Type="http://schemas.openxmlformats.org/officeDocument/2006/relationships/hyperlink" Target="javascript:chartPopup('NIFTY',%20'OPTIDX',%20'30APR2020',%20'7800.00','CE','NIFTY%2050');" TargetMode="External"/><Relationship Id="rId445" Type="http://schemas.openxmlformats.org/officeDocument/2006/relationships/hyperlink" Target="javascript:chartPopup('NIFTY',%20'OPTIDX',%20'30APR2020',%20'12950.00','PE','NIFTY%2050');" TargetMode="External"/><Relationship Id="rId291" Type="http://schemas.openxmlformats.org/officeDocument/2006/relationships/hyperlink" Target="javascript:chartPopup('NIFTY',%20'OPTIDX',%20'30APR2020',%20'9100.00','PE','NIFTY%2050');" TargetMode="External"/><Relationship Id="rId305" Type="http://schemas.openxmlformats.org/officeDocument/2006/relationships/hyperlink" Target="javascript:chartPopup('NIFTY',%20'OPTIDX',%20'30APR2020',%20'9450.00','PE','NIFTY%2050');" TargetMode="External"/><Relationship Id="rId347" Type="http://schemas.openxmlformats.org/officeDocument/2006/relationships/hyperlink" Target="javascript:chartPopup('NIFTY',%20'OPTIDX',%20'30APR2020',%20'10500.00','PE','NIFTY%2050');" TargetMode="External"/><Relationship Id="rId44" Type="http://schemas.openxmlformats.org/officeDocument/2006/relationships/hyperlink" Target="javascript:chartPopup('NIFTY',%20'OPTIDX',%20'26APR2018',%20'9550.00','CE','NIFTY%2050');" TargetMode="External"/><Relationship Id="rId86" Type="http://schemas.openxmlformats.org/officeDocument/2006/relationships/hyperlink" Target="javascript:chartPopup('NIFTY',%20'OPTIDX',%20'26APR2018',%20'10600.00','CE','NIFTY%2050');" TargetMode="External"/><Relationship Id="rId151" Type="http://schemas.openxmlformats.org/officeDocument/2006/relationships/hyperlink" Target="javascript:chartPopup('NIFTY',%20'OPTIDX',%20'26APR2018',%20'12200.00','PE','NIFTY%2050');" TargetMode="External"/><Relationship Id="rId389" Type="http://schemas.openxmlformats.org/officeDocument/2006/relationships/hyperlink" Target="javascript:chartPopup('NIFTY',%20'OPTIDX',%20'30APR2020',%20'11550.00','PE','NIFTY%2050');" TargetMode="External"/><Relationship Id="rId193" Type="http://schemas.openxmlformats.org/officeDocument/2006/relationships/hyperlink" Target="javascript:chartPopup('NIFTY',%20'OPTIDX',%20'30APR2020',%20'6650.00','PE','NIFTY%2050');" TargetMode="External"/><Relationship Id="rId207" Type="http://schemas.openxmlformats.org/officeDocument/2006/relationships/hyperlink" Target="javascript:chartPopup('NIFTY',%20'OPTIDX',%20'30APR2020',%20'7000.00','PE','NIFTY%2050');" TargetMode="External"/><Relationship Id="rId249" Type="http://schemas.openxmlformats.org/officeDocument/2006/relationships/hyperlink" Target="javascript:chartPopup('NIFTY',%20'OPTIDX',%20'30APR2020',%20'8050.00','PE','NIFTY%2050');" TargetMode="External"/><Relationship Id="rId414" Type="http://schemas.openxmlformats.org/officeDocument/2006/relationships/hyperlink" Target="javascript:chartPopup('NIFTY',%20'OPTIDX',%20'30APR2020',%20'12200.00','CE','NIFTY%2050');" TargetMode="External"/><Relationship Id="rId456" Type="http://schemas.openxmlformats.org/officeDocument/2006/relationships/hyperlink" Target="javascript:chartPopup('NIFTY',%20'OPTIDX',%20'30APR2020',%20'13250.00','CE','NIFTY%2050');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;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2" name="Picture 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3" name="Picture 2" descr="Graph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66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4" name="Picture 3" descr="Graph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5" name="Picture 4" descr="Graph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04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6" name="Picture 5" descr="Graph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7" name="Picture 6" descr="Graph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43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8" name="Picture 7" descr="Graph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9" name="Picture 8" descr="Graph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38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10" name="Picture 9" descr="Graph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11" name="Picture 10" descr="Graph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19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12" name="Picture 11" descr="Graph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13" name="Picture 12" descr="Graph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85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14" name="Picture 13" descr="Graph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15" name="Picture 14" descr="Graph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095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16" name="Picture 15" descr="Graph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17" name="Picture 16" descr="Graph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333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18" name="Picture 17" descr="Graph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19" name="Picture 18" descr="Graph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57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20" name="Picture 19" descr="Graph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9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21" name="Picture 20" descr="Graph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809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22" name="Picture 21" descr="Graph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23" name="Picture 22" descr="Graph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3048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24" name="Picture 23" descr="Graph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6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25" name="Picture 24" descr="Graph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3286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26" name="Picture 25" descr="Graph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4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27" name="Picture 26" descr="Graph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3524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28" name="Picture 27" descr="Graph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29" name="Picture 28" descr="Graph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376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30" name="Picture 29" descr="Graph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31" name="Picture 30" descr="Graph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400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32" name="Picture 31" descr="Graph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8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33" name="Picture 32" descr="Graph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4238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34" name="Picture 33" descr="Graph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6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35" name="Picture 34" descr="Graph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4476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36" name="Picture 35" descr="Graph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4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37" name="Picture 36" descr="Graph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4714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38" name="Picture 37" descr="Graph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3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39" name="Picture 38" descr="Graph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4953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40" name="Picture 39" descr="Grap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41" name="Picture 40" descr="Graph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19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42" name="Picture 41" descr="Grap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43" name="Picture 42" descr="Graph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429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44" name="Picture 43" descr="Graph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45" name="Picture 44" descr="Graph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66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46" name="Picture 45" descr="Graph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47" name="Picture 46" descr="Graph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905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48" name="Picture 47" descr="Graph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43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49" name="Picture 48" descr="Graph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143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50" name="Picture 49" descr="Graph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51" name="Picture 50" descr="Graph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38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52" name="Picture 51" descr="Graph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19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53" name="Picture 52" descr="Graph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619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54" name="Picture 53" descr="Graph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55" name="Picture 54" descr="Graph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858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56" name="Picture 55" descr="Graph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6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57" name="Picture 56" descr="Graph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096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58" name="Picture 57" descr="Graph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34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59" name="Picture 58" descr="Graph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334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60" name="Picture 59" descr="Graph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61" name="Picture 60" descr="Graph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57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62" name="Picture 61" descr="Graph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63" name="Picture 62" descr="Graph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81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64" name="Picture 63" descr="Graph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8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65" name="Picture 64" descr="Graph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048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66" name="Picture 65" descr="Graph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6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67" name="Picture 66" descr="Graph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286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68" name="Picture 67" descr="Graph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4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69" name="Picture 68" descr="Graph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524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70" name="Picture 69" descr="Graph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71" name="Picture 70" descr="Graph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763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72" name="Picture 71" descr="Graph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73" name="Picture 72" descr="Graph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00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74" name="Picture 73" descr="Graph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39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75" name="Picture 74" descr="Graph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239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76" name="Picture 75" descr="Graph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7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77" name="Picture 76" descr="Graph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47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78" name="Picture 77" descr="Graph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79" name="Picture 78" descr="Graph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715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80" name="Picture 79" descr="Graph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3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81" name="Picture 80" descr="Graph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953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82" name="Picture 81" descr="Graph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9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83" name="Picture 82" descr="Graph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019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84" name="Picture 83" descr="Graph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9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85" name="Picture 84" descr="Graph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0429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86" name="Picture 85" descr="Graph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68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87" name="Picture 86" descr="Graph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0668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88" name="Picture 87" descr="Graph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06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89" name="Picture 88" descr="Graph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0906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90" name="Picture 89" descr="Graph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44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91" name="Picture 90" descr="Graph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144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92" name="Picture 91" descr="Graph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93" name="Picture 92" descr="Graph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38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94" name="Picture 93" descr="Graph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95" name="Picture 94" descr="Graph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62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96" name="Picture 95" descr="Graph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58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97" name="Picture 96" descr="Graph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858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98" name="Picture 97" descr="Graph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96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99" name="Picture 98" descr="Graph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2096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100" name="Picture 99" descr="Graph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34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101" name="Picture 100" descr="Graph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2334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102" name="Picture 101" descr="Graph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3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103" name="Picture 102" descr="Graph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2573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104" name="Picture 103" descr="Graph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1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105" name="Picture 104" descr="Graph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281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106" name="Picture 105" descr="Graph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49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107" name="Picture 106" descr="Graph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3049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108" name="Picture 107" descr="Graph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8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109" name="Picture 108" descr="Graph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328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110" name="Picture 109" descr="Graph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111" name="Picture 110" descr="Graph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3525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112" name="Picture 111" descr="Graph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63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113" name="Picture 112" descr="Graph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3763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114" name="Picture 113" descr="Graph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115" name="Picture 114" descr="Graph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400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116" name="Picture 115" descr="Graph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39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117" name="Picture 116" descr="Graph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4239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118" name="Picture 117" descr="Graph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8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133350</xdr:colOff>
      <xdr:row>61</xdr:row>
      <xdr:rowOff>123825</xdr:rowOff>
    </xdr:to>
    <xdr:pic>
      <xdr:nvPicPr>
        <xdr:cNvPr id="119" name="Picture 118" descr="Graph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4478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133350</xdr:colOff>
      <xdr:row>62</xdr:row>
      <xdr:rowOff>123825</xdr:rowOff>
    </xdr:to>
    <xdr:pic>
      <xdr:nvPicPr>
        <xdr:cNvPr id="120" name="Picture 119" descr="Graph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16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133350</xdr:colOff>
      <xdr:row>62</xdr:row>
      <xdr:rowOff>123825</xdr:rowOff>
    </xdr:to>
    <xdr:pic>
      <xdr:nvPicPr>
        <xdr:cNvPr id="121" name="Picture 120" descr="Graph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4716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133350</xdr:colOff>
      <xdr:row>63</xdr:row>
      <xdr:rowOff>123825</xdr:rowOff>
    </xdr:to>
    <xdr:pic>
      <xdr:nvPicPr>
        <xdr:cNvPr id="122" name="Picture 121" descr="Graph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133350</xdr:colOff>
      <xdr:row>63</xdr:row>
      <xdr:rowOff>123825</xdr:rowOff>
    </xdr:to>
    <xdr:pic>
      <xdr:nvPicPr>
        <xdr:cNvPr id="123" name="Picture 122" descr="Graph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4954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133350</xdr:colOff>
      <xdr:row>64</xdr:row>
      <xdr:rowOff>123825</xdr:rowOff>
    </xdr:to>
    <xdr:pic>
      <xdr:nvPicPr>
        <xdr:cNvPr id="124" name="Picture 123" descr="Graph">
          <a:hlinkClick xmlns:r="http://schemas.openxmlformats.org/officeDocument/2006/relationships" r:id="rId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9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133350</xdr:colOff>
      <xdr:row>64</xdr:row>
      <xdr:rowOff>123825</xdr:rowOff>
    </xdr:to>
    <xdr:pic>
      <xdr:nvPicPr>
        <xdr:cNvPr id="125" name="Picture 124" descr="Graph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519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133350</xdr:colOff>
      <xdr:row>65</xdr:row>
      <xdr:rowOff>123825</xdr:rowOff>
    </xdr:to>
    <xdr:pic>
      <xdr:nvPicPr>
        <xdr:cNvPr id="126" name="Picture 125" descr="Graph">
          <a:hlinkClick xmlns:r="http://schemas.openxmlformats.org/officeDocument/2006/relationships" r:id="rId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3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133350</xdr:colOff>
      <xdr:row>65</xdr:row>
      <xdr:rowOff>123825</xdr:rowOff>
    </xdr:to>
    <xdr:pic>
      <xdr:nvPicPr>
        <xdr:cNvPr id="127" name="Picture 126" descr="Graph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543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133350</xdr:colOff>
      <xdr:row>66</xdr:row>
      <xdr:rowOff>123825</xdr:rowOff>
    </xdr:to>
    <xdr:pic>
      <xdr:nvPicPr>
        <xdr:cNvPr id="128" name="Picture 127" descr="Graph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68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133350</xdr:colOff>
      <xdr:row>66</xdr:row>
      <xdr:rowOff>123825</xdr:rowOff>
    </xdr:to>
    <xdr:pic>
      <xdr:nvPicPr>
        <xdr:cNvPr id="129" name="Picture 128" descr="Graph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5668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133350</xdr:colOff>
      <xdr:row>67</xdr:row>
      <xdr:rowOff>123825</xdr:rowOff>
    </xdr:to>
    <xdr:pic>
      <xdr:nvPicPr>
        <xdr:cNvPr id="130" name="Picture 129" descr="Graph">
          <a:hlinkClick xmlns:r="http://schemas.openxmlformats.org/officeDocument/2006/relationships" r:id="rId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133350</xdr:colOff>
      <xdr:row>67</xdr:row>
      <xdr:rowOff>123825</xdr:rowOff>
    </xdr:to>
    <xdr:pic>
      <xdr:nvPicPr>
        <xdr:cNvPr id="131" name="Picture 130" descr="Graph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5906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133350</xdr:colOff>
      <xdr:row>68</xdr:row>
      <xdr:rowOff>123825</xdr:rowOff>
    </xdr:to>
    <xdr:pic>
      <xdr:nvPicPr>
        <xdr:cNvPr id="132" name="Picture 131" descr="Graph">
          <a:hlinkClick xmlns:r="http://schemas.openxmlformats.org/officeDocument/2006/relationships" r:id="rId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44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133350</xdr:colOff>
      <xdr:row>68</xdr:row>
      <xdr:rowOff>123825</xdr:rowOff>
    </xdr:to>
    <xdr:pic>
      <xdr:nvPicPr>
        <xdr:cNvPr id="133" name="Picture 132" descr="Graph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144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133350</xdr:colOff>
      <xdr:row>69</xdr:row>
      <xdr:rowOff>123825</xdr:rowOff>
    </xdr:to>
    <xdr:pic>
      <xdr:nvPicPr>
        <xdr:cNvPr id="134" name="Picture 133" descr="Graph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83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133350</xdr:colOff>
      <xdr:row>69</xdr:row>
      <xdr:rowOff>123825</xdr:rowOff>
    </xdr:to>
    <xdr:pic>
      <xdr:nvPicPr>
        <xdr:cNvPr id="135" name="Picture 134" descr="Graph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383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133350</xdr:colOff>
      <xdr:row>70</xdr:row>
      <xdr:rowOff>123825</xdr:rowOff>
    </xdr:to>
    <xdr:pic>
      <xdr:nvPicPr>
        <xdr:cNvPr id="136" name="Picture 135" descr="Graph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2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133350</xdr:colOff>
      <xdr:row>70</xdr:row>
      <xdr:rowOff>123825</xdr:rowOff>
    </xdr:to>
    <xdr:pic>
      <xdr:nvPicPr>
        <xdr:cNvPr id="137" name="Picture 136" descr="Graph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62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133350</xdr:colOff>
      <xdr:row>71</xdr:row>
      <xdr:rowOff>123825</xdr:rowOff>
    </xdr:to>
    <xdr:pic>
      <xdr:nvPicPr>
        <xdr:cNvPr id="138" name="Picture 137" descr="Graph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59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71</xdr:row>
      <xdr:rowOff>0</xdr:rowOff>
    </xdr:from>
    <xdr:to>
      <xdr:col>23</xdr:col>
      <xdr:colOff>133350</xdr:colOff>
      <xdr:row>71</xdr:row>
      <xdr:rowOff>123825</xdr:rowOff>
    </xdr:to>
    <xdr:pic>
      <xdr:nvPicPr>
        <xdr:cNvPr id="139" name="Picture 138" descr="Graph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859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133350</xdr:colOff>
      <xdr:row>72</xdr:row>
      <xdr:rowOff>123825</xdr:rowOff>
    </xdr:to>
    <xdr:pic>
      <xdr:nvPicPr>
        <xdr:cNvPr id="140" name="Picture 139" descr="Graph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9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23</xdr:col>
      <xdr:colOff>133350</xdr:colOff>
      <xdr:row>72</xdr:row>
      <xdr:rowOff>123825</xdr:rowOff>
    </xdr:to>
    <xdr:pic>
      <xdr:nvPicPr>
        <xdr:cNvPr id="141" name="Picture 140" descr="Graph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709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133350</xdr:colOff>
      <xdr:row>73</xdr:row>
      <xdr:rowOff>123825</xdr:rowOff>
    </xdr:to>
    <xdr:pic>
      <xdr:nvPicPr>
        <xdr:cNvPr id="142" name="Picture 141" descr="Graph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35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73</xdr:row>
      <xdr:rowOff>0</xdr:rowOff>
    </xdr:from>
    <xdr:to>
      <xdr:col>23</xdr:col>
      <xdr:colOff>133350</xdr:colOff>
      <xdr:row>73</xdr:row>
      <xdr:rowOff>123825</xdr:rowOff>
    </xdr:to>
    <xdr:pic>
      <xdr:nvPicPr>
        <xdr:cNvPr id="143" name="Picture 142" descr="Graph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7335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133350</xdr:colOff>
      <xdr:row>74</xdr:row>
      <xdr:rowOff>123825</xdr:rowOff>
    </xdr:to>
    <xdr:pic>
      <xdr:nvPicPr>
        <xdr:cNvPr id="144" name="Picture 143" descr="Graph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73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74</xdr:row>
      <xdr:rowOff>0</xdr:rowOff>
    </xdr:from>
    <xdr:to>
      <xdr:col>23</xdr:col>
      <xdr:colOff>133350</xdr:colOff>
      <xdr:row>74</xdr:row>
      <xdr:rowOff>123825</xdr:rowOff>
    </xdr:to>
    <xdr:pic>
      <xdr:nvPicPr>
        <xdr:cNvPr id="145" name="Picture 144" descr="Graph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7573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133350</xdr:colOff>
      <xdr:row>75</xdr:row>
      <xdr:rowOff>123825</xdr:rowOff>
    </xdr:to>
    <xdr:pic>
      <xdr:nvPicPr>
        <xdr:cNvPr id="146" name="Picture 145" descr="Graph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75</xdr:row>
      <xdr:rowOff>0</xdr:rowOff>
    </xdr:from>
    <xdr:to>
      <xdr:col>23</xdr:col>
      <xdr:colOff>133350</xdr:colOff>
      <xdr:row>75</xdr:row>
      <xdr:rowOff>123825</xdr:rowOff>
    </xdr:to>
    <xdr:pic>
      <xdr:nvPicPr>
        <xdr:cNvPr id="147" name="Picture 146" descr="Graph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781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133350</xdr:colOff>
      <xdr:row>76</xdr:row>
      <xdr:rowOff>123825</xdr:rowOff>
    </xdr:to>
    <xdr:pic>
      <xdr:nvPicPr>
        <xdr:cNvPr id="148" name="Picture 147" descr="Graph">
          <a:hlinkClick xmlns:r="http://schemas.openxmlformats.org/officeDocument/2006/relationships" r:id="rId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49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23</xdr:col>
      <xdr:colOff>133350</xdr:colOff>
      <xdr:row>76</xdr:row>
      <xdr:rowOff>123825</xdr:rowOff>
    </xdr:to>
    <xdr:pic>
      <xdr:nvPicPr>
        <xdr:cNvPr id="149" name="Picture 148" descr="Graph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8049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133350</xdr:colOff>
      <xdr:row>77</xdr:row>
      <xdr:rowOff>123825</xdr:rowOff>
    </xdr:to>
    <xdr:pic>
      <xdr:nvPicPr>
        <xdr:cNvPr id="150" name="Picture 149" descr="Graph">
          <a:hlinkClick xmlns:r="http://schemas.openxmlformats.org/officeDocument/2006/relationships" r:id="rId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77</xdr:row>
      <xdr:rowOff>0</xdr:rowOff>
    </xdr:from>
    <xdr:to>
      <xdr:col>23</xdr:col>
      <xdr:colOff>133350</xdr:colOff>
      <xdr:row>77</xdr:row>
      <xdr:rowOff>123825</xdr:rowOff>
    </xdr:to>
    <xdr:pic>
      <xdr:nvPicPr>
        <xdr:cNvPr id="151" name="Picture 150" descr="Graph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8288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133350</xdr:colOff>
      <xdr:row>78</xdr:row>
      <xdr:rowOff>123825</xdr:rowOff>
    </xdr:to>
    <xdr:pic>
      <xdr:nvPicPr>
        <xdr:cNvPr id="152" name="Picture 151" descr="Graph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26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78</xdr:row>
      <xdr:rowOff>0</xdr:rowOff>
    </xdr:from>
    <xdr:to>
      <xdr:col>23</xdr:col>
      <xdr:colOff>133350</xdr:colOff>
      <xdr:row>78</xdr:row>
      <xdr:rowOff>123825</xdr:rowOff>
    </xdr:to>
    <xdr:pic>
      <xdr:nvPicPr>
        <xdr:cNvPr id="153" name="Picture 152" descr="Graph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8526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133350</xdr:colOff>
      <xdr:row>79</xdr:row>
      <xdr:rowOff>123825</xdr:rowOff>
    </xdr:to>
    <xdr:pic>
      <xdr:nvPicPr>
        <xdr:cNvPr id="154" name="Picture 153" descr="Graph">
          <a:hlinkClick xmlns:r="http://schemas.openxmlformats.org/officeDocument/2006/relationships" r:id="rId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64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23</xdr:col>
      <xdr:colOff>133350</xdr:colOff>
      <xdr:row>79</xdr:row>
      <xdr:rowOff>123825</xdr:rowOff>
    </xdr:to>
    <xdr:pic>
      <xdr:nvPicPr>
        <xdr:cNvPr id="155" name="Picture 154" descr="Graph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8764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133350</xdr:colOff>
      <xdr:row>80</xdr:row>
      <xdr:rowOff>123825</xdr:rowOff>
    </xdr:to>
    <xdr:pic>
      <xdr:nvPicPr>
        <xdr:cNvPr id="156" name="Picture 155" descr="Graph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0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80</xdr:row>
      <xdr:rowOff>0</xdr:rowOff>
    </xdr:from>
    <xdr:to>
      <xdr:col>23</xdr:col>
      <xdr:colOff>133350</xdr:colOff>
      <xdr:row>80</xdr:row>
      <xdr:rowOff>123825</xdr:rowOff>
    </xdr:to>
    <xdr:pic>
      <xdr:nvPicPr>
        <xdr:cNvPr id="157" name="Picture 156" descr="Graph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900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133350</xdr:colOff>
      <xdr:row>81</xdr:row>
      <xdr:rowOff>123825</xdr:rowOff>
    </xdr:to>
    <xdr:pic>
      <xdr:nvPicPr>
        <xdr:cNvPr id="158" name="Picture 157" descr="Graph">
          <a:hlinkClick xmlns:r="http://schemas.openxmlformats.org/officeDocument/2006/relationships" r:id="rId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4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81</xdr:row>
      <xdr:rowOff>0</xdr:rowOff>
    </xdr:from>
    <xdr:to>
      <xdr:col>23</xdr:col>
      <xdr:colOff>133350</xdr:colOff>
      <xdr:row>81</xdr:row>
      <xdr:rowOff>123825</xdr:rowOff>
    </xdr:to>
    <xdr:pic>
      <xdr:nvPicPr>
        <xdr:cNvPr id="159" name="Picture 158" descr="Graph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924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133350</xdr:colOff>
      <xdr:row>82</xdr:row>
      <xdr:rowOff>123825</xdr:rowOff>
    </xdr:to>
    <xdr:pic>
      <xdr:nvPicPr>
        <xdr:cNvPr id="160" name="Picture 159" descr="Graph">
          <a:hlinkClick xmlns:r="http://schemas.openxmlformats.org/officeDocument/2006/relationships" r:id="rId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78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82</xdr:row>
      <xdr:rowOff>0</xdr:rowOff>
    </xdr:from>
    <xdr:to>
      <xdr:col>23</xdr:col>
      <xdr:colOff>133350</xdr:colOff>
      <xdr:row>82</xdr:row>
      <xdr:rowOff>123825</xdr:rowOff>
    </xdr:to>
    <xdr:pic>
      <xdr:nvPicPr>
        <xdr:cNvPr id="161" name="Picture 160" descr="Graph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9478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133350</xdr:colOff>
      <xdr:row>83</xdr:row>
      <xdr:rowOff>123825</xdr:rowOff>
    </xdr:to>
    <xdr:pic>
      <xdr:nvPicPr>
        <xdr:cNvPr id="162" name="Picture 161" descr="Graph">
          <a:hlinkClick xmlns:r="http://schemas.openxmlformats.org/officeDocument/2006/relationships" r:id="rId1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16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83</xdr:row>
      <xdr:rowOff>0</xdr:rowOff>
    </xdr:from>
    <xdr:to>
      <xdr:col>23</xdr:col>
      <xdr:colOff>133350</xdr:colOff>
      <xdr:row>83</xdr:row>
      <xdr:rowOff>123825</xdr:rowOff>
    </xdr:to>
    <xdr:pic>
      <xdr:nvPicPr>
        <xdr:cNvPr id="163" name="Picture 162" descr="Graph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9716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133350</xdr:colOff>
      <xdr:row>84</xdr:row>
      <xdr:rowOff>123825</xdr:rowOff>
    </xdr:to>
    <xdr:pic>
      <xdr:nvPicPr>
        <xdr:cNvPr id="164" name="Picture 163" descr="Graph">
          <a:hlinkClick xmlns:r="http://schemas.openxmlformats.org/officeDocument/2006/relationships" r:id="rId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54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23</xdr:col>
      <xdr:colOff>133350</xdr:colOff>
      <xdr:row>84</xdr:row>
      <xdr:rowOff>123825</xdr:rowOff>
    </xdr:to>
    <xdr:pic>
      <xdr:nvPicPr>
        <xdr:cNvPr id="165" name="Picture 164" descr="Graph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9954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133350</xdr:colOff>
      <xdr:row>85</xdr:row>
      <xdr:rowOff>123825</xdr:rowOff>
    </xdr:to>
    <xdr:pic>
      <xdr:nvPicPr>
        <xdr:cNvPr id="166" name="Picture 165" descr="Graph">
          <a:hlinkClick xmlns:r="http://schemas.openxmlformats.org/officeDocument/2006/relationships" r:id="rId1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93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85</xdr:row>
      <xdr:rowOff>0</xdr:rowOff>
    </xdr:from>
    <xdr:to>
      <xdr:col>23</xdr:col>
      <xdr:colOff>133350</xdr:colOff>
      <xdr:row>85</xdr:row>
      <xdr:rowOff>123825</xdr:rowOff>
    </xdr:to>
    <xdr:pic>
      <xdr:nvPicPr>
        <xdr:cNvPr id="167" name="Picture 166" descr="Graph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0193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133350</xdr:colOff>
      <xdr:row>86</xdr:row>
      <xdr:rowOff>123825</xdr:rowOff>
    </xdr:to>
    <xdr:pic>
      <xdr:nvPicPr>
        <xdr:cNvPr id="168" name="Picture 167" descr="Graph">
          <a:hlinkClick xmlns:r="http://schemas.openxmlformats.org/officeDocument/2006/relationships" r:id="rId1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3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86</xdr:row>
      <xdr:rowOff>0</xdr:rowOff>
    </xdr:from>
    <xdr:to>
      <xdr:col>23</xdr:col>
      <xdr:colOff>133350</xdr:colOff>
      <xdr:row>86</xdr:row>
      <xdr:rowOff>123825</xdr:rowOff>
    </xdr:to>
    <xdr:pic>
      <xdr:nvPicPr>
        <xdr:cNvPr id="169" name="Picture 168" descr="Graph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043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338" name="Picture 33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339" name="Picture 338" descr="Graph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7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340" name="Picture 339" descr="Graph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341" name="Picture 340" descr="Graph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1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342" name="Picture 341" descr="Graph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343" name="Picture 342" descr="Graph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5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344" name="Picture 343" descr="Graph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345" name="Picture 344" descr="Graph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9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346" name="Picture 345" descr="Graph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347" name="Picture 346" descr="Graph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2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348" name="Picture 347" descr="Graph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349" name="Picture 348" descr="Graph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350" name="Picture 349" descr="Graph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351" name="Picture 350" descr="Graph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0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352" name="Picture 351" descr="Graph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353" name="Picture 352" descr="Graph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4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354" name="Picture 353" descr="Graph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355" name="Picture 354" descr="Graph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8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356" name="Picture 355" descr="Graph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357" name="Picture 356" descr="Graph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01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358" name="Picture 357" descr="Graph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359" name="Picture 358" descr="Graph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360" name="Picture 359" descr="Graph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361" name="Picture 360" descr="Graph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49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362" name="Picture 361" descr="Graph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363" name="Picture 362" descr="Graph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73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364" name="Picture 363" descr="Graph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365" name="Picture 364" descr="Graph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366" name="Picture 365" descr="Graph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367" name="Picture 366" descr="Graph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21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368" name="Picture 367" descr="Graph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369" name="Picture 368" descr="Graph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44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370" name="Picture 369" descr="Graph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371" name="Picture 370" descr="Graph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68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372" name="Picture 371" descr="Graph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373" name="Picture 372" descr="Graph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92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374" name="Picture 373" descr="Graph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375" name="Picture 374" descr="Graph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376" name="Picture 375" descr="Grap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377" name="Picture 376" descr="Graph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378" name="Picture 377" descr="Grap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379" name="Picture 378" descr="Graph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63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380" name="Picture 379" descr="Graph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381" name="Picture 380" descr="Graph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87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382" name="Picture 381" descr="Graph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383" name="Picture 382" descr="Graph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11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384" name="Picture 383" descr="Graph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385" name="Picture 384" descr="Graph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35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386" name="Picture 385" descr="Graph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387" name="Picture 386" descr="Graph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59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388" name="Picture 387" descr="Graph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389" name="Picture 388" descr="Graph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82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390" name="Picture 389" descr="Graph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391" name="Picture 390" descr="Graph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392" name="Picture 391" descr="Graph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393" name="Picture 392" descr="Graph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30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394" name="Picture 393" descr="Graph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395" name="Picture 394" descr="Graph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54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396" name="Picture 395" descr="Graph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397" name="Picture 396" descr="Graph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78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398" name="Picture 397" descr="Graph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399" name="Picture 398" descr="Graph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02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400" name="Picture 399" descr="Graph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401" name="Picture 400" descr="Graph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402" name="Picture 401" descr="Graph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403" name="Picture 402" descr="Graph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49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404" name="Picture 403" descr="Graph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405" name="Picture 404" descr="Graph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73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406" name="Picture 405" descr="Graph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407" name="Picture 406" descr="Graph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408" name="Picture 407" descr="Graph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1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409" name="Picture 408" descr="Graph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21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410" name="Picture 409" descr="Graph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411" name="Picture 410" descr="Graph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44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412" name="Picture 411" descr="Graph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8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413" name="Picture 412" descr="Graph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68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414" name="Picture 413" descr="Graph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415" name="Picture 414" descr="Graph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92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416" name="Picture 415" descr="Graph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417" name="Picture 416" descr="Graph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418" name="Picture 417" descr="Graph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419" name="Picture 418" descr="Graph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420" name="Picture 419" descr="Graph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421" name="Picture 420" descr="Graph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63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422" name="Picture 421" descr="Graph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423" name="Picture 422" descr="Graph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87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424" name="Picture 423" descr="Graph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1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425" name="Picture 424" descr="Graph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11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426" name="Picture 425" descr="Graph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5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427" name="Picture 426" descr="Graph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35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428" name="Picture 427" descr="Graph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429" name="Picture 428" descr="Graph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59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430" name="Picture 429" descr="Graph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431" name="Picture 430" descr="Graph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83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432" name="Picture 431" descr="Graph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6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433" name="Picture 432" descr="Graph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06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434" name="Picture 433" descr="Graph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0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435" name="Picture 434" descr="Graph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30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436" name="Picture 435" descr="Graph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4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437" name="Picture 436" descr="Graph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54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438" name="Picture 437" descr="Graph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8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439" name="Picture 438" descr="Graph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78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440" name="Picture 439" descr="Graph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2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441" name="Picture 440" descr="Graph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2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442" name="Picture 441" descr="Graph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443" name="Picture 442" descr="Graph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444" name="Picture 443" descr="Graph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9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445" name="Picture 444" descr="Graph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49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446" name="Picture 445" descr="Graph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3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447" name="Picture 446" descr="Graph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73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448" name="Picture 447" descr="Graph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449" name="Picture 448" descr="Graph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450" name="Picture 449" descr="Graph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1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133350</xdr:colOff>
      <xdr:row>61</xdr:row>
      <xdr:rowOff>123825</xdr:rowOff>
    </xdr:to>
    <xdr:pic>
      <xdr:nvPicPr>
        <xdr:cNvPr id="451" name="Picture 450" descr="Graph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21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133350</xdr:colOff>
      <xdr:row>62</xdr:row>
      <xdr:rowOff>123825</xdr:rowOff>
    </xdr:to>
    <xdr:pic>
      <xdr:nvPicPr>
        <xdr:cNvPr id="452" name="Picture 451" descr="Graph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4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133350</xdr:colOff>
      <xdr:row>62</xdr:row>
      <xdr:rowOff>123825</xdr:rowOff>
    </xdr:to>
    <xdr:pic>
      <xdr:nvPicPr>
        <xdr:cNvPr id="453" name="Picture 452" descr="Graph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44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133350</xdr:colOff>
      <xdr:row>63</xdr:row>
      <xdr:rowOff>123825</xdr:rowOff>
    </xdr:to>
    <xdr:pic>
      <xdr:nvPicPr>
        <xdr:cNvPr id="454" name="Picture 453" descr="Graph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8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133350</xdr:colOff>
      <xdr:row>63</xdr:row>
      <xdr:rowOff>123825</xdr:rowOff>
    </xdr:to>
    <xdr:pic>
      <xdr:nvPicPr>
        <xdr:cNvPr id="455" name="Picture 454" descr="Graph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68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133350</xdr:colOff>
      <xdr:row>64</xdr:row>
      <xdr:rowOff>123825</xdr:rowOff>
    </xdr:to>
    <xdr:pic>
      <xdr:nvPicPr>
        <xdr:cNvPr id="456" name="Picture 455" descr="Graph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2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133350</xdr:colOff>
      <xdr:row>64</xdr:row>
      <xdr:rowOff>123825</xdr:rowOff>
    </xdr:to>
    <xdr:pic>
      <xdr:nvPicPr>
        <xdr:cNvPr id="457" name="Picture 456" descr="Graph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92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133350</xdr:colOff>
      <xdr:row>65</xdr:row>
      <xdr:rowOff>123825</xdr:rowOff>
    </xdr:to>
    <xdr:pic>
      <xdr:nvPicPr>
        <xdr:cNvPr id="458" name="Picture 457" descr="Graph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133350</xdr:colOff>
      <xdr:row>65</xdr:row>
      <xdr:rowOff>123825</xdr:rowOff>
    </xdr:to>
    <xdr:pic>
      <xdr:nvPicPr>
        <xdr:cNvPr id="459" name="Picture 458" descr="Graph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133350</xdr:colOff>
      <xdr:row>66</xdr:row>
      <xdr:rowOff>123825</xdr:rowOff>
    </xdr:to>
    <xdr:pic>
      <xdr:nvPicPr>
        <xdr:cNvPr id="460" name="Picture 459" descr="Graph">
          <a:hlinkClick xmlns:r="http://schemas.openxmlformats.org/officeDocument/2006/relationships" r:id="rId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133350</xdr:colOff>
      <xdr:row>66</xdr:row>
      <xdr:rowOff>123825</xdr:rowOff>
    </xdr:to>
    <xdr:pic>
      <xdr:nvPicPr>
        <xdr:cNvPr id="461" name="Picture 460" descr="Graph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133350</xdr:colOff>
      <xdr:row>67</xdr:row>
      <xdr:rowOff>123825</xdr:rowOff>
    </xdr:to>
    <xdr:pic>
      <xdr:nvPicPr>
        <xdr:cNvPr id="462" name="Picture 461" descr="Graph">
          <a:hlinkClick xmlns:r="http://schemas.openxmlformats.org/officeDocument/2006/relationships" r:id="rId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133350</xdr:colOff>
      <xdr:row>67</xdr:row>
      <xdr:rowOff>123825</xdr:rowOff>
    </xdr:to>
    <xdr:pic>
      <xdr:nvPicPr>
        <xdr:cNvPr id="463" name="Picture 462" descr="Graph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64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133350</xdr:colOff>
      <xdr:row>68</xdr:row>
      <xdr:rowOff>123825</xdr:rowOff>
    </xdr:to>
    <xdr:pic>
      <xdr:nvPicPr>
        <xdr:cNvPr id="464" name="Picture 463" descr="Graph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7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133350</xdr:colOff>
      <xdr:row>68</xdr:row>
      <xdr:rowOff>123825</xdr:rowOff>
    </xdr:to>
    <xdr:pic>
      <xdr:nvPicPr>
        <xdr:cNvPr id="465" name="Picture 464" descr="Graph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87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133350</xdr:colOff>
      <xdr:row>69</xdr:row>
      <xdr:rowOff>123825</xdr:rowOff>
    </xdr:to>
    <xdr:pic>
      <xdr:nvPicPr>
        <xdr:cNvPr id="466" name="Picture 465" descr="Graph">
          <a:hlinkClick xmlns:r="http://schemas.openxmlformats.org/officeDocument/2006/relationships" r:id="rId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1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133350</xdr:colOff>
      <xdr:row>69</xdr:row>
      <xdr:rowOff>123825</xdr:rowOff>
    </xdr:to>
    <xdr:pic>
      <xdr:nvPicPr>
        <xdr:cNvPr id="467" name="Picture 466" descr="Graph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11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133350</xdr:colOff>
      <xdr:row>70</xdr:row>
      <xdr:rowOff>123825</xdr:rowOff>
    </xdr:to>
    <xdr:pic>
      <xdr:nvPicPr>
        <xdr:cNvPr id="468" name="Picture 467" descr="Graph">
          <a:hlinkClick xmlns:r="http://schemas.openxmlformats.org/officeDocument/2006/relationships" r:id="rId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5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133350</xdr:colOff>
      <xdr:row>70</xdr:row>
      <xdr:rowOff>123825</xdr:rowOff>
    </xdr:to>
    <xdr:pic>
      <xdr:nvPicPr>
        <xdr:cNvPr id="469" name="Picture 468" descr="Graph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35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133350</xdr:colOff>
      <xdr:row>71</xdr:row>
      <xdr:rowOff>123825</xdr:rowOff>
    </xdr:to>
    <xdr:pic>
      <xdr:nvPicPr>
        <xdr:cNvPr id="470" name="Picture 469" descr="Graph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9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71</xdr:row>
      <xdr:rowOff>0</xdr:rowOff>
    </xdr:from>
    <xdr:to>
      <xdr:col>23</xdr:col>
      <xdr:colOff>133350</xdr:colOff>
      <xdr:row>71</xdr:row>
      <xdr:rowOff>123825</xdr:rowOff>
    </xdr:to>
    <xdr:pic>
      <xdr:nvPicPr>
        <xdr:cNvPr id="471" name="Picture 470" descr="Graph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59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133350</xdr:colOff>
      <xdr:row>72</xdr:row>
      <xdr:rowOff>123825</xdr:rowOff>
    </xdr:to>
    <xdr:pic>
      <xdr:nvPicPr>
        <xdr:cNvPr id="472" name="Picture 471" descr="Graph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3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23</xdr:col>
      <xdr:colOff>133350</xdr:colOff>
      <xdr:row>72</xdr:row>
      <xdr:rowOff>123825</xdr:rowOff>
    </xdr:to>
    <xdr:pic>
      <xdr:nvPicPr>
        <xdr:cNvPr id="473" name="Picture 472" descr="Graph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83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133350</xdr:colOff>
      <xdr:row>73</xdr:row>
      <xdr:rowOff>123825</xdr:rowOff>
    </xdr:to>
    <xdr:pic>
      <xdr:nvPicPr>
        <xdr:cNvPr id="474" name="Picture 473" descr="Graph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6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73</xdr:row>
      <xdr:rowOff>0</xdr:rowOff>
    </xdr:from>
    <xdr:to>
      <xdr:col>23</xdr:col>
      <xdr:colOff>133350</xdr:colOff>
      <xdr:row>73</xdr:row>
      <xdr:rowOff>123825</xdr:rowOff>
    </xdr:to>
    <xdr:pic>
      <xdr:nvPicPr>
        <xdr:cNvPr id="475" name="Picture 474" descr="Graph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06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133350</xdr:colOff>
      <xdr:row>74</xdr:row>
      <xdr:rowOff>123825</xdr:rowOff>
    </xdr:to>
    <xdr:pic>
      <xdr:nvPicPr>
        <xdr:cNvPr id="476" name="Picture 475" descr="Graph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0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74</xdr:row>
      <xdr:rowOff>0</xdr:rowOff>
    </xdr:from>
    <xdr:to>
      <xdr:col>23</xdr:col>
      <xdr:colOff>133350</xdr:colOff>
      <xdr:row>74</xdr:row>
      <xdr:rowOff>123825</xdr:rowOff>
    </xdr:to>
    <xdr:pic>
      <xdr:nvPicPr>
        <xdr:cNvPr id="477" name="Picture 476" descr="Graph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30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133350</xdr:colOff>
      <xdr:row>75</xdr:row>
      <xdr:rowOff>123825</xdr:rowOff>
    </xdr:to>
    <xdr:pic>
      <xdr:nvPicPr>
        <xdr:cNvPr id="478" name="Picture 477" descr="Graph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4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75</xdr:row>
      <xdr:rowOff>0</xdr:rowOff>
    </xdr:from>
    <xdr:to>
      <xdr:col>23</xdr:col>
      <xdr:colOff>133350</xdr:colOff>
      <xdr:row>75</xdr:row>
      <xdr:rowOff>123825</xdr:rowOff>
    </xdr:to>
    <xdr:pic>
      <xdr:nvPicPr>
        <xdr:cNvPr id="479" name="Picture 478" descr="Graph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54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133350</xdr:colOff>
      <xdr:row>76</xdr:row>
      <xdr:rowOff>123825</xdr:rowOff>
    </xdr:to>
    <xdr:pic>
      <xdr:nvPicPr>
        <xdr:cNvPr id="480" name="Picture 479" descr="Graph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8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23</xdr:col>
      <xdr:colOff>133350</xdr:colOff>
      <xdr:row>76</xdr:row>
      <xdr:rowOff>123825</xdr:rowOff>
    </xdr:to>
    <xdr:pic>
      <xdr:nvPicPr>
        <xdr:cNvPr id="481" name="Picture 480" descr="Graph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78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133350</xdr:colOff>
      <xdr:row>77</xdr:row>
      <xdr:rowOff>123825</xdr:rowOff>
    </xdr:to>
    <xdr:pic>
      <xdr:nvPicPr>
        <xdr:cNvPr id="482" name="Picture 481" descr="Graph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2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77</xdr:row>
      <xdr:rowOff>0</xdr:rowOff>
    </xdr:from>
    <xdr:to>
      <xdr:col>23</xdr:col>
      <xdr:colOff>133350</xdr:colOff>
      <xdr:row>77</xdr:row>
      <xdr:rowOff>123825</xdr:rowOff>
    </xdr:to>
    <xdr:pic>
      <xdr:nvPicPr>
        <xdr:cNvPr id="483" name="Picture 482" descr="Graph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02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133350</xdr:colOff>
      <xdr:row>78</xdr:row>
      <xdr:rowOff>123825</xdr:rowOff>
    </xdr:to>
    <xdr:pic>
      <xdr:nvPicPr>
        <xdr:cNvPr id="484" name="Picture 483" descr="Graph">
          <a:hlinkClick xmlns:r="http://schemas.openxmlformats.org/officeDocument/2006/relationships" r:id="rId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5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78</xdr:row>
      <xdr:rowOff>0</xdr:rowOff>
    </xdr:from>
    <xdr:to>
      <xdr:col>23</xdr:col>
      <xdr:colOff>133350</xdr:colOff>
      <xdr:row>78</xdr:row>
      <xdr:rowOff>123825</xdr:rowOff>
    </xdr:to>
    <xdr:pic>
      <xdr:nvPicPr>
        <xdr:cNvPr id="485" name="Picture 484" descr="Graph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25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133350</xdr:colOff>
      <xdr:row>79</xdr:row>
      <xdr:rowOff>123825</xdr:rowOff>
    </xdr:to>
    <xdr:pic>
      <xdr:nvPicPr>
        <xdr:cNvPr id="486" name="Picture 485" descr="Graph">
          <a:hlinkClick xmlns:r="http://schemas.openxmlformats.org/officeDocument/2006/relationships" r:id="rId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9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23</xdr:col>
      <xdr:colOff>133350</xdr:colOff>
      <xdr:row>79</xdr:row>
      <xdr:rowOff>123825</xdr:rowOff>
    </xdr:to>
    <xdr:pic>
      <xdr:nvPicPr>
        <xdr:cNvPr id="487" name="Picture 486" descr="Graph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49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133350</xdr:colOff>
      <xdr:row>80</xdr:row>
      <xdr:rowOff>123825</xdr:rowOff>
    </xdr:to>
    <xdr:pic>
      <xdr:nvPicPr>
        <xdr:cNvPr id="488" name="Picture 487" descr="Graph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3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80</xdr:row>
      <xdr:rowOff>0</xdr:rowOff>
    </xdr:from>
    <xdr:to>
      <xdr:col>23</xdr:col>
      <xdr:colOff>133350</xdr:colOff>
      <xdr:row>80</xdr:row>
      <xdr:rowOff>123825</xdr:rowOff>
    </xdr:to>
    <xdr:pic>
      <xdr:nvPicPr>
        <xdr:cNvPr id="489" name="Picture 488" descr="Graph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73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133350</xdr:colOff>
      <xdr:row>81</xdr:row>
      <xdr:rowOff>123825</xdr:rowOff>
    </xdr:to>
    <xdr:pic>
      <xdr:nvPicPr>
        <xdr:cNvPr id="490" name="Picture 489" descr="Graph">
          <a:hlinkClick xmlns:r="http://schemas.openxmlformats.org/officeDocument/2006/relationships" r:id="rId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7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81</xdr:row>
      <xdr:rowOff>0</xdr:rowOff>
    </xdr:from>
    <xdr:to>
      <xdr:col>23</xdr:col>
      <xdr:colOff>133350</xdr:colOff>
      <xdr:row>81</xdr:row>
      <xdr:rowOff>123825</xdr:rowOff>
    </xdr:to>
    <xdr:pic>
      <xdr:nvPicPr>
        <xdr:cNvPr id="491" name="Picture 490" descr="Graph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97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133350</xdr:colOff>
      <xdr:row>82</xdr:row>
      <xdr:rowOff>123825</xdr:rowOff>
    </xdr:to>
    <xdr:pic>
      <xdr:nvPicPr>
        <xdr:cNvPr id="492" name="Picture 491" descr="Graph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1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82</xdr:row>
      <xdr:rowOff>0</xdr:rowOff>
    </xdr:from>
    <xdr:to>
      <xdr:col>23</xdr:col>
      <xdr:colOff>133350</xdr:colOff>
      <xdr:row>82</xdr:row>
      <xdr:rowOff>123825</xdr:rowOff>
    </xdr:to>
    <xdr:pic>
      <xdr:nvPicPr>
        <xdr:cNvPr id="493" name="Picture 492" descr="Graph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21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133350</xdr:colOff>
      <xdr:row>83</xdr:row>
      <xdr:rowOff>123825</xdr:rowOff>
    </xdr:to>
    <xdr:pic>
      <xdr:nvPicPr>
        <xdr:cNvPr id="494" name="Picture 493" descr="Graph">
          <a:hlinkClick xmlns:r="http://schemas.openxmlformats.org/officeDocument/2006/relationships" r:id="rId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5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83</xdr:row>
      <xdr:rowOff>0</xdr:rowOff>
    </xdr:from>
    <xdr:to>
      <xdr:col>23</xdr:col>
      <xdr:colOff>133350</xdr:colOff>
      <xdr:row>83</xdr:row>
      <xdr:rowOff>123825</xdr:rowOff>
    </xdr:to>
    <xdr:pic>
      <xdr:nvPicPr>
        <xdr:cNvPr id="495" name="Picture 494" descr="Graph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45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133350</xdr:colOff>
      <xdr:row>84</xdr:row>
      <xdr:rowOff>123825</xdr:rowOff>
    </xdr:to>
    <xdr:pic>
      <xdr:nvPicPr>
        <xdr:cNvPr id="496" name="Picture 495" descr="Graph">
          <a:hlinkClick xmlns:r="http://schemas.openxmlformats.org/officeDocument/2006/relationships" r:id="rId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8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23</xdr:col>
      <xdr:colOff>133350</xdr:colOff>
      <xdr:row>84</xdr:row>
      <xdr:rowOff>123825</xdr:rowOff>
    </xdr:to>
    <xdr:pic>
      <xdr:nvPicPr>
        <xdr:cNvPr id="497" name="Picture 496" descr="Graph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68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133350</xdr:colOff>
      <xdr:row>85</xdr:row>
      <xdr:rowOff>123825</xdr:rowOff>
    </xdr:to>
    <xdr:pic>
      <xdr:nvPicPr>
        <xdr:cNvPr id="498" name="Picture 497" descr="Graph">
          <a:hlinkClick xmlns:r="http://schemas.openxmlformats.org/officeDocument/2006/relationships" r:id="rId1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2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85</xdr:row>
      <xdr:rowOff>0</xdr:rowOff>
    </xdr:from>
    <xdr:to>
      <xdr:col>23</xdr:col>
      <xdr:colOff>133350</xdr:colOff>
      <xdr:row>85</xdr:row>
      <xdr:rowOff>123825</xdr:rowOff>
    </xdr:to>
    <xdr:pic>
      <xdr:nvPicPr>
        <xdr:cNvPr id="499" name="Picture 498" descr="Graph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92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133350</xdr:colOff>
      <xdr:row>86</xdr:row>
      <xdr:rowOff>123825</xdr:rowOff>
    </xdr:to>
    <xdr:pic>
      <xdr:nvPicPr>
        <xdr:cNvPr id="500" name="Picture 499" descr="Graph">
          <a:hlinkClick xmlns:r="http://schemas.openxmlformats.org/officeDocument/2006/relationships" r:id="rId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6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86</xdr:row>
      <xdr:rowOff>0</xdr:rowOff>
    </xdr:from>
    <xdr:to>
      <xdr:col>23</xdr:col>
      <xdr:colOff>133350</xdr:colOff>
      <xdr:row>86</xdr:row>
      <xdr:rowOff>123825</xdr:rowOff>
    </xdr:to>
    <xdr:pic>
      <xdr:nvPicPr>
        <xdr:cNvPr id="501" name="Picture 500" descr="Graph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16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133350</xdr:colOff>
      <xdr:row>87</xdr:row>
      <xdr:rowOff>123825</xdr:rowOff>
    </xdr:to>
    <xdr:pic>
      <xdr:nvPicPr>
        <xdr:cNvPr id="502" name="Picture 501" descr="Graph">
          <a:hlinkClick xmlns:r="http://schemas.openxmlformats.org/officeDocument/2006/relationships" r:id="rId1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0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87</xdr:row>
      <xdr:rowOff>0</xdr:rowOff>
    </xdr:from>
    <xdr:to>
      <xdr:col>23</xdr:col>
      <xdr:colOff>133350</xdr:colOff>
      <xdr:row>87</xdr:row>
      <xdr:rowOff>123825</xdr:rowOff>
    </xdr:to>
    <xdr:pic>
      <xdr:nvPicPr>
        <xdr:cNvPr id="503" name="Picture 502" descr="Graph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40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133350</xdr:colOff>
      <xdr:row>88</xdr:row>
      <xdr:rowOff>123825</xdr:rowOff>
    </xdr:to>
    <xdr:pic>
      <xdr:nvPicPr>
        <xdr:cNvPr id="504" name="Picture 503" descr="Graph">
          <a:hlinkClick xmlns:r="http://schemas.openxmlformats.org/officeDocument/2006/relationships" r:id="rId1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93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88</xdr:row>
      <xdr:rowOff>0</xdr:rowOff>
    </xdr:from>
    <xdr:to>
      <xdr:col>23</xdr:col>
      <xdr:colOff>133350</xdr:colOff>
      <xdr:row>88</xdr:row>
      <xdr:rowOff>123825</xdr:rowOff>
    </xdr:to>
    <xdr:pic>
      <xdr:nvPicPr>
        <xdr:cNvPr id="505" name="Picture 504" descr="Graph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593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506" name="Picture 50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507" name="Picture 506" descr="Graph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508" name="Picture 507" descr="Graph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509" name="Picture 508" descr="Graph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3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510" name="Picture 509" descr="Graph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511" name="Picture 510" descr="Graph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7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512" name="Picture 511" descr="Graph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513" name="Picture 512" descr="Graph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1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514" name="Picture 513" descr="Graph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515" name="Picture 514" descr="Graph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5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516" name="Picture 515" descr="Graph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517" name="Picture 516" descr="Graph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9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518" name="Picture 517" descr="Graph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519" name="Picture 518" descr="Graph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2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520" name="Picture 519" descr="Graph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521" name="Picture 520" descr="Graph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522" name="Picture 521" descr="Graph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523" name="Picture 522" descr="Graph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0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524" name="Picture 523" descr="Graph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525" name="Picture 524" descr="Graph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4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526" name="Picture 525" descr="Graph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527" name="Picture 526" descr="Graph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8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528" name="Picture 527" descr="Graph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529" name="Picture 528" descr="Graph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01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530" name="Picture 529" descr="Graph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531" name="Picture 530" descr="Graph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532" name="Picture 531" descr="Graph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533" name="Picture 532" descr="Graph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49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534" name="Picture 533" descr="Graph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535" name="Picture 534" descr="Graph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73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536" name="Picture 535" descr="Graph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537" name="Picture 536" descr="Graph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538" name="Picture 537" descr="Graph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539" name="Picture 538" descr="Graph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21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540" name="Picture 539" descr="Graph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541" name="Picture 540" descr="Graph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44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542" name="Picture 541" descr="Graph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543" name="Picture 542" descr="Graph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68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544" name="Picture 543" descr="Grap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545" name="Picture 544" descr="Graph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92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546" name="Picture 545" descr="Grap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547" name="Picture 546" descr="Graph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548" name="Picture 547" descr="Graph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549" name="Picture 548" descr="Graph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550" name="Picture 549" descr="Graph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551" name="Picture 550" descr="Graph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63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552" name="Picture 551" descr="Graph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553" name="Picture 552" descr="Graph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87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554" name="Picture 553" descr="Graph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555" name="Picture 554" descr="Graph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11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556" name="Picture 555" descr="Graph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557" name="Picture 556" descr="Graph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35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558" name="Picture 557" descr="Graph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559" name="Picture 558" descr="Graph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59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560" name="Picture 559" descr="Graph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561" name="Picture 560" descr="Graph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82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562" name="Picture 561" descr="Graph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563" name="Picture 562" descr="Graph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564" name="Picture 563" descr="Graph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565" name="Picture 564" descr="Graph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30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566" name="Picture 565" descr="Graph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567" name="Picture 566" descr="Graph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54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568" name="Picture 567" descr="Graph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569" name="Picture 568" descr="Graph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78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570" name="Picture 569" descr="Graph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571" name="Picture 570" descr="Graph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02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572" name="Picture 571" descr="Graph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573" name="Picture 572" descr="Graph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574" name="Picture 573" descr="Graph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575" name="Picture 574" descr="Graph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49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576" name="Picture 575" descr="Graph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577" name="Picture 576" descr="Graph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73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578" name="Picture 577" descr="Graph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579" name="Picture 578" descr="Graph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580" name="Picture 579" descr="Graph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1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581" name="Picture 580" descr="Graph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21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582" name="Picture 581" descr="Graph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583" name="Picture 582" descr="Graph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44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584" name="Picture 583" descr="Graph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8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585" name="Picture 584" descr="Graph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68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586" name="Picture 585" descr="Graph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587" name="Picture 586" descr="Graph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92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588" name="Picture 587" descr="Graph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589" name="Picture 588" descr="Graph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590" name="Picture 589" descr="Graph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591" name="Picture 590" descr="Graph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592" name="Picture 591" descr="Graph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593" name="Picture 592" descr="Graph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63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594" name="Picture 593" descr="Graph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595" name="Picture 594" descr="Graph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87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596" name="Picture 595" descr="Graph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1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597" name="Picture 596" descr="Graph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11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598" name="Picture 597" descr="Graph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5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599" name="Picture 598" descr="Graph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35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600" name="Picture 599" descr="Graph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601" name="Picture 600" descr="Graph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59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602" name="Picture 601" descr="Graph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603" name="Picture 602" descr="Graph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83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604" name="Picture 603" descr="Graph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6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605" name="Picture 604" descr="Graph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06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606" name="Picture 605" descr="Graph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0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607" name="Picture 606" descr="Graph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30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608" name="Picture 607" descr="Graph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4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609" name="Picture 608" descr="Graph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54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610" name="Picture 609" descr="Graph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8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611" name="Picture 610" descr="Graph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78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612" name="Picture 611" descr="Graph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2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613" name="Picture 612" descr="Graph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2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614" name="Picture 613" descr="Graph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615" name="Picture 614" descr="Graph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616" name="Picture 615" descr="Graph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9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617" name="Picture 616" descr="Graph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49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618" name="Picture 617" descr="Graph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3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619" name="Picture 618" descr="Graph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73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620" name="Picture 619" descr="Graph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621" name="Picture 620" descr="Graph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622" name="Picture 621" descr="Graph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1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133350</xdr:colOff>
      <xdr:row>61</xdr:row>
      <xdr:rowOff>123825</xdr:rowOff>
    </xdr:to>
    <xdr:pic>
      <xdr:nvPicPr>
        <xdr:cNvPr id="623" name="Picture 622" descr="Graph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21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133350</xdr:colOff>
      <xdr:row>62</xdr:row>
      <xdr:rowOff>123825</xdr:rowOff>
    </xdr:to>
    <xdr:pic>
      <xdr:nvPicPr>
        <xdr:cNvPr id="624" name="Picture 623" descr="Graph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4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133350</xdr:colOff>
      <xdr:row>62</xdr:row>
      <xdr:rowOff>123825</xdr:rowOff>
    </xdr:to>
    <xdr:pic>
      <xdr:nvPicPr>
        <xdr:cNvPr id="625" name="Picture 624" descr="Graph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44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133350</xdr:colOff>
      <xdr:row>63</xdr:row>
      <xdr:rowOff>123825</xdr:rowOff>
    </xdr:to>
    <xdr:pic>
      <xdr:nvPicPr>
        <xdr:cNvPr id="626" name="Picture 625" descr="Graph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8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133350</xdr:colOff>
      <xdr:row>63</xdr:row>
      <xdr:rowOff>123825</xdr:rowOff>
    </xdr:to>
    <xdr:pic>
      <xdr:nvPicPr>
        <xdr:cNvPr id="627" name="Picture 626" descr="Graph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68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133350</xdr:colOff>
      <xdr:row>64</xdr:row>
      <xdr:rowOff>123825</xdr:rowOff>
    </xdr:to>
    <xdr:pic>
      <xdr:nvPicPr>
        <xdr:cNvPr id="628" name="Picture 627" descr="Graph">
          <a:hlinkClick xmlns:r="http://schemas.openxmlformats.org/officeDocument/2006/relationships" r:id="rId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2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133350</xdr:colOff>
      <xdr:row>64</xdr:row>
      <xdr:rowOff>123825</xdr:rowOff>
    </xdr:to>
    <xdr:pic>
      <xdr:nvPicPr>
        <xdr:cNvPr id="629" name="Picture 628" descr="Graph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92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133350</xdr:colOff>
      <xdr:row>65</xdr:row>
      <xdr:rowOff>123825</xdr:rowOff>
    </xdr:to>
    <xdr:pic>
      <xdr:nvPicPr>
        <xdr:cNvPr id="630" name="Picture 629" descr="Graph">
          <a:hlinkClick xmlns:r="http://schemas.openxmlformats.org/officeDocument/2006/relationships" r:id="rId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133350</xdr:colOff>
      <xdr:row>65</xdr:row>
      <xdr:rowOff>123825</xdr:rowOff>
    </xdr:to>
    <xdr:pic>
      <xdr:nvPicPr>
        <xdr:cNvPr id="631" name="Picture 630" descr="Graph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133350</xdr:colOff>
      <xdr:row>66</xdr:row>
      <xdr:rowOff>123825</xdr:rowOff>
    </xdr:to>
    <xdr:pic>
      <xdr:nvPicPr>
        <xdr:cNvPr id="632" name="Picture 631" descr="Graph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133350</xdr:colOff>
      <xdr:row>66</xdr:row>
      <xdr:rowOff>123825</xdr:rowOff>
    </xdr:to>
    <xdr:pic>
      <xdr:nvPicPr>
        <xdr:cNvPr id="633" name="Picture 632" descr="Graph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133350</xdr:colOff>
      <xdr:row>67</xdr:row>
      <xdr:rowOff>123825</xdr:rowOff>
    </xdr:to>
    <xdr:pic>
      <xdr:nvPicPr>
        <xdr:cNvPr id="634" name="Picture 633" descr="Graph">
          <a:hlinkClick xmlns:r="http://schemas.openxmlformats.org/officeDocument/2006/relationships" r:id="rId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133350</xdr:colOff>
      <xdr:row>67</xdr:row>
      <xdr:rowOff>123825</xdr:rowOff>
    </xdr:to>
    <xdr:pic>
      <xdr:nvPicPr>
        <xdr:cNvPr id="635" name="Picture 634" descr="Graph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64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133350</xdr:colOff>
      <xdr:row>68</xdr:row>
      <xdr:rowOff>123825</xdr:rowOff>
    </xdr:to>
    <xdr:pic>
      <xdr:nvPicPr>
        <xdr:cNvPr id="636" name="Picture 635" descr="Graph">
          <a:hlinkClick xmlns:r="http://schemas.openxmlformats.org/officeDocument/2006/relationships" r:id="rId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7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133350</xdr:colOff>
      <xdr:row>68</xdr:row>
      <xdr:rowOff>123825</xdr:rowOff>
    </xdr:to>
    <xdr:pic>
      <xdr:nvPicPr>
        <xdr:cNvPr id="637" name="Picture 636" descr="Graph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87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133350</xdr:colOff>
      <xdr:row>69</xdr:row>
      <xdr:rowOff>123825</xdr:rowOff>
    </xdr:to>
    <xdr:pic>
      <xdr:nvPicPr>
        <xdr:cNvPr id="638" name="Picture 637" descr="Graph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1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133350</xdr:colOff>
      <xdr:row>69</xdr:row>
      <xdr:rowOff>123825</xdr:rowOff>
    </xdr:to>
    <xdr:pic>
      <xdr:nvPicPr>
        <xdr:cNvPr id="639" name="Picture 638" descr="Graph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11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133350</xdr:colOff>
      <xdr:row>70</xdr:row>
      <xdr:rowOff>123825</xdr:rowOff>
    </xdr:to>
    <xdr:pic>
      <xdr:nvPicPr>
        <xdr:cNvPr id="640" name="Picture 639" descr="Graph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5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133350</xdr:colOff>
      <xdr:row>70</xdr:row>
      <xdr:rowOff>123825</xdr:rowOff>
    </xdr:to>
    <xdr:pic>
      <xdr:nvPicPr>
        <xdr:cNvPr id="641" name="Picture 640" descr="Graph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35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133350</xdr:colOff>
      <xdr:row>71</xdr:row>
      <xdr:rowOff>123825</xdr:rowOff>
    </xdr:to>
    <xdr:pic>
      <xdr:nvPicPr>
        <xdr:cNvPr id="642" name="Picture 641" descr="Graph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9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71</xdr:row>
      <xdr:rowOff>0</xdr:rowOff>
    </xdr:from>
    <xdr:to>
      <xdr:col>23</xdr:col>
      <xdr:colOff>133350</xdr:colOff>
      <xdr:row>71</xdr:row>
      <xdr:rowOff>123825</xdr:rowOff>
    </xdr:to>
    <xdr:pic>
      <xdr:nvPicPr>
        <xdr:cNvPr id="643" name="Picture 642" descr="Graph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59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133350</xdr:colOff>
      <xdr:row>72</xdr:row>
      <xdr:rowOff>123825</xdr:rowOff>
    </xdr:to>
    <xdr:pic>
      <xdr:nvPicPr>
        <xdr:cNvPr id="644" name="Picture 643" descr="Graph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3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23</xdr:col>
      <xdr:colOff>133350</xdr:colOff>
      <xdr:row>72</xdr:row>
      <xdr:rowOff>123825</xdr:rowOff>
    </xdr:to>
    <xdr:pic>
      <xdr:nvPicPr>
        <xdr:cNvPr id="645" name="Picture 644" descr="Graph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83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133350</xdr:colOff>
      <xdr:row>73</xdr:row>
      <xdr:rowOff>123825</xdr:rowOff>
    </xdr:to>
    <xdr:pic>
      <xdr:nvPicPr>
        <xdr:cNvPr id="646" name="Picture 645" descr="Graph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6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73</xdr:row>
      <xdr:rowOff>0</xdr:rowOff>
    </xdr:from>
    <xdr:to>
      <xdr:col>23</xdr:col>
      <xdr:colOff>133350</xdr:colOff>
      <xdr:row>73</xdr:row>
      <xdr:rowOff>123825</xdr:rowOff>
    </xdr:to>
    <xdr:pic>
      <xdr:nvPicPr>
        <xdr:cNvPr id="647" name="Picture 646" descr="Graph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06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133350</xdr:colOff>
      <xdr:row>74</xdr:row>
      <xdr:rowOff>123825</xdr:rowOff>
    </xdr:to>
    <xdr:pic>
      <xdr:nvPicPr>
        <xdr:cNvPr id="648" name="Picture 647" descr="Graph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0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74</xdr:row>
      <xdr:rowOff>0</xdr:rowOff>
    </xdr:from>
    <xdr:to>
      <xdr:col>23</xdr:col>
      <xdr:colOff>133350</xdr:colOff>
      <xdr:row>74</xdr:row>
      <xdr:rowOff>123825</xdr:rowOff>
    </xdr:to>
    <xdr:pic>
      <xdr:nvPicPr>
        <xdr:cNvPr id="649" name="Picture 648" descr="Graph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30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133350</xdr:colOff>
      <xdr:row>75</xdr:row>
      <xdr:rowOff>123825</xdr:rowOff>
    </xdr:to>
    <xdr:pic>
      <xdr:nvPicPr>
        <xdr:cNvPr id="650" name="Picture 649" descr="Graph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4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75</xdr:row>
      <xdr:rowOff>0</xdr:rowOff>
    </xdr:from>
    <xdr:to>
      <xdr:col>23</xdr:col>
      <xdr:colOff>133350</xdr:colOff>
      <xdr:row>75</xdr:row>
      <xdr:rowOff>123825</xdr:rowOff>
    </xdr:to>
    <xdr:pic>
      <xdr:nvPicPr>
        <xdr:cNvPr id="651" name="Picture 650" descr="Graph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54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133350</xdr:colOff>
      <xdr:row>76</xdr:row>
      <xdr:rowOff>123825</xdr:rowOff>
    </xdr:to>
    <xdr:pic>
      <xdr:nvPicPr>
        <xdr:cNvPr id="652" name="Picture 651" descr="Graph">
          <a:hlinkClick xmlns:r="http://schemas.openxmlformats.org/officeDocument/2006/relationships" r:id="rId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8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23</xdr:col>
      <xdr:colOff>133350</xdr:colOff>
      <xdr:row>76</xdr:row>
      <xdr:rowOff>123825</xdr:rowOff>
    </xdr:to>
    <xdr:pic>
      <xdr:nvPicPr>
        <xdr:cNvPr id="653" name="Picture 652" descr="Graph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78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133350</xdr:colOff>
      <xdr:row>77</xdr:row>
      <xdr:rowOff>123825</xdr:rowOff>
    </xdr:to>
    <xdr:pic>
      <xdr:nvPicPr>
        <xdr:cNvPr id="654" name="Picture 653" descr="Graph">
          <a:hlinkClick xmlns:r="http://schemas.openxmlformats.org/officeDocument/2006/relationships" r:id="rId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2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77</xdr:row>
      <xdr:rowOff>0</xdr:rowOff>
    </xdr:from>
    <xdr:to>
      <xdr:col>23</xdr:col>
      <xdr:colOff>133350</xdr:colOff>
      <xdr:row>77</xdr:row>
      <xdr:rowOff>123825</xdr:rowOff>
    </xdr:to>
    <xdr:pic>
      <xdr:nvPicPr>
        <xdr:cNvPr id="655" name="Picture 654" descr="Graph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02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133350</xdr:colOff>
      <xdr:row>78</xdr:row>
      <xdr:rowOff>123825</xdr:rowOff>
    </xdr:to>
    <xdr:pic>
      <xdr:nvPicPr>
        <xdr:cNvPr id="656" name="Picture 655" descr="Graph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5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78</xdr:row>
      <xdr:rowOff>0</xdr:rowOff>
    </xdr:from>
    <xdr:to>
      <xdr:col>23</xdr:col>
      <xdr:colOff>133350</xdr:colOff>
      <xdr:row>78</xdr:row>
      <xdr:rowOff>123825</xdr:rowOff>
    </xdr:to>
    <xdr:pic>
      <xdr:nvPicPr>
        <xdr:cNvPr id="657" name="Picture 656" descr="Graph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25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133350</xdr:colOff>
      <xdr:row>79</xdr:row>
      <xdr:rowOff>123825</xdr:rowOff>
    </xdr:to>
    <xdr:pic>
      <xdr:nvPicPr>
        <xdr:cNvPr id="658" name="Picture 657" descr="Graph">
          <a:hlinkClick xmlns:r="http://schemas.openxmlformats.org/officeDocument/2006/relationships" r:id="rId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9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23</xdr:col>
      <xdr:colOff>133350</xdr:colOff>
      <xdr:row>79</xdr:row>
      <xdr:rowOff>123825</xdr:rowOff>
    </xdr:to>
    <xdr:pic>
      <xdr:nvPicPr>
        <xdr:cNvPr id="659" name="Picture 658" descr="Graph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49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133350</xdr:colOff>
      <xdr:row>80</xdr:row>
      <xdr:rowOff>123825</xdr:rowOff>
    </xdr:to>
    <xdr:pic>
      <xdr:nvPicPr>
        <xdr:cNvPr id="660" name="Picture 659" descr="Graph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3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80</xdr:row>
      <xdr:rowOff>0</xdr:rowOff>
    </xdr:from>
    <xdr:to>
      <xdr:col>23</xdr:col>
      <xdr:colOff>133350</xdr:colOff>
      <xdr:row>80</xdr:row>
      <xdr:rowOff>123825</xdr:rowOff>
    </xdr:to>
    <xdr:pic>
      <xdr:nvPicPr>
        <xdr:cNvPr id="661" name="Picture 660" descr="Graph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73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133350</xdr:colOff>
      <xdr:row>81</xdr:row>
      <xdr:rowOff>123825</xdr:rowOff>
    </xdr:to>
    <xdr:pic>
      <xdr:nvPicPr>
        <xdr:cNvPr id="662" name="Picture 661" descr="Graph">
          <a:hlinkClick xmlns:r="http://schemas.openxmlformats.org/officeDocument/2006/relationships" r:id="rId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7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81</xdr:row>
      <xdr:rowOff>0</xdr:rowOff>
    </xdr:from>
    <xdr:to>
      <xdr:col>23</xdr:col>
      <xdr:colOff>133350</xdr:colOff>
      <xdr:row>81</xdr:row>
      <xdr:rowOff>123825</xdr:rowOff>
    </xdr:to>
    <xdr:pic>
      <xdr:nvPicPr>
        <xdr:cNvPr id="663" name="Picture 662" descr="Graph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97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133350</xdr:colOff>
      <xdr:row>82</xdr:row>
      <xdr:rowOff>123825</xdr:rowOff>
    </xdr:to>
    <xdr:pic>
      <xdr:nvPicPr>
        <xdr:cNvPr id="664" name="Picture 663" descr="Graph">
          <a:hlinkClick xmlns:r="http://schemas.openxmlformats.org/officeDocument/2006/relationships" r:id="rId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1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82</xdr:row>
      <xdr:rowOff>0</xdr:rowOff>
    </xdr:from>
    <xdr:to>
      <xdr:col>23</xdr:col>
      <xdr:colOff>133350</xdr:colOff>
      <xdr:row>82</xdr:row>
      <xdr:rowOff>123825</xdr:rowOff>
    </xdr:to>
    <xdr:pic>
      <xdr:nvPicPr>
        <xdr:cNvPr id="665" name="Picture 664" descr="Graph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21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133350</xdr:colOff>
      <xdr:row>83</xdr:row>
      <xdr:rowOff>123825</xdr:rowOff>
    </xdr:to>
    <xdr:pic>
      <xdr:nvPicPr>
        <xdr:cNvPr id="666" name="Picture 665" descr="Graph">
          <a:hlinkClick xmlns:r="http://schemas.openxmlformats.org/officeDocument/2006/relationships" r:id="rId1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5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83</xdr:row>
      <xdr:rowOff>0</xdr:rowOff>
    </xdr:from>
    <xdr:to>
      <xdr:col>23</xdr:col>
      <xdr:colOff>133350</xdr:colOff>
      <xdr:row>83</xdr:row>
      <xdr:rowOff>123825</xdr:rowOff>
    </xdr:to>
    <xdr:pic>
      <xdr:nvPicPr>
        <xdr:cNvPr id="667" name="Picture 666" descr="Graph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45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133350</xdr:colOff>
      <xdr:row>84</xdr:row>
      <xdr:rowOff>123825</xdr:rowOff>
    </xdr:to>
    <xdr:pic>
      <xdr:nvPicPr>
        <xdr:cNvPr id="668" name="Picture 667" descr="Graph">
          <a:hlinkClick xmlns:r="http://schemas.openxmlformats.org/officeDocument/2006/relationships" r:id="rId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8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23</xdr:col>
      <xdr:colOff>133350</xdr:colOff>
      <xdr:row>84</xdr:row>
      <xdr:rowOff>123825</xdr:rowOff>
    </xdr:to>
    <xdr:pic>
      <xdr:nvPicPr>
        <xdr:cNvPr id="669" name="Picture 668" descr="Graph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68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133350</xdr:colOff>
      <xdr:row>85</xdr:row>
      <xdr:rowOff>123825</xdr:rowOff>
    </xdr:to>
    <xdr:pic>
      <xdr:nvPicPr>
        <xdr:cNvPr id="670" name="Picture 669" descr="Graph">
          <a:hlinkClick xmlns:r="http://schemas.openxmlformats.org/officeDocument/2006/relationships" r:id="rId1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2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85</xdr:row>
      <xdr:rowOff>0</xdr:rowOff>
    </xdr:from>
    <xdr:to>
      <xdr:col>23</xdr:col>
      <xdr:colOff>133350</xdr:colOff>
      <xdr:row>85</xdr:row>
      <xdr:rowOff>123825</xdr:rowOff>
    </xdr:to>
    <xdr:pic>
      <xdr:nvPicPr>
        <xdr:cNvPr id="671" name="Picture 670" descr="Graph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92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133350</xdr:colOff>
      <xdr:row>86</xdr:row>
      <xdr:rowOff>123825</xdr:rowOff>
    </xdr:to>
    <xdr:pic>
      <xdr:nvPicPr>
        <xdr:cNvPr id="672" name="Picture 671" descr="Graph">
          <a:hlinkClick xmlns:r="http://schemas.openxmlformats.org/officeDocument/2006/relationships" r:id="rId1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6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86</xdr:row>
      <xdr:rowOff>0</xdr:rowOff>
    </xdr:from>
    <xdr:to>
      <xdr:col>23</xdr:col>
      <xdr:colOff>133350</xdr:colOff>
      <xdr:row>86</xdr:row>
      <xdr:rowOff>123825</xdr:rowOff>
    </xdr:to>
    <xdr:pic>
      <xdr:nvPicPr>
        <xdr:cNvPr id="673" name="Picture 672" descr="Graph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16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674" name="Picture 67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675" name="Picture 674" descr="Graph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676" name="Picture 675" descr="Graph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677" name="Picture 676" descr="Graph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3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678" name="Picture 677" descr="Graph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679" name="Picture 678" descr="Graph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7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680" name="Picture 679" descr="Graph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681" name="Picture 680" descr="Graph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1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682" name="Picture 681" descr="Graph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683" name="Picture 682" descr="Graph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5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684" name="Picture 683" descr="Graph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685" name="Picture 684" descr="Graph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9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686" name="Picture 685" descr="Graph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687" name="Picture 686" descr="Graph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2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688" name="Picture 687" descr="Graph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689" name="Picture 688" descr="Graph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690" name="Picture 689" descr="Graph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691" name="Picture 690" descr="Graph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0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692" name="Picture 691" descr="Graph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693" name="Picture 692" descr="Graph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4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694" name="Picture 693" descr="Graph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695" name="Picture 694" descr="Graph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8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696" name="Picture 695" descr="Graph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697" name="Picture 696" descr="Graph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01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698" name="Picture 697" descr="Graph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699" name="Picture 698" descr="Graph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700" name="Picture 699" descr="Graph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701" name="Picture 700" descr="Graph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49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702" name="Picture 701" descr="Graph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703" name="Picture 702" descr="Graph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73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704" name="Picture 703" descr="Graph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705" name="Picture 704" descr="Graph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706" name="Picture 705" descr="Graph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707" name="Picture 706" descr="Graph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21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708" name="Picture 707" descr="Graph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709" name="Picture 708" descr="Graph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44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710" name="Picture 709" descr="Graph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711" name="Picture 710" descr="Graph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68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712" name="Picture 711" descr="Grap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713" name="Picture 712" descr="Graph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92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714" name="Picture 713" descr="Grap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715" name="Picture 714" descr="Graph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716" name="Picture 715" descr="Graph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717" name="Picture 716" descr="Graph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718" name="Picture 717" descr="Graph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719" name="Picture 718" descr="Graph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63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720" name="Picture 719" descr="Graph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721" name="Picture 720" descr="Graph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87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722" name="Picture 721" descr="Graph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723" name="Picture 722" descr="Graph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11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724" name="Picture 723" descr="Graph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725" name="Picture 724" descr="Graph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35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726" name="Picture 725" descr="Graph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727" name="Picture 726" descr="Graph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59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728" name="Picture 727" descr="Graph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729" name="Picture 728" descr="Graph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82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730" name="Picture 729" descr="Graph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731" name="Picture 730" descr="Graph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732" name="Picture 731" descr="Graph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733" name="Picture 732" descr="Graph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30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734" name="Picture 733" descr="Graph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735" name="Picture 734" descr="Graph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54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736" name="Picture 735" descr="Graph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737" name="Picture 736" descr="Graph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78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738" name="Picture 737" descr="Graph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739" name="Picture 738" descr="Graph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02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740" name="Picture 739" descr="Graph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741" name="Picture 740" descr="Graph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742" name="Picture 741" descr="Graph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743" name="Picture 742" descr="Graph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49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744" name="Picture 743" descr="Graph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745" name="Picture 744" descr="Graph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73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746" name="Picture 745" descr="Graph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747" name="Picture 746" descr="Graph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748" name="Picture 747" descr="Graph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1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749" name="Picture 748" descr="Graph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21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750" name="Picture 749" descr="Graph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751" name="Picture 750" descr="Graph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44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752" name="Picture 751" descr="Graph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8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753" name="Picture 752" descr="Graph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68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754" name="Picture 753" descr="Graph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755" name="Picture 754" descr="Graph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92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756" name="Picture 755" descr="Graph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757" name="Picture 756" descr="Graph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758" name="Picture 757" descr="Graph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759" name="Picture 758" descr="Graph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760" name="Picture 759" descr="Graph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761" name="Picture 760" descr="Graph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63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762" name="Picture 761" descr="Graph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763" name="Picture 762" descr="Graph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87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764" name="Picture 763" descr="Graph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1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765" name="Picture 764" descr="Graph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11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766" name="Picture 765" descr="Graph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5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767" name="Picture 766" descr="Graph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35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768" name="Picture 767" descr="Graph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769" name="Picture 768" descr="Graph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59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770" name="Picture 769" descr="Graph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771" name="Picture 770" descr="Graph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83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772" name="Picture 771" descr="Graph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6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773" name="Picture 772" descr="Graph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06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774" name="Picture 773" descr="Graph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0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775" name="Picture 774" descr="Graph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30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776" name="Picture 775" descr="Graph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4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777" name="Picture 776" descr="Graph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54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778" name="Picture 777" descr="Graph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8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779" name="Picture 778" descr="Graph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78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780" name="Picture 779" descr="Graph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2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781" name="Picture 780" descr="Graph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2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782" name="Picture 781" descr="Graph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783" name="Picture 782" descr="Graph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784" name="Picture 783" descr="Graph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9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785" name="Picture 784" descr="Graph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49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786" name="Picture 785" descr="Graph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3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787" name="Picture 786" descr="Graph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73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788" name="Picture 787" descr="Graph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789" name="Picture 788" descr="Graph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790" name="Picture 789" descr="Graph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1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133350</xdr:colOff>
      <xdr:row>61</xdr:row>
      <xdr:rowOff>123825</xdr:rowOff>
    </xdr:to>
    <xdr:pic>
      <xdr:nvPicPr>
        <xdr:cNvPr id="791" name="Picture 790" descr="Graph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21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133350</xdr:colOff>
      <xdr:row>62</xdr:row>
      <xdr:rowOff>123825</xdr:rowOff>
    </xdr:to>
    <xdr:pic>
      <xdr:nvPicPr>
        <xdr:cNvPr id="792" name="Picture 791" descr="Graph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4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133350</xdr:colOff>
      <xdr:row>62</xdr:row>
      <xdr:rowOff>123825</xdr:rowOff>
    </xdr:to>
    <xdr:pic>
      <xdr:nvPicPr>
        <xdr:cNvPr id="793" name="Picture 792" descr="Graph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44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133350</xdr:colOff>
      <xdr:row>63</xdr:row>
      <xdr:rowOff>123825</xdr:rowOff>
    </xdr:to>
    <xdr:pic>
      <xdr:nvPicPr>
        <xdr:cNvPr id="794" name="Picture 793" descr="Graph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8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133350</xdr:colOff>
      <xdr:row>63</xdr:row>
      <xdr:rowOff>123825</xdr:rowOff>
    </xdr:to>
    <xdr:pic>
      <xdr:nvPicPr>
        <xdr:cNvPr id="795" name="Picture 794" descr="Graph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68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133350</xdr:colOff>
      <xdr:row>64</xdr:row>
      <xdr:rowOff>123825</xdr:rowOff>
    </xdr:to>
    <xdr:pic>
      <xdr:nvPicPr>
        <xdr:cNvPr id="796" name="Picture 795" descr="Graph">
          <a:hlinkClick xmlns:r="http://schemas.openxmlformats.org/officeDocument/2006/relationships" r:id="rId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2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133350</xdr:colOff>
      <xdr:row>64</xdr:row>
      <xdr:rowOff>123825</xdr:rowOff>
    </xdr:to>
    <xdr:pic>
      <xdr:nvPicPr>
        <xdr:cNvPr id="797" name="Picture 796" descr="Graph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92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133350</xdr:colOff>
      <xdr:row>65</xdr:row>
      <xdr:rowOff>123825</xdr:rowOff>
    </xdr:to>
    <xdr:pic>
      <xdr:nvPicPr>
        <xdr:cNvPr id="798" name="Picture 797" descr="Graph">
          <a:hlinkClick xmlns:r="http://schemas.openxmlformats.org/officeDocument/2006/relationships" r:id="rId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133350</xdr:colOff>
      <xdr:row>65</xdr:row>
      <xdr:rowOff>123825</xdr:rowOff>
    </xdr:to>
    <xdr:pic>
      <xdr:nvPicPr>
        <xdr:cNvPr id="799" name="Picture 798" descr="Graph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133350</xdr:colOff>
      <xdr:row>66</xdr:row>
      <xdr:rowOff>123825</xdr:rowOff>
    </xdr:to>
    <xdr:pic>
      <xdr:nvPicPr>
        <xdr:cNvPr id="800" name="Picture 799" descr="Graph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133350</xdr:colOff>
      <xdr:row>66</xdr:row>
      <xdr:rowOff>123825</xdr:rowOff>
    </xdr:to>
    <xdr:pic>
      <xdr:nvPicPr>
        <xdr:cNvPr id="801" name="Picture 800" descr="Graph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133350</xdr:colOff>
      <xdr:row>67</xdr:row>
      <xdr:rowOff>123825</xdr:rowOff>
    </xdr:to>
    <xdr:pic>
      <xdr:nvPicPr>
        <xdr:cNvPr id="802" name="Picture 801" descr="Graph">
          <a:hlinkClick xmlns:r="http://schemas.openxmlformats.org/officeDocument/2006/relationships" r:id="rId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133350</xdr:colOff>
      <xdr:row>67</xdr:row>
      <xdr:rowOff>123825</xdr:rowOff>
    </xdr:to>
    <xdr:pic>
      <xdr:nvPicPr>
        <xdr:cNvPr id="803" name="Picture 802" descr="Graph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64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133350</xdr:colOff>
      <xdr:row>68</xdr:row>
      <xdr:rowOff>123825</xdr:rowOff>
    </xdr:to>
    <xdr:pic>
      <xdr:nvPicPr>
        <xdr:cNvPr id="804" name="Picture 803" descr="Graph">
          <a:hlinkClick xmlns:r="http://schemas.openxmlformats.org/officeDocument/2006/relationships" r:id="rId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7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133350</xdr:colOff>
      <xdr:row>68</xdr:row>
      <xdr:rowOff>123825</xdr:rowOff>
    </xdr:to>
    <xdr:pic>
      <xdr:nvPicPr>
        <xdr:cNvPr id="805" name="Picture 804" descr="Graph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87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133350</xdr:colOff>
      <xdr:row>69</xdr:row>
      <xdr:rowOff>123825</xdr:rowOff>
    </xdr:to>
    <xdr:pic>
      <xdr:nvPicPr>
        <xdr:cNvPr id="806" name="Picture 805" descr="Graph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1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133350</xdr:colOff>
      <xdr:row>69</xdr:row>
      <xdr:rowOff>123825</xdr:rowOff>
    </xdr:to>
    <xdr:pic>
      <xdr:nvPicPr>
        <xdr:cNvPr id="807" name="Picture 806" descr="Graph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11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133350</xdr:colOff>
      <xdr:row>70</xdr:row>
      <xdr:rowOff>123825</xdr:rowOff>
    </xdr:to>
    <xdr:pic>
      <xdr:nvPicPr>
        <xdr:cNvPr id="808" name="Picture 807" descr="Graph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5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133350</xdr:colOff>
      <xdr:row>70</xdr:row>
      <xdr:rowOff>123825</xdr:rowOff>
    </xdr:to>
    <xdr:pic>
      <xdr:nvPicPr>
        <xdr:cNvPr id="809" name="Picture 808" descr="Graph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35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133350</xdr:colOff>
      <xdr:row>71</xdr:row>
      <xdr:rowOff>123825</xdr:rowOff>
    </xdr:to>
    <xdr:pic>
      <xdr:nvPicPr>
        <xdr:cNvPr id="810" name="Picture 809" descr="Graph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9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71</xdr:row>
      <xdr:rowOff>0</xdr:rowOff>
    </xdr:from>
    <xdr:to>
      <xdr:col>23</xdr:col>
      <xdr:colOff>133350</xdr:colOff>
      <xdr:row>71</xdr:row>
      <xdr:rowOff>123825</xdr:rowOff>
    </xdr:to>
    <xdr:pic>
      <xdr:nvPicPr>
        <xdr:cNvPr id="811" name="Picture 810" descr="Graph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59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133350</xdr:colOff>
      <xdr:row>72</xdr:row>
      <xdr:rowOff>123825</xdr:rowOff>
    </xdr:to>
    <xdr:pic>
      <xdr:nvPicPr>
        <xdr:cNvPr id="812" name="Picture 811" descr="Graph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3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23</xdr:col>
      <xdr:colOff>133350</xdr:colOff>
      <xdr:row>72</xdr:row>
      <xdr:rowOff>123825</xdr:rowOff>
    </xdr:to>
    <xdr:pic>
      <xdr:nvPicPr>
        <xdr:cNvPr id="813" name="Picture 812" descr="Graph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83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133350</xdr:colOff>
      <xdr:row>73</xdr:row>
      <xdr:rowOff>123825</xdr:rowOff>
    </xdr:to>
    <xdr:pic>
      <xdr:nvPicPr>
        <xdr:cNvPr id="814" name="Picture 813" descr="Graph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6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73</xdr:row>
      <xdr:rowOff>0</xdr:rowOff>
    </xdr:from>
    <xdr:to>
      <xdr:col>23</xdr:col>
      <xdr:colOff>133350</xdr:colOff>
      <xdr:row>73</xdr:row>
      <xdr:rowOff>123825</xdr:rowOff>
    </xdr:to>
    <xdr:pic>
      <xdr:nvPicPr>
        <xdr:cNvPr id="815" name="Picture 814" descr="Graph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06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133350</xdr:colOff>
      <xdr:row>74</xdr:row>
      <xdr:rowOff>123825</xdr:rowOff>
    </xdr:to>
    <xdr:pic>
      <xdr:nvPicPr>
        <xdr:cNvPr id="816" name="Picture 815" descr="Graph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0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74</xdr:row>
      <xdr:rowOff>0</xdr:rowOff>
    </xdr:from>
    <xdr:to>
      <xdr:col>23</xdr:col>
      <xdr:colOff>133350</xdr:colOff>
      <xdr:row>74</xdr:row>
      <xdr:rowOff>123825</xdr:rowOff>
    </xdr:to>
    <xdr:pic>
      <xdr:nvPicPr>
        <xdr:cNvPr id="817" name="Picture 816" descr="Graph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30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133350</xdr:colOff>
      <xdr:row>75</xdr:row>
      <xdr:rowOff>123825</xdr:rowOff>
    </xdr:to>
    <xdr:pic>
      <xdr:nvPicPr>
        <xdr:cNvPr id="818" name="Picture 817" descr="Graph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4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75</xdr:row>
      <xdr:rowOff>0</xdr:rowOff>
    </xdr:from>
    <xdr:to>
      <xdr:col>23</xdr:col>
      <xdr:colOff>133350</xdr:colOff>
      <xdr:row>75</xdr:row>
      <xdr:rowOff>123825</xdr:rowOff>
    </xdr:to>
    <xdr:pic>
      <xdr:nvPicPr>
        <xdr:cNvPr id="819" name="Picture 818" descr="Graph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54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133350</xdr:colOff>
      <xdr:row>76</xdr:row>
      <xdr:rowOff>123825</xdr:rowOff>
    </xdr:to>
    <xdr:pic>
      <xdr:nvPicPr>
        <xdr:cNvPr id="820" name="Picture 819" descr="Graph">
          <a:hlinkClick xmlns:r="http://schemas.openxmlformats.org/officeDocument/2006/relationships" r:id="rId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8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23</xdr:col>
      <xdr:colOff>133350</xdr:colOff>
      <xdr:row>76</xdr:row>
      <xdr:rowOff>123825</xdr:rowOff>
    </xdr:to>
    <xdr:pic>
      <xdr:nvPicPr>
        <xdr:cNvPr id="821" name="Picture 820" descr="Graph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78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133350</xdr:colOff>
      <xdr:row>77</xdr:row>
      <xdr:rowOff>123825</xdr:rowOff>
    </xdr:to>
    <xdr:pic>
      <xdr:nvPicPr>
        <xdr:cNvPr id="822" name="Picture 821" descr="Graph">
          <a:hlinkClick xmlns:r="http://schemas.openxmlformats.org/officeDocument/2006/relationships" r:id="rId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2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77</xdr:row>
      <xdr:rowOff>0</xdr:rowOff>
    </xdr:from>
    <xdr:to>
      <xdr:col>23</xdr:col>
      <xdr:colOff>133350</xdr:colOff>
      <xdr:row>77</xdr:row>
      <xdr:rowOff>123825</xdr:rowOff>
    </xdr:to>
    <xdr:pic>
      <xdr:nvPicPr>
        <xdr:cNvPr id="823" name="Picture 822" descr="Graph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02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133350</xdr:colOff>
      <xdr:row>78</xdr:row>
      <xdr:rowOff>123825</xdr:rowOff>
    </xdr:to>
    <xdr:pic>
      <xdr:nvPicPr>
        <xdr:cNvPr id="824" name="Picture 823" descr="Graph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5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78</xdr:row>
      <xdr:rowOff>0</xdr:rowOff>
    </xdr:from>
    <xdr:to>
      <xdr:col>23</xdr:col>
      <xdr:colOff>133350</xdr:colOff>
      <xdr:row>78</xdr:row>
      <xdr:rowOff>123825</xdr:rowOff>
    </xdr:to>
    <xdr:pic>
      <xdr:nvPicPr>
        <xdr:cNvPr id="825" name="Picture 824" descr="Graph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25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133350</xdr:colOff>
      <xdr:row>79</xdr:row>
      <xdr:rowOff>123825</xdr:rowOff>
    </xdr:to>
    <xdr:pic>
      <xdr:nvPicPr>
        <xdr:cNvPr id="826" name="Picture 825" descr="Graph">
          <a:hlinkClick xmlns:r="http://schemas.openxmlformats.org/officeDocument/2006/relationships" r:id="rId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9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23</xdr:col>
      <xdr:colOff>133350</xdr:colOff>
      <xdr:row>79</xdr:row>
      <xdr:rowOff>123825</xdr:rowOff>
    </xdr:to>
    <xdr:pic>
      <xdr:nvPicPr>
        <xdr:cNvPr id="827" name="Picture 826" descr="Graph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49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133350</xdr:colOff>
      <xdr:row>80</xdr:row>
      <xdr:rowOff>123825</xdr:rowOff>
    </xdr:to>
    <xdr:pic>
      <xdr:nvPicPr>
        <xdr:cNvPr id="828" name="Picture 827" descr="Graph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3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80</xdr:row>
      <xdr:rowOff>0</xdr:rowOff>
    </xdr:from>
    <xdr:to>
      <xdr:col>23</xdr:col>
      <xdr:colOff>133350</xdr:colOff>
      <xdr:row>80</xdr:row>
      <xdr:rowOff>123825</xdr:rowOff>
    </xdr:to>
    <xdr:pic>
      <xdr:nvPicPr>
        <xdr:cNvPr id="829" name="Picture 828" descr="Graph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73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133350</xdr:colOff>
      <xdr:row>81</xdr:row>
      <xdr:rowOff>123825</xdr:rowOff>
    </xdr:to>
    <xdr:pic>
      <xdr:nvPicPr>
        <xdr:cNvPr id="830" name="Picture 829" descr="Graph">
          <a:hlinkClick xmlns:r="http://schemas.openxmlformats.org/officeDocument/2006/relationships" r:id="rId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7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81</xdr:row>
      <xdr:rowOff>0</xdr:rowOff>
    </xdr:from>
    <xdr:to>
      <xdr:col>23</xdr:col>
      <xdr:colOff>133350</xdr:colOff>
      <xdr:row>81</xdr:row>
      <xdr:rowOff>123825</xdr:rowOff>
    </xdr:to>
    <xdr:pic>
      <xdr:nvPicPr>
        <xdr:cNvPr id="831" name="Picture 830" descr="Graph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97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133350</xdr:colOff>
      <xdr:row>82</xdr:row>
      <xdr:rowOff>123825</xdr:rowOff>
    </xdr:to>
    <xdr:pic>
      <xdr:nvPicPr>
        <xdr:cNvPr id="832" name="Picture 831" descr="Graph">
          <a:hlinkClick xmlns:r="http://schemas.openxmlformats.org/officeDocument/2006/relationships" r:id="rId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1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82</xdr:row>
      <xdr:rowOff>0</xdr:rowOff>
    </xdr:from>
    <xdr:to>
      <xdr:col>23</xdr:col>
      <xdr:colOff>133350</xdr:colOff>
      <xdr:row>82</xdr:row>
      <xdr:rowOff>123825</xdr:rowOff>
    </xdr:to>
    <xdr:pic>
      <xdr:nvPicPr>
        <xdr:cNvPr id="833" name="Picture 832" descr="Graph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21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133350</xdr:colOff>
      <xdr:row>83</xdr:row>
      <xdr:rowOff>123825</xdr:rowOff>
    </xdr:to>
    <xdr:pic>
      <xdr:nvPicPr>
        <xdr:cNvPr id="834" name="Picture 833" descr="Graph">
          <a:hlinkClick xmlns:r="http://schemas.openxmlformats.org/officeDocument/2006/relationships" r:id="rId1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5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83</xdr:row>
      <xdr:rowOff>0</xdr:rowOff>
    </xdr:from>
    <xdr:to>
      <xdr:col>23</xdr:col>
      <xdr:colOff>133350</xdr:colOff>
      <xdr:row>83</xdr:row>
      <xdr:rowOff>123825</xdr:rowOff>
    </xdr:to>
    <xdr:pic>
      <xdr:nvPicPr>
        <xdr:cNvPr id="835" name="Picture 834" descr="Graph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45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133350</xdr:colOff>
      <xdr:row>84</xdr:row>
      <xdr:rowOff>123825</xdr:rowOff>
    </xdr:to>
    <xdr:pic>
      <xdr:nvPicPr>
        <xdr:cNvPr id="836" name="Picture 835" descr="Graph">
          <a:hlinkClick xmlns:r="http://schemas.openxmlformats.org/officeDocument/2006/relationships" r:id="rId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8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23</xdr:col>
      <xdr:colOff>133350</xdr:colOff>
      <xdr:row>84</xdr:row>
      <xdr:rowOff>123825</xdr:rowOff>
    </xdr:to>
    <xdr:pic>
      <xdr:nvPicPr>
        <xdr:cNvPr id="837" name="Picture 836" descr="Graph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68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133350</xdr:colOff>
      <xdr:row>85</xdr:row>
      <xdr:rowOff>123825</xdr:rowOff>
    </xdr:to>
    <xdr:pic>
      <xdr:nvPicPr>
        <xdr:cNvPr id="838" name="Picture 837" descr="Graph">
          <a:hlinkClick xmlns:r="http://schemas.openxmlformats.org/officeDocument/2006/relationships" r:id="rId1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2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85</xdr:row>
      <xdr:rowOff>0</xdr:rowOff>
    </xdr:from>
    <xdr:to>
      <xdr:col>23</xdr:col>
      <xdr:colOff>133350</xdr:colOff>
      <xdr:row>85</xdr:row>
      <xdr:rowOff>123825</xdr:rowOff>
    </xdr:to>
    <xdr:pic>
      <xdr:nvPicPr>
        <xdr:cNvPr id="839" name="Picture 838" descr="Graph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92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133350</xdr:colOff>
      <xdr:row>86</xdr:row>
      <xdr:rowOff>123825</xdr:rowOff>
    </xdr:to>
    <xdr:pic>
      <xdr:nvPicPr>
        <xdr:cNvPr id="840" name="Picture 839" descr="Graph">
          <a:hlinkClick xmlns:r="http://schemas.openxmlformats.org/officeDocument/2006/relationships" r:id="rId1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6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86</xdr:row>
      <xdr:rowOff>0</xdr:rowOff>
    </xdr:from>
    <xdr:to>
      <xdr:col>23</xdr:col>
      <xdr:colOff>133350</xdr:colOff>
      <xdr:row>86</xdr:row>
      <xdr:rowOff>123825</xdr:rowOff>
    </xdr:to>
    <xdr:pic>
      <xdr:nvPicPr>
        <xdr:cNvPr id="841" name="Picture 840" descr="Graph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16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842" name="Picture 841" descr="Graph">
          <a:hlinkClick xmlns:r="http://schemas.openxmlformats.org/officeDocument/2006/relationships" r:id="rId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843" name="Picture 842" descr="Graph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844" name="Picture 843" descr="Graph">
          <a:hlinkClick xmlns:r="http://schemas.openxmlformats.org/officeDocument/2006/relationships" r:id="rId1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845" name="Picture 844" descr="Graph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3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846" name="Picture 845" descr="Graph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847" name="Picture 846" descr="Graph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7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848" name="Picture 847" descr="Graph">
          <a:hlinkClick xmlns:r="http://schemas.openxmlformats.org/officeDocument/2006/relationships" r:id="rId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849" name="Picture 848" descr="Graph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1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850" name="Picture 849" descr="Graph">
          <a:hlinkClick xmlns:r="http://schemas.openxmlformats.org/officeDocument/2006/relationships" r:id="rId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851" name="Picture 850" descr="Graph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5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852" name="Picture 851" descr="Graph">
          <a:hlinkClick xmlns:r="http://schemas.openxmlformats.org/officeDocument/2006/relationships" r:id="rId1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853" name="Picture 852" descr="Graph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9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854" name="Picture 853" descr="Graph">
          <a:hlinkClick xmlns:r="http://schemas.openxmlformats.org/officeDocument/2006/relationships" r:id="rId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855" name="Picture 854" descr="Graph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2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856" name="Picture 855" descr="Graph">
          <a:hlinkClick xmlns:r="http://schemas.openxmlformats.org/officeDocument/2006/relationships" r:id="rId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857" name="Picture 856" descr="Graph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858" name="Picture 857" descr="Graph">
          <a:hlinkClick xmlns:r="http://schemas.openxmlformats.org/officeDocument/2006/relationships" r:id="rId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859" name="Picture 858" descr="Graph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0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860" name="Picture 859" descr="Graph">
          <a:hlinkClick xmlns:r="http://schemas.openxmlformats.org/officeDocument/2006/relationships" r:id="rId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861" name="Picture 860" descr="Graph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4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862" name="Picture 861" descr="Graph">
          <a:hlinkClick xmlns:r="http://schemas.openxmlformats.org/officeDocument/2006/relationships" r:id="rId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863" name="Picture 862" descr="Graph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8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864" name="Picture 863" descr="Graph">
          <a:hlinkClick xmlns:r="http://schemas.openxmlformats.org/officeDocument/2006/relationships" r:id="rId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865" name="Picture 864" descr="Graph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01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866" name="Picture 865" descr="Graph">
          <a:hlinkClick xmlns:r="http://schemas.openxmlformats.org/officeDocument/2006/relationships" r:id="rId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867" name="Picture 866" descr="Graph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868" name="Picture 867" descr="Graph">
          <a:hlinkClick xmlns:r="http://schemas.openxmlformats.org/officeDocument/2006/relationships" r:id="rId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869" name="Picture 868" descr="Graph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49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870" name="Picture 869" descr="Graph">
          <a:hlinkClick xmlns:r="http://schemas.openxmlformats.org/officeDocument/2006/relationships" r:id="rId1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871" name="Picture 870" descr="Graph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73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872" name="Picture 871" descr="Graph">
          <a:hlinkClick xmlns:r="http://schemas.openxmlformats.org/officeDocument/2006/relationships" r:id="rId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873" name="Picture 872" descr="Graph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874" name="Picture 873" descr="Graph">
          <a:hlinkClick xmlns:r="http://schemas.openxmlformats.org/officeDocument/2006/relationships" r:id="rId2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875" name="Picture 874" descr="Graph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21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876" name="Picture 875" descr="Graph">
          <a:hlinkClick xmlns:r="http://schemas.openxmlformats.org/officeDocument/2006/relationships" r:id="rId2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877" name="Picture 876" descr="Graph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44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878" name="Picture 877" descr="Graph">
          <a:hlinkClick xmlns:r="http://schemas.openxmlformats.org/officeDocument/2006/relationships" r:id="rId2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879" name="Picture 878" descr="Graph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68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880" name="Picture 879" descr="Graph">
          <a:hlinkClick xmlns:r="http://schemas.openxmlformats.org/officeDocument/2006/relationships" r:id="rId2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881" name="Picture 880" descr="Graph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92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882" name="Picture 881" descr="Graph">
          <a:hlinkClick xmlns:r="http://schemas.openxmlformats.org/officeDocument/2006/relationships" r:id="rId2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883" name="Picture 882" descr="Graph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884" name="Picture 883" descr="Graph">
          <a:hlinkClick xmlns:r="http://schemas.openxmlformats.org/officeDocument/2006/relationships" r:id="rId2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885" name="Picture 884" descr="Graph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886" name="Picture 885" descr="Graph">
          <a:hlinkClick xmlns:r="http://schemas.openxmlformats.org/officeDocument/2006/relationships" r:id="rId2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887" name="Picture 886" descr="Graph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63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888" name="Picture 887" descr="Graph">
          <a:hlinkClick xmlns:r="http://schemas.openxmlformats.org/officeDocument/2006/relationships" r:id="rId2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889" name="Picture 888" descr="Graph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87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890" name="Picture 889" descr="Graph">
          <a:hlinkClick xmlns:r="http://schemas.openxmlformats.org/officeDocument/2006/relationships" r:id="rId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891" name="Picture 890" descr="Graph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11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892" name="Picture 891" descr="Graph">
          <a:hlinkClick xmlns:r="http://schemas.openxmlformats.org/officeDocument/2006/relationships" r:id="rId2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893" name="Picture 892" descr="Graph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35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894" name="Picture 893" descr="Graph">
          <a:hlinkClick xmlns:r="http://schemas.openxmlformats.org/officeDocument/2006/relationships" r:id="rId2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895" name="Picture 894" descr="Graph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59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896" name="Picture 895" descr="Graph">
          <a:hlinkClick xmlns:r="http://schemas.openxmlformats.org/officeDocument/2006/relationships" r:id="rId2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897" name="Picture 896" descr="Graph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82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898" name="Picture 897" descr="Graph">
          <a:hlinkClick xmlns:r="http://schemas.openxmlformats.org/officeDocument/2006/relationships" r:id="rId2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899" name="Picture 898" descr="Graph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900" name="Picture 899" descr="Graph">
          <a:hlinkClick xmlns:r="http://schemas.openxmlformats.org/officeDocument/2006/relationships" r:id="rId2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901" name="Picture 900" descr="Graph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30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902" name="Picture 901" descr="Graph">
          <a:hlinkClick xmlns:r="http://schemas.openxmlformats.org/officeDocument/2006/relationships" r:id="rId2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903" name="Picture 902" descr="Graph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54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904" name="Picture 903" descr="Graph">
          <a:hlinkClick xmlns:r="http://schemas.openxmlformats.org/officeDocument/2006/relationships" r:id="rId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905" name="Picture 904" descr="Graph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78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906" name="Picture 905" descr="Graph">
          <a:hlinkClick xmlns:r="http://schemas.openxmlformats.org/officeDocument/2006/relationships" r:id="rId2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907" name="Picture 906" descr="Graph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02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908" name="Picture 907" descr="Graph">
          <a:hlinkClick xmlns:r="http://schemas.openxmlformats.org/officeDocument/2006/relationships" r:id="rId2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909" name="Picture 908" descr="Graph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910" name="Picture 909" descr="Graph">
          <a:hlinkClick xmlns:r="http://schemas.openxmlformats.org/officeDocument/2006/relationships" r:id="rId2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911" name="Picture 910" descr="Graph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49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912" name="Picture 911" descr="Graph">
          <a:hlinkClick xmlns:r="http://schemas.openxmlformats.org/officeDocument/2006/relationships" r:id="rId2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913" name="Picture 912" descr="Graph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73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914" name="Picture 913" descr="Graph">
          <a:hlinkClick xmlns:r="http://schemas.openxmlformats.org/officeDocument/2006/relationships" r:id="rId2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915" name="Picture 914" descr="Graph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916" name="Picture 915" descr="Graph">
          <a:hlinkClick xmlns:r="http://schemas.openxmlformats.org/officeDocument/2006/relationships" r:id="rId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1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917" name="Picture 916" descr="Graph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21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918" name="Picture 917" descr="Graph">
          <a:hlinkClick xmlns:r="http://schemas.openxmlformats.org/officeDocument/2006/relationships" r:id="rId2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919" name="Picture 918" descr="Graph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44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920" name="Picture 919" descr="Graph">
          <a:hlinkClick xmlns:r="http://schemas.openxmlformats.org/officeDocument/2006/relationships" r:id="rId2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8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921" name="Picture 920" descr="Graph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68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922" name="Picture 921" descr="Graph">
          <a:hlinkClick xmlns:r="http://schemas.openxmlformats.org/officeDocument/2006/relationships" r:id="rId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923" name="Picture 922" descr="Graph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92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924" name="Picture 923" descr="Graph">
          <a:hlinkClick xmlns:r="http://schemas.openxmlformats.org/officeDocument/2006/relationships" r:id="rId2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925" name="Picture 924" descr="Graph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926" name="Picture 925" descr="Graph">
          <a:hlinkClick xmlns:r="http://schemas.openxmlformats.org/officeDocument/2006/relationships" r:id="rId2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927" name="Picture 926" descr="Graph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928" name="Picture 927" descr="Graph">
          <a:hlinkClick xmlns:r="http://schemas.openxmlformats.org/officeDocument/2006/relationships" r:id="rId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929" name="Picture 928" descr="Graph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63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930" name="Picture 929" descr="Graph">
          <a:hlinkClick xmlns:r="http://schemas.openxmlformats.org/officeDocument/2006/relationships" r:id="rId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931" name="Picture 930" descr="Graph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87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932" name="Picture 931" descr="Graph">
          <a:hlinkClick xmlns:r="http://schemas.openxmlformats.org/officeDocument/2006/relationships" r:id="rId2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1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933" name="Picture 932" descr="Graph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11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934" name="Picture 933" descr="Graph">
          <a:hlinkClick xmlns:r="http://schemas.openxmlformats.org/officeDocument/2006/relationships" r:id="rId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5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935" name="Picture 934" descr="Graph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35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936" name="Picture 935" descr="Graph">
          <a:hlinkClick xmlns:r="http://schemas.openxmlformats.org/officeDocument/2006/relationships" r:id="rId2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937" name="Picture 936" descr="Graph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59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938" name="Picture 937" descr="Graph">
          <a:hlinkClick xmlns:r="http://schemas.openxmlformats.org/officeDocument/2006/relationships" r:id="rId2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939" name="Picture 938" descr="Graph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83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940" name="Picture 939" descr="Graph">
          <a:hlinkClick xmlns:r="http://schemas.openxmlformats.org/officeDocument/2006/relationships" r:id="rId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6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941" name="Picture 940" descr="Graph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06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942" name="Picture 941" descr="Graph">
          <a:hlinkClick xmlns:r="http://schemas.openxmlformats.org/officeDocument/2006/relationships" r:id="rId2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0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943" name="Picture 942" descr="Graph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30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944" name="Picture 943" descr="Graph">
          <a:hlinkClick xmlns:r="http://schemas.openxmlformats.org/officeDocument/2006/relationships" r:id="rId2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4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945" name="Picture 944" descr="Graph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54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946" name="Picture 945" descr="Graph">
          <a:hlinkClick xmlns:r="http://schemas.openxmlformats.org/officeDocument/2006/relationships" r:id="rId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8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947" name="Picture 946" descr="Graph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78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948" name="Picture 947" descr="Graph">
          <a:hlinkClick xmlns:r="http://schemas.openxmlformats.org/officeDocument/2006/relationships" r:id="rId2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2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949" name="Picture 948" descr="Graph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2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950" name="Picture 949" descr="Graph">
          <a:hlinkClick xmlns:r="http://schemas.openxmlformats.org/officeDocument/2006/relationships" r:id="rId2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951" name="Picture 950" descr="Graph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952" name="Picture 951" descr="Graph">
          <a:hlinkClick xmlns:r="http://schemas.openxmlformats.org/officeDocument/2006/relationships" r:id="rId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9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953" name="Picture 952" descr="Graph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49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954" name="Picture 953" descr="Graph">
          <a:hlinkClick xmlns:r="http://schemas.openxmlformats.org/officeDocument/2006/relationships" r:id="rId2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3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955" name="Picture 954" descr="Graph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73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956" name="Picture 955" descr="Graph">
          <a:hlinkClick xmlns:r="http://schemas.openxmlformats.org/officeDocument/2006/relationships" r:id="rId2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957" name="Picture 956" descr="Graph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958" name="Picture 957" descr="Graph">
          <a:hlinkClick xmlns:r="http://schemas.openxmlformats.org/officeDocument/2006/relationships" r:id="rId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1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133350</xdr:colOff>
      <xdr:row>61</xdr:row>
      <xdr:rowOff>123825</xdr:rowOff>
    </xdr:to>
    <xdr:pic>
      <xdr:nvPicPr>
        <xdr:cNvPr id="959" name="Picture 958" descr="Graph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21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133350</xdr:colOff>
      <xdr:row>62</xdr:row>
      <xdr:rowOff>123825</xdr:rowOff>
    </xdr:to>
    <xdr:pic>
      <xdr:nvPicPr>
        <xdr:cNvPr id="960" name="Picture 959" descr="Graph">
          <a:hlinkClick xmlns:r="http://schemas.openxmlformats.org/officeDocument/2006/relationships" r:id="rId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4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133350</xdr:colOff>
      <xdr:row>62</xdr:row>
      <xdr:rowOff>123825</xdr:rowOff>
    </xdr:to>
    <xdr:pic>
      <xdr:nvPicPr>
        <xdr:cNvPr id="961" name="Picture 960" descr="Graph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44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133350</xdr:colOff>
      <xdr:row>63</xdr:row>
      <xdr:rowOff>123825</xdr:rowOff>
    </xdr:to>
    <xdr:pic>
      <xdr:nvPicPr>
        <xdr:cNvPr id="962" name="Picture 961" descr="Graph">
          <a:hlinkClick xmlns:r="http://schemas.openxmlformats.org/officeDocument/2006/relationships" r:id="rId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8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133350</xdr:colOff>
      <xdr:row>63</xdr:row>
      <xdr:rowOff>123825</xdr:rowOff>
    </xdr:to>
    <xdr:pic>
      <xdr:nvPicPr>
        <xdr:cNvPr id="963" name="Picture 962" descr="Graph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68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133350</xdr:colOff>
      <xdr:row>64</xdr:row>
      <xdr:rowOff>123825</xdr:rowOff>
    </xdr:to>
    <xdr:pic>
      <xdr:nvPicPr>
        <xdr:cNvPr id="964" name="Picture 963" descr="Graph">
          <a:hlinkClick xmlns:r="http://schemas.openxmlformats.org/officeDocument/2006/relationships" r:id="rId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2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133350</xdr:colOff>
      <xdr:row>64</xdr:row>
      <xdr:rowOff>123825</xdr:rowOff>
    </xdr:to>
    <xdr:pic>
      <xdr:nvPicPr>
        <xdr:cNvPr id="965" name="Picture 964" descr="Graph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92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133350</xdr:colOff>
      <xdr:row>65</xdr:row>
      <xdr:rowOff>123825</xdr:rowOff>
    </xdr:to>
    <xdr:pic>
      <xdr:nvPicPr>
        <xdr:cNvPr id="966" name="Picture 965" descr="Graph">
          <a:hlinkClick xmlns:r="http://schemas.openxmlformats.org/officeDocument/2006/relationships" r:id="rId2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133350</xdr:colOff>
      <xdr:row>65</xdr:row>
      <xdr:rowOff>123825</xdr:rowOff>
    </xdr:to>
    <xdr:pic>
      <xdr:nvPicPr>
        <xdr:cNvPr id="967" name="Picture 966" descr="Graph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133350</xdr:colOff>
      <xdr:row>66</xdr:row>
      <xdr:rowOff>123825</xdr:rowOff>
    </xdr:to>
    <xdr:pic>
      <xdr:nvPicPr>
        <xdr:cNvPr id="968" name="Picture 967" descr="Graph">
          <a:hlinkClick xmlns:r="http://schemas.openxmlformats.org/officeDocument/2006/relationships" r:id="rId2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133350</xdr:colOff>
      <xdr:row>66</xdr:row>
      <xdr:rowOff>123825</xdr:rowOff>
    </xdr:to>
    <xdr:pic>
      <xdr:nvPicPr>
        <xdr:cNvPr id="969" name="Picture 968" descr="Graph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133350</xdr:colOff>
      <xdr:row>67</xdr:row>
      <xdr:rowOff>123825</xdr:rowOff>
    </xdr:to>
    <xdr:pic>
      <xdr:nvPicPr>
        <xdr:cNvPr id="970" name="Picture 969" descr="Graph">
          <a:hlinkClick xmlns:r="http://schemas.openxmlformats.org/officeDocument/2006/relationships" r:id="rId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133350</xdr:colOff>
      <xdr:row>67</xdr:row>
      <xdr:rowOff>123825</xdr:rowOff>
    </xdr:to>
    <xdr:pic>
      <xdr:nvPicPr>
        <xdr:cNvPr id="971" name="Picture 970" descr="Graph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64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133350</xdr:colOff>
      <xdr:row>68</xdr:row>
      <xdr:rowOff>123825</xdr:rowOff>
    </xdr:to>
    <xdr:pic>
      <xdr:nvPicPr>
        <xdr:cNvPr id="972" name="Picture 971" descr="Graph">
          <a:hlinkClick xmlns:r="http://schemas.openxmlformats.org/officeDocument/2006/relationships" r:id="rId3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7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133350</xdr:colOff>
      <xdr:row>68</xdr:row>
      <xdr:rowOff>123825</xdr:rowOff>
    </xdr:to>
    <xdr:pic>
      <xdr:nvPicPr>
        <xdr:cNvPr id="973" name="Picture 972" descr="Graph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87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133350</xdr:colOff>
      <xdr:row>69</xdr:row>
      <xdr:rowOff>123825</xdr:rowOff>
    </xdr:to>
    <xdr:pic>
      <xdr:nvPicPr>
        <xdr:cNvPr id="974" name="Picture 973" descr="Graph">
          <a:hlinkClick xmlns:r="http://schemas.openxmlformats.org/officeDocument/2006/relationships" r:id="rId3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1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133350</xdr:colOff>
      <xdr:row>69</xdr:row>
      <xdr:rowOff>123825</xdr:rowOff>
    </xdr:to>
    <xdr:pic>
      <xdr:nvPicPr>
        <xdr:cNvPr id="975" name="Picture 974" descr="Graph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11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133350</xdr:colOff>
      <xdr:row>70</xdr:row>
      <xdr:rowOff>123825</xdr:rowOff>
    </xdr:to>
    <xdr:pic>
      <xdr:nvPicPr>
        <xdr:cNvPr id="976" name="Picture 975" descr="Graph">
          <a:hlinkClick xmlns:r="http://schemas.openxmlformats.org/officeDocument/2006/relationships" r:id="rId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5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133350</xdr:colOff>
      <xdr:row>70</xdr:row>
      <xdr:rowOff>123825</xdr:rowOff>
    </xdr:to>
    <xdr:pic>
      <xdr:nvPicPr>
        <xdr:cNvPr id="977" name="Picture 976" descr="Graph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35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133350</xdr:colOff>
      <xdr:row>71</xdr:row>
      <xdr:rowOff>123825</xdr:rowOff>
    </xdr:to>
    <xdr:pic>
      <xdr:nvPicPr>
        <xdr:cNvPr id="978" name="Picture 977" descr="Graph">
          <a:hlinkClick xmlns:r="http://schemas.openxmlformats.org/officeDocument/2006/relationships" r:id="rId3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9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71</xdr:row>
      <xdr:rowOff>0</xdr:rowOff>
    </xdr:from>
    <xdr:to>
      <xdr:col>23</xdr:col>
      <xdr:colOff>133350</xdr:colOff>
      <xdr:row>71</xdr:row>
      <xdr:rowOff>123825</xdr:rowOff>
    </xdr:to>
    <xdr:pic>
      <xdr:nvPicPr>
        <xdr:cNvPr id="979" name="Picture 978" descr="Graph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59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133350</xdr:colOff>
      <xdr:row>72</xdr:row>
      <xdr:rowOff>123825</xdr:rowOff>
    </xdr:to>
    <xdr:pic>
      <xdr:nvPicPr>
        <xdr:cNvPr id="980" name="Picture 979" descr="Graph">
          <a:hlinkClick xmlns:r="http://schemas.openxmlformats.org/officeDocument/2006/relationships" r:id="rId3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3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23</xdr:col>
      <xdr:colOff>133350</xdr:colOff>
      <xdr:row>72</xdr:row>
      <xdr:rowOff>123825</xdr:rowOff>
    </xdr:to>
    <xdr:pic>
      <xdr:nvPicPr>
        <xdr:cNvPr id="981" name="Picture 980" descr="Graph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83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133350</xdr:colOff>
      <xdr:row>73</xdr:row>
      <xdr:rowOff>123825</xdr:rowOff>
    </xdr:to>
    <xdr:pic>
      <xdr:nvPicPr>
        <xdr:cNvPr id="982" name="Picture 981" descr="Graph">
          <a:hlinkClick xmlns:r="http://schemas.openxmlformats.org/officeDocument/2006/relationships" r:id="rId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6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73</xdr:row>
      <xdr:rowOff>0</xdr:rowOff>
    </xdr:from>
    <xdr:to>
      <xdr:col>23</xdr:col>
      <xdr:colOff>133350</xdr:colOff>
      <xdr:row>73</xdr:row>
      <xdr:rowOff>123825</xdr:rowOff>
    </xdr:to>
    <xdr:pic>
      <xdr:nvPicPr>
        <xdr:cNvPr id="983" name="Picture 982" descr="Graph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06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133350</xdr:colOff>
      <xdr:row>74</xdr:row>
      <xdr:rowOff>123825</xdr:rowOff>
    </xdr:to>
    <xdr:pic>
      <xdr:nvPicPr>
        <xdr:cNvPr id="984" name="Picture 983" descr="Graph">
          <a:hlinkClick xmlns:r="http://schemas.openxmlformats.org/officeDocument/2006/relationships" r:id="rId3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0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74</xdr:row>
      <xdr:rowOff>0</xdr:rowOff>
    </xdr:from>
    <xdr:to>
      <xdr:col>23</xdr:col>
      <xdr:colOff>133350</xdr:colOff>
      <xdr:row>74</xdr:row>
      <xdr:rowOff>123825</xdr:rowOff>
    </xdr:to>
    <xdr:pic>
      <xdr:nvPicPr>
        <xdr:cNvPr id="985" name="Picture 984" descr="Graph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30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133350</xdr:colOff>
      <xdr:row>75</xdr:row>
      <xdr:rowOff>123825</xdr:rowOff>
    </xdr:to>
    <xdr:pic>
      <xdr:nvPicPr>
        <xdr:cNvPr id="986" name="Picture 985" descr="Graph">
          <a:hlinkClick xmlns:r="http://schemas.openxmlformats.org/officeDocument/2006/relationships" r:id="rId3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4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75</xdr:row>
      <xdr:rowOff>0</xdr:rowOff>
    </xdr:from>
    <xdr:to>
      <xdr:col>23</xdr:col>
      <xdr:colOff>133350</xdr:colOff>
      <xdr:row>75</xdr:row>
      <xdr:rowOff>123825</xdr:rowOff>
    </xdr:to>
    <xdr:pic>
      <xdr:nvPicPr>
        <xdr:cNvPr id="987" name="Picture 986" descr="Graph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54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133350</xdr:colOff>
      <xdr:row>76</xdr:row>
      <xdr:rowOff>123825</xdr:rowOff>
    </xdr:to>
    <xdr:pic>
      <xdr:nvPicPr>
        <xdr:cNvPr id="988" name="Picture 987" descr="Graph">
          <a:hlinkClick xmlns:r="http://schemas.openxmlformats.org/officeDocument/2006/relationships" r:id="rId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8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23</xdr:col>
      <xdr:colOff>133350</xdr:colOff>
      <xdr:row>76</xdr:row>
      <xdr:rowOff>123825</xdr:rowOff>
    </xdr:to>
    <xdr:pic>
      <xdr:nvPicPr>
        <xdr:cNvPr id="989" name="Picture 988" descr="Graph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78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133350</xdr:colOff>
      <xdr:row>77</xdr:row>
      <xdr:rowOff>123825</xdr:rowOff>
    </xdr:to>
    <xdr:pic>
      <xdr:nvPicPr>
        <xdr:cNvPr id="990" name="Picture 989" descr="Graph">
          <a:hlinkClick xmlns:r="http://schemas.openxmlformats.org/officeDocument/2006/relationships" r:id="rId3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2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77</xdr:row>
      <xdr:rowOff>0</xdr:rowOff>
    </xdr:from>
    <xdr:to>
      <xdr:col>23</xdr:col>
      <xdr:colOff>133350</xdr:colOff>
      <xdr:row>77</xdr:row>
      <xdr:rowOff>123825</xdr:rowOff>
    </xdr:to>
    <xdr:pic>
      <xdr:nvPicPr>
        <xdr:cNvPr id="991" name="Picture 990" descr="Graph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02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133350</xdr:colOff>
      <xdr:row>78</xdr:row>
      <xdr:rowOff>123825</xdr:rowOff>
    </xdr:to>
    <xdr:pic>
      <xdr:nvPicPr>
        <xdr:cNvPr id="992" name="Picture 991" descr="Graph">
          <a:hlinkClick xmlns:r="http://schemas.openxmlformats.org/officeDocument/2006/relationships" r:id="rId3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5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78</xdr:row>
      <xdr:rowOff>0</xdr:rowOff>
    </xdr:from>
    <xdr:to>
      <xdr:col>23</xdr:col>
      <xdr:colOff>133350</xdr:colOff>
      <xdr:row>78</xdr:row>
      <xdr:rowOff>123825</xdr:rowOff>
    </xdr:to>
    <xdr:pic>
      <xdr:nvPicPr>
        <xdr:cNvPr id="993" name="Picture 992" descr="Graph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25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133350</xdr:colOff>
      <xdr:row>79</xdr:row>
      <xdr:rowOff>123825</xdr:rowOff>
    </xdr:to>
    <xdr:pic>
      <xdr:nvPicPr>
        <xdr:cNvPr id="994" name="Picture 993" descr="Graph">
          <a:hlinkClick xmlns:r="http://schemas.openxmlformats.org/officeDocument/2006/relationships" r:id="rId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9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23</xdr:col>
      <xdr:colOff>133350</xdr:colOff>
      <xdr:row>79</xdr:row>
      <xdr:rowOff>123825</xdr:rowOff>
    </xdr:to>
    <xdr:pic>
      <xdr:nvPicPr>
        <xdr:cNvPr id="995" name="Picture 994" descr="Graph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49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133350</xdr:colOff>
      <xdr:row>80</xdr:row>
      <xdr:rowOff>123825</xdr:rowOff>
    </xdr:to>
    <xdr:pic>
      <xdr:nvPicPr>
        <xdr:cNvPr id="996" name="Picture 995" descr="Graph">
          <a:hlinkClick xmlns:r="http://schemas.openxmlformats.org/officeDocument/2006/relationships" r:id="rId3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3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80</xdr:row>
      <xdr:rowOff>0</xdr:rowOff>
    </xdr:from>
    <xdr:to>
      <xdr:col>23</xdr:col>
      <xdr:colOff>133350</xdr:colOff>
      <xdr:row>80</xdr:row>
      <xdr:rowOff>123825</xdr:rowOff>
    </xdr:to>
    <xdr:pic>
      <xdr:nvPicPr>
        <xdr:cNvPr id="997" name="Picture 996" descr="Graph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73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133350</xdr:colOff>
      <xdr:row>81</xdr:row>
      <xdr:rowOff>123825</xdr:rowOff>
    </xdr:to>
    <xdr:pic>
      <xdr:nvPicPr>
        <xdr:cNvPr id="998" name="Picture 997" descr="Graph">
          <a:hlinkClick xmlns:r="http://schemas.openxmlformats.org/officeDocument/2006/relationships" r:id="rId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7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81</xdr:row>
      <xdr:rowOff>0</xdr:rowOff>
    </xdr:from>
    <xdr:to>
      <xdr:col>23</xdr:col>
      <xdr:colOff>133350</xdr:colOff>
      <xdr:row>81</xdr:row>
      <xdr:rowOff>123825</xdr:rowOff>
    </xdr:to>
    <xdr:pic>
      <xdr:nvPicPr>
        <xdr:cNvPr id="999" name="Picture 998" descr="Graph">
          <a:hlinkClick xmlns:r="http://schemas.openxmlformats.org/officeDocument/2006/relationships" r:id="rId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97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133350</xdr:colOff>
      <xdr:row>82</xdr:row>
      <xdr:rowOff>123825</xdr:rowOff>
    </xdr:to>
    <xdr:pic>
      <xdr:nvPicPr>
        <xdr:cNvPr id="1000" name="Picture 999" descr="Graph">
          <a:hlinkClick xmlns:r="http://schemas.openxmlformats.org/officeDocument/2006/relationships" r:id="rId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1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82</xdr:row>
      <xdr:rowOff>0</xdr:rowOff>
    </xdr:from>
    <xdr:to>
      <xdr:col>23</xdr:col>
      <xdr:colOff>133350</xdr:colOff>
      <xdr:row>82</xdr:row>
      <xdr:rowOff>123825</xdr:rowOff>
    </xdr:to>
    <xdr:pic>
      <xdr:nvPicPr>
        <xdr:cNvPr id="1001" name="Picture 1000" descr="Graph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21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133350</xdr:colOff>
      <xdr:row>83</xdr:row>
      <xdr:rowOff>123825</xdr:rowOff>
    </xdr:to>
    <xdr:pic>
      <xdr:nvPicPr>
        <xdr:cNvPr id="1002" name="Picture 1001" descr="Graph">
          <a:hlinkClick xmlns:r="http://schemas.openxmlformats.org/officeDocument/2006/relationships" r:id="rId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5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83</xdr:row>
      <xdr:rowOff>0</xdr:rowOff>
    </xdr:from>
    <xdr:to>
      <xdr:col>23</xdr:col>
      <xdr:colOff>133350</xdr:colOff>
      <xdr:row>83</xdr:row>
      <xdr:rowOff>123825</xdr:rowOff>
    </xdr:to>
    <xdr:pic>
      <xdr:nvPicPr>
        <xdr:cNvPr id="1003" name="Picture 1002" descr="Graph">
          <a:hlinkClick xmlns:r="http://schemas.openxmlformats.org/officeDocument/2006/relationships" r:id="rId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45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133350</xdr:colOff>
      <xdr:row>84</xdr:row>
      <xdr:rowOff>123825</xdr:rowOff>
    </xdr:to>
    <xdr:pic>
      <xdr:nvPicPr>
        <xdr:cNvPr id="1004" name="Picture 1003" descr="Graph">
          <a:hlinkClick xmlns:r="http://schemas.openxmlformats.org/officeDocument/2006/relationships" r:id="rId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8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23</xdr:col>
      <xdr:colOff>133350</xdr:colOff>
      <xdr:row>84</xdr:row>
      <xdr:rowOff>123825</xdr:rowOff>
    </xdr:to>
    <xdr:pic>
      <xdr:nvPicPr>
        <xdr:cNvPr id="1005" name="Picture 1004" descr="Graph">
          <a:hlinkClick xmlns:r="http://schemas.openxmlformats.org/officeDocument/2006/relationships" r:id="rId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68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133350</xdr:colOff>
      <xdr:row>85</xdr:row>
      <xdr:rowOff>123825</xdr:rowOff>
    </xdr:to>
    <xdr:pic>
      <xdr:nvPicPr>
        <xdr:cNvPr id="1006" name="Picture 1005" descr="Graph">
          <a:hlinkClick xmlns:r="http://schemas.openxmlformats.org/officeDocument/2006/relationships" r:id="rId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2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85</xdr:row>
      <xdr:rowOff>0</xdr:rowOff>
    </xdr:from>
    <xdr:to>
      <xdr:col>23</xdr:col>
      <xdr:colOff>133350</xdr:colOff>
      <xdr:row>85</xdr:row>
      <xdr:rowOff>123825</xdr:rowOff>
    </xdr:to>
    <xdr:pic>
      <xdr:nvPicPr>
        <xdr:cNvPr id="1007" name="Picture 1006" descr="Graph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92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133350</xdr:colOff>
      <xdr:row>86</xdr:row>
      <xdr:rowOff>123825</xdr:rowOff>
    </xdr:to>
    <xdr:pic>
      <xdr:nvPicPr>
        <xdr:cNvPr id="1008" name="Picture 1007" descr="Graph">
          <a:hlinkClick xmlns:r="http://schemas.openxmlformats.org/officeDocument/2006/relationships" r:id="rId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6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86</xdr:row>
      <xdr:rowOff>0</xdr:rowOff>
    </xdr:from>
    <xdr:to>
      <xdr:col>23</xdr:col>
      <xdr:colOff>133350</xdr:colOff>
      <xdr:row>86</xdr:row>
      <xdr:rowOff>123825</xdr:rowOff>
    </xdr:to>
    <xdr:pic>
      <xdr:nvPicPr>
        <xdr:cNvPr id="1009" name="Picture 1008" descr="Graph">
          <a:hlinkClick xmlns:r="http://schemas.openxmlformats.org/officeDocument/2006/relationships" r:id="rId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16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133350</xdr:colOff>
      <xdr:row>87</xdr:row>
      <xdr:rowOff>123825</xdr:rowOff>
    </xdr:to>
    <xdr:pic>
      <xdr:nvPicPr>
        <xdr:cNvPr id="1010" name="Picture 1009" descr="Graph">
          <a:hlinkClick xmlns:r="http://schemas.openxmlformats.org/officeDocument/2006/relationships" r:id="rId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0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87</xdr:row>
      <xdr:rowOff>0</xdr:rowOff>
    </xdr:from>
    <xdr:to>
      <xdr:col>23</xdr:col>
      <xdr:colOff>133350</xdr:colOff>
      <xdr:row>87</xdr:row>
      <xdr:rowOff>123825</xdr:rowOff>
    </xdr:to>
    <xdr:pic>
      <xdr:nvPicPr>
        <xdr:cNvPr id="1011" name="Picture 1010" descr="Graph">
          <a:hlinkClick xmlns:r="http://schemas.openxmlformats.org/officeDocument/2006/relationships" r:id="rId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40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133350</xdr:colOff>
      <xdr:row>88</xdr:row>
      <xdr:rowOff>123825</xdr:rowOff>
    </xdr:to>
    <xdr:pic>
      <xdr:nvPicPr>
        <xdr:cNvPr id="1012" name="Picture 1011" descr="Graph">
          <a:hlinkClick xmlns:r="http://schemas.openxmlformats.org/officeDocument/2006/relationships" r:id="rId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4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88</xdr:row>
      <xdr:rowOff>0</xdr:rowOff>
    </xdr:from>
    <xdr:to>
      <xdr:col>23</xdr:col>
      <xdr:colOff>133350</xdr:colOff>
      <xdr:row>88</xdr:row>
      <xdr:rowOff>123825</xdr:rowOff>
    </xdr:to>
    <xdr:pic>
      <xdr:nvPicPr>
        <xdr:cNvPr id="1013" name="Picture 1012" descr="Graph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64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133350</xdr:colOff>
      <xdr:row>89</xdr:row>
      <xdr:rowOff>123825</xdr:rowOff>
    </xdr:to>
    <xdr:pic>
      <xdr:nvPicPr>
        <xdr:cNvPr id="1014" name="Picture 1013" descr="Graph">
          <a:hlinkClick xmlns:r="http://schemas.openxmlformats.org/officeDocument/2006/relationships" r:id="rId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7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89</xdr:row>
      <xdr:rowOff>0</xdr:rowOff>
    </xdr:from>
    <xdr:to>
      <xdr:col>23</xdr:col>
      <xdr:colOff>133350</xdr:colOff>
      <xdr:row>89</xdr:row>
      <xdr:rowOff>123825</xdr:rowOff>
    </xdr:to>
    <xdr:pic>
      <xdr:nvPicPr>
        <xdr:cNvPr id="1015" name="Picture 1014" descr="Graph">
          <a:hlinkClick xmlns:r="http://schemas.openxmlformats.org/officeDocument/2006/relationships" r:id="rId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87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133350</xdr:colOff>
      <xdr:row>90</xdr:row>
      <xdr:rowOff>123825</xdr:rowOff>
    </xdr:to>
    <xdr:pic>
      <xdr:nvPicPr>
        <xdr:cNvPr id="1016" name="Picture 1015" descr="Graph">
          <a:hlinkClick xmlns:r="http://schemas.openxmlformats.org/officeDocument/2006/relationships" r:id="rId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1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90</xdr:row>
      <xdr:rowOff>0</xdr:rowOff>
    </xdr:from>
    <xdr:to>
      <xdr:col>23</xdr:col>
      <xdr:colOff>133350</xdr:colOff>
      <xdr:row>90</xdr:row>
      <xdr:rowOff>123825</xdr:rowOff>
    </xdr:to>
    <xdr:pic>
      <xdr:nvPicPr>
        <xdr:cNvPr id="1017" name="Picture 1016" descr="Graph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11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133350</xdr:colOff>
      <xdr:row>91</xdr:row>
      <xdr:rowOff>123825</xdr:rowOff>
    </xdr:to>
    <xdr:pic>
      <xdr:nvPicPr>
        <xdr:cNvPr id="1018" name="Picture 1017" descr="Graph">
          <a:hlinkClick xmlns:r="http://schemas.openxmlformats.org/officeDocument/2006/relationships" r:id="rId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5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91</xdr:row>
      <xdr:rowOff>0</xdr:rowOff>
    </xdr:from>
    <xdr:to>
      <xdr:col>23</xdr:col>
      <xdr:colOff>133350</xdr:colOff>
      <xdr:row>91</xdr:row>
      <xdr:rowOff>123825</xdr:rowOff>
    </xdr:to>
    <xdr:pic>
      <xdr:nvPicPr>
        <xdr:cNvPr id="1019" name="Picture 1018" descr="Graph">
          <a:hlinkClick xmlns:r="http://schemas.openxmlformats.org/officeDocument/2006/relationships" r:id="rId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35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133350</xdr:colOff>
      <xdr:row>92</xdr:row>
      <xdr:rowOff>123825</xdr:rowOff>
    </xdr:to>
    <xdr:pic>
      <xdr:nvPicPr>
        <xdr:cNvPr id="1020" name="Picture 1019" descr="Graph">
          <a:hlinkClick xmlns:r="http://schemas.openxmlformats.org/officeDocument/2006/relationships" r:id="rId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9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92</xdr:row>
      <xdr:rowOff>0</xdr:rowOff>
    </xdr:from>
    <xdr:to>
      <xdr:col>23</xdr:col>
      <xdr:colOff>133350</xdr:colOff>
      <xdr:row>92</xdr:row>
      <xdr:rowOff>123825</xdr:rowOff>
    </xdr:to>
    <xdr:pic>
      <xdr:nvPicPr>
        <xdr:cNvPr id="1021" name="Picture 1020" descr="Graph">
          <a:hlinkClick xmlns:r="http://schemas.openxmlformats.org/officeDocument/2006/relationships" r:id="rId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59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133350</xdr:colOff>
      <xdr:row>93</xdr:row>
      <xdr:rowOff>123825</xdr:rowOff>
    </xdr:to>
    <xdr:pic>
      <xdr:nvPicPr>
        <xdr:cNvPr id="1022" name="Picture 1021" descr="Graph">
          <a:hlinkClick xmlns:r="http://schemas.openxmlformats.org/officeDocument/2006/relationships" r:id="rId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3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93</xdr:row>
      <xdr:rowOff>0</xdr:rowOff>
    </xdr:from>
    <xdr:to>
      <xdr:col>23</xdr:col>
      <xdr:colOff>133350</xdr:colOff>
      <xdr:row>93</xdr:row>
      <xdr:rowOff>123825</xdr:rowOff>
    </xdr:to>
    <xdr:pic>
      <xdr:nvPicPr>
        <xdr:cNvPr id="1023" name="Picture 1022" descr="Graph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83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133350</xdr:colOff>
      <xdr:row>94</xdr:row>
      <xdr:rowOff>123825</xdr:rowOff>
    </xdr:to>
    <xdr:pic>
      <xdr:nvPicPr>
        <xdr:cNvPr id="1024" name="Picture 1023" descr="Graph">
          <a:hlinkClick xmlns:r="http://schemas.openxmlformats.org/officeDocument/2006/relationships" r:id="rId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6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94</xdr:row>
      <xdr:rowOff>0</xdr:rowOff>
    </xdr:from>
    <xdr:to>
      <xdr:col>23</xdr:col>
      <xdr:colOff>133350</xdr:colOff>
      <xdr:row>94</xdr:row>
      <xdr:rowOff>123825</xdr:rowOff>
    </xdr:to>
    <xdr:pic>
      <xdr:nvPicPr>
        <xdr:cNvPr id="1025" name="Picture 1024" descr="Graph">
          <a:hlinkClick xmlns:r="http://schemas.openxmlformats.org/officeDocument/2006/relationships" r:id="rId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06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133350</xdr:colOff>
      <xdr:row>95</xdr:row>
      <xdr:rowOff>123825</xdr:rowOff>
    </xdr:to>
    <xdr:pic>
      <xdr:nvPicPr>
        <xdr:cNvPr id="1026" name="Picture 1025" descr="Graph">
          <a:hlinkClick xmlns:r="http://schemas.openxmlformats.org/officeDocument/2006/relationships" r:id="rId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0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95</xdr:row>
      <xdr:rowOff>0</xdr:rowOff>
    </xdr:from>
    <xdr:to>
      <xdr:col>23</xdr:col>
      <xdr:colOff>133350</xdr:colOff>
      <xdr:row>95</xdr:row>
      <xdr:rowOff>123825</xdr:rowOff>
    </xdr:to>
    <xdr:pic>
      <xdr:nvPicPr>
        <xdr:cNvPr id="1027" name="Picture 1026" descr="Graph">
          <a:hlinkClick xmlns:r="http://schemas.openxmlformats.org/officeDocument/2006/relationships" r:id="rId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30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133350</xdr:colOff>
      <xdr:row>96</xdr:row>
      <xdr:rowOff>123825</xdr:rowOff>
    </xdr:to>
    <xdr:pic>
      <xdr:nvPicPr>
        <xdr:cNvPr id="1028" name="Picture 1027" descr="Graph">
          <a:hlinkClick xmlns:r="http://schemas.openxmlformats.org/officeDocument/2006/relationships" r:id="rId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4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96</xdr:row>
      <xdr:rowOff>0</xdr:rowOff>
    </xdr:from>
    <xdr:to>
      <xdr:col>23</xdr:col>
      <xdr:colOff>133350</xdr:colOff>
      <xdr:row>96</xdr:row>
      <xdr:rowOff>123825</xdr:rowOff>
    </xdr:to>
    <xdr:pic>
      <xdr:nvPicPr>
        <xdr:cNvPr id="1029" name="Picture 1028" descr="Graph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54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133350</xdr:colOff>
      <xdr:row>97</xdr:row>
      <xdr:rowOff>123825</xdr:rowOff>
    </xdr:to>
    <xdr:pic>
      <xdr:nvPicPr>
        <xdr:cNvPr id="1030" name="Picture 1029" descr="Graph">
          <a:hlinkClick xmlns:r="http://schemas.openxmlformats.org/officeDocument/2006/relationships" r:id="rId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8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97</xdr:row>
      <xdr:rowOff>0</xdr:rowOff>
    </xdr:from>
    <xdr:to>
      <xdr:col>23</xdr:col>
      <xdr:colOff>133350</xdr:colOff>
      <xdr:row>97</xdr:row>
      <xdr:rowOff>123825</xdr:rowOff>
    </xdr:to>
    <xdr:pic>
      <xdr:nvPicPr>
        <xdr:cNvPr id="1031" name="Picture 1030" descr="Graph">
          <a:hlinkClick xmlns:r="http://schemas.openxmlformats.org/officeDocument/2006/relationships" r:id="rId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78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133350</xdr:colOff>
      <xdr:row>98</xdr:row>
      <xdr:rowOff>123825</xdr:rowOff>
    </xdr:to>
    <xdr:pic>
      <xdr:nvPicPr>
        <xdr:cNvPr id="1032" name="Picture 1031" descr="Graph">
          <a:hlinkClick xmlns:r="http://schemas.openxmlformats.org/officeDocument/2006/relationships" r:id="rId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2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98</xdr:row>
      <xdr:rowOff>0</xdr:rowOff>
    </xdr:from>
    <xdr:to>
      <xdr:col>23</xdr:col>
      <xdr:colOff>133350</xdr:colOff>
      <xdr:row>98</xdr:row>
      <xdr:rowOff>123825</xdr:rowOff>
    </xdr:to>
    <xdr:pic>
      <xdr:nvPicPr>
        <xdr:cNvPr id="1033" name="Picture 1032" descr="Graph">
          <a:hlinkClick xmlns:r="http://schemas.openxmlformats.org/officeDocument/2006/relationships" r:id="rId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02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133350</xdr:colOff>
      <xdr:row>99</xdr:row>
      <xdr:rowOff>123825</xdr:rowOff>
    </xdr:to>
    <xdr:pic>
      <xdr:nvPicPr>
        <xdr:cNvPr id="1034" name="Picture 1033" descr="Graph">
          <a:hlinkClick xmlns:r="http://schemas.openxmlformats.org/officeDocument/2006/relationships" r:id="rId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6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23</xdr:col>
      <xdr:colOff>133350</xdr:colOff>
      <xdr:row>99</xdr:row>
      <xdr:rowOff>123825</xdr:rowOff>
    </xdr:to>
    <xdr:pic>
      <xdr:nvPicPr>
        <xdr:cNvPr id="1035" name="Picture 1034" descr="Graph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26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133350</xdr:colOff>
      <xdr:row>100</xdr:row>
      <xdr:rowOff>123825</xdr:rowOff>
    </xdr:to>
    <xdr:pic>
      <xdr:nvPicPr>
        <xdr:cNvPr id="1036" name="Picture 1035" descr="Graph">
          <a:hlinkClick xmlns:r="http://schemas.openxmlformats.org/officeDocument/2006/relationships" r:id="rId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9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100</xdr:row>
      <xdr:rowOff>0</xdr:rowOff>
    </xdr:from>
    <xdr:to>
      <xdr:col>23</xdr:col>
      <xdr:colOff>133350</xdr:colOff>
      <xdr:row>100</xdr:row>
      <xdr:rowOff>123825</xdr:rowOff>
    </xdr:to>
    <xdr:pic>
      <xdr:nvPicPr>
        <xdr:cNvPr id="1037" name="Picture 1036" descr="Graph">
          <a:hlinkClick xmlns:r="http://schemas.openxmlformats.org/officeDocument/2006/relationships" r:id="rId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49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133350</xdr:colOff>
      <xdr:row>101</xdr:row>
      <xdr:rowOff>123825</xdr:rowOff>
    </xdr:to>
    <xdr:pic>
      <xdr:nvPicPr>
        <xdr:cNvPr id="1038" name="Picture 1037" descr="Graph">
          <a:hlinkClick xmlns:r="http://schemas.openxmlformats.org/officeDocument/2006/relationships" r:id="rId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3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101</xdr:row>
      <xdr:rowOff>0</xdr:rowOff>
    </xdr:from>
    <xdr:to>
      <xdr:col>23</xdr:col>
      <xdr:colOff>133350</xdr:colOff>
      <xdr:row>101</xdr:row>
      <xdr:rowOff>123825</xdr:rowOff>
    </xdr:to>
    <xdr:pic>
      <xdr:nvPicPr>
        <xdr:cNvPr id="1039" name="Picture 1038" descr="Graph">
          <a:hlinkClick xmlns:r="http://schemas.openxmlformats.org/officeDocument/2006/relationships" r:id="rId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73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133350</xdr:colOff>
      <xdr:row>102</xdr:row>
      <xdr:rowOff>123825</xdr:rowOff>
    </xdr:to>
    <xdr:pic>
      <xdr:nvPicPr>
        <xdr:cNvPr id="1040" name="Picture 1039" descr="Graph">
          <a:hlinkClick xmlns:r="http://schemas.openxmlformats.org/officeDocument/2006/relationships" r:id="rId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7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102</xdr:row>
      <xdr:rowOff>0</xdr:rowOff>
    </xdr:from>
    <xdr:to>
      <xdr:col>23</xdr:col>
      <xdr:colOff>133350</xdr:colOff>
      <xdr:row>102</xdr:row>
      <xdr:rowOff>123825</xdr:rowOff>
    </xdr:to>
    <xdr:pic>
      <xdr:nvPicPr>
        <xdr:cNvPr id="1041" name="Picture 1040" descr="Graph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97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133350</xdr:colOff>
      <xdr:row>103</xdr:row>
      <xdr:rowOff>123825</xdr:rowOff>
    </xdr:to>
    <xdr:pic>
      <xdr:nvPicPr>
        <xdr:cNvPr id="1042" name="Picture 1041" descr="Graph">
          <a:hlinkClick xmlns:r="http://schemas.openxmlformats.org/officeDocument/2006/relationships" r:id="rId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1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103</xdr:row>
      <xdr:rowOff>0</xdr:rowOff>
    </xdr:from>
    <xdr:to>
      <xdr:col>23</xdr:col>
      <xdr:colOff>133350</xdr:colOff>
      <xdr:row>103</xdr:row>
      <xdr:rowOff>123825</xdr:rowOff>
    </xdr:to>
    <xdr:pic>
      <xdr:nvPicPr>
        <xdr:cNvPr id="1043" name="Picture 1042" descr="Graph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21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133350</xdr:colOff>
      <xdr:row>104</xdr:row>
      <xdr:rowOff>123825</xdr:rowOff>
    </xdr:to>
    <xdr:pic>
      <xdr:nvPicPr>
        <xdr:cNvPr id="1044" name="Picture 1043" descr="Graph">
          <a:hlinkClick xmlns:r="http://schemas.openxmlformats.org/officeDocument/2006/relationships" r:id="rId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5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104</xdr:row>
      <xdr:rowOff>0</xdr:rowOff>
    </xdr:from>
    <xdr:to>
      <xdr:col>23</xdr:col>
      <xdr:colOff>133350</xdr:colOff>
      <xdr:row>104</xdr:row>
      <xdr:rowOff>123825</xdr:rowOff>
    </xdr:to>
    <xdr:pic>
      <xdr:nvPicPr>
        <xdr:cNvPr id="1045" name="Picture 1044" descr="Graph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45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133350</xdr:colOff>
      <xdr:row>105</xdr:row>
      <xdr:rowOff>123825</xdr:rowOff>
    </xdr:to>
    <xdr:pic>
      <xdr:nvPicPr>
        <xdr:cNvPr id="1046" name="Picture 1045" descr="Graph">
          <a:hlinkClick xmlns:r="http://schemas.openxmlformats.org/officeDocument/2006/relationships" r:id="rId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8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105</xdr:row>
      <xdr:rowOff>0</xdr:rowOff>
    </xdr:from>
    <xdr:to>
      <xdr:col>23</xdr:col>
      <xdr:colOff>133350</xdr:colOff>
      <xdr:row>105</xdr:row>
      <xdr:rowOff>123825</xdr:rowOff>
    </xdr:to>
    <xdr:pic>
      <xdr:nvPicPr>
        <xdr:cNvPr id="1047" name="Picture 1046" descr="Graph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68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133350</xdr:colOff>
      <xdr:row>106</xdr:row>
      <xdr:rowOff>123825</xdr:rowOff>
    </xdr:to>
    <xdr:pic>
      <xdr:nvPicPr>
        <xdr:cNvPr id="1048" name="Picture 1047" descr="Graph">
          <a:hlinkClick xmlns:r="http://schemas.openxmlformats.org/officeDocument/2006/relationships" r:id="rId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2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106</xdr:row>
      <xdr:rowOff>0</xdr:rowOff>
    </xdr:from>
    <xdr:to>
      <xdr:col>23</xdr:col>
      <xdr:colOff>133350</xdr:colOff>
      <xdr:row>106</xdr:row>
      <xdr:rowOff>123825</xdr:rowOff>
    </xdr:to>
    <xdr:pic>
      <xdr:nvPicPr>
        <xdr:cNvPr id="1049" name="Picture 1048" descr="Graph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92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133350</xdr:colOff>
      <xdr:row>107</xdr:row>
      <xdr:rowOff>123825</xdr:rowOff>
    </xdr:to>
    <xdr:pic>
      <xdr:nvPicPr>
        <xdr:cNvPr id="1050" name="Picture 1049" descr="Graph">
          <a:hlinkClick xmlns:r="http://schemas.openxmlformats.org/officeDocument/2006/relationships" r:id="rId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6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107</xdr:row>
      <xdr:rowOff>0</xdr:rowOff>
    </xdr:from>
    <xdr:to>
      <xdr:col>23</xdr:col>
      <xdr:colOff>133350</xdr:colOff>
      <xdr:row>107</xdr:row>
      <xdr:rowOff>123825</xdr:rowOff>
    </xdr:to>
    <xdr:pic>
      <xdr:nvPicPr>
        <xdr:cNvPr id="1051" name="Picture 1050" descr="Graph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16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133350</xdr:colOff>
      <xdr:row>108</xdr:row>
      <xdr:rowOff>123825</xdr:rowOff>
    </xdr:to>
    <xdr:pic>
      <xdr:nvPicPr>
        <xdr:cNvPr id="1052" name="Picture 1051" descr="Graph">
          <a:hlinkClick xmlns:r="http://schemas.openxmlformats.org/officeDocument/2006/relationships" r:id="rId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0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108</xdr:row>
      <xdr:rowOff>0</xdr:rowOff>
    </xdr:from>
    <xdr:to>
      <xdr:col>23</xdr:col>
      <xdr:colOff>133350</xdr:colOff>
      <xdr:row>108</xdr:row>
      <xdr:rowOff>123825</xdr:rowOff>
    </xdr:to>
    <xdr:pic>
      <xdr:nvPicPr>
        <xdr:cNvPr id="1053" name="Picture 1052" descr="Graph">
          <a:hlinkClick xmlns:r="http://schemas.openxmlformats.org/officeDocument/2006/relationships" r:id="rId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40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133350</xdr:colOff>
      <xdr:row>109</xdr:row>
      <xdr:rowOff>123825</xdr:rowOff>
    </xdr:to>
    <xdr:pic>
      <xdr:nvPicPr>
        <xdr:cNvPr id="1054" name="Picture 1053" descr="Graph">
          <a:hlinkClick xmlns:r="http://schemas.openxmlformats.org/officeDocument/2006/relationships" r:id="rId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4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109</xdr:row>
      <xdr:rowOff>0</xdr:rowOff>
    </xdr:from>
    <xdr:to>
      <xdr:col>23</xdr:col>
      <xdr:colOff>133350</xdr:colOff>
      <xdr:row>109</xdr:row>
      <xdr:rowOff>123825</xdr:rowOff>
    </xdr:to>
    <xdr:pic>
      <xdr:nvPicPr>
        <xdr:cNvPr id="1055" name="Picture 1054" descr="Graph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64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133350</xdr:colOff>
      <xdr:row>110</xdr:row>
      <xdr:rowOff>123825</xdr:rowOff>
    </xdr:to>
    <xdr:pic>
      <xdr:nvPicPr>
        <xdr:cNvPr id="1056" name="Picture 1055" descr="Graph">
          <a:hlinkClick xmlns:r="http://schemas.openxmlformats.org/officeDocument/2006/relationships" r:id="rId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7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110</xdr:row>
      <xdr:rowOff>0</xdr:rowOff>
    </xdr:from>
    <xdr:to>
      <xdr:col>23</xdr:col>
      <xdr:colOff>133350</xdr:colOff>
      <xdr:row>110</xdr:row>
      <xdr:rowOff>123825</xdr:rowOff>
    </xdr:to>
    <xdr:pic>
      <xdr:nvPicPr>
        <xdr:cNvPr id="1057" name="Picture 1056" descr="Graph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87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133350</xdr:colOff>
      <xdr:row>111</xdr:row>
      <xdr:rowOff>123825</xdr:rowOff>
    </xdr:to>
    <xdr:pic>
      <xdr:nvPicPr>
        <xdr:cNvPr id="1058" name="Picture 1057" descr="Graph">
          <a:hlinkClick xmlns:r="http://schemas.openxmlformats.org/officeDocument/2006/relationships" r:id="rId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1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111</xdr:row>
      <xdr:rowOff>0</xdr:rowOff>
    </xdr:from>
    <xdr:to>
      <xdr:col>23</xdr:col>
      <xdr:colOff>133350</xdr:colOff>
      <xdr:row>111</xdr:row>
      <xdr:rowOff>123825</xdr:rowOff>
    </xdr:to>
    <xdr:pic>
      <xdr:nvPicPr>
        <xdr:cNvPr id="1059" name="Picture 1058" descr="Graph">
          <a:hlinkClick xmlns:r="http://schemas.openxmlformats.org/officeDocument/2006/relationships" r:id="rId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11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133350</xdr:colOff>
      <xdr:row>112</xdr:row>
      <xdr:rowOff>123825</xdr:rowOff>
    </xdr:to>
    <xdr:pic>
      <xdr:nvPicPr>
        <xdr:cNvPr id="1060" name="Picture 1059" descr="Graph">
          <a:hlinkClick xmlns:r="http://schemas.openxmlformats.org/officeDocument/2006/relationships" r:id="rId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5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112</xdr:row>
      <xdr:rowOff>0</xdr:rowOff>
    </xdr:from>
    <xdr:to>
      <xdr:col>23</xdr:col>
      <xdr:colOff>133350</xdr:colOff>
      <xdr:row>112</xdr:row>
      <xdr:rowOff>123825</xdr:rowOff>
    </xdr:to>
    <xdr:pic>
      <xdr:nvPicPr>
        <xdr:cNvPr id="1061" name="Picture 1060" descr="Graph">
          <a:hlinkClick xmlns:r="http://schemas.openxmlformats.org/officeDocument/2006/relationships" r:id="rId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35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133350</xdr:colOff>
      <xdr:row>113</xdr:row>
      <xdr:rowOff>123825</xdr:rowOff>
    </xdr:to>
    <xdr:pic>
      <xdr:nvPicPr>
        <xdr:cNvPr id="1062" name="Picture 1061" descr="Graph">
          <a:hlinkClick xmlns:r="http://schemas.openxmlformats.org/officeDocument/2006/relationships" r:id="rId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9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113</xdr:row>
      <xdr:rowOff>0</xdr:rowOff>
    </xdr:from>
    <xdr:to>
      <xdr:col>23</xdr:col>
      <xdr:colOff>133350</xdr:colOff>
      <xdr:row>113</xdr:row>
      <xdr:rowOff>123825</xdr:rowOff>
    </xdr:to>
    <xdr:pic>
      <xdr:nvPicPr>
        <xdr:cNvPr id="1063" name="Picture 1062" descr="Graph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59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133350</xdr:colOff>
      <xdr:row>114</xdr:row>
      <xdr:rowOff>123825</xdr:rowOff>
    </xdr:to>
    <xdr:pic>
      <xdr:nvPicPr>
        <xdr:cNvPr id="1064" name="Picture 1063" descr="Graph">
          <a:hlinkClick xmlns:r="http://schemas.openxmlformats.org/officeDocument/2006/relationships" r:id="rId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3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114</xdr:row>
      <xdr:rowOff>0</xdr:rowOff>
    </xdr:from>
    <xdr:to>
      <xdr:col>23</xdr:col>
      <xdr:colOff>133350</xdr:colOff>
      <xdr:row>114</xdr:row>
      <xdr:rowOff>123825</xdr:rowOff>
    </xdr:to>
    <xdr:pic>
      <xdr:nvPicPr>
        <xdr:cNvPr id="1065" name="Picture 1064" descr="Graph">
          <a:hlinkClick xmlns:r="http://schemas.openxmlformats.org/officeDocument/2006/relationships" r:id="rId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83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133350</xdr:colOff>
      <xdr:row>115</xdr:row>
      <xdr:rowOff>123825</xdr:rowOff>
    </xdr:to>
    <xdr:pic>
      <xdr:nvPicPr>
        <xdr:cNvPr id="1066" name="Picture 1065" descr="Graph">
          <a:hlinkClick xmlns:r="http://schemas.openxmlformats.org/officeDocument/2006/relationships" r:id="rId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7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115</xdr:row>
      <xdr:rowOff>0</xdr:rowOff>
    </xdr:from>
    <xdr:to>
      <xdr:col>23</xdr:col>
      <xdr:colOff>133350</xdr:colOff>
      <xdr:row>115</xdr:row>
      <xdr:rowOff>123825</xdr:rowOff>
    </xdr:to>
    <xdr:pic>
      <xdr:nvPicPr>
        <xdr:cNvPr id="1067" name="Picture 1066" descr="Graph">
          <a:hlinkClick xmlns:r="http://schemas.openxmlformats.org/officeDocument/2006/relationships" r:id="rId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07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133350</xdr:colOff>
      <xdr:row>116</xdr:row>
      <xdr:rowOff>123825</xdr:rowOff>
    </xdr:to>
    <xdr:pic>
      <xdr:nvPicPr>
        <xdr:cNvPr id="1068" name="Picture 1067" descr="Graph">
          <a:hlinkClick xmlns:r="http://schemas.openxmlformats.org/officeDocument/2006/relationships" r:id="rId3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0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23</xdr:col>
      <xdr:colOff>133350</xdr:colOff>
      <xdr:row>116</xdr:row>
      <xdr:rowOff>123825</xdr:rowOff>
    </xdr:to>
    <xdr:pic>
      <xdr:nvPicPr>
        <xdr:cNvPr id="1069" name="Picture 1068" descr="Graph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30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133350</xdr:colOff>
      <xdr:row>117</xdr:row>
      <xdr:rowOff>123825</xdr:rowOff>
    </xdr:to>
    <xdr:pic>
      <xdr:nvPicPr>
        <xdr:cNvPr id="1070" name="Picture 1069" descr="Graph">
          <a:hlinkClick xmlns:r="http://schemas.openxmlformats.org/officeDocument/2006/relationships" r:id="rId3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4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117</xdr:row>
      <xdr:rowOff>0</xdr:rowOff>
    </xdr:from>
    <xdr:to>
      <xdr:col>23</xdr:col>
      <xdr:colOff>133350</xdr:colOff>
      <xdr:row>117</xdr:row>
      <xdr:rowOff>123825</xdr:rowOff>
    </xdr:to>
    <xdr:pic>
      <xdr:nvPicPr>
        <xdr:cNvPr id="1071" name="Picture 1070" descr="Graph">
          <a:hlinkClick xmlns:r="http://schemas.openxmlformats.org/officeDocument/2006/relationships" r:id="rId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54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133350</xdr:colOff>
      <xdr:row>118</xdr:row>
      <xdr:rowOff>123825</xdr:rowOff>
    </xdr:to>
    <xdr:pic>
      <xdr:nvPicPr>
        <xdr:cNvPr id="1072" name="Picture 1071" descr="Graph">
          <a:hlinkClick xmlns:r="http://schemas.openxmlformats.org/officeDocument/2006/relationships" r:id="rId4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8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118</xdr:row>
      <xdr:rowOff>0</xdr:rowOff>
    </xdr:from>
    <xdr:to>
      <xdr:col>23</xdr:col>
      <xdr:colOff>133350</xdr:colOff>
      <xdr:row>118</xdr:row>
      <xdr:rowOff>123825</xdr:rowOff>
    </xdr:to>
    <xdr:pic>
      <xdr:nvPicPr>
        <xdr:cNvPr id="1073" name="Picture 1072" descr="Graph">
          <a:hlinkClick xmlns:r="http://schemas.openxmlformats.org/officeDocument/2006/relationships" r:id="rId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78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133350</xdr:colOff>
      <xdr:row>119</xdr:row>
      <xdr:rowOff>123825</xdr:rowOff>
    </xdr:to>
    <xdr:pic>
      <xdr:nvPicPr>
        <xdr:cNvPr id="1074" name="Picture 1073" descr="Graph">
          <a:hlinkClick xmlns:r="http://schemas.openxmlformats.org/officeDocument/2006/relationships" r:id="rId4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2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119</xdr:row>
      <xdr:rowOff>0</xdr:rowOff>
    </xdr:from>
    <xdr:to>
      <xdr:col>23</xdr:col>
      <xdr:colOff>133350</xdr:colOff>
      <xdr:row>119</xdr:row>
      <xdr:rowOff>123825</xdr:rowOff>
    </xdr:to>
    <xdr:pic>
      <xdr:nvPicPr>
        <xdr:cNvPr id="1075" name="Picture 1074" descr="Graph">
          <a:hlinkClick xmlns:r="http://schemas.openxmlformats.org/officeDocument/2006/relationships" r:id="rId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02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133350</xdr:colOff>
      <xdr:row>120</xdr:row>
      <xdr:rowOff>123825</xdr:rowOff>
    </xdr:to>
    <xdr:pic>
      <xdr:nvPicPr>
        <xdr:cNvPr id="1076" name="Picture 1075" descr="Graph">
          <a:hlinkClick xmlns:r="http://schemas.openxmlformats.org/officeDocument/2006/relationships" r:id="rId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120</xdr:row>
      <xdr:rowOff>0</xdr:rowOff>
    </xdr:from>
    <xdr:to>
      <xdr:col>23</xdr:col>
      <xdr:colOff>133350</xdr:colOff>
      <xdr:row>120</xdr:row>
      <xdr:rowOff>123825</xdr:rowOff>
    </xdr:to>
    <xdr:pic>
      <xdr:nvPicPr>
        <xdr:cNvPr id="1077" name="Picture 1076" descr="Graph">
          <a:hlinkClick xmlns:r="http://schemas.openxmlformats.org/officeDocument/2006/relationships" r:id="rId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26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133350</xdr:colOff>
      <xdr:row>121</xdr:row>
      <xdr:rowOff>123825</xdr:rowOff>
    </xdr:to>
    <xdr:pic>
      <xdr:nvPicPr>
        <xdr:cNvPr id="1078" name="Picture 1077" descr="Graph">
          <a:hlinkClick xmlns:r="http://schemas.openxmlformats.org/officeDocument/2006/relationships" r:id="rId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9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121</xdr:row>
      <xdr:rowOff>0</xdr:rowOff>
    </xdr:from>
    <xdr:to>
      <xdr:col>23</xdr:col>
      <xdr:colOff>133350</xdr:colOff>
      <xdr:row>121</xdr:row>
      <xdr:rowOff>123825</xdr:rowOff>
    </xdr:to>
    <xdr:pic>
      <xdr:nvPicPr>
        <xdr:cNvPr id="1079" name="Picture 1078" descr="Graph">
          <a:hlinkClick xmlns:r="http://schemas.openxmlformats.org/officeDocument/2006/relationships" r:id="rId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49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133350</xdr:colOff>
      <xdr:row>122</xdr:row>
      <xdr:rowOff>123825</xdr:rowOff>
    </xdr:to>
    <xdr:pic>
      <xdr:nvPicPr>
        <xdr:cNvPr id="1080" name="Picture 1079" descr="Graph">
          <a:hlinkClick xmlns:r="http://schemas.openxmlformats.org/officeDocument/2006/relationships" r:id="rId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3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122</xdr:row>
      <xdr:rowOff>0</xdr:rowOff>
    </xdr:from>
    <xdr:to>
      <xdr:col>23</xdr:col>
      <xdr:colOff>133350</xdr:colOff>
      <xdr:row>122</xdr:row>
      <xdr:rowOff>123825</xdr:rowOff>
    </xdr:to>
    <xdr:pic>
      <xdr:nvPicPr>
        <xdr:cNvPr id="1081" name="Picture 1080" descr="Graph">
          <a:hlinkClick xmlns:r="http://schemas.openxmlformats.org/officeDocument/2006/relationships" r:id="rId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73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133350</xdr:colOff>
      <xdr:row>123</xdr:row>
      <xdr:rowOff>123825</xdr:rowOff>
    </xdr:to>
    <xdr:pic>
      <xdr:nvPicPr>
        <xdr:cNvPr id="1082" name="Picture 1081" descr="Graph">
          <a:hlinkClick xmlns:r="http://schemas.openxmlformats.org/officeDocument/2006/relationships" r:id="rId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7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123</xdr:row>
      <xdr:rowOff>0</xdr:rowOff>
    </xdr:from>
    <xdr:to>
      <xdr:col>23</xdr:col>
      <xdr:colOff>133350</xdr:colOff>
      <xdr:row>123</xdr:row>
      <xdr:rowOff>123825</xdr:rowOff>
    </xdr:to>
    <xdr:pic>
      <xdr:nvPicPr>
        <xdr:cNvPr id="1083" name="Picture 1082" descr="Graph">
          <a:hlinkClick xmlns:r="http://schemas.openxmlformats.org/officeDocument/2006/relationships" r:id="rId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97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133350</xdr:colOff>
      <xdr:row>124</xdr:row>
      <xdr:rowOff>123825</xdr:rowOff>
    </xdr:to>
    <xdr:pic>
      <xdr:nvPicPr>
        <xdr:cNvPr id="1084" name="Picture 1083" descr="Graph">
          <a:hlinkClick xmlns:r="http://schemas.openxmlformats.org/officeDocument/2006/relationships" r:id="rId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1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124</xdr:row>
      <xdr:rowOff>0</xdr:rowOff>
    </xdr:from>
    <xdr:to>
      <xdr:col>23</xdr:col>
      <xdr:colOff>133350</xdr:colOff>
      <xdr:row>124</xdr:row>
      <xdr:rowOff>123825</xdr:rowOff>
    </xdr:to>
    <xdr:pic>
      <xdr:nvPicPr>
        <xdr:cNvPr id="1085" name="Picture 1084" descr="Graph">
          <a:hlinkClick xmlns:r="http://schemas.openxmlformats.org/officeDocument/2006/relationships" r:id="rId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21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133350</xdr:colOff>
      <xdr:row>125</xdr:row>
      <xdr:rowOff>123825</xdr:rowOff>
    </xdr:to>
    <xdr:pic>
      <xdr:nvPicPr>
        <xdr:cNvPr id="1086" name="Picture 1085" descr="Graph">
          <a:hlinkClick xmlns:r="http://schemas.openxmlformats.org/officeDocument/2006/relationships" r:id="rId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5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125</xdr:row>
      <xdr:rowOff>0</xdr:rowOff>
    </xdr:from>
    <xdr:to>
      <xdr:col>23</xdr:col>
      <xdr:colOff>133350</xdr:colOff>
      <xdr:row>125</xdr:row>
      <xdr:rowOff>123825</xdr:rowOff>
    </xdr:to>
    <xdr:pic>
      <xdr:nvPicPr>
        <xdr:cNvPr id="1087" name="Picture 1086" descr="Graph">
          <a:hlinkClick xmlns:r="http://schemas.openxmlformats.org/officeDocument/2006/relationships" r:id="rId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45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133350</xdr:colOff>
      <xdr:row>126</xdr:row>
      <xdr:rowOff>123825</xdr:rowOff>
    </xdr:to>
    <xdr:pic>
      <xdr:nvPicPr>
        <xdr:cNvPr id="1088" name="Picture 1087" descr="Graph">
          <a:hlinkClick xmlns:r="http://schemas.openxmlformats.org/officeDocument/2006/relationships" r:id="rId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8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126</xdr:row>
      <xdr:rowOff>0</xdr:rowOff>
    </xdr:from>
    <xdr:to>
      <xdr:col>23</xdr:col>
      <xdr:colOff>133350</xdr:colOff>
      <xdr:row>126</xdr:row>
      <xdr:rowOff>123825</xdr:rowOff>
    </xdr:to>
    <xdr:pic>
      <xdr:nvPicPr>
        <xdr:cNvPr id="1089" name="Picture 1088" descr="Graph">
          <a:hlinkClick xmlns:r="http://schemas.openxmlformats.org/officeDocument/2006/relationships" r:id="rId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68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133350</xdr:colOff>
      <xdr:row>127</xdr:row>
      <xdr:rowOff>123825</xdr:rowOff>
    </xdr:to>
    <xdr:pic>
      <xdr:nvPicPr>
        <xdr:cNvPr id="1090" name="Picture 1089" descr="Graph">
          <a:hlinkClick xmlns:r="http://schemas.openxmlformats.org/officeDocument/2006/relationships" r:id="rId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2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127</xdr:row>
      <xdr:rowOff>0</xdr:rowOff>
    </xdr:from>
    <xdr:to>
      <xdr:col>23</xdr:col>
      <xdr:colOff>133350</xdr:colOff>
      <xdr:row>127</xdr:row>
      <xdr:rowOff>123825</xdr:rowOff>
    </xdr:to>
    <xdr:pic>
      <xdr:nvPicPr>
        <xdr:cNvPr id="1091" name="Picture 1090" descr="Graph">
          <a:hlinkClick xmlns:r="http://schemas.openxmlformats.org/officeDocument/2006/relationships" r:id="rId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92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133350</xdr:colOff>
      <xdr:row>128</xdr:row>
      <xdr:rowOff>123825</xdr:rowOff>
    </xdr:to>
    <xdr:pic>
      <xdr:nvPicPr>
        <xdr:cNvPr id="1092" name="Picture 1091" descr="Graph">
          <a:hlinkClick xmlns:r="http://schemas.openxmlformats.org/officeDocument/2006/relationships" r:id="rId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6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128</xdr:row>
      <xdr:rowOff>0</xdr:rowOff>
    </xdr:from>
    <xdr:to>
      <xdr:col>23</xdr:col>
      <xdr:colOff>133350</xdr:colOff>
      <xdr:row>128</xdr:row>
      <xdr:rowOff>123825</xdr:rowOff>
    </xdr:to>
    <xdr:pic>
      <xdr:nvPicPr>
        <xdr:cNvPr id="1093" name="Picture 1092" descr="Graph">
          <a:hlinkClick xmlns:r="http://schemas.openxmlformats.org/officeDocument/2006/relationships" r:id="rId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16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133350</xdr:colOff>
      <xdr:row>129</xdr:row>
      <xdr:rowOff>123825</xdr:rowOff>
    </xdr:to>
    <xdr:pic>
      <xdr:nvPicPr>
        <xdr:cNvPr id="1094" name="Picture 1093" descr="Graph">
          <a:hlinkClick xmlns:r="http://schemas.openxmlformats.org/officeDocument/2006/relationships" r:id="rId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0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129</xdr:row>
      <xdr:rowOff>0</xdr:rowOff>
    </xdr:from>
    <xdr:to>
      <xdr:col>23</xdr:col>
      <xdr:colOff>133350</xdr:colOff>
      <xdr:row>129</xdr:row>
      <xdr:rowOff>123825</xdr:rowOff>
    </xdr:to>
    <xdr:pic>
      <xdr:nvPicPr>
        <xdr:cNvPr id="1095" name="Picture 1094" descr="Graph">
          <a:hlinkClick xmlns:r="http://schemas.openxmlformats.org/officeDocument/2006/relationships" r:id="rId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40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133350</xdr:colOff>
      <xdr:row>130</xdr:row>
      <xdr:rowOff>123825</xdr:rowOff>
    </xdr:to>
    <xdr:pic>
      <xdr:nvPicPr>
        <xdr:cNvPr id="1096" name="Picture 1095" descr="Graph">
          <a:hlinkClick xmlns:r="http://schemas.openxmlformats.org/officeDocument/2006/relationships" r:id="rId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4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130</xdr:row>
      <xdr:rowOff>0</xdr:rowOff>
    </xdr:from>
    <xdr:to>
      <xdr:col>23</xdr:col>
      <xdr:colOff>133350</xdr:colOff>
      <xdr:row>130</xdr:row>
      <xdr:rowOff>123825</xdr:rowOff>
    </xdr:to>
    <xdr:pic>
      <xdr:nvPicPr>
        <xdr:cNvPr id="1097" name="Picture 1096" descr="Graph">
          <a:hlinkClick xmlns:r="http://schemas.openxmlformats.org/officeDocument/2006/relationships" r:id="rId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64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133350</xdr:colOff>
      <xdr:row>131</xdr:row>
      <xdr:rowOff>123825</xdr:rowOff>
    </xdr:to>
    <xdr:pic>
      <xdr:nvPicPr>
        <xdr:cNvPr id="1098" name="Picture 1097" descr="Graph">
          <a:hlinkClick xmlns:r="http://schemas.openxmlformats.org/officeDocument/2006/relationships" r:id="rId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8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23</xdr:col>
      <xdr:colOff>133350</xdr:colOff>
      <xdr:row>131</xdr:row>
      <xdr:rowOff>123825</xdr:rowOff>
    </xdr:to>
    <xdr:pic>
      <xdr:nvPicPr>
        <xdr:cNvPr id="1099" name="Picture 1098" descr="Graph">
          <a:hlinkClick xmlns:r="http://schemas.openxmlformats.org/officeDocument/2006/relationships" r:id="rId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88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133350</xdr:colOff>
      <xdr:row>132</xdr:row>
      <xdr:rowOff>123825</xdr:rowOff>
    </xdr:to>
    <xdr:pic>
      <xdr:nvPicPr>
        <xdr:cNvPr id="1100" name="Picture 1099" descr="Graph">
          <a:hlinkClick xmlns:r="http://schemas.openxmlformats.org/officeDocument/2006/relationships" r:id="rId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1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132</xdr:row>
      <xdr:rowOff>0</xdr:rowOff>
    </xdr:from>
    <xdr:to>
      <xdr:col>23</xdr:col>
      <xdr:colOff>133350</xdr:colOff>
      <xdr:row>132</xdr:row>
      <xdr:rowOff>123825</xdr:rowOff>
    </xdr:to>
    <xdr:pic>
      <xdr:nvPicPr>
        <xdr:cNvPr id="1101" name="Picture 1100" descr="Graph">
          <a:hlinkClick xmlns:r="http://schemas.openxmlformats.org/officeDocument/2006/relationships" r:id="rId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11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133350</xdr:colOff>
      <xdr:row>133</xdr:row>
      <xdr:rowOff>123825</xdr:rowOff>
    </xdr:to>
    <xdr:pic>
      <xdr:nvPicPr>
        <xdr:cNvPr id="1102" name="Picture 1101" descr="Graph">
          <a:hlinkClick xmlns:r="http://schemas.openxmlformats.org/officeDocument/2006/relationships" r:id="rId4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5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133</xdr:row>
      <xdr:rowOff>0</xdr:rowOff>
    </xdr:from>
    <xdr:to>
      <xdr:col>23</xdr:col>
      <xdr:colOff>133350</xdr:colOff>
      <xdr:row>133</xdr:row>
      <xdr:rowOff>123825</xdr:rowOff>
    </xdr:to>
    <xdr:pic>
      <xdr:nvPicPr>
        <xdr:cNvPr id="1103" name="Picture 1102" descr="Graph">
          <a:hlinkClick xmlns:r="http://schemas.openxmlformats.org/officeDocument/2006/relationships" r:id="rId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35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133350</xdr:colOff>
      <xdr:row>134</xdr:row>
      <xdr:rowOff>123825</xdr:rowOff>
    </xdr:to>
    <xdr:pic>
      <xdr:nvPicPr>
        <xdr:cNvPr id="1104" name="Picture 1103" descr="Graph">
          <a:hlinkClick xmlns:r="http://schemas.openxmlformats.org/officeDocument/2006/relationships" r:id="rId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9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134</xdr:row>
      <xdr:rowOff>0</xdr:rowOff>
    </xdr:from>
    <xdr:to>
      <xdr:col>23</xdr:col>
      <xdr:colOff>133350</xdr:colOff>
      <xdr:row>134</xdr:row>
      <xdr:rowOff>123825</xdr:rowOff>
    </xdr:to>
    <xdr:pic>
      <xdr:nvPicPr>
        <xdr:cNvPr id="1105" name="Picture 1104" descr="Graph">
          <a:hlinkClick xmlns:r="http://schemas.openxmlformats.org/officeDocument/2006/relationships" r:id="rId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59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133350</xdr:colOff>
      <xdr:row>135</xdr:row>
      <xdr:rowOff>123825</xdr:rowOff>
    </xdr:to>
    <xdr:pic>
      <xdr:nvPicPr>
        <xdr:cNvPr id="1106" name="Picture 1105" descr="Graph">
          <a:hlinkClick xmlns:r="http://schemas.openxmlformats.org/officeDocument/2006/relationships" r:id="rId4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3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135</xdr:row>
      <xdr:rowOff>0</xdr:rowOff>
    </xdr:from>
    <xdr:to>
      <xdr:col>23</xdr:col>
      <xdr:colOff>133350</xdr:colOff>
      <xdr:row>135</xdr:row>
      <xdr:rowOff>123825</xdr:rowOff>
    </xdr:to>
    <xdr:pic>
      <xdr:nvPicPr>
        <xdr:cNvPr id="1107" name="Picture 1106" descr="Graph">
          <a:hlinkClick xmlns:r="http://schemas.openxmlformats.org/officeDocument/2006/relationships" r:id="rId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83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133350</xdr:colOff>
      <xdr:row>136</xdr:row>
      <xdr:rowOff>123825</xdr:rowOff>
    </xdr:to>
    <xdr:pic>
      <xdr:nvPicPr>
        <xdr:cNvPr id="1108" name="Picture 1107" descr="Graph">
          <a:hlinkClick xmlns:r="http://schemas.openxmlformats.org/officeDocument/2006/relationships" r:id="rId4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7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136</xdr:row>
      <xdr:rowOff>0</xdr:rowOff>
    </xdr:from>
    <xdr:to>
      <xdr:col>23</xdr:col>
      <xdr:colOff>133350</xdr:colOff>
      <xdr:row>136</xdr:row>
      <xdr:rowOff>123825</xdr:rowOff>
    </xdr:to>
    <xdr:pic>
      <xdr:nvPicPr>
        <xdr:cNvPr id="1109" name="Picture 1108" descr="Graph">
          <a:hlinkClick xmlns:r="http://schemas.openxmlformats.org/officeDocument/2006/relationships" r:id="rId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07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133350</xdr:colOff>
      <xdr:row>137</xdr:row>
      <xdr:rowOff>123825</xdr:rowOff>
    </xdr:to>
    <xdr:pic>
      <xdr:nvPicPr>
        <xdr:cNvPr id="1110" name="Picture 1109" descr="Graph">
          <a:hlinkClick xmlns:r="http://schemas.openxmlformats.org/officeDocument/2006/relationships" r:id="rId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0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137</xdr:row>
      <xdr:rowOff>0</xdr:rowOff>
    </xdr:from>
    <xdr:to>
      <xdr:col>23</xdr:col>
      <xdr:colOff>133350</xdr:colOff>
      <xdr:row>137</xdr:row>
      <xdr:rowOff>123825</xdr:rowOff>
    </xdr:to>
    <xdr:pic>
      <xdr:nvPicPr>
        <xdr:cNvPr id="1111" name="Picture 1110" descr="Graph">
          <a:hlinkClick xmlns:r="http://schemas.openxmlformats.org/officeDocument/2006/relationships" r:id="rId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30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133350</xdr:colOff>
      <xdr:row>138</xdr:row>
      <xdr:rowOff>123825</xdr:rowOff>
    </xdr:to>
    <xdr:pic>
      <xdr:nvPicPr>
        <xdr:cNvPr id="1112" name="Picture 1111" descr="Graph">
          <a:hlinkClick xmlns:r="http://schemas.openxmlformats.org/officeDocument/2006/relationships" r:id="rId4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4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138</xdr:row>
      <xdr:rowOff>0</xdr:rowOff>
    </xdr:from>
    <xdr:to>
      <xdr:col>23</xdr:col>
      <xdr:colOff>133350</xdr:colOff>
      <xdr:row>138</xdr:row>
      <xdr:rowOff>123825</xdr:rowOff>
    </xdr:to>
    <xdr:pic>
      <xdr:nvPicPr>
        <xdr:cNvPr id="1113" name="Picture 1112" descr="Graph">
          <a:hlinkClick xmlns:r="http://schemas.openxmlformats.org/officeDocument/2006/relationships" r:id="rId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54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133350</xdr:colOff>
      <xdr:row>139</xdr:row>
      <xdr:rowOff>123825</xdr:rowOff>
    </xdr:to>
    <xdr:pic>
      <xdr:nvPicPr>
        <xdr:cNvPr id="1114" name="Picture 1113" descr="Graph">
          <a:hlinkClick xmlns:r="http://schemas.openxmlformats.org/officeDocument/2006/relationships" r:id="rId4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8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139</xdr:row>
      <xdr:rowOff>0</xdr:rowOff>
    </xdr:from>
    <xdr:to>
      <xdr:col>23</xdr:col>
      <xdr:colOff>133350</xdr:colOff>
      <xdr:row>139</xdr:row>
      <xdr:rowOff>123825</xdr:rowOff>
    </xdr:to>
    <xdr:pic>
      <xdr:nvPicPr>
        <xdr:cNvPr id="1115" name="Picture 1114" descr="Graph">
          <a:hlinkClick xmlns:r="http://schemas.openxmlformats.org/officeDocument/2006/relationships" r:id="rId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78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133350</xdr:colOff>
      <xdr:row>140</xdr:row>
      <xdr:rowOff>123825</xdr:rowOff>
    </xdr:to>
    <xdr:pic>
      <xdr:nvPicPr>
        <xdr:cNvPr id="1116" name="Picture 1115" descr="Graph">
          <a:hlinkClick xmlns:r="http://schemas.openxmlformats.org/officeDocument/2006/relationships" r:id="rId4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2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140</xdr:row>
      <xdr:rowOff>0</xdr:rowOff>
    </xdr:from>
    <xdr:to>
      <xdr:col>23</xdr:col>
      <xdr:colOff>133350</xdr:colOff>
      <xdr:row>140</xdr:row>
      <xdr:rowOff>123825</xdr:rowOff>
    </xdr:to>
    <xdr:pic>
      <xdr:nvPicPr>
        <xdr:cNvPr id="1117" name="Picture 1116" descr="Graph">
          <a:hlinkClick xmlns:r="http://schemas.openxmlformats.org/officeDocument/2006/relationships" r:id="rId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02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133350</xdr:colOff>
      <xdr:row>141</xdr:row>
      <xdr:rowOff>123825</xdr:rowOff>
    </xdr:to>
    <xdr:pic>
      <xdr:nvPicPr>
        <xdr:cNvPr id="1118" name="Picture 1117" descr="Graph">
          <a:hlinkClick xmlns:r="http://schemas.openxmlformats.org/officeDocument/2006/relationships" r:id="rId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6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141</xdr:row>
      <xdr:rowOff>0</xdr:rowOff>
    </xdr:from>
    <xdr:to>
      <xdr:col>23</xdr:col>
      <xdr:colOff>133350</xdr:colOff>
      <xdr:row>141</xdr:row>
      <xdr:rowOff>123825</xdr:rowOff>
    </xdr:to>
    <xdr:pic>
      <xdr:nvPicPr>
        <xdr:cNvPr id="1119" name="Picture 1118" descr="Graph">
          <a:hlinkClick xmlns:r="http://schemas.openxmlformats.org/officeDocument/2006/relationships" r:id="rId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26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133350</xdr:colOff>
      <xdr:row>142</xdr:row>
      <xdr:rowOff>123825</xdr:rowOff>
    </xdr:to>
    <xdr:pic>
      <xdr:nvPicPr>
        <xdr:cNvPr id="1120" name="Picture 1119" descr="Graph">
          <a:hlinkClick xmlns:r="http://schemas.openxmlformats.org/officeDocument/2006/relationships" r:id="rId4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9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142</xdr:row>
      <xdr:rowOff>0</xdr:rowOff>
    </xdr:from>
    <xdr:to>
      <xdr:col>23</xdr:col>
      <xdr:colOff>133350</xdr:colOff>
      <xdr:row>142</xdr:row>
      <xdr:rowOff>123825</xdr:rowOff>
    </xdr:to>
    <xdr:pic>
      <xdr:nvPicPr>
        <xdr:cNvPr id="1121" name="Picture 1120" descr="Graph">
          <a:hlinkClick xmlns:r="http://schemas.openxmlformats.org/officeDocument/2006/relationships" r:id="rId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49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133350</xdr:colOff>
      <xdr:row>143</xdr:row>
      <xdr:rowOff>123825</xdr:rowOff>
    </xdr:to>
    <xdr:pic>
      <xdr:nvPicPr>
        <xdr:cNvPr id="1122" name="Picture 1121" descr="Graph">
          <a:hlinkClick xmlns:r="http://schemas.openxmlformats.org/officeDocument/2006/relationships" r:id="rId4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3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143</xdr:row>
      <xdr:rowOff>0</xdr:rowOff>
    </xdr:from>
    <xdr:to>
      <xdr:col>23</xdr:col>
      <xdr:colOff>133350</xdr:colOff>
      <xdr:row>143</xdr:row>
      <xdr:rowOff>123825</xdr:rowOff>
    </xdr:to>
    <xdr:pic>
      <xdr:nvPicPr>
        <xdr:cNvPr id="1123" name="Picture 1122" descr="Graph">
          <a:hlinkClick xmlns:r="http://schemas.openxmlformats.org/officeDocument/2006/relationships" r:id="rId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73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133350</xdr:colOff>
      <xdr:row>144</xdr:row>
      <xdr:rowOff>123825</xdr:rowOff>
    </xdr:to>
    <xdr:pic>
      <xdr:nvPicPr>
        <xdr:cNvPr id="1124" name="Picture 1123" descr="Graph">
          <a:hlinkClick xmlns:r="http://schemas.openxmlformats.org/officeDocument/2006/relationships" r:id="rId4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7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144</xdr:row>
      <xdr:rowOff>0</xdr:rowOff>
    </xdr:from>
    <xdr:to>
      <xdr:col>23</xdr:col>
      <xdr:colOff>133350</xdr:colOff>
      <xdr:row>144</xdr:row>
      <xdr:rowOff>123825</xdr:rowOff>
    </xdr:to>
    <xdr:pic>
      <xdr:nvPicPr>
        <xdr:cNvPr id="1125" name="Picture 1124" descr="Graph">
          <a:hlinkClick xmlns:r="http://schemas.openxmlformats.org/officeDocument/2006/relationships" r:id="rId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97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133350</xdr:colOff>
      <xdr:row>145</xdr:row>
      <xdr:rowOff>123825</xdr:rowOff>
    </xdr:to>
    <xdr:pic>
      <xdr:nvPicPr>
        <xdr:cNvPr id="1126" name="Picture 1125" descr="Graph">
          <a:hlinkClick xmlns:r="http://schemas.openxmlformats.org/officeDocument/2006/relationships" r:id="rId4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1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145</xdr:row>
      <xdr:rowOff>0</xdr:rowOff>
    </xdr:from>
    <xdr:to>
      <xdr:col>23</xdr:col>
      <xdr:colOff>133350</xdr:colOff>
      <xdr:row>145</xdr:row>
      <xdr:rowOff>123825</xdr:rowOff>
    </xdr:to>
    <xdr:pic>
      <xdr:nvPicPr>
        <xdr:cNvPr id="1127" name="Picture 1126" descr="Graph">
          <a:hlinkClick xmlns:r="http://schemas.openxmlformats.org/officeDocument/2006/relationships" r:id="rId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21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133350</xdr:colOff>
      <xdr:row>146</xdr:row>
      <xdr:rowOff>123825</xdr:rowOff>
    </xdr:to>
    <xdr:pic>
      <xdr:nvPicPr>
        <xdr:cNvPr id="1128" name="Picture 1127" descr="Graph">
          <a:hlinkClick xmlns:r="http://schemas.openxmlformats.org/officeDocument/2006/relationships" r:id="rId4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5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146</xdr:row>
      <xdr:rowOff>0</xdr:rowOff>
    </xdr:from>
    <xdr:to>
      <xdr:col>23</xdr:col>
      <xdr:colOff>133350</xdr:colOff>
      <xdr:row>146</xdr:row>
      <xdr:rowOff>123825</xdr:rowOff>
    </xdr:to>
    <xdr:pic>
      <xdr:nvPicPr>
        <xdr:cNvPr id="1129" name="Picture 1128" descr="Graph">
          <a:hlinkClick xmlns:r="http://schemas.openxmlformats.org/officeDocument/2006/relationships" r:id="rId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45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133350</xdr:colOff>
      <xdr:row>147</xdr:row>
      <xdr:rowOff>123825</xdr:rowOff>
    </xdr:to>
    <xdr:pic>
      <xdr:nvPicPr>
        <xdr:cNvPr id="1130" name="Picture 1129" descr="Graph">
          <a:hlinkClick xmlns:r="http://schemas.openxmlformats.org/officeDocument/2006/relationships" r:id="rId4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9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147</xdr:row>
      <xdr:rowOff>0</xdr:rowOff>
    </xdr:from>
    <xdr:to>
      <xdr:col>23</xdr:col>
      <xdr:colOff>133350</xdr:colOff>
      <xdr:row>147</xdr:row>
      <xdr:rowOff>123825</xdr:rowOff>
    </xdr:to>
    <xdr:pic>
      <xdr:nvPicPr>
        <xdr:cNvPr id="1131" name="Picture 1130" descr="Graph">
          <a:hlinkClick xmlns:r="http://schemas.openxmlformats.org/officeDocument/2006/relationships" r:id="rId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69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133350</xdr:colOff>
      <xdr:row>148</xdr:row>
      <xdr:rowOff>123825</xdr:rowOff>
    </xdr:to>
    <xdr:pic>
      <xdr:nvPicPr>
        <xdr:cNvPr id="1132" name="Picture 1131" descr="Graph">
          <a:hlinkClick xmlns:r="http://schemas.openxmlformats.org/officeDocument/2006/relationships" r:id="rId4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2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148</xdr:row>
      <xdr:rowOff>0</xdr:rowOff>
    </xdr:from>
    <xdr:to>
      <xdr:col>23</xdr:col>
      <xdr:colOff>133350</xdr:colOff>
      <xdr:row>148</xdr:row>
      <xdr:rowOff>123825</xdr:rowOff>
    </xdr:to>
    <xdr:pic>
      <xdr:nvPicPr>
        <xdr:cNvPr id="1133" name="Picture 1132" descr="Graph">
          <a:hlinkClick xmlns:r="http://schemas.openxmlformats.org/officeDocument/2006/relationships" r:id="rId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92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133350</xdr:colOff>
      <xdr:row>149</xdr:row>
      <xdr:rowOff>123825</xdr:rowOff>
    </xdr:to>
    <xdr:pic>
      <xdr:nvPicPr>
        <xdr:cNvPr id="1134" name="Picture 1133" descr="Graph">
          <a:hlinkClick xmlns:r="http://schemas.openxmlformats.org/officeDocument/2006/relationships" r:id="rId4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6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149</xdr:row>
      <xdr:rowOff>0</xdr:rowOff>
    </xdr:from>
    <xdr:to>
      <xdr:col>23</xdr:col>
      <xdr:colOff>133350</xdr:colOff>
      <xdr:row>149</xdr:row>
      <xdr:rowOff>123825</xdr:rowOff>
    </xdr:to>
    <xdr:pic>
      <xdr:nvPicPr>
        <xdr:cNvPr id="1135" name="Picture 1134" descr="Graph">
          <a:hlinkClick xmlns:r="http://schemas.openxmlformats.org/officeDocument/2006/relationships" r:id="rId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16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133350</xdr:colOff>
      <xdr:row>150</xdr:row>
      <xdr:rowOff>123825</xdr:rowOff>
    </xdr:to>
    <xdr:pic>
      <xdr:nvPicPr>
        <xdr:cNvPr id="1136" name="Picture 1135" descr="Graph">
          <a:hlinkClick xmlns:r="http://schemas.openxmlformats.org/officeDocument/2006/relationships" r:id="rId4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0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150</xdr:row>
      <xdr:rowOff>0</xdr:rowOff>
    </xdr:from>
    <xdr:to>
      <xdr:col>23</xdr:col>
      <xdr:colOff>133350</xdr:colOff>
      <xdr:row>150</xdr:row>
      <xdr:rowOff>123825</xdr:rowOff>
    </xdr:to>
    <xdr:pic>
      <xdr:nvPicPr>
        <xdr:cNvPr id="1137" name="Picture 1136" descr="Graph">
          <a:hlinkClick xmlns:r="http://schemas.openxmlformats.org/officeDocument/2006/relationships" r:id="rId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40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133350</xdr:colOff>
      <xdr:row>151</xdr:row>
      <xdr:rowOff>123825</xdr:rowOff>
    </xdr:to>
    <xdr:pic>
      <xdr:nvPicPr>
        <xdr:cNvPr id="1138" name="Picture 1137" descr="Graph">
          <a:hlinkClick xmlns:r="http://schemas.openxmlformats.org/officeDocument/2006/relationships" r:id="rId4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4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151</xdr:row>
      <xdr:rowOff>0</xdr:rowOff>
    </xdr:from>
    <xdr:to>
      <xdr:col>23</xdr:col>
      <xdr:colOff>133350</xdr:colOff>
      <xdr:row>151</xdr:row>
      <xdr:rowOff>123825</xdr:rowOff>
    </xdr:to>
    <xdr:pic>
      <xdr:nvPicPr>
        <xdr:cNvPr id="1139" name="Picture 1138" descr="Graph">
          <a:hlinkClick xmlns:r="http://schemas.openxmlformats.org/officeDocument/2006/relationships" r:id="rId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64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133350</xdr:colOff>
      <xdr:row>152</xdr:row>
      <xdr:rowOff>123825</xdr:rowOff>
    </xdr:to>
    <xdr:pic>
      <xdr:nvPicPr>
        <xdr:cNvPr id="1140" name="Picture 1139" descr="Graph">
          <a:hlinkClick xmlns:r="http://schemas.openxmlformats.org/officeDocument/2006/relationships" r:id="rId4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8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152</xdr:row>
      <xdr:rowOff>0</xdr:rowOff>
    </xdr:from>
    <xdr:to>
      <xdr:col>23</xdr:col>
      <xdr:colOff>133350</xdr:colOff>
      <xdr:row>152</xdr:row>
      <xdr:rowOff>123825</xdr:rowOff>
    </xdr:to>
    <xdr:pic>
      <xdr:nvPicPr>
        <xdr:cNvPr id="1141" name="Picture 1140" descr="Graph">
          <a:hlinkClick xmlns:r="http://schemas.openxmlformats.org/officeDocument/2006/relationships" r:id="rId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88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133350</xdr:colOff>
      <xdr:row>153</xdr:row>
      <xdr:rowOff>123825</xdr:rowOff>
    </xdr:to>
    <xdr:pic>
      <xdr:nvPicPr>
        <xdr:cNvPr id="1142" name="Picture 1141" descr="Graph">
          <a:hlinkClick xmlns:r="http://schemas.openxmlformats.org/officeDocument/2006/relationships" r:id="rId4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1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153</xdr:row>
      <xdr:rowOff>0</xdr:rowOff>
    </xdr:from>
    <xdr:to>
      <xdr:col>23</xdr:col>
      <xdr:colOff>133350</xdr:colOff>
      <xdr:row>153</xdr:row>
      <xdr:rowOff>123825</xdr:rowOff>
    </xdr:to>
    <xdr:pic>
      <xdr:nvPicPr>
        <xdr:cNvPr id="1143" name="Picture 1142" descr="Graph">
          <a:hlinkClick xmlns:r="http://schemas.openxmlformats.org/officeDocument/2006/relationships" r:id="rId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11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133350</xdr:colOff>
      <xdr:row>154</xdr:row>
      <xdr:rowOff>123825</xdr:rowOff>
    </xdr:to>
    <xdr:pic>
      <xdr:nvPicPr>
        <xdr:cNvPr id="1144" name="Picture 1143" descr="Graph">
          <a:hlinkClick xmlns:r="http://schemas.openxmlformats.org/officeDocument/2006/relationships" r:id="rId4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5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154</xdr:row>
      <xdr:rowOff>0</xdr:rowOff>
    </xdr:from>
    <xdr:to>
      <xdr:col>23</xdr:col>
      <xdr:colOff>133350</xdr:colOff>
      <xdr:row>154</xdr:row>
      <xdr:rowOff>123825</xdr:rowOff>
    </xdr:to>
    <xdr:pic>
      <xdr:nvPicPr>
        <xdr:cNvPr id="1145" name="Picture 1144" descr="Graph">
          <a:hlinkClick xmlns:r="http://schemas.openxmlformats.org/officeDocument/2006/relationships" r:id="rId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35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133350</xdr:colOff>
      <xdr:row>155</xdr:row>
      <xdr:rowOff>123825</xdr:rowOff>
    </xdr:to>
    <xdr:pic>
      <xdr:nvPicPr>
        <xdr:cNvPr id="1146" name="Picture 1145" descr="Graph">
          <a:hlinkClick xmlns:r="http://schemas.openxmlformats.org/officeDocument/2006/relationships" r:id="rId4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9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155</xdr:row>
      <xdr:rowOff>0</xdr:rowOff>
    </xdr:from>
    <xdr:to>
      <xdr:col>23</xdr:col>
      <xdr:colOff>133350</xdr:colOff>
      <xdr:row>155</xdr:row>
      <xdr:rowOff>123825</xdr:rowOff>
    </xdr:to>
    <xdr:pic>
      <xdr:nvPicPr>
        <xdr:cNvPr id="1147" name="Picture 1146" descr="Graph">
          <a:hlinkClick xmlns:r="http://schemas.openxmlformats.org/officeDocument/2006/relationships" r:id="rId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59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1148" name="Picture 1147" descr="Graph">
          <a:hlinkClick xmlns:r="http://schemas.openxmlformats.org/officeDocument/2006/relationships" r:id="rId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1149" name="Picture 1148" descr="Graph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1150" name="Picture 1149" descr="Graph">
          <a:hlinkClick xmlns:r="http://schemas.openxmlformats.org/officeDocument/2006/relationships" r:id="rId1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1151" name="Picture 1150" descr="Graph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3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1152" name="Picture 1151" descr="Graph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1153" name="Picture 1152" descr="Graph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7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1154" name="Picture 1153" descr="Graph">
          <a:hlinkClick xmlns:r="http://schemas.openxmlformats.org/officeDocument/2006/relationships" r:id="rId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1155" name="Picture 1154" descr="Graph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1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1156" name="Picture 1155" descr="Graph">
          <a:hlinkClick xmlns:r="http://schemas.openxmlformats.org/officeDocument/2006/relationships" r:id="rId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1157" name="Picture 1156" descr="Graph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5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1158" name="Picture 1157" descr="Graph">
          <a:hlinkClick xmlns:r="http://schemas.openxmlformats.org/officeDocument/2006/relationships" r:id="rId1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1159" name="Picture 1158" descr="Graph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9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1160" name="Picture 1159" descr="Graph">
          <a:hlinkClick xmlns:r="http://schemas.openxmlformats.org/officeDocument/2006/relationships" r:id="rId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1161" name="Picture 1160" descr="Graph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2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1162" name="Picture 1161" descr="Graph">
          <a:hlinkClick xmlns:r="http://schemas.openxmlformats.org/officeDocument/2006/relationships" r:id="rId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1163" name="Picture 1162" descr="Graph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1164" name="Picture 1163" descr="Graph">
          <a:hlinkClick xmlns:r="http://schemas.openxmlformats.org/officeDocument/2006/relationships" r:id="rId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1165" name="Picture 1164" descr="Graph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0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1166" name="Picture 1165" descr="Graph">
          <a:hlinkClick xmlns:r="http://schemas.openxmlformats.org/officeDocument/2006/relationships" r:id="rId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1167" name="Picture 1166" descr="Graph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4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1168" name="Picture 1167" descr="Graph">
          <a:hlinkClick xmlns:r="http://schemas.openxmlformats.org/officeDocument/2006/relationships" r:id="rId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1169" name="Picture 1168" descr="Graph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8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1170" name="Picture 1169" descr="Graph">
          <a:hlinkClick xmlns:r="http://schemas.openxmlformats.org/officeDocument/2006/relationships" r:id="rId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1171" name="Picture 1170" descr="Graph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01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1172" name="Picture 1171" descr="Graph">
          <a:hlinkClick xmlns:r="http://schemas.openxmlformats.org/officeDocument/2006/relationships" r:id="rId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1173" name="Picture 1172" descr="Graph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1174" name="Picture 1173" descr="Graph">
          <a:hlinkClick xmlns:r="http://schemas.openxmlformats.org/officeDocument/2006/relationships" r:id="rId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1175" name="Picture 1174" descr="Graph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49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1176" name="Picture 1175" descr="Graph">
          <a:hlinkClick xmlns:r="http://schemas.openxmlformats.org/officeDocument/2006/relationships" r:id="rId1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1177" name="Picture 1176" descr="Graph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73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1178" name="Picture 1177" descr="Graph">
          <a:hlinkClick xmlns:r="http://schemas.openxmlformats.org/officeDocument/2006/relationships" r:id="rId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1179" name="Picture 1178" descr="Graph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1180" name="Picture 1179" descr="Graph">
          <a:hlinkClick xmlns:r="http://schemas.openxmlformats.org/officeDocument/2006/relationships" r:id="rId2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1181" name="Picture 1180" descr="Graph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21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1182" name="Picture 1181" descr="Graph">
          <a:hlinkClick xmlns:r="http://schemas.openxmlformats.org/officeDocument/2006/relationships" r:id="rId2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1183" name="Picture 1182" descr="Graph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44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1184" name="Picture 1183" descr="Graph">
          <a:hlinkClick xmlns:r="http://schemas.openxmlformats.org/officeDocument/2006/relationships" r:id="rId2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1185" name="Picture 1184" descr="Graph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68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1186" name="Picture 1185" descr="Graph">
          <a:hlinkClick xmlns:r="http://schemas.openxmlformats.org/officeDocument/2006/relationships" r:id="rId2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1187" name="Picture 1186" descr="Graph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92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1188" name="Picture 1187" descr="Graph">
          <a:hlinkClick xmlns:r="http://schemas.openxmlformats.org/officeDocument/2006/relationships" r:id="rId2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1189" name="Picture 1188" descr="Graph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1190" name="Picture 1189" descr="Graph">
          <a:hlinkClick xmlns:r="http://schemas.openxmlformats.org/officeDocument/2006/relationships" r:id="rId2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1191" name="Picture 1190" descr="Graph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1192" name="Picture 1191" descr="Graph">
          <a:hlinkClick xmlns:r="http://schemas.openxmlformats.org/officeDocument/2006/relationships" r:id="rId2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1193" name="Picture 1192" descr="Graph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63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1194" name="Picture 1193" descr="Graph">
          <a:hlinkClick xmlns:r="http://schemas.openxmlformats.org/officeDocument/2006/relationships" r:id="rId2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1195" name="Picture 1194" descr="Graph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87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1196" name="Picture 1195" descr="Graph">
          <a:hlinkClick xmlns:r="http://schemas.openxmlformats.org/officeDocument/2006/relationships" r:id="rId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1197" name="Picture 1196" descr="Graph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11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1198" name="Picture 1197" descr="Graph">
          <a:hlinkClick xmlns:r="http://schemas.openxmlformats.org/officeDocument/2006/relationships" r:id="rId2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1199" name="Picture 1198" descr="Graph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35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1200" name="Picture 1199" descr="Graph">
          <a:hlinkClick xmlns:r="http://schemas.openxmlformats.org/officeDocument/2006/relationships" r:id="rId2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1201" name="Picture 1200" descr="Graph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59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1202" name="Picture 1201" descr="Graph">
          <a:hlinkClick xmlns:r="http://schemas.openxmlformats.org/officeDocument/2006/relationships" r:id="rId2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1203" name="Picture 1202" descr="Graph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82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1204" name="Picture 1203" descr="Graph">
          <a:hlinkClick xmlns:r="http://schemas.openxmlformats.org/officeDocument/2006/relationships" r:id="rId2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1205" name="Picture 1204" descr="Graph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1206" name="Picture 1205" descr="Graph">
          <a:hlinkClick xmlns:r="http://schemas.openxmlformats.org/officeDocument/2006/relationships" r:id="rId2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1207" name="Picture 1206" descr="Graph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30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1208" name="Picture 1207" descr="Graph">
          <a:hlinkClick xmlns:r="http://schemas.openxmlformats.org/officeDocument/2006/relationships" r:id="rId2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1209" name="Picture 1208" descr="Graph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54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1210" name="Picture 1209" descr="Graph">
          <a:hlinkClick xmlns:r="http://schemas.openxmlformats.org/officeDocument/2006/relationships" r:id="rId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1211" name="Picture 1210" descr="Graph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78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1212" name="Picture 1211" descr="Graph">
          <a:hlinkClick xmlns:r="http://schemas.openxmlformats.org/officeDocument/2006/relationships" r:id="rId2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1213" name="Picture 1212" descr="Graph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02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1214" name="Picture 1213" descr="Graph">
          <a:hlinkClick xmlns:r="http://schemas.openxmlformats.org/officeDocument/2006/relationships" r:id="rId2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1215" name="Picture 1214" descr="Graph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1216" name="Picture 1215" descr="Graph">
          <a:hlinkClick xmlns:r="http://schemas.openxmlformats.org/officeDocument/2006/relationships" r:id="rId2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1217" name="Picture 1216" descr="Graph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49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1218" name="Picture 1217" descr="Graph">
          <a:hlinkClick xmlns:r="http://schemas.openxmlformats.org/officeDocument/2006/relationships" r:id="rId2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1219" name="Picture 1218" descr="Graph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73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1220" name="Picture 1219" descr="Graph">
          <a:hlinkClick xmlns:r="http://schemas.openxmlformats.org/officeDocument/2006/relationships" r:id="rId2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1221" name="Picture 1220" descr="Graph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1222" name="Picture 1221" descr="Graph">
          <a:hlinkClick xmlns:r="http://schemas.openxmlformats.org/officeDocument/2006/relationships" r:id="rId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1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1223" name="Picture 1222" descr="Graph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21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1224" name="Picture 1223" descr="Graph">
          <a:hlinkClick xmlns:r="http://schemas.openxmlformats.org/officeDocument/2006/relationships" r:id="rId2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1225" name="Picture 1224" descr="Graph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44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1226" name="Picture 1225" descr="Graph">
          <a:hlinkClick xmlns:r="http://schemas.openxmlformats.org/officeDocument/2006/relationships" r:id="rId2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8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1227" name="Picture 1226" descr="Graph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68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1228" name="Picture 1227" descr="Graph">
          <a:hlinkClick xmlns:r="http://schemas.openxmlformats.org/officeDocument/2006/relationships" r:id="rId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1229" name="Picture 1228" descr="Graph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92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1230" name="Picture 1229" descr="Graph">
          <a:hlinkClick xmlns:r="http://schemas.openxmlformats.org/officeDocument/2006/relationships" r:id="rId2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1231" name="Picture 1230" descr="Graph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1232" name="Picture 1231" descr="Graph">
          <a:hlinkClick xmlns:r="http://schemas.openxmlformats.org/officeDocument/2006/relationships" r:id="rId2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1233" name="Picture 1232" descr="Graph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1234" name="Picture 1233" descr="Graph">
          <a:hlinkClick xmlns:r="http://schemas.openxmlformats.org/officeDocument/2006/relationships" r:id="rId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1235" name="Picture 1234" descr="Graph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63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1236" name="Picture 1235" descr="Graph">
          <a:hlinkClick xmlns:r="http://schemas.openxmlformats.org/officeDocument/2006/relationships" r:id="rId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1237" name="Picture 1236" descr="Graph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87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1238" name="Picture 1237" descr="Graph">
          <a:hlinkClick xmlns:r="http://schemas.openxmlformats.org/officeDocument/2006/relationships" r:id="rId2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1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1239" name="Picture 1238" descr="Graph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11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1240" name="Picture 1239" descr="Graph">
          <a:hlinkClick xmlns:r="http://schemas.openxmlformats.org/officeDocument/2006/relationships" r:id="rId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5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1241" name="Picture 1240" descr="Graph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35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1242" name="Picture 1241" descr="Graph">
          <a:hlinkClick xmlns:r="http://schemas.openxmlformats.org/officeDocument/2006/relationships" r:id="rId2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1243" name="Picture 1242" descr="Graph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59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1244" name="Picture 1243" descr="Graph">
          <a:hlinkClick xmlns:r="http://schemas.openxmlformats.org/officeDocument/2006/relationships" r:id="rId2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1245" name="Picture 1244" descr="Graph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83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1246" name="Picture 1245" descr="Graph">
          <a:hlinkClick xmlns:r="http://schemas.openxmlformats.org/officeDocument/2006/relationships" r:id="rId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6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1247" name="Picture 1246" descr="Graph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06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1248" name="Picture 1247" descr="Graph">
          <a:hlinkClick xmlns:r="http://schemas.openxmlformats.org/officeDocument/2006/relationships" r:id="rId2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0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1249" name="Picture 1248" descr="Graph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30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1250" name="Picture 1249" descr="Graph">
          <a:hlinkClick xmlns:r="http://schemas.openxmlformats.org/officeDocument/2006/relationships" r:id="rId2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4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1251" name="Picture 1250" descr="Graph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54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1252" name="Picture 1251" descr="Graph">
          <a:hlinkClick xmlns:r="http://schemas.openxmlformats.org/officeDocument/2006/relationships" r:id="rId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8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1253" name="Picture 1252" descr="Graph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78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1254" name="Picture 1253" descr="Graph">
          <a:hlinkClick xmlns:r="http://schemas.openxmlformats.org/officeDocument/2006/relationships" r:id="rId2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2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1255" name="Picture 1254" descr="Graph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2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1256" name="Picture 1255" descr="Graph">
          <a:hlinkClick xmlns:r="http://schemas.openxmlformats.org/officeDocument/2006/relationships" r:id="rId2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1257" name="Picture 1256" descr="Graph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1258" name="Picture 1257" descr="Graph">
          <a:hlinkClick xmlns:r="http://schemas.openxmlformats.org/officeDocument/2006/relationships" r:id="rId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9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1259" name="Picture 1258" descr="Graph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49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1260" name="Picture 1259" descr="Graph">
          <a:hlinkClick xmlns:r="http://schemas.openxmlformats.org/officeDocument/2006/relationships" r:id="rId2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3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1261" name="Picture 1260" descr="Graph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73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1262" name="Picture 1261" descr="Graph">
          <a:hlinkClick xmlns:r="http://schemas.openxmlformats.org/officeDocument/2006/relationships" r:id="rId2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1263" name="Picture 1262" descr="Graph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1264" name="Picture 1263" descr="Graph">
          <a:hlinkClick xmlns:r="http://schemas.openxmlformats.org/officeDocument/2006/relationships" r:id="rId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1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133350</xdr:colOff>
      <xdr:row>61</xdr:row>
      <xdr:rowOff>123825</xdr:rowOff>
    </xdr:to>
    <xdr:pic>
      <xdr:nvPicPr>
        <xdr:cNvPr id="1265" name="Picture 1264" descr="Graph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21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133350</xdr:colOff>
      <xdr:row>62</xdr:row>
      <xdr:rowOff>123825</xdr:rowOff>
    </xdr:to>
    <xdr:pic>
      <xdr:nvPicPr>
        <xdr:cNvPr id="1266" name="Picture 1265" descr="Graph">
          <a:hlinkClick xmlns:r="http://schemas.openxmlformats.org/officeDocument/2006/relationships" r:id="rId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4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133350</xdr:colOff>
      <xdr:row>62</xdr:row>
      <xdr:rowOff>123825</xdr:rowOff>
    </xdr:to>
    <xdr:pic>
      <xdr:nvPicPr>
        <xdr:cNvPr id="1267" name="Picture 1266" descr="Graph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44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133350</xdr:colOff>
      <xdr:row>63</xdr:row>
      <xdr:rowOff>123825</xdr:rowOff>
    </xdr:to>
    <xdr:pic>
      <xdr:nvPicPr>
        <xdr:cNvPr id="1268" name="Picture 1267" descr="Graph">
          <a:hlinkClick xmlns:r="http://schemas.openxmlformats.org/officeDocument/2006/relationships" r:id="rId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8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133350</xdr:colOff>
      <xdr:row>63</xdr:row>
      <xdr:rowOff>123825</xdr:rowOff>
    </xdr:to>
    <xdr:pic>
      <xdr:nvPicPr>
        <xdr:cNvPr id="1269" name="Picture 1268" descr="Graph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68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133350</xdr:colOff>
      <xdr:row>64</xdr:row>
      <xdr:rowOff>123825</xdr:rowOff>
    </xdr:to>
    <xdr:pic>
      <xdr:nvPicPr>
        <xdr:cNvPr id="1270" name="Picture 1269" descr="Graph">
          <a:hlinkClick xmlns:r="http://schemas.openxmlformats.org/officeDocument/2006/relationships" r:id="rId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2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133350</xdr:colOff>
      <xdr:row>64</xdr:row>
      <xdr:rowOff>123825</xdr:rowOff>
    </xdr:to>
    <xdr:pic>
      <xdr:nvPicPr>
        <xdr:cNvPr id="1271" name="Picture 1270" descr="Graph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92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133350</xdr:colOff>
      <xdr:row>65</xdr:row>
      <xdr:rowOff>123825</xdr:rowOff>
    </xdr:to>
    <xdr:pic>
      <xdr:nvPicPr>
        <xdr:cNvPr id="1272" name="Picture 1271" descr="Graph">
          <a:hlinkClick xmlns:r="http://schemas.openxmlformats.org/officeDocument/2006/relationships" r:id="rId2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133350</xdr:colOff>
      <xdr:row>65</xdr:row>
      <xdr:rowOff>123825</xdr:rowOff>
    </xdr:to>
    <xdr:pic>
      <xdr:nvPicPr>
        <xdr:cNvPr id="1273" name="Picture 1272" descr="Graph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133350</xdr:colOff>
      <xdr:row>66</xdr:row>
      <xdr:rowOff>123825</xdr:rowOff>
    </xdr:to>
    <xdr:pic>
      <xdr:nvPicPr>
        <xdr:cNvPr id="1274" name="Picture 1273" descr="Graph">
          <a:hlinkClick xmlns:r="http://schemas.openxmlformats.org/officeDocument/2006/relationships" r:id="rId2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133350</xdr:colOff>
      <xdr:row>66</xdr:row>
      <xdr:rowOff>123825</xdr:rowOff>
    </xdr:to>
    <xdr:pic>
      <xdr:nvPicPr>
        <xdr:cNvPr id="1275" name="Picture 1274" descr="Graph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133350</xdr:colOff>
      <xdr:row>67</xdr:row>
      <xdr:rowOff>123825</xdr:rowOff>
    </xdr:to>
    <xdr:pic>
      <xdr:nvPicPr>
        <xdr:cNvPr id="1276" name="Picture 1275" descr="Graph">
          <a:hlinkClick xmlns:r="http://schemas.openxmlformats.org/officeDocument/2006/relationships" r:id="rId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133350</xdr:colOff>
      <xdr:row>67</xdr:row>
      <xdr:rowOff>123825</xdr:rowOff>
    </xdr:to>
    <xdr:pic>
      <xdr:nvPicPr>
        <xdr:cNvPr id="1277" name="Picture 1276" descr="Graph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64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133350</xdr:colOff>
      <xdr:row>68</xdr:row>
      <xdr:rowOff>123825</xdr:rowOff>
    </xdr:to>
    <xdr:pic>
      <xdr:nvPicPr>
        <xdr:cNvPr id="1278" name="Picture 1277" descr="Graph">
          <a:hlinkClick xmlns:r="http://schemas.openxmlformats.org/officeDocument/2006/relationships" r:id="rId3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7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133350</xdr:colOff>
      <xdr:row>68</xdr:row>
      <xdr:rowOff>123825</xdr:rowOff>
    </xdr:to>
    <xdr:pic>
      <xdr:nvPicPr>
        <xdr:cNvPr id="1279" name="Picture 1278" descr="Graph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87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133350</xdr:colOff>
      <xdr:row>69</xdr:row>
      <xdr:rowOff>123825</xdr:rowOff>
    </xdr:to>
    <xdr:pic>
      <xdr:nvPicPr>
        <xdr:cNvPr id="1280" name="Picture 1279" descr="Graph">
          <a:hlinkClick xmlns:r="http://schemas.openxmlformats.org/officeDocument/2006/relationships" r:id="rId3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1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133350</xdr:colOff>
      <xdr:row>69</xdr:row>
      <xdr:rowOff>123825</xdr:rowOff>
    </xdr:to>
    <xdr:pic>
      <xdr:nvPicPr>
        <xdr:cNvPr id="1281" name="Picture 1280" descr="Graph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11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133350</xdr:colOff>
      <xdr:row>70</xdr:row>
      <xdr:rowOff>123825</xdr:rowOff>
    </xdr:to>
    <xdr:pic>
      <xdr:nvPicPr>
        <xdr:cNvPr id="1282" name="Picture 1281" descr="Graph">
          <a:hlinkClick xmlns:r="http://schemas.openxmlformats.org/officeDocument/2006/relationships" r:id="rId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5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133350</xdr:colOff>
      <xdr:row>70</xdr:row>
      <xdr:rowOff>123825</xdr:rowOff>
    </xdr:to>
    <xdr:pic>
      <xdr:nvPicPr>
        <xdr:cNvPr id="1283" name="Picture 1282" descr="Graph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35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133350</xdr:colOff>
      <xdr:row>71</xdr:row>
      <xdr:rowOff>123825</xdr:rowOff>
    </xdr:to>
    <xdr:pic>
      <xdr:nvPicPr>
        <xdr:cNvPr id="1284" name="Picture 1283" descr="Graph">
          <a:hlinkClick xmlns:r="http://schemas.openxmlformats.org/officeDocument/2006/relationships" r:id="rId3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9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71</xdr:row>
      <xdr:rowOff>0</xdr:rowOff>
    </xdr:from>
    <xdr:to>
      <xdr:col>23</xdr:col>
      <xdr:colOff>133350</xdr:colOff>
      <xdr:row>71</xdr:row>
      <xdr:rowOff>123825</xdr:rowOff>
    </xdr:to>
    <xdr:pic>
      <xdr:nvPicPr>
        <xdr:cNvPr id="1285" name="Picture 1284" descr="Graph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59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133350</xdr:colOff>
      <xdr:row>72</xdr:row>
      <xdr:rowOff>123825</xdr:rowOff>
    </xdr:to>
    <xdr:pic>
      <xdr:nvPicPr>
        <xdr:cNvPr id="1286" name="Picture 1285" descr="Graph">
          <a:hlinkClick xmlns:r="http://schemas.openxmlformats.org/officeDocument/2006/relationships" r:id="rId3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3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23</xdr:col>
      <xdr:colOff>133350</xdr:colOff>
      <xdr:row>72</xdr:row>
      <xdr:rowOff>123825</xdr:rowOff>
    </xdr:to>
    <xdr:pic>
      <xdr:nvPicPr>
        <xdr:cNvPr id="1287" name="Picture 1286" descr="Graph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83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133350</xdr:colOff>
      <xdr:row>73</xdr:row>
      <xdr:rowOff>123825</xdr:rowOff>
    </xdr:to>
    <xdr:pic>
      <xdr:nvPicPr>
        <xdr:cNvPr id="1288" name="Picture 1287" descr="Graph">
          <a:hlinkClick xmlns:r="http://schemas.openxmlformats.org/officeDocument/2006/relationships" r:id="rId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6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73</xdr:row>
      <xdr:rowOff>0</xdr:rowOff>
    </xdr:from>
    <xdr:to>
      <xdr:col>23</xdr:col>
      <xdr:colOff>133350</xdr:colOff>
      <xdr:row>73</xdr:row>
      <xdr:rowOff>123825</xdr:rowOff>
    </xdr:to>
    <xdr:pic>
      <xdr:nvPicPr>
        <xdr:cNvPr id="1289" name="Picture 1288" descr="Graph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06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133350</xdr:colOff>
      <xdr:row>74</xdr:row>
      <xdr:rowOff>123825</xdr:rowOff>
    </xdr:to>
    <xdr:pic>
      <xdr:nvPicPr>
        <xdr:cNvPr id="1290" name="Picture 1289" descr="Graph">
          <a:hlinkClick xmlns:r="http://schemas.openxmlformats.org/officeDocument/2006/relationships" r:id="rId3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0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74</xdr:row>
      <xdr:rowOff>0</xdr:rowOff>
    </xdr:from>
    <xdr:to>
      <xdr:col>23</xdr:col>
      <xdr:colOff>133350</xdr:colOff>
      <xdr:row>74</xdr:row>
      <xdr:rowOff>123825</xdr:rowOff>
    </xdr:to>
    <xdr:pic>
      <xdr:nvPicPr>
        <xdr:cNvPr id="1291" name="Picture 1290" descr="Graph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30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133350</xdr:colOff>
      <xdr:row>75</xdr:row>
      <xdr:rowOff>123825</xdr:rowOff>
    </xdr:to>
    <xdr:pic>
      <xdr:nvPicPr>
        <xdr:cNvPr id="1292" name="Picture 1291" descr="Graph">
          <a:hlinkClick xmlns:r="http://schemas.openxmlformats.org/officeDocument/2006/relationships" r:id="rId3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4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75</xdr:row>
      <xdr:rowOff>0</xdr:rowOff>
    </xdr:from>
    <xdr:to>
      <xdr:col>23</xdr:col>
      <xdr:colOff>133350</xdr:colOff>
      <xdr:row>75</xdr:row>
      <xdr:rowOff>123825</xdr:rowOff>
    </xdr:to>
    <xdr:pic>
      <xdr:nvPicPr>
        <xdr:cNvPr id="1293" name="Picture 1292" descr="Graph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54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133350</xdr:colOff>
      <xdr:row>76</xdr:row>
      <xdr:rowOff>123825</xdr:rowOff>
    </xdr:to>
    <xdr:pic>
      <xdr:nvPicPr>
        <xdr:cNvPr id="1294" name="Picture 1293" descr="Graph">
          <a:hlinkClick xmlns:r="http://schemas.openxmlformats.org/officeDocument/2006/relationships" r:id="rId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8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23</xdr:col>
      <xdr:colOff>133350</xdr:colOff>
      <xdr:row>76</xdr:row>
      <xdr:rowOff>123825</xdr:rowOff>
    </xdr:to>
    <xdr:pic>
      <xdr:nvPicPr>
        <xdr:cNvPr id="1295" name="Picture 1294" descr="Graph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78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133350</xdr:colOff>
      <xdr:row>77</xdr:row>
      <xdr:rowOff>123825</xdr:rowOff>
    </xdr:to>
    <xdr:pic>
      <xdr:nvPicPr>
        <xdr:cNvPr id="1296" name="Picture 1295" descr="Graph">
          <a:hlinkClick xmlns:r="http://schemas.openxmlformats.org/officeDocument/2006/relationships" r:id="rId3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2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77</xdr:row>
      <xdr:rowOff>0</xdr:rowOff>
    </xdr:from>
    <xdr:to>
      <xdr:col>23</xdr:col>
      <xdr:colOff>133350</xdr:colOff>
      <xdr:row>77</xdr:row>
      <xdr:rowOff>123825</xdr:rowOff>
    </xdr:to>
    <xdr:pic>
      <xdr:nvPicPr>
        <xdr:cNvPr id="1297" name="Picture 1296" descr="Graph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02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133350</xdr:colOff>
      <xdr:row>78</xdr:row>
      <xdr:rowOff>123825</xdr:rowOff>
    </xdr:to>
    <xdr:pic>
      <xdr:nvPicPr>
        <xdr:cNvPr id="1298" name="Picture 1297" descr="Graph">
          <a:hlinkClick xmlns:r="http://schemas.openxmlformats.org/officeDocument/2006/relationships" r:id="rId3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5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78</xdr:row>
      <xdr:rowOff>0</xdr:rowOff>
    </xdr:from>
    <xdr:to>
      <xdr:col>23</xdr:col>
      <xdr:colOff>133350</xdr:colOff>
      <xdr:row>78</xdr:row>
      <xdr:rowOff>123825</xdr:rowOff>
    </xdr:to>
    <xdr:pic>
      <xdr:nvPicPr>
        <xdr:cNvPr id="1299" name="Picture 1298" descr="Graph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25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133350</xdr:colOff>
      <xdr:row>79</xdr:row>
      <xdr:rowOff>123825</xdr:rowOff>
    </xdr:to>
    <xdr:pic>
      <xdr:nvPicPr>
        <xdr:cNvPr id="1300" name="Picture 1299" descr="Graph">
          <a:hlinkClick xmlns:r="http://schemas.openxmlformats.org/officeDocument/2006/relationships" r:id="rId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9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23</xdr:col>
      <xdr:colOff>133350</xdr:colOff>
      <xdr:row>79</xdr:row>
      <xdr:rowOff>123825</xdr:rowOff>
    </xdr:to>
    <xdr:pic>
      <xdr:nvPicPr>
        <xdr:cNvPr id="1301" name="Picture 1300" descr="Graph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49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133350</xdr:colOff>
      <xdr:row>80</xdr:row>
      <xdr:rowOff>123825</xdr:rowOff>
    </xdr:to>
    <xdr:pic>
      <xdr:nvPicPr>
        <xdr:cNvPr id="1302" name="Picture 1301" descr="Graph">
          <a:hlinkClick xmlns:r="http://schemas.openxmlformats.org/officeDocument/2006/relationships" r:id="rId3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3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80</xdr:row>
      <xdr:rowOff>0</xdr:rowOff>
    </xdr:from>
    <xdr:to>
      <xdr:col>23</xdr:col>
      <xdr:colOff>133350</xdr:colOff>
      <xdr:row>80</xdr:row>
      <xdr:rowOff>123825</xdr:rowOff>
    </xdr:to>
    <xdr:pic>
      <xdr:nvPicPr>
        <xdr:cNvPr id="1303" name="Picture 1302" descr="Graph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73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133350</xdr:colOff>
      <xdr:row>81</xdr:row>
      <xdr:rowOff>123825</xdr:rowOff>
    </xdr:to>
    <xdr:pic>
      <xdr:nvPicPr>
        <xdr:cNvPr id="1304" name="Picture 1303" descr="Graph">
          <a:hlinkClick xmlns:r="http://schemas.openxmlformats.org/officeDocument/2006/relationships" r:id="rId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7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81</xdr:row>
      <xdr:rowOff>0</xdr:rowOff>
    </xdr:from>
    <xdr:to>
      <xdr:col>23</xdr:col>
      <xdr:colOff>133350</xdr:colOff>
      <xdr:row>81</xdr:row>
      <xdr:rowOff>123825</xdr:rowOff>
    </xdr:to>
    <xdr:pic>
      <xdr:nvPicPr>
        <xdr:cNvPr id="1305" name="Picture 1304" descr="Graph">
          <a:hlinkClick xmlns:r="http://schemas.openxmlformats.org/officeDocument/2006/relationships" r:id="rId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97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133350</xdr:colOff>
      <xdr:row>82</xdr:row>
      <xdr:rowOff>123825</xdr:rowOff>
    </xdr:to>
    <xdr:pic>
      <xdr:nvPicPr>
        <xdr:cNvPr id="1306" name="Picture 1305" descr="Graph">
          <a:hlinkClick xmlns:r="http://schemas.openxmlformats.org/officeDocument/2006/relationships" r:id="rId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1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82</xdr:row>
      <xdr:rowOff>0</xdr:rowOff>
    </xdr:from>
    <xdr:to>
      <xdr:col>23</xdr:col>
      <xdr:colOff>133350</xdr:colOff>
      <xdr:row>82</xdr:row>
      <xdr:rowOff>123825</xdr:rowOff>
    </xdr:to>
    <xdr:pic>
      <xdr:nvPicPr>
        <xdr:cNvPr id="1307" name="Picture 1306" descr="Graph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21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133350</xdr:colOff>
      <xdr:row>83</xdr:row>
      <xdr:rowOff>123825</xdr:rowOff>
    </xdr:to>
    <xdr:pic>
      <xdr:nvPicPr>
        <xdr:cNvPr id="1308" name="Picture 1307" descr="Graph">
          <a:hlinkClick xmlns:r="http://schemas.openxmlformats.org/officeDocument/2006/relationships" r:id="rId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5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83</xdr:row>
      <xdr:rowOff>0</xdr:rowOff>
    </xdr:from>
    <xdr:to>
      <xdr:col>23</xdr:col>
      <xdr:colOff>133350</xdr:colOff>
      <xdr:row>83</xdr:row>
      <xdr:rowOff>123825</xdr:rowOff>
    </xdr:to>
    <xdr:pic>
      <xdr:nvPicPr>
        <xdr:cNvPr id="1309" name="Picture 1308" descr="Graph">
          <a:hlinkClick xmlns:r="http://schemas.openxmlformats.org/officeDocument/2006/relationships" r:id="rId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45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133350</xdr:colOff>
      <xdr:row>84</xdr:row>
      <xdr:rowOff>123825</xdr:rowOff>
    </xdr:to>
    <xdr:pic>
      <xdr:nvPicPr>
        <xdr:cNvPr id="1310" name="Picture 1309" descr="Graph">
          <a:hlinkClick xmlns:r="http://schemas.openxmlformats.org/officeDocument/2006/relationships" r:id="rId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8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23</xdr:col>
      <xdr:colOff>133350</xdr:colOff>
      <xdr:row>84</xdr:row>
      <xdr:rowOff>123825</xdr:rowOff>
    </xdr:to>
    <xdr:pic>
      <xdr:nvPicPr>
        <xdr:cNvPr id="1311" name="Picture 1310" descr="Graph">
          <a:hlinkClick xmlns:r="http://schemas.openxmlformats.org/officeDocument/2006/relationships" r:id="rId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68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133350</xdr:colOff>
      <xdr:row>85</xdr:row>
      <xdr:rowOff>123825</xdr:rowOff>
    </xdr:to>
    <xdr:pic>
      <xdr:nvPicPr>
        <xdr:cNvPr id="1312" name="Picture 1311" descr="Graph">
          <a:hlinkClick xmlns:r="http://schemas.openxmlformats.org/officeDocument/2006/relationships" r:id="rId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2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85</xdr:row>
      <xdr:rowOff>0</xdr:rowOff>
    </xdr:from>
    <xdr:to>
      <xdr:col>23</xdr:col>
      <xdr:colOff>133350</xdr:colOff>
      <xdr:row>85</xdr:row>
      <xdr:rowOff>123825</xdr:rowOff>
    </xdr:to>
    <xdr:pic>
      <xdr:nvPicPr>
        <xdr:cNvPr id="1313" name="Picture 1312" descr="Graph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92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133350</xdr:colOff>
      <xdr:row>86</xdr:row>
      <xdr:rowOff>123825</xdr:rowOff>
    </xdr:to>
    <xdr:pic>
      <xdr:nvPicPr>
        <xdr:cNvPr id="1314" name="Picture 1313" descr="Graph">
          <a:hlinkClick xmlns:r="http://schemas.openxmlformats.org/officeDocument/2006/relationships" r:id="rId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6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86</xdr:row>
      <xdr:rowOff>0</xdr:rowOff>
    </xdr:from>
    <xdr:to>
      <xdr:col>23</xdr:col>
      <xdr:colOff>133350</xdr:colOff>
      <xdr:row>86</xdr:row>
      <xdr:rowOff>123825</xdr:rowOff>
    </xdr:to>
    <xdr:pic>
      <xdr:nvPicPr>
        <xdr:cNvPr id="1315" name="Picture 1314" descr="Graph">
          <a:hlinkClick xmlns:r="http://schemas.openxmlformats.org/officeDocument/2006/relationships" r:id="rId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16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133350</xdr:colOff>
      <xdr:row>87</xdr:row>
      <xdr:rowOff>123825</xdr:rowOff>
    </xdr:to>
    <xdr:pic>
      <xdr:nvPicPr>
        <xdr:cNvPr id="1316" name="Picture 1315" descr="Graph">
          <a:hlinkClick xmlns:r="http://schemas.openxmlformats.org/officeDocument/2006/relationships" r:id="rId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0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87</xdr:row>
      <xdr:rowOff>0</xdr:rowOff>
    </xdr:from>
    <xdr:to>
      <xdr:col>23</xdr:col>
      <xdr:colOff>133350</xdr:colOff>
      <xdr:row>87</xdr:row>
      <xdr:rowOff>123825</xdr:rowOff>
    </xdr:to>
    <xdr:pic>
      <xdr:nvPicPr>
        <xdr:cNvPr id="1317" name="Picture 1316" descr="Graph">
          <a:hlinkClick xmlns:r="http://schemas.openxmlformats.org/officeDocument/2006/relationships" r:id="rId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40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133350</xdr:colOff>
      <xdr:row>88</xdr:row>
      <xdr:rowOff>123825</xdr:rowOff>
    </xdr:to>
    <xdr:pic>
      <xdr:nvPicPr>
        <xdr:cNvPr id="1318" name="Picture 1317" descr="Graph">
          <a:hlinkClick xmlns:r="http://schemas.openxmlformats.org/officeDocument/2006/relationships" r:id="rId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4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88</xdr:row>
      <xdr:rowOff>0</xdr:rowOff>
    </xdr:from>
    <xdr:to>
      <xdr:col>23</xdr:col>
      <xdr:colOff>133350</xdr:colOff>
      <xdr:row>88</xdr:row>
      <xdr:rowOff>123825</xdr:rowOff>
    </xdr:to>
    <xdr:pic>
      <xdr:nvPicPr>
        <xdr:cNvPr id="1319" name="Picture 1318" descr="Graph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64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133350</xdr:colOff>
      <xdr:row>89</xdr:row>
      <xdr:rowOff>123825</xdr:rowOff>
    </xdr:to>
    <xdr:pic>
      <xdr:nvPicPr>
        <xdr:cNvPr id="1320" name="Picture 1319" descr="Graph">
          <a:hlinkClick xmlns:r="http://schemas.openxmlformats.org/officeDocument/2006/relationships" r:id="rId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7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89</xdr:row>
      <xdr:rowOff>0</xdr:rowOff>
    </xdr:from>
    <xdr:to>
      <xdr:col>23</xdr:col>
      <xdr:colOff>133350</xdr:colOff>
      <xdr:row>89</xdr:row>
      <xdr:rowOff>123825</xdr:rowOff>
    </xdr:to>
    <xdr:pic>
      <xdr:nvPicPr>
        <xdr:cNvPr id="1321" name="Picture 1320" descr="Graph">
          <a:hlinkClick xmlns:r="http://schemas.openxmlformats.org/officeDocument/2006/relationships" r:id="rId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87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133350</xdr:colOff>
      <xdr:row>90</xdr:row>
      <xdr:rowOff>123825</xdr:rowOff>
    </xdr:to>
    <xdr:pic>
      <xdr:nvPicPr>
        <xdr:cNvPr id="1322" name="Picture 1321" descr="Graph">
          <a:hlinkClick xmlns:r="http://schemas.openxmlformats.org/officeDocument/2006/relationships" r:id="rId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1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90</xdr:row>
      <xdr:rowOff>0</xdr:rowOff>
    </xdr:from>
    <xdr:to>
      <xdr:col>23</xdr:col>
      <xdr:colOff>133350</xdr:colOff>
      <xdr:row>90</xdr:row>
      <xdr:rowOff>123825</xdr:rowOff>
    </xdr:to>
    <xdr:pic>
      <xdr:nvPicPr>
        <xdr:cNvPr id="1323" name="Picture 1322" descr="Graph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11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133350</xdr:colOff>
      <xdr:row>91</xdr:row>
      <xdr:rowOff>123825</xdr:rowOff>
    </xdr:to>
    <xdr:pic>
      <xdr:nvPicPr>
        <xdr:cNvPr id="1324" name="Picture 1323" descr="Graph">
          <a:hlinkClick xmlns:r="http://schemas.openxmlformats.org/officeDocument/2006/relationships" r:id="rId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5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91</xdr:row>
      <xdr:rowOff>0</xdr:rowOff>
    </xdr:from>
    <xdr:to>
      <xdr:col>23</xdr:col>
      <xdr:colOff>133350</xdr:colOff>
      <xdr:row>91</xdr:row>
      <xdr:rowOff>123825</xdr:rowOff>
    </xdr:to>
    <xdr:pic>
      <xdr:nvPicPr>
        <xdr:cNvPr id="1325" name="Picture 1324" descr="Graph">
          <a:hlinkClick xmlns:r="http://schemas.openxmlformats.org/officeDocument/2006/relationships" r:id="rId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35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133350</xdr:colOff>
      <xdr:row>92</xdr:row>
      <xdr:rowOff>123825</xdr:rowOff>
    </xdr:to>
    <xdr:pic>
      <xdr:nvPicPr>
        <xdr:cNvPr id="1326" name="Picture 1325" descr="Graph">
          <a:hlinkClick xmlns:r="http://schemas.openxmlformats.org/officeDocument/2006/relationships" r:id="rId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9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92</xdr:row>
      <xdr:rowOff>0</xdr:rowOff>
    </xdr:from>
    <xdr:to>
      <xdr:col>23</xdr:col>
      <xdr:colOff>133350</xdr:colOff>
      <xdr:row>92</xdr:row>
      <xdr:rowOff>123825</xdr:rowOff>
    </xdr:to>
    <xdr:pic>
      <xdr:nvPicPr>
        <xdr:cNvPr id="1327" name="Picture 1326" descr="Graph">
          <a:hlinkClick xmlns:r="http://schemas.openxmlformats.org/officeDocument/2006/relationships" r:id="rId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59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133350</xdr:colOff>
      <xdr:row>93</xdr:row>
      <xdr:rowOff>123825</xdr:rowOff>
    </xdr:to>
    <xdr:pic>
      <xdr:nvPicPr>
        <xdr:cNvPr id="1328" name="Picture 1327" descr="Graph">
          <a:hlinkClick xmlns:r="http://schemas.openxmlformats.org/officeDocument/2006/relationships" r:id="rId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3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93</xdr:row>
      <xdr:rowOff>0</xdr:rowOff>
    </xdr:from>
    <xdr:to>
      <xdr:col>23</xdr:col>
      <xdr:colOff>133350</xdr:colOff>
      <xdr:row>93</xdr:row>
      <xdr:rowOff>123825</xdr:rowOff>
    </xdr:to>
    <xdr:pic>
      <xdr:nvPicPr>
        <xdr:cNvPr id="1329" name="Picture 1328" descr="Graph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83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133350</xdr:colOff>
      <xdr:row>94</xdr:row>
      <xdr:rowOff>123825</xdr:rowOff>
    </xdr:to>
    <xdr:pic>
      <xdr:nvPicPr>
        <xdr:cNvPr id="1330" name="Picture 1329" descr="Graph">
          <a:hlinkClick xmlns:r="http://schemas.openxmlformats.org/officeDocument/2006/relationships" r:id="rId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6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94</xdr:row>
      <xdr:rowOff>0</xdr:rowOff>
    </xdr:from>
    <xdr:to>
      <xdr:col>23</xdr:col>
      <xdr:colOff>133350</xdr:colOff>
      <xdr:row>94</xdr:row>
      <xdr:rowOff>123825</xdr:rowOff>
    </xdr:to>
    <xdr:pic>
      <xdr:nvPicPr>
        <xdr:cNvPr id="1331" name="Picture 1330" descr="Graph">
          <a:hlinkClick xmlns:r="http://schemas.openxmlformats.org/officeDocument/2006/relationships" r:id="rId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06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133350</xdr:colOff>
      <xdr:row>95</xdr:row>
      <xdr:rowOff>123825</xdr:rowOff>
    </xdr:to>
    <xdr:pic>
      <xdr:nvPicPr>
        <xdr:cNvPr id="1332" name="Picture 1331" descr="Graph">
          <a:hlinkClick xmlns:r="http://schemas.openxmlformats.org/officeDocument/2006/relationships" r:id="rId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0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95</xdr:row>
      <xdr:rowOff>0</xdr:rowOff>
    </xdr:from>
    <xdr:to>
      <xdr:col>23</xdr:col>
      <xdr:colOff>133350</xdr:colOff>
      <xdr:row>95</xdr:row>
      <xdr:rowOff>123825</xdr:rowOff>
    </xdr:to>
    <xdr:pic>
      <xdr:nvPicPr>
        <xdr:cNvPr id="1333" name="Picture 1332" descr="Graph">
          <a:hlinkClick xmlns:r="http://schemas.openxmlformats.org/officeDocument/2006/relationships" r:id="rId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30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133350</xdr:colOff>
      <xdr:row>96</xdr:row>
      <xdr:rowOff>123825</xdr:rowOff>
    </xdr:to>
    <xdr:pic>
      <xdr:nvPicPr>
        <xdr:cNvPr id="1334" name="Picture 1333" descr="Graph">
          <a:hlinkClick xmlns:r="http://schemas.openxmlformats.org/officeDocument/2006/relationships" r:id="rId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4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96</xdr:row>
      <xdr:rowOff>0</xdr:rowOff>
    </xdr:from>
    <xdr:to>
      <xdr:col>23</xdr:col>
      <xdr:colOff>133350</xdr:colOff>
      <xdr:row>96</xdr:row>
      <xdr:rowOff>123825</xdr:rowOff>
    </xdr:to>
    <xdr:pic>
      <xdr:nvPicPr>
        <xdr:cNvPr id="1335" name="Picture 1334" descr="Graph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54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133350</xdr:colOff>
      <xdr:row>97</xdr:row>
      <xdr:rowOff>123825</xdr:rowOff>
    </xdr:to>
    <xdr:pic>
      <xdr:nvPicPr>
        <xdr:cNvPr id="1336" name="Picture 1335" descr="Graph">
          <a:hlinkClick xmlns:r="http://schemas.openxmlformats.org/officeDocument/2006/relationships" r:id="rId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8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97</xdr:row>
      <xdr:rowOff>0</xdr:rowOff>
    </xdr:from>
    <xdr:to>
      <xdr:col>23</xdr:col>
      <xdr:colOff>133350</xdr:colOff>
      <xdr:row>97</xdr:row>
      <xdr:rowOff>123825</xdr:rowOff>
    </xdr:to>
    <xdr:pic>
      <xdr:nvPicPr>
        <xdr:cNvPr id="1337" name="Picture 1336" descr="Graph">
          <a:hlinkClick xmlns:r="http://schemas.openxmlformats.org/officeDocument/2006/relationships" r:id="rId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78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133350</xdr:colOff>
      <xdr:row>98</xdr:row>
      <xdr:rowOff>123825</xdr:rowOff>
    </xdr:to>
    <xdr:pic>
      <xdr:nvPicPr>
        <xdr:cNvPr id="1338" name="Picture 1337" descr="Graph">
          <a:hlinkClick xmlns:r="http://schemas.openxmlformats.org/officeDocument/2006/relationships" r:id="rId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2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98</xdr:row>
      <xdr:rowOff>0</xdr:rowOff>
    </xdr:from>
    <xdr:to>
      <xdr:col>23</xdr:col>
      <xdr:colOff>133350</xdr:colOff>
      <xdr:row>98</xdr:row>
      <xdr:rowOff>123825</xdr:rowOff>
    </xdr:to>
    <xdr:pic>
      <xdr:nvPicPr>
        <xdr:cNvPr id="1339" name="Picture 1338" descr="Graph">
          <a:hlinkClick xmlns:r="http://schemas.openxmlformats.org/officeDocument/2006/relationships" r:id="rId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02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133350</xdr:colOff>
      <xdr:row>99</xdr:row>
      <xdr:rowOff>123825</xdr:rowOff>
    </xdr:to>
    <xdr:pic>
      <xdr:nvPicPr>
        <xdr:cNvPr id="1340" name="Picture 1339" descr="Graph">
          <a:hlinkClick xmlns:r="http://schemas.openxmlformats.org/officeDocument/2006/relationships" r:id="rId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6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23</xdr:col>
      <xdr:colOff>133350</xdr:colOff>
      <xdr:row>99</xdr:row>
      <xdr:rowOff>123825</xdr:rowOff>
    </xdr:to>
    <xdr:pic>
      <xdr:nvPicPr>
        <xdr:cNvPr id="1341" name="Picture 1340" descr="Graph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26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133350</xdr:colOff>
      <xdr:row>100</xdr:row>
      <xdr:rowOff>123825</xdr:rowOff>
    </xdr:to>
    <xdr:pic>
      <xdr:nvPicPr>
        <xdr:cNvPr id="1342" name="Picture 1341" descr="Graph">
          <a:hlinkClick xmlns:r="http://schemas.openxmlformats.org/officeDocument/2006/relationships" r:id="rId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9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100</xdr:row>
      <xdr:rowOff>0</xdr:rowOff>
    </xdr:from>
    <xdr:to>
      <xdr:col>23</xdr:col>
      <xdr:colOff>133350</xdr:colOff>
      <xdr:row>100</xdr:row>
      <xdr:rowOff>123825</xdr:rowOff>
    </xdr:to>
    <xdr:pic>
      <xdr:nvPicPr>
        <xdr:cNvPr id="1343" name="Picture 1342" descr="Graph">
          <a:hlinkClick xmlns:r="http://schemas.openxmlformats.org/officeDocument/2006/relationships" r:id="rId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49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133350</xdr:colOff>
      <xdr:row>101</xdr:row>
      <xdr:rowOff>123825</xdr:rowOff>
    </xdr:to>
    <xdr:pic>
      <xdr:nvPicPr>
        <xdr:cNvPr id="1344" name="Picture 1343" descr="Graph">
          <a:hlinkClick xmlns:r="http://schemas.openxmlformats.org/officeDocument/2006/relationships" r:id="rId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3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101</xdr:row>
      <xdr:rowOff>0</xdr:rowOff>
    </xdr:from>
    <xdr:to>
      <xdr:col>23</xdr:col>
      <xdr:colOff>133350</xdr:colOff>
      <xdr:row>101</xdr:row>
      <xdr:rowOff>123825</xdr:rowOff>
    </xdr:to>
    <xdr:pic>
      <xdr:nvPicPr>
        <xdr:cNvPr id="1345" name="Picture 1344" descr="Graph">
          <a:hlinkClick xmlns:r="http://schemas.openxmlformats.org/officeDocument/2006/relationships" r:id="rId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73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133350</xdr:colOff>
      <xdr:row>102</xdr:row>
      <xdr:rowOff>123825</xdr:rowOff>
    </xdr:to>
    <xdr:pic>
      <xdr:nvPicPr>
        <xdr:cNvPr id="1346" name="Picture 1345" descr="Graph">
          <a:hlinkClick xmlns:r="http://schemas.openxmlformats.org/officeDocument/2006/relationships" r:id="rId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7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102</xdr:row>
      <xdr:rowOff>0</xdr:rowOff>
    </xdr:from>
    <xdr:to>
      <xdr:col>23</xdr:col>
      <xdr:colOff>133350</xdr:colOff>
      <xdr:row>102</xdr:row>
      <xdr:rowOff>123825</xdr:rowOff>
    </xdr:to>
    <xdr:pic>
      <xdr:nvPicPr>
        <xdr:cNvPr id="1347" name="Picture 1346" descr="Graph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97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133350</xdr:colOff>
      <xdr:row>103</xdr:row>
      <xdr:rowOff>123825</xdr:rowOff>
    </xdr:to>
    <xdr:pic>
      <xdr:nvPicPr>
        <xdr:cNvPr id="1348" name="Picture 1347" descr="Graph">
          <a:hlinkClick xmlns:r="http://schemas.openxmlformats.org/officeDocument/2006/relationships" r:id="rId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1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103</xdr:row>
      <xdr:rowOff>0</xdr:rowOff>
    </xdr:from>
    <xdr:to>
      <xdr:col>23</xdr:col>
      <xdr:colOff>133350</xdr:colOff>
      <xdr:row>103</xdr:row>
      <xdr:rowOff>123825</xdr:rowOff>
    </xdr:to>
    <xdr:pic>
      <xdr:nvPicPr>
        <xdr:cNvPr id="1349" name="Picture 1348" descr="Graph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21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133350</xdr:colOff>
      <xdr:row>104</xdr:row>
      <xdr:rowOff>123825</xdr:rowOff>
    </xdr:to>
    <xdr:pic>
      <xdr:nvPicPr>
        <xdr:cNvPr id="1350" name="Picture 1349" descr="Graph">
          <a:hlinkClick xmlns:r="http://schemas.openxmlformats.org/officeDocument/2006/relationships" r:id="rId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5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104</xdr:row>
      <xdr:rowOff>0</xdr:rowOff>
    </xdr:from>
    <xdr:to>
      <xdr:col>23</xdr:col>
      <xdr:colOff>133350</xdr:colOff>
      <xdr:row>104</xdr:row>
      <xdr:rowOff>123825</xdr:rowOff>
    </xdr:to>
    <xdr:pic>
      <xdr:nvPicPr>
        <xdr:cNvPr id="1351" name="Picture 1350" descr="Graph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45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133350</xdr:colOff>
      <xdr:row>105</xdr:row>
      <xdr:rowOff>123825</xdr:rowOff>
    </xdr:to>
    <xdr:pic>
      <xdr:nvPicPr>
        <xdr:cNvPr id="1352" name="Picture 1351" descr="Graph">
          <a:hlinkClick xmlns:r="http://schemas.openxmlformats.org/officeDocument/2006/relationships" r:id="rId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8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105</xdr:row>
      <xdr:rowOff>0</xdr:rowOff>
    </xdr:from>
    <xdr:to>
      <xdr:col>23</xdr:col>
      <xdr:colOff>133350</xdr:colOff>
      <xdr:row>105</xdr:row>
      <xdr:rowOff>123825</xdr:rowOff>
    </xdr:to>
    <xdr:pic>
      <xdr:nvPicPr>
        <xdr:cNvPr id="1353" name="Picture 1352" descr="Graph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68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133350</xdr:colOff>
      <xdr:row>106</xdr:row>
      <xdr:rowOff>123825</xdr:rowOff>
    </xdr:to>
    <xdr:pic>
      <xdr:nvPicPr>
        <xdr:cNvPr id="1354" name="Picture 1353" descr="Graph">
          <a:hlinkClick xmlns:r="http://schemas.openxmlformats.org/officeDocument/2006/relationships" r:id="rId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2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106</xdr:row>
      <xdr:rowOff>0</xdr:rowOff>
    </xdr:from>
    <xdr:to>
      <xdr:col>23</xdr:col>
      <xdr:colOff>133350</xdr:colOff>
      <xdr:row>106</xdr:row>
      <xdr:rowOff>123825</xdr:rowOff>
    </xdr:to>
    <xdr:pic>
      <xdr:nvPicPr>
        <xdr:cNvPr id="1355" name="Picture 1354" descr="Graph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92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133350</xdr:colOff>
      <xdr:row>107</xdr:row>
      <xdr:rowOff>123825</xdr:rowOff>
    </xdr:to>
    <xdr:pic>
      <xdr:nvPicPr>
        <xdr:cNvPr id="1356" name="Picture 1355" descr="Graph">
          <a:hlinkClick xmlns:r="http://schemas.openxmlformats.org/officeDocument/2006/relationships" r:id="rId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6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107</xdr:row>
      <xdr:rowOff>0</xdr:rowOff>
    </xdr:from>
    <xdr:to>
      <xdr:col>23</xdr:col>
      <xdr:colOff>133350</xdr:colOff>
      <xdr:row>107</xdr:row>
      <xdr:rowOff>123825</xdr:rowOff>
    </xdr:to>
    <xdr:pic>
      <xdr:nvPicPr>
        <xdr:cNvPr id="1357" name="Picture 1356" descr="Graph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16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133350</xdr:colOff>
      <xdr:row>108</xdr:row>
      <xdr:rowOff>123825</xdr:rowOff>
    </xdr:to>
    <xdr:pic>
      <xdr:nvPicPr>
        <xdr:cNvPr id="1358" name="Picture 1357" descr="Graph">
          <a:hlinkClick xmlns:r="http://schemas.openxmlformats.org/officeDocument/2006/relationships" r:id="rId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0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108</xdr:row>
      <xdr:rowOff>0</xdr:rowOff>
    </xdr:from>
    <xdr:to>
      <xdr:col>23</xdr:col>
      <xdr:colOff>133350</xdr:colOff>
      <xdr:row>108</xdr:row>
      <xdr:rowOff>123825</xdr:rowOff>
    </xdr:to>
    <xdr:pic>
      <xdr:nvPicPr>
        <xdr:cNvPr id="1359" name="Picture 1358" descr="Graph">
          <a:hlinkClick xmlns:r="http://schemas.openxmlformats.org/officeDocument/2006/relationships" r:id="rId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40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133350</xdr:colOff>
      <xdr:row>109</xdr:row>
      <xdr:rowOff>123825</xdr:rowOff>
    </xdr:to>
    <xdr:pic>
      <xdr:nvPicPr>
        <xdr:cNvPr id="1360" name="Picture 1359" descr="Graph">
          <a:hlinkClick xmlns:r="http://schemas.openxmlformats.org/officeDocument/2006/relationships" r:id="rId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4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109</xdr:row>
      <xdr:rowOff>0</xdr:rowOff>
    </xdr:from>
    <xdr:to>
      <xdr:col>23</xdr:col>
      <xdr:colOff>133350</xdr:colOff>
      <xdr:row>109</xdr:row>
      <xdr:rowOff>123825</xdr:rowOff>
    </xdr:to>
    <xdr:pic>
      <xdr:nvPicPr>
        <xdr:cNvPr id="1361" name="Picture 1360" descr="Graph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64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133350</xdr:colOff>
      <xdr:row>110</xdr:row>
      <xdr:rowOff>123825</xdr:rowOff>
    </xdr:to>
    <xdr:pic>
      <xdr:nvPicPr>
        <xdr:cNvPr id="1362" name="Picture 1361" descr="Graph">
          <a:hlinkClick xmlns:r="http://schemas.openxmlformats.org/officeDocument/2006/relationships" r:id="rId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7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110</xdr:row>
      <xdr:rowOff>0</xdr:rowOff>
    </xdr:from>
    <xdr:to>
      <xdr:col>23</xdr:col>
      <xdr:colOff>133350</xdr:colOff>
      <xdr:row>110</xdr:row>
      <xdr:rowOff>123825</xdr:rowOff>
    </xdr:to>
    <xdr:pic>
      <xdr:nvPicPr>
        <xdr:cNvPr id="1363" name="Picture 1362" descr="Graph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87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133350</xdr:colOff>
      <xdr:row>111</xdr:row>
      <xdr:rowOff>123825</xdr:rowOff>
    </xdr:to>
    <xdr:pic>
      <xdr:nvPicPr>
        <xdr:cNvPr id="1364" name="Picture 1363" descr="Graph">
          <a:hlinkClick xmlns:r="http://schemas.openxmlformats.org/officeDocument/2006/relationships" r:id="rId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1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111</xdr:row>
      <xdr:rowOff>0</xdr:rowOff>
    </xdr:from>
    <xdr:to>
      <xdr:col>23</xdr:col>
      <xdr:colOff>133350</xdr:colOff>
      <xdr:row>111</xdr:row>
      <xdr:rowOff>123825</xdr:rowOff>
    </xdr:to>
    <xdr:pic>
      <xdr:nvPicPr>
        <xdr:cNvPr id="1365" name="Picture 1364" descr="Graph">
          <a:hlinkClick xmlns:r="http://schemas.openxmlformats.org/officeDocument/2006/relationships" r:id="rId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11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133350</xdr:colOff>
      <xdr:row>112</xdr:row>
      <xdr:rowOff>123825</xdr:rowOff>
    </xdr:to>
    <xdr:pic>
      <xdr:nvPicPr>
        <xdr:cNvPr id="1366" name="Picture 1365" descr="Graph">
          <a:hlinkClick xmlns:r="http://schemas.openxmlformats.org/officeDocument/2006/relationships" r:id="rId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5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112</xdr:row>
      <xdr:rowOff>0</xdr:rowOff>
    </xdr:from>
    <xdr:to>
      <xdr:col>23</xdr:col>
      <xdr:colOff>133350</xdr:colOff>
      <xdr:row>112</xdr:row>
      <xdr:rowOff>123825</xdr:rowOff>
    </xdr:to>
    <xdr:pic>
      <xdr:nvPicPr>
        <xdr:cNvPr id="1367" name="Picture 1366" descr="Graph">
          <a:hlinkClick xmlns:r="http://schemas.openxmlformats.org/officeDocument/2006/relationships" r:id="rId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35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133350</xdr:colOff>
      <xdr:row>113</xdr:row>
      <xdr:rowOff>123825</xdr:rowOff>
    </xdr:to>
    <xdr:pic>
      <xdr:nvPicPr>
        <xdr:cNvPr id="1368" name="Picture 1367" descr="Graph">
          <a:hlinkClick xmlns:r="http://schemas.openxmlformats.org/officeDocument/2006/relationships" r:id="rId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9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113</xdr:row>
      <xdr:rowOff>0</xdr:rowOff>
    </xdr:from>
    <xdr:to>
      <xdr:col>23</xdr:col>
      <xdr:colOff>133350</xdr:colOff>
      <xdr:row>113</xdr:row>
      <xdr:rowOff>123825</xdr:rowOff>
    </xdr:to>
    <xdr:pic>
      <xdr:nvPicPr>
        <xdr:cNvPr id="1369" name="Picture 1368" descr="Graph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59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133350</xdr:colOff>
      <xdr:row>114</xdr:row>
      <xdr:rowOff>123825</xdr:rowOff>
    </xdr:to>
    <xdr:pic>
      <xdr:nvPicPr>
        <xdr:cNvPr id="1370" name="Picture 1369" descr="Graph">
          <a:hlinkClick xmlns:r="http://schemas.openxmlformats.org/officeDocument/2006/relationships" r:id="rId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3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114</xdr:row>
      <xdr:rowOff>0</xdr:rowOff>
    </xdr:from>
    <xdr:to>
      <xdr:col>23</xdr:col>
      <xdr:colOff>133350</xdr:colOff>
      <xdr:row>114</xdr:row>
      <xdr:rowOff>123825</xdr:rowOff>
    </xdr:to>
    <xdr:pic>
      <xdr:nvPicPr>
        <xdr:cNvPr id="1371" name="Picture 1370" descr="Graph">
          <a:hlinkClick xmlns:r="http://schemas.openxmlformats.org/officeDocument/2006/relationships" r:id="rId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83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133350</xdr:colOff>
      <xdr:row>115</xdr:row>
      <xdr:rowOff>123825</xdr:rowOff>
    </xdr:to>
    <xdr:pic>
      <xdr:nvPicPr>
        <xdr:cNvPr id="1372" name="Picture 1371" descr="Graph">
          <a:hlinkClick xmlns:r="http://schemas.openxmlformats.org/officeDocument/2006/relationships" r:id="rId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7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115</xdr:row>
      <xdr:rowOff>0</xdr:rowOff>
    </xdr:from>
    <xdr:to>
      <xdr:col>23</xdr:col>
      <xdr:colOff>133350</xdr:colOff>
      <xdr:row>115</xdr:row>
      <xdr:rowOff>123825</xdr:rowOff>
    </xdr:to>
    <xdr:pic>
      <xdr:nvPicPr>
        <xdr:cNvPr id="1373" name="Picture 1372" descr="Graph">
          <a:hlinkClick xmlns:r="http://schemas.openxmlformats.org/officeDocument/2006/relationships" r:id="rId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07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133350</xdr:colOff>
      <xdr:row>116</xdr:row>
      <xdr:rowOff>123825</xdr:rowOff>
    </xdr:to>
    <xdr:pic>
      <xdr:nvPicPr>
        <xdr:cNvPr id="1374" name="Picture 1373" descr="Graph">
          <a:hlinkClick xmlns:r="http://schemas.openxmlformats.org/officeDocument/2006/relationships" r:id="rId3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0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23</xdr:col>
      <xdr:colOff>133350</xdr:colOff>
      <xdr:row>116</xdr:row>
      <xdr:rowOff>123825</xdr:rowOff>
    </xdr:to>
    <xdr:pic>
      <xdr:nvPicPr>
        <xdr:cNvPr id="1375" name="Picture 1374" descr="Graph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30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133350</xdr:colOff>
      <xdr:row>117</xdr:row>
      <xdr:rowOff>123825</xdr:rowOff>
    </xdr:to>
    <xdr:pic>
      <xdr:nvPicPr>
        <xdr:cNvPr id="1376" name="Picture 1375" descr="Graph">
          <a:hlinkClick xmlns:r="http://schemas.openxmlformats.org/officeDocument/2006/relationships" r:id="rId3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4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117</xdr:row>
      <xdr:rowOff>0</xdr:rowOff>
    </xdr:from>
    <xdr:to>
      <xdr:col>23</xdr:col>
      <xdr:colOff>133350</xdr:colOff>
      <xdr:row>117</xdr:row>
      <xdr:rowOff>123825</xdr:rowOff>
    </xdr:to>
    <xdr:pic>
      <xdr:nvPicPr>
        <xdr:cNvPr id="1377" name="Picture 1376" descr="Graph">
          <a:hlinkClick xmlns:r="http://schemas.openxmlformats.org/officeDocument/2006/relationships" r:id="rId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54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133350</xdr:colOff>
      <xdr:row>118</xdr:row>
      <xdr:rowOff>123825</xdr:rowOff>
    </xdr:to>
    <xdr:pic>
      <xdr:nvPicPr>
        <xdr:cNvPr id="1378" name="Picture 1377" descr="Graph">
          <a:hlinkClick xmlns:r="http://schemas.openxmlformats.org/officeDocument/2006/relationships" r:id="rId4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8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118</xdr:row>
      <xdr:rowOff>0</xdr:rowOff>
    </xdr:from>
    <xdr:to>
      <xdr:col>23</xdr:col>
      <xdr:colOff>133350</xdr:colOff>
      <xdr:row>118</xdr:row>
      <xdr:rowOff>123825</xdr:rowOff>
    </xdr:to>
    <xdr:pic>
      <xdr:nvPicPr>
        <xdr:cNvPr id="1379" name="Picture 1378" descr="Graph">
          <a:hlinkClick xmlns:r="http://schemas.openxmlformats.org/officeDocument/2006/relationships" r:id="rId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78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133350</xdr:colOff>
      <xdr:row>119</xdr:row>
      <xdr:rowOff>123825</xdr:rowOff>
    </xdr:to>
    <xdr:pic>
      <xdr:nvPicPr>
        <xdr:cNvPr id="1380" name="Picture 1379" descr="Graph">
          <a:hlinkClick xmlns:r="http://schemas.openxmlformats.org/officeDocument/2006/relationships" r:id="rId4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2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119</xdr:row>
      <xdr:rowOff>0</xdr:rowOff>
    </xdr:from>
    <xdr:to>
      <xdr:col>23</xdr:col>
      <xdr:colOff>133350</xdr:colOff>
      <xdr:row>119</xdr:row>
      <xdr:rowOff>123825</xdr:rowOff>
    </xdr:to>
    <xdr:pic>
      <xdr:nvPicPr>
        <xdr:cNvPr id="1381" name="Picture 1380" descr="Graph">
          <a:hlinkClick xmlns:r="http://schemas.openxmlformats.org/officeDocument/2006/relationships" r:id="rId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02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133350</xdr:colOff>
      <xdr:row>120</xdr:row>
      <xdr:rowOff>123825</xdr:rowOff>
    </xdr:to>
    <xdr:pic>
      <xdr:nvPicPr>
        <xdr:cNvPr id="1382" name="Picture 1381" descr="Graph">
          <a:hlinkClick xmlns:r="http://schemas.openxmlformats.org/officeDocument/2006/relationships" r:id="rId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120</xdr:row>
      <xdr:rowOff>0</xdr:rowOff>
    </xdr:from>
    <xdr:to>
      <xdr:col>23</xdr:col>
      <xdr:colOff>133350</xdr:colOff>
      <xdr:row>120</xdr:row>
      <xdr:rowOff>123825</xdr:rowOff>
    </xdr:to>
    <xdr:pic>
      <xdr:nvPicPr>
        <xdr:cNvPr id="1383" name="Picture 1382" descr="Graph">
          <a:hlinkClick xmlns:r="http://schemas.openxmlformats.org/officeDocument/2006/relationships" r:id="rId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26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133350</xdr:colOff>
      <xdr:row>121</xdr:row>
      <xdr:rowOff>123825</xdr:rowOff>
    </xdr:to>
    <xdr:pic>
      <xdr:nvPicPr>
        <xdr:cNvPr id="1384" name="Picture 1383" descr="Graph">
          <a:hlinkClick xmlns:r="http://schemas.openxmlformats.org/officeDocument/2006/relationships" r:id="rId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9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121</xdr:row>
      <xdr:rowOff>0</xdr:rowOff>
    </xdr:from>
    <xdr:to>
      <xdr:col>23</xdr:col>
      <xdr:colOff>133350</xdr:colOff>
      <xdr:row>121</xdr:row>
      <xdr:rowOff>123825</xdr:rowOff>
    </xdr:to>
    <xdr:pic>
      <xdr:nvPicPr>
        <xdr:cNvPr id="1385" name="Picture 1384" descr="Graph">
          <a:hlinkClick xmlns:r="http://schemas.openxmlformats.org/officeDocument/2006/relationships" r:id="rId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49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133350</xdr:colOff>
      <xdr:row>122</xdr:row>
      <xdr:rowOff>123825</xdr:rowOff>
    </xdr:to>
    <xdr:pic>
      <xdr:nvPicPr>
        <xdr:cNvPr id="1386" name="Picture 1385" descr="Graph">
          <a:hlinkClick xmlns:r="http://schemas.openxmlformats.org/officeDocument/2006/relationships" r:id="rId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3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122</xdr:row>
      <xdr:rowOff>0</xdr:rowOff>
    </xdr:from>
    <xdr:to>
      <xdr:col>23</xdr:col>
      <xdr:colOff>133350</xdr:colOff>
      <xdr:row>122</xdr:row>
      <xdr:rowOff>123825</xdr:rowOff>
    </xdr:to>
    <xdr:pic>
      <xdr:nvPicPr>
        <xdr:cNvPr id="1387" name="Picture 1386" descr="Graph">
          <a:hlinkClick xmlns:r="http://schemas.openxmlformats.org/officeDocument/2006/relationships" r:id="rId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73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133350</xdr:colOff>
      <xdr:row>123</xdr:row>
      <xdr:rowOff>123825</xdr:rowOff>
    </xdr:to>
    <xdr:pic>
      <xdr:nvPicPr>
        <xdr:cNvPr id="1388" name="Picture 1387" descr="Graph">
          <a:hlinkClick xmlns:r="http://schemas.openxmlformats.org/officeDocument/2006/relationships" r:id="rId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7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123</xdr:row>
      <xdr:rowOff>0</xdr:rowOff>
    </xdr:from>
    <xdr:to>
      <xdr:col>23</xdr:col>
      <xdr:colOff>133350</xdr:colOff>
      <xdr:row>123</xdr:row>
      <xdr:rowOff>123825</xdr:rowOff>
    </xdr:to>
    <xdr:pic>
      <xdr:nvPicPr>
        <xdr:cNvPr id="1389" name="Picture 1388" descr="Graph">
          <a:hlinkClick xmlns:r="http://schemas.openxmlformats.org/officeDocument/2006/relationships" r:id="rId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97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133350</xdr:colOff>
      <xdr:row>124</xdr:row>
      <xdr:rowOff>123825</xdr:rowOff>
    </xdr:to>
    <xdr:pic>
      <xdr:nvPicPr>
        <xdr:cNvPr id="1390" name="Picture 1389" descr="Graph">
          <a:hlinkClick xmlns:r="http://schemas.openxmlformats.org/officeDocument/2006/relationships" r:id="rId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1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124</xdr:row>
      <xdr:rowOff>0</xdr:rowOff>
    </xdr:from>
    <xdr:to>
      <xdr:col>23</xdr:col>
      <xdr:colOff>133350</xdr:colOff>
      <xdr:row>124</xdr:row>
      <xdr:rowOff>123825</xdr:rowOff>
    </xdr:to>
    <xdr:pic>
      <xdr:nvPicPr>
        <xdr:cNvPr id="1391" name="Picture 1390" descr="Graph">
          <a:hlinkClick xmlns:r="http://schemas.openxmlformats.org/officeDocument/2006/relationships" r:id="rId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21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133350</xdr:colOff>
      <xdr:row>125</xdr:row>
      <xdr:rowOff>123825</xdr:rowOff>
    </xdr:to>
    <xdr:pic>
      <xdr:nvPicPr>
        <xdr:cNvPr id="1392" name="Picture 1391" descr="Graph">
          <a:hlinkClick xmlns:r="http://schemas.openxmlformats.org/officeDocument/2006/relationships" r:id="rId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5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125</xdr:row>
      <xdr:rowOff>0</xdr:rowOff>
    </xdr:from>
    <xdr:to>
      <xdr:col>23</xdr:col>
      <xdr:colOff>133350</xdr:colOff>
      <xdr:row>125</xdr:row>
      <xdr:rowOff>123825</xdr:rowOff>
    </xdr:to>
    <xdr:pic>
      <xdr:nvPicPr>
        <xdr:cNvPr id="1393" name="Picture 1392" descr="Graph">
          <a:hlinkClick xmlns:r="http://schemas.openxmlformats.org/officeDocument/2006/relationships" r:id="rId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45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133350</xdr:colOff>
      <xdr:row>126</xdr:row>
      <xdr:rowOff>123825</xdr:rowOff>
    </xdr:to>
    <xdr:pic>
      <xdr:nvPicPr>
        <xdr:cNvPr id="1394" name="Picture 1393" descr="Graph">
          <a:hlinkClick xmlns:r="http://schemas.openxmlformats.org/officeDocument/2006/relationships" r:id="rId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8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126</xdr:row>
      <xdr:rowOff>0</xdr:rowOff>
    </xdr:from>
    <xdr:to>
      <xdr:col>23</xdr:col>
      <xdr:colOff>133350</xdr:colOff>
      <xdr:row>126</xdr:row>
      <xdr:rowOff>123825</xdr:rowOff>
    </xdr:to>
    <xdr:pic>
      <xdr:nvPicPr>
        <xdr:cNvPr id="1395" name="Picture 1394" descr="Graph">
          <a:hlinkClick xmlns:r="http://schemas.openxmlformats.org/officeDocument/2006/relationships" r:id="rId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68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133350</xdr:colOff>
      <xdr:row>127</xdr:row>
      <xdr:rowOff>123825</xdr:rowOff>
    </xdr:to>
    <xdr:pic>
      <xdr:nvPicPr>
        <xdr:cNvPr id="1396" name="Picture 1395" descr="Graph">
          <a:hlinkClick xmlns:r="http://schemas.openxmlformats.org/officeDocument/2006/relationships" r:id="rId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2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127</xdr:row>
      <xdr:rowOff>0</xdr:rowOff>
    </xdr:from>
    <xdr:to>
      <xdr:col>23</xdr:col>
      <xdr:colOff>133350</xdr:colOff>
      <xdr:row>127</xdr:row>
      <xdr:rowOff>123825</xdr:rowOff>
    </xdr:to>
    <xdr:pic>
      <xdr:nvPicPr>
        <xdr:cNvPr id="1397" name="Picture 1396" descr="Graph">
          <a:hlinkClick xmlns:r="http://schemas.openxmlformats.org/officeDocument/2006/relationships" r:id="rId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92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133350</xdr:colOff>
      <xdr:row>128</xdr:row>
      <xdr:rowOff>123825</xdr:rowOff>
    </xdr:to>
    <xdr:pic>
      <xdr:nvPicPr>
        <xdr:cNvPr id="1398" name="Picture 1397" descr="Graph">
          <a:hlinkClick xmlns:r="http://schemas.openxmlformats.org/officeDocument/2006/relationships" r:id="rId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6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128</xdr:row>
      <xdr:rowOff>0</xdr:rowOff>
    </xdr:from>
    <xdr:to>
      <xdr:col>23</xdr:col>
      <xdr:colOff>133350</xdr:colOff>
      <xdr:row>128</xdr:row>
      <xdr:rowOff>123825</xdr:rowOff>
    </xdr:to>
    <xdr:pic>
      <xdr:nvPicPr>
        <xdr:cNvPr id="1399" name="Picture 1398" descr="Graph">
          <a:hlinkClick xmlns:r="http://schemas.openxmlformats.org/officeDocument/2006/relationships" r:id="rId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16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133350</xdr:colOff>
      <xdr:row>129</xdr:row>
      <xdr:rowOff>123825</xdr:rowOff>
    </xdr:to>
    <xdr:pic>
      <xdr:nvPicPr>
        <xdr:cNvPr id="1400" name="Picture 1399" descr="Graph">
          <a:hlinkClick xmlns:r="http://schemas.openxmlformats.org/officeDocument/2006/relationships" r:id="rId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0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129</xdr:row>
      <xdr:rowOff>0</xdr:rowOff>
    </xdr:from>
    <xdr:to>
      <xdr:col>23</xdr:col>
      <xdr:colOff>133350</xdr:colOff>
      <xdr:row>129</xdr:row>
      <xdr:rowOff>123825</xdr:rowOff>
    </xdr:to>
    <xdr:pic>
      <xdr:nvPicPr>
        <xdr:cNvPr id="1401" name="Picture 1400" descr="Graph">
          <a:hlinkClick xmlns:r="http://schemas.openxmlformats.org/officeDocument/2006/relationships" r:id="rId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40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133350</xdr:colOff>
      <xdr:row>130</xdr:row>
      <xdr:rowOff>123825</xdr:rowOff>
    </xdr:to>
    <xdr:pic>
      <xdr:nvPicPr>
        <xdr:cNvPr id="1402" name="Picture 1401" descr="Graph">
          <a:hlinkClick xmlns:r="http://schemas.openxmlformats.org/officeDocument/2006/relationships" r:id="rId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4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130</xdr:row>
      <xdr:rowOff>0</xdr:rowOff>
    </xdr:from>
    <xdr:to>
      <xdr:col>23</xdr:col>
      <xdr:colOff>133350</xdr:colOff>
      <xdr:row>130</xdr:row>
      <xdr:rowOff>123825</xdr:rowOff>
    </xdr:to>
    <xdr:pic>
      <xdr:nvPicPr>
        <xdr:cNvPr id="1403" name="Picture 1402" descr="Graph">
          <a:hlinkClick xmlns:r="http://schemas.openxmlformats.org/officeDocument/2006/relationships" r:id="rId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64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133350</xdr:colOff>
      <xdr:row>131</xdr:row>
      <xdr:rowOff>123825</xdr:rowOff>
    </xdr:to>
    <xdr:pic>
      <xdr:nvPicPr>
        <xdr:cNvPr id="1404" name="Picture 1403" descr="Graph">
          <a:hlinkClick xmlns:r="http://schemas.openxmlformats.org/officeDocument/2006/relationships" r:id="rId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8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23</xdr:col>
      <xdr:colOff>133350</xdr:colOff>
      <xdr:row>131</xdr:row>
      <xdr:rowOff>123825</xdr:rowOff>
    </xdr:to>
    <xdr:pic>
      <xdr:nvPicPr>
        <xdr:cNvPr id="1405" name="Picture 1404" descr="Graph">
          <a:hlinkClick xmlns:r="http://schemas.openxmlformats.org/officeDocument/2006/relationships" r:id="rId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88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133350</xdr:colOff>
      <xdr:row>132</xdr:row>
      <xdr:rowOff>123825</xdr:rowOff>
    </xdr:to>
    <xdr:pic>
      <xdr:nvPicPr>
        <xdr:cNvPr id="1406" name="Picture 1405" descr="Graph">
          <a:hlinkClick xmlns:r="http://schemas.openxmlformats.org/officeDocument/2006/relationships" r:id="rId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1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132</xdr:row>
      <xdr:rowOff>0</xdr:rowOff>
    </xdr:from>
    <xdr:to>
      <xdr:col>23</xdr:col>
      <xdr:colOff>133350</xdr:colOff>
      <xdr:row>132</xdr:row>
      <xdr:rowOff>123825</xdr:rowOff>
    </xdr:to>
    <xdr:pic>
      <xdr:nvPicPr>
        <xdr:cNvPr id="1407" name="Picture 1406" descr="Graph">
          <a:hlinkClick xmlns:r="http://schemas.openxmlformats.org/officeDocument/2006/relationships" r:id="rId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11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133350</xdr:colOff>
      <xdr:row>133</xdr:row>
      <xdr:rowOff>123825</xdr:rowOff>
    </xdr:to>
    <xdr:pic>
      <xdr:nvPicPr>
        <xdr:cNvPr id="1408" name="Picture 1407" descr="Graph">
          <a:hlinkClick xmlns:r="http://schemas.openxmlformats.org/officeDocument/2006/relationships" r:id="rId4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5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133</xdr:row>
      <xdr:rowOff>0</xdr:rowOff>
    </xdr:from>
    <xdr:to>
      <xdr:col>23</xdr:col>
      <xdr:colOff>133350</xdr:colOff>
      <xdr:row>133</xdr:row>
      <xdr:rowOff>123825</xdr:rowOff>
    </xdr:to>
    <xdr:pic>
      <xdr:nvPicPr>
        <xdr:cNvPr id="1409" name="Picture 1408" descr="Graph">
          <a:hlinkClick xmlns:r="http://schemas.openxmlformats.org/officeDocument/2006/relationships" r:id="rId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35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133350</xdr:colOff>
      <xdr:row>134</xdr:row>
      <xdr:rowOff>123825</xdr:rowOff>
    </xdr:to>
    <xdr:pic>
      <xdr:nvPicPr>
        <xdr:cNvPr id="1410" name="Picture 1409" descr="Graph">
          <a:hlinkClick xmlns:r="http://schemas.openxmlformats.org/officeDocument/2006/relationships" r:id="rId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9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134</xdr:row>
      <xdr:rowOff>0</xdr:rowOff>
    </xdr:from>
    <xdr:to>
      <xdr:col>23</xdr:col>
      <xdr:colOff>133350</xdr:colOff>
      <xdr:row>134</xdr:row>
      <xdr:rowOff>123825</xdr:rowOff>
    </xdr:to>
    <xdr:pic>
      <xdr:nvPicPr>
        <xdr:cNvPr id="1411" name="Picture 1410" descr="Graph">
          <a:hlinkClick xmlns:r="http://schemas.openxmlformats.org/officeDocument/2006/relationships" r:id="rId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59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133350</xdr:colOff>
      <xdr:row>135</xdr:row>
      <xdr:rowOff>123825</xdr:rowOff>
    </xdr:to>
    <xdr:pic>
      <xdr:nvPicPr>
        <xdr:cNvPr id="1412" name="Picture 1411" descr="Graph">
          <a:hlinkClick xmlns:r="http://schemas.openxmlformats.org/officeDocument/2006/relationships" r:id="rId4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3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135</xdr:row>
      <xdr:rowOff>0</xdr:rowOff>
    </xdr:from>
    <xdr:to>
      <xdr:col>23</xdr:col>
      <xdr:colOff>133350</xdr:colOff>
      <xdr:row>135</xdr:row>
      <xdr:rowOff>123825</xdr:rowOff>
    </xdr:to>
    <xdr:pic>
      <xdr:nvPicPr>
        <xdr:cNvPr id="1413" name="Picture 1412" descr="Graph">
          <a:hlinkClick xmlns:r="http://schemas.openxmlformats.org/officeDocument/2006/relationships" r:id="rId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83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133350</xdr:colOff>
      <xdr:row>136</xdr:row>
      <xdr:rowOff>123825</xdr:rowOff>
    </xdr:to>
    <xdr:pic>
      <xdr:nvPicPr>
        <xdr:cNvPr id="1414" name="Picture 1413" descr="Graph">
          <a:hlinkClick xmlns:r="http://schemas.openxmlformats.org/officeDocument/2006/relationships" r:id="rId4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7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136</xdr:row>
      <xdr:rowOff>0</xdr:rowOff>
    </xdr:from>
    <xdr:to>
      <xdr:col>23</xdr:col>
      <xdr:colOff>133350</xdr:colOff>
      <xdr:row>136</xdr:row>
      <xdr:rowOff>123825</xdr:rowOff>
    </xdr:to>
    <xdr:pic>
      <xdr:nvPicPr>
        <xdr:cNvPr id="1415" name="Picture 1414" descr="Graph">
          <a:hlinkClick xmlns:r="http://schemas.openxmlformats.org/officeDocument/2006/relationships" r:id="rId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07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133350</xdr:colOff>
      <xdr:row>137</xdr:row>
      <xdr:rowOff>123825</xdr:rowOff>
    </xdr:to>
    <xdr:pic>
      <xdr:nvPicPr>
        <xdr:cNvPr id="1416" name="Picture 1415" descr="Graph">
          <a:hlinkClick xmlns:r="http://schemas.openxmlformats.org/officeDocument/2006/relationships" r:id="rId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0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137</xdr:row>
      <xdr:rowOff>0</xdr:rowOff>
    </xdr:from>
    <xdr:to>
      <xdr:col>23</xdr:col>
      <xdr:colOff>133350</xdr:colOff>
      <xdr:row>137</xdr:row>
      <xdr:rowOff>123825</xdr:rowOff>
    </xdr:to>
    <xdr:pic>
      <xdr:nvPicPr>
        <xdr:cNvPr id="1417" name="Picture 1416" descr="Graph">
          <a:hlinkClick xmlns:r="http://schemas.openxmlformats.org/officeDocument/2006/relationships" r:id="rId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30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133350</xdr:colOff>
      <xdr:row>138</xdr:row>
      <xdr:rowOff>123825</xdr:rowOff>
    </xdr:to>
    <xdr:pic>
      <xdr:nvPicPr>
        <xdr:cNvPr id="1418" name="Picture 1417" descr="Graph">
          <a:hlinkClick xmlns:r="http://schemas.openxmlformats.org/officeDocument/2006/relationships" r:id="rId4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4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138</xdr:row>
      <xdr:rowOff>0</xdr:rowOff>
    </xdr:from>
    <xdr:to>
      <xdr:col>23</xdr:col>
      <xdr:colOff>133350</xdr:colOff>
      <xdr:row>138</xdr:row>
      <xdr:rowOff>123825</xdr:rowOff>
    </xdr:to>
    <xdr:pic>
      <xdr:nvPicPr>
        <xdr:cNvPr id="1419" name="Picture 1418" descr="Graph">
          <a:hlinkClick xmlns:r="http://schemas.openxmlformats.org/officeDocument/2006/relationships" r:id="rId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54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133350</xdr:colOff>
      <xdr:row>139</xdr:row>
      <xdr:rowOff>123825</xdr:rowOff>
    </xdr:to>
    <xdr:pic>
      <xdr:nvPicPr>
        <xdr:cNvPr id="1420" name="Picture 1419" descr="Graph">
          <a:hlinkClick xmlns:r="http://schemas.openxmlformats.org/officeDocument/2006/relationships" r:id="rId4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8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139</xdr:row>
      <xdr:rowOff>0</xdr:rowOff>
    </xdr:from>
    <xdr:to>
      <xdr:col>23</xdr:col>
      <xdr:colOff>133350</xdr:colOff>
      <xdr:row>139</xdr:row>
      <xdr:rowOff>123825</xdr:rowOff>
    </xdr:to>
    <xdr:pic>
      <xdr:nvPicPr>
        <xdr:cNvPr id="1421" name="Picture 1420" descr="Graph">
          <a:hlinkClick xmlns:r="http://schemas.openxmlformats.org/officeDocument/2006/relationships" r:id="rId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78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133350</xdr:colOff>
      <xdr:row>140</xdr:row>
      <xdr:rowOff>123825</xdr:rowOff>
    </xdr:to>
    <xdr:pic>
      <xdr:nvPicPr>
        <xdr:cNvPr id="1422" name="Picture 1421" descr="Graph">
          <a:hlinkClick xmlns:r="http://schemas.openxmlformats.org/officeDocument/2006/relationships" r:id="rId4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2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140</xdr:row>
      <xdr:rowOff>0</xdr:rowOff>
    </xdr:from>
    <xdr:to>
      <xdr:col>23</xdr:col>
      <xdr:colOff>133350</xdr:colOff>
      <xdr:row>140</xdr:row>
      <xdr:rowOff>123825</xdr:rowOff>
    </xdr:to>
    <xdr:pic>
      <xdr:nvPicPr>
        <xdr:cNvPr id="1423" name="Picture 1422" descr="Graph">
          <a:hlinkClick xmlns:r="http://schemas.openxmlformats.org/officeDocument/2006/relationships" r:id="rId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02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133350</xdr:colOff>
      <xdr:row>141</xdr:row>
      <xdr:rowOff>123825</xdr:rowOff>
    </xdr:to>
    <xdr:pic>
      <xdr:nvPicPr>
        <xdr:cNvPr id="1424" name="Picture 1423" descr="Graph">
          <a:hlinkClick xmlns:r="http://schemas.openxmlformats.org/officeDocument/2006/relationships" r:id="rId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6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141</xdr:row>
      <xdr:rowOff>0</xdr:rowOff>
    </xdr:from>
    <xdr:to>
      <xdr:col>23</xdr:col>
      <xdr:colOff>133350</xdr:colOff>
      <xdr:row>141</xdr:row>
      <xdr:rowOff>123825</xdr:rowOff>
    </xdr:to>
    <xdr:pic>
      <xdr:nvPicPr>
        <xdr:cNvPr id="1425" name="Picture 1424" descr="Graph">
          <a:hlinkClick xmlns:r="http://schemas.openxmlformats.org/officeDocument/2006/relationships" r:id="rId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26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133350</xdr:colOff>
      <xdr:row>142</xdr:row>
      <xdr:rowOff>123825</xdr:rowOff>
    </xdr:to>
    <xdr:pic>
      <xdr:nvPicPr>
        <xdr:cNvPr id="1426" name="Picture 1425" descr="Graph">
          <a:hlinkClick xmlns:r="http://schemas.openxmlformats.org/officeDocument/2006/relationships" r:id="rId4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9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142</xdr:row>
      <xdr:rowOff>0</xdr:rowOff>
    </xdr:from>
    <xdr:to>
      <xdr:col>23</xdr:col>
      <xdr:colOff>133350</xdr:colOff>
      <xdr:row>142</xdr:row>
      <xdr:rowOff>123825</xdr:rowOff>
    </xdr:to>
    <xdr:pic>
      <xdr:nvPicPr>
        <xdr:cNvPr id="1427" name="Picture 1426" descr="Graph">
          <a:hlinkClick xmlns:r="http://schemas.openxmlformats.org/officeDocument/2006/relationships" r:id="rId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49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133350</xdr:colOff>
      <xdr:row>143</xdr:row>
      <xdr:rowOff>123825</xdr:rowOff>
    </xdr:to>
    <xdr:pic>
      <xdr:nvPicPr>
        <xdr:cNvPr id="1428" name="Picture 1427" descr="Graph">
          <a:hlinkClick xmlns:r="http://schemas.openxmlformats.org/officeDocument/2006/relationships" r:id="rId4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3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143</xdr:row>
      <xdr:rowOff>0</xdr:rowOff>
    </xdr:from>
    <xdr:to>
      <xdr:col>23</xdr:col>
      <xdr:colOff>133350</xdr:colOff>
      <xdr:row>143</xdr:row>
      <xdr:rowOff>123825</xdr:rowOff>
    </xdr:to>
    <xdr:pic>
      <xdr:nvPicPr>
        <xdr:cNvPr id="1429" name="Picture 1428" descr="Graph">
          <a:hlinkClick xmlns:r="http://schemas.openxmlformats.org/officeDocument/2006/relationships" r:id="rId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73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133350</xdr:colOff>
      <xdr:row>144</xdr:row>
      <xdr:rowOff>123825</xdr:rowOff>
    </xdr:to>
    <xdr:pic>
      <xdr:nvPicPr>
        <xdr:cNvPr id="1430" name="Picture 1429" descr="Graph">
          <a:hlinkClick xmlns:r="http://schemas.openxmlformats.org/officeDocument/2006/relationships" r:id="rId4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7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144</xdr:row>
      <xdr:rowOff>0</xdr:rowOff>
    </xdr:from>
    <xdr:to>
      <xdr:col>23</xdr:col>
      <xdr:colOff>133350</xdr:colOff>
      <xdr:row>144</xdr:row>
      <xdr:rowOff>123825</xdr:rowOff>
    </xdr:to>
    <xdr:pic>
      <xdr:nvPicPr>
        <xdr:cNvPr id="1431" name="Picture 1430" descr="Graph">
          <a:hlinkClick xmlns:r="http://schemas.openxmlformats.org/officeDocument/2006/relationships" r:id="rId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97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133350</xdr:colOff>
      <xdr:row>145</xdr:row>
      <xdr:rowOff>123825</xdr:rowOff>
    </xdr:to>
    <xdr:pic>
      <xdr:nvPicPr>
        <xdr:cNvPr id="1432" name="Picture 1431" descr="Graph">
          <a:hlinkClick xmlns:r="http://schemas.openxmlformats.org/officeDocument/2006/relationships" r:id="rId4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1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145</xdr:row>
      <xdr:rowOff>0</xdr:rowOff>
    </xdr:from>
    <xdr:to>
      <xdr:col>23</xdr:col>
      <xdr:colOff>133350</xdr:colOff>
      <xdr:row>145</xdr:row>
      <xdr:rowOff>123825</xdr:rowOff>
    </xdr:to>
    <xdr:pic>
      <xdr:nvPicPr>
        <xdr:cNvPr id="1433" name="Picture 1432" descr="Graph">
          <a:hlinkClick xmlns:r="http://schemas.openxmlformats.org/officeDocument/2006/relationships" r:id="rId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21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133350</xdr:colOff>
      <xdr:row>146</xdr:row>
      <xdr:rowOff>123825</xdr:rowOff>
    </xdr:to>
    <xdr:pic>
      <xdr:nvPicPr>
        <xdr:cNvPr id="1434" name="Picture 1433" descr="Graph">
          <a:hlinkClick xmlns:r="http://schemas.openxmlformats.org/officeDocument/2006/relationships" r:id="rId4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5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146</xdr:row>
      <xdr:rowOff>0</xdr:rowOff>
    </xdr:from>
    <xdr:to>
      <xdr:col>23</xdr:col>
      <xdr:colOff>133350</xdr:colOff>
      <xdr:row>146</xdr:row>
      <xdr:rowOff>123825</xdr:rowOff>
    </xdr:to>
    <xdr:pic>
      <xdr:nvPicPr>
        <xdr:cNvPr id="1435" name="Picture 1434" descr="Graph">
          <a:hlinkClick xmlns:r="http://schemas.openxmlformats.org/officeDocument/2006/relationships" r:id="rId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45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133350</xdr:colOff>
      <xdr:row>147</xdr:row>
      <xdr:rowOff>123825</xdr:rowOff>
    </xdr:to>
    <xdr:pic>
      <xdr:nvPicPr>
        <xdr:cNvPr id="1436" name="Picture 1435" descr="Graph">
          <a:hlinkClick xmlns:r="http://schemas.openxmlformats.org/officeDocument/2006/relationships" r:id="rId4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9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147</xdr:row>
      <xdr:rowOff>0</xdr:rowOff>
    </xdr:from>
    <xdr:to>
      <xdr:col>23</xdr:col>
      <xdr:colOff>133350</xdr:colOff>
      <xdr:row>147</xdr:row>
      <xdr:rowOff>123825</xdr:rowOff>
    </xdr:to>
    <xdr:pic>
      <xdr:nvPicPr>
        <xdr:cNvPr id="1437" name="Picture 1436" descr="Graph">
          <a:hlinkClick xmlns:r="http://schemas.openxmlformats.org/officeDocument/2006/relationships" r:id="rId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69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133350</xdr:colOff>
      <xdr:row>148</xdr:row>
      <xdr:rowOff>123825</xdr:rowOff>
    </xdr:to>
    <xdr:pic>
      <xdr:nvPicPr>
        <xdr:cNvPr id="1438" name="Picture 1437" descr="Graph">
          <a:hlinkClick xmlns:r="http://schemas.openxmlformats.org/officeDocument/2006/relationships" r:id="rId4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2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148</xdr:row>
      <xdr:rowOff>0</xdr:rowOff>
    </xdr:from>
    <xdr:to>
      <xdr:col>23</xdr:col>
      <xdr:colOff>133350</xdr:colOff>
      <xdr:row>148</xdr:row>
      <xdr:rowOff>123825</xdr:rowOff>
    </xdr:to>
    <xdr:pic>
      <xdr:nvPicPr>
        <xdr:cNvPr id="1439" name="Picture 1438" descr="Graph">
          <a:hlinkClick xmlns:r="http://schemas.openxmlformats.org/officeDocument/2006/relationships" r:id="rId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92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133350</xdr:colOff>
      <xdr:row>149</xdr:row>
      <xdr:rowOff>123825</xdr:rowOff>
    </xdr:to>
    <xdr:pic>
      <xdr:nvPicPr>
        <xdr:cNvPr id="1440" name="Picture 1439" descr="Graph">
          <a:hlinkClick xmlns:r="http://schemas.openxmlformats.org/officeDocument/2006/relationships" r:id="rId4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6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149</xdr:row>
      <xdr:rowOff>0</xdr:rowOff>
    </xdr:from>
    <xdr:to>
      <xdr:col>23</xdr:col>
      <xdr:colOff>133350</xdr:colOff>
      <xdr:row>149</xdr:row>
      <xdr:rowOff>123825</xdr:rowOff>
    </xdr:to>
    <xdr:pic>
      <xdr:nvPicPr>
        <xdr:cNvPr id="1441" name="Picture 1440" descr="Graph">
          <a:hlinkClick xmlns:r="http://schemas.openxmlformats.org/officeDocument/2006/relationships" r:id="rId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16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133350</xdr:colOff>
      <xdr:row>150</xdr:row>
      <xdr:rowOff>123825</xdr:rowOff>
    </xdr:to>
    <xdr:pic>
      <xdr:nvPicPr>
        <xdr:cNvPr id="1442" name="Picture 1441" descr="Graph">
          <a:hlinkClick xmlns:r="http://schemas.openxmlformats.org/officeDocument/2006/relationships" r:id="rId4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0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150</xdr:row>
      <xdr:rowOff>0</xdr:rowOff>
    </xdr:from>
    <xdr:to>
      <xdr:col>23</xdr:col>
      <xdr:colOff>133350</xdr:colOff>
      <xdr:row>150</xdr:row>
      <xdr:rowOff>123825</xdr:rowOff>
    </xdr:to>
    <xdr:pic>
      <xdr:nvPicPr>
        <xdr:cNvPr id="1443" name="Picture 1442" descr="Graph">
          <a:hlinkClick xmlns:r="http://schemas.openxmlformats.org/officeDocument/2006/relationships" r:id="rId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40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133350</xdr:colOff>
      <xdr:row>151</xdr:row>
      <xdr:rowOff>123825</xdr:rowOff>
    </xdr:to>
    <xdr:pic>
      <xdr:nvPicPr>
        <xdr:cNvPr id="1444" name="Picture 1443" descr="Graph">
          <a:hlinkClick xmlns:r="http://schemas.openxmlformats.org/officeDocument/2006/relationships" r:id="rId4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4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151</xdr:row>
      <xdr:rowOff>0</xdr:rowOff>
    </xdr:from>
    <xdr:to>
      <xdr:col>23</xdr:col>
      <xdr:colOff>133350</xdr:colOff>
      <xdr:row>151</xdr:row>
      <xdr:rowOff>123825</xdr:rowOff>
    </xdr:to>
    <xdr:pic>
      <xdr:nvPicPr>
        <xdr:cNvPr id="1445" name="Picture 1444" descr="Graph">
          <a:hlinkClick xmlns:r="http://schemas.openxmlformats.org/officeDocument/2006/relationships" r:id="rId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64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133350</xdr:colOff>
      <xdr:row>152</xdr:row>
      <xdr:rowOff>123825</xdr:rowOff>
    </xdr:to>
    <xdr:pic>
      <xdr:nvPicPr>
        <xdr:cNvPr id="1446" name="Picture 1445" descr="Graph">
          <a:hlinkClick xmlns:r="http://schemas.openxmlformats.org/officeDocument/2006/relationships" r:id="rId4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8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152</xdr:row>
      <xdr:rowOff>0</xdr:rowOff>
    </xdr:from>
    <xdr:to>
      <xdr:col>23</xdr:col>
      <xdr:colOff>133350</xdr:colOff>
      <xdr:row>152</xdr:row>
      <xdr:rowOff>123825</xdr:rowOff>
    </xdr:to>
    <xdr:pic>
      <xdr:nvPicPr>
        <xdr:cNvPr id="1447" name="Picture 1446" descr="Graph">
          <a:hlinkClick xmlns:r="http://schemas.openxmlformats.org/officeDocument/2006/relationships" r:id="rId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88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133350</xdr:colOff>
      <xdr:row>153</xdr:row>
      <xdr:rowOff>123825</xdr:rowOff>
    </xdr:to>
    <xdr:pic>
      <xdr:nvPicPr>
        <xdr:cNvPr id="1448" name="Picture 1447" descr="Graph">
          <a:hlinkClick xmlns:r="http://schemas.openxmlformats.org/officeDocument/2006/relationships" r:id="rId4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1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153</xdr:row>
      <xdr:rowOff>0</xdr:rowOff>
    </xdr:from>
    <xdr:to>
      <xdr:col>23</xdr:col>
      <xdr:colOff>133350</xdr:colOff>
      <xdr:row>153</xdr:row>
      <xdr:rowOff>123825</xdr:rowOff>
    </xdr:to>
    <xdr:pic>
      <xdr:nvPicPr>
        <xdr:cNvPr id="1449" name="Picture 1448" descr="Graph">
          <a:hlinkClick xmlns:r="http://schemas.openxmlformats.org/officeDocument/2006/relationships" r:id="rId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11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133350</xdr:colOff>
      <xdr:row>154</xdr:row>
      <xdr:rowOff>123825</xdr:rowOff>
    </xdr:to>
    <xdr:pic>
      <xdr:nvPicPr>
        <xdr:cNvPr id="1450" name="Picture 1449" descr="Graph">
          <a:hlinkClick xmlns:r="http://schemas.openxmlformats.org/officeDocument/2006/relationships" r:id="rId4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5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154</xdr:row>
      <xdr:rowOff>0</xdr:rowOff>
    </xdr:from>
    <xdr:to>
      <xdr:col>23</xdr:col>
      <xdr:colOff>133350</xdr:colOff>
      <xdr:row>154</xdr:row>
      <xdr:rowOff>123825</xdr:rowOff>
    </xdr:to>
    <xdr:pic>
      <xdr:nvPicPr>
        <xdr:cNvPr id="1451" name="Picture 1450" descr="Graph">
          <a:hlinkClick xmlns:r="http://schemas.openxmlformats.org/officeDocument/2006/relationships" r:id="rId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35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133350</xdr:colOff>
      <xdr:row>155</xdr:row>
      <xdr:rowOff>123825</xdr:rowOff>
    </xdr:to>
    <xdr:pic>
      <xdr:nvPicPr>
        <xdr:cNvPr id="1452" name="Picture 1451" descr="Graph">
          <a:hlinkClick xmlns:r="http://schemas.openxmlformats.org/officeDocument/2006/relationships" r:id="rId4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9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155</xdr:row>
      <xdr:rowOff>0</xdr:rowOff>
    </xdr:from>
    <xdr:to>
      <xdr:col>23</xdr:col>
      <xdr:colOff>133350</xdr:colOff>
      <xdr:row>155</xdr:row>
      <xdr:rowOff>123825</xdr:rowOff>
    </xdr:to>
    <xdr:pic>
      <xdr:nvPicPr>
        <xdr:cNvPr id="1453" name="Picture 1452" descr="Graph">
          <a:hlinkClick xmlns:r="http://schemas.openxmlformats.org/officeDocument/2006/relationships" r:id="rId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59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1454" name="Picture 1453" descr="Graph">
          <a:hlinkClick xmlns:r="http://schemas.openxmlformats.org/officeDocument/2006/relationships" r:id="rId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1455" name="Picture 1454" descr="Graph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1456" name="Picture 1455" descr="Graph">
          <a:hlinkClick xmlns:r="http://schemas.openxmlformats.org/officeDocument/2006/relationships" r:id="rId1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1457" name="Picture 1456" descr="Graph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3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1458" name="Picture 1457" descr="Graph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1459" name="Picture 1458" descr="Graph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7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1460" name="Picture 1459" descr="Graph">
          <a:hlinkClick xmlns:r="http://schemas.openxmlformats.org/officeDocument/2006/relationships" r:id="rId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1461" name="Picture 1460" descr="Graph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1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1462" name="Picture 1461" descr="Graph">
          <a:hlinkClick xmlns:r="http://schemas.openxmlformats.org/officeDocument/2006/relationships" r:id="rId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1463" name="Picture 1462" descr="Graph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5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1464" name="Picture 1463" descr="Graph">
          <a:hlinkClick xmlns:r="http://schemas.openxmlformats.org/officeDocument/2006/relationships" r:id="rId1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1465" name="Picture 1464" descr="Graph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9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1466" name="Picture 1465" descr="Graph">
          <a:hlinkClick xmlns:r="http://schemas.openxmlformats.org/officeDocument/2006/relationships" r:id="rId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1467" name="Picture 1466" descr="Graph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2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1468" name="Picture 1467" descr="Graph">
          <a:hlinkClick xmlns:r="http://schemas.openxmlformats.org/officeDocument/2006/relationships" r:id="rId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1469" name="Picture 1468" descr="Graph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1470" name="Picture 1469" descr="Graph">
          <a:hlinkClick xmlns:r="http://schemas.openxmlformats.org/officeDocument/2006/relationships" r:id="rId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1471" name="Picture 1470" descr="Graph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0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1472" name="Picture 1471" descr="Graph">
          <a:hlinkClick xmlns:r="http://schemas.openxmlformats.org/officeDocument/2006/relationships" r:id="rId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1473" name="Picture 1472" descr="Graph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4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1474" name="Picture 1473" descr="Graph">
          <a:hlinkClick xmlns:r="http://schemas.openxmlformats.org/officeDocument/2006/relationships" r:id="rId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1475" name="Picture 1474" descr="Graph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8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1476" name="Picture 1475" descr="Graph">
          <a:hlinkClick xmlns:r="http://schemas.openxmlformats.org/officeDocument/2006/relationships" r:id="rId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1477" name="Picture 1476" descr="Graph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01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1478" name="Picture 1477" descr="Graph">
          <a:hlinkClick xmlns:r="http://schemas.openxmlformats.org/officeDocument/2006/relationships" r:id="rId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1479" name="Picture 1478" descr="Graph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1480" name="Picture 1479" descr="Graph">
          <a:hlinkClick xmlns:r="http://schemas.openxmlformats.org/officeDocument/2006/relationships" r:id="rId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1481" name="Picture 1480" descr="Graph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49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1482" name="Picture 1481" descr="Graph">
          <a:hlinkClick xmlns:r="http://schemas.openxmlformats.org/officeDocument/2006/relationships" r:id="rId1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1483" name="Picture 1482" descr="Graph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73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1484" name="Picture 1483" descr="Graph">
          <a:hlinkClick xmlns:r="http://schemas.openxmlformats.org/officeDocument/2006/relationships" r:id="rId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1485" name="Picture 1484" descr="Graph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1486" name="Picture 1485" descr="Graph">
          <a:hlinkClick xmlns:r="http://schemas.openxmlformats.org/officeDocument/2006/relationships" r:id="rId2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1487" name="Picture 1486" descr="Graph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21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1488" name="Picture 1487" descr="Graph">
          <a:hlinkClick xmlns:r="http://schemas.openxmlformats.org/officeDocument/2006/relationships" r:id="rId2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1489" name="Picture 1488" descr="Graph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44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1490" name="Picture 1489" descr="Graph">
          <a:hlinkClick xmlns:r="http://schemas.openxmlformats.org/officeDocument/2006/relationships" r:id="rId2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1491" name="Picture 1490" descr="Graph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68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1492" name="Picture 1491" descr="Graph">
          <a:hlinkClick xmlns:r="http://schemas.openxmlformats.org/officeDocument/2006/relationships" r:id="rId2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1493" name="Picture 1492" descr="Graph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92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1494" name="Picture 1493" descr="Graph">
          <a:hlinkClick xmlns:r="http://schemas.openxmlformats.org/officeDocument/2006/relationships" r:id="rId2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1495" name="Picture 1494" descr="Graph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1496" name="Picture 1495" descr="Graph">
          <a:hlinkClick xmlns:r="http://schemas.openxmlformats.org/officeDocument/2006/relationships" r:id="rId2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1497" name="Picture 1496" descr="Graph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1498" name="Picture 1497" descr="Graph">
          <a:hlinkClick xmlns:r="http://schemas.openxmlformats.org/officeDocument/2006/relationships" r:id="rId2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1499" name="Picture 1498" descr="Graph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63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1500" name="Picture 1499" descr="Graph">
          <a:hlinkClick xmlns:r="http://schemas.openxmlformats.org/officeDocument/2006/relationships" r:id="rId2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1501" name="Picture 1500" descr="Graph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87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1502" name="Picture 1501" descr="Graph">
          <a:hlinkClick xmlns:r="http://schemas.openxmlformats.org/officeDocument/2006/relationships" r:id="rId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1503" name="Picture 1502" descr="Graph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11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1504" name="Picture 1503" descr="Graph">
          <a:hlinkClick xmlns:r="http://schemas.openxmlformats.org/officeDocument/2006/relationships" r:id="rId2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1505" name="Picture 1504" descr="Graph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35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1506" name="Picture 1505" descr="Graph">
          <a:hlinkClick xmlns:r="http://schemas.openxmlformats.org/officeDocument/2006/relationships" r:id="rId2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1507" name="Picture 1506" descr="Graph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59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1508" name="Picture 1507" descr="Graph">
          <a:hlinkClick xmlns:r="http://schemas.openxmlformats.org/officeDocument/2006/relationships" r:id="rId2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1509" name="Picture 1508" descr="Graph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82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1510" name="Picture 1509" descr="Graph">
          <a:hlinkClick xmlns:r="http://schemas.openxmlformats.org/officeDocument/2006/relationships" r:id="rId2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1511" name="Picture 1510" descr="Graph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1512" name="Picture 1511" descr="Graph">
          <a:hlinkClick xmlns:r="http://schemas.openxmlformats.org/officeDocument/2006/relationships" r:id="rId2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1513" name="Picture 1512" descr="Graph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30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1514" name="Picture 1513" descr="Graph">
          <a:hlinkClick xmlns:r="http://schemas.openxmlformats.org/officeDocument/2006/relationships" r:id="rId2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1515" name="Picture 1514" descr="Graph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54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1516" name="Picture 1515" descr="Graph">
          <a:hlinkClick xmlns:r="http://schemas.openxmlformats.org/officeDocument/2006/relationships" r:id="rId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1517" name="Picture 1516" descr="Graph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78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1518" name="Picture 1517" descr="Graph">
          <a:hlinkClick xmlns:r="http://schemas.openxmlformats.org/officeDocument/2006/relationships" r:id="rId2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1519" name="Picture 1518" descr="Graph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02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1520" name="Picture 1519" descr="Graph">
          <a:hlinkClick xmlns:r="http://schemas.openxmlformats.org/officeDocument/2006/relationships" r:id="rId2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1521" name="Picture 1520" descr="Graph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1522" name="Picture 1521" descr="Graph">
          <a:hlinkClick xmlns:r="http://schemas.openxmlformats.org/officeDocument/2006/relationships" r:id="rId2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1523" name="Picture 1522" descr="Graph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49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1524" name="Picture 1523" descr="Graph">
          <a:hlinkClick xmlns:r="http://schemas.openxmlformats.org/officeDocument/2006/relationships" r:id="rId2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1525" name="Picture 1524" descr="Graph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73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1526" name="Picture 1525" descr="Graph">
          <a:hlinkClick xmlns:r="http://schemas.openxmlformats.org/officeDocument/2006/relationships" r:id="rId2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1527" name="Picture 1526" descr="Graph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1528" name="Picture 1527" descr="Graph">
          <a:hlinkClick xmlns:r="http://schemas.openxmlformats.org/officeDocument/2006/relationships" r:id="rId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1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1529" name="Picture 1528" descr="Graph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21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1530" name="Picture 1529" descr="Graph">
          <a:hlinkClick xmlns:r="http://schemas.openxmlformats.org/officeDocument/2006/relationships" r:id="rId2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1531" name="Picture 1530" descr="Graph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44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1532" name="Picture 1531" descr="Graph">
          <a:hlinkClick xmlns:r="http://schemas.openxmlformats.org/officeDocument/2006/relationships" r:id="rId2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8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1533" name="Picture 1532" descr="Graph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68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1534" name="Picture 1533" descr="Graph">
          <a:hlinkClick xmlns:r="http://schemas.openxmlformats.org/officeDocument/2006/relationships" r:id="rId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1535" name="Picture 1534" descr="Graph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92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1536" name="Picture 1535" descr="Graph">
          <a:hlinkClick xmlns:r="http://schemas.openxmlformats.org/officeDocument/2006/relationships" r:id="rId2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1537" name="Picture 1536" descr="Graph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1538" name="Picture 1537" descr="Graph">
          <a:hlinkClick xmlns:r="http://schemas.openxmlformats.org/officeDocument/2006/relationships" r:id="rId2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1539" name="Picture 1538" descr="Graph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1540" name="Picture 1539" descr="Graph">
          <a:hlinkClick xmlns:r="http://schemas.openxmlformats.org/officeDocument/2006/relationships" r:id="rId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1541" name="Picture 1540" descr="Graph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63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1542" name="Picture 1541" descr="Graph">
          <a:hlinkClick xmlns:r="http://schemas.openxmlformats.org/officeDocument/2006/relationships" r:id="rId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1543" name="Picture 1542" descr="Graph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87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1544" name="Picture 1543" descr="Graph">
          <a:hlinkClick xmlns:r="http://schemas.openxmlformats.org/officeDocument/2006/relationships" r:id="rId2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1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1545" name="Picture 1544" descr="Graph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11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1546" name="Picture 1545" descr="Graph">
          <a:hlinkClick xmlns:r="http://schemas.openxmlformats.org/officeDocument/2006/relationships" r:id="rId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5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1547" name="Picture 1546" descr="Graph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35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1548" name="Picture 1547" descr="Graph">
          <a:hlinkClick xmlns:r="http://schemas.openxmlformats.org/officeDocument/2006/relationships" r:id="rId2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1549" name="Picture 1548" descr="Graph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59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1550" name="Picture 1549" descr="Graph">
          <a:hlinkClick xmlns:r="http://schemas.openxmlformats.org/officeDocument/2006/relationships" r:id="rId2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1551" name="Picture 1550" descr="Graph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83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1552" name="Picture 1551" descr="Graph">
          <a:hlinkClick xmlns:r="http://schemas.openxmlformats.org/officeDocument/2006/relationships" r:id="rId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6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1553" name="Picture 1552" descr="Graph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06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1554" name="Picture 1553" descr="Graph">
          <a:hlinkClick xmlns:r="http://schemas.openxmlformats.org/officeDocument/2006/relationships" r:id="rId2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0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1555" name="Picture 1554" descr="Graph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30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1556" name="Picture 1555" descr="Graph">
          <a:hlinkClick xmlns:r="http://schemas.openxmlformats.org/officeDocument/2006/relationships" r:id="rId2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4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1557" name="Picture 1556" descr="Graph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54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1558" name="Picture 1557" descr="Graph">
          <a:hlinkClick xmlns:r="http://schemas.openxmlformats.org/officeDocument/2006/relationships" r:id="rId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8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1559" name="Picture 1558" descr="Graph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78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1560" name="Picture 1559" descr="Graph">
          <a:hlinkClick xmlns:r="http://schemas.openxmlformats.org/officeDocument/2006/relationships" r:id="rId2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2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1561" name="Picture 1560" descr="Graph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2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1562" name="Picture 1561" descr="Graph">
          <a:hlinkClick xmlns:r="http://schemas.openxmlformats.org/officeDocument/2006/relationships" r:id="rId2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1563" name="Picture 1562" descr="Graph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1564" name="Picture 1563" descr="Graph">
          <a:hlinkClick xmlns:r="http://schemas.openxmlformats.org/officeDocument/2006/relationships" r:id="rId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9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1565" name="Picture 1564" descr="Graph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49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1566" name="Picture 1565" descr="Graph">
          <a:hlinkClick xmlns:r="http://schemas.openxmlformats.org/officeDocument/2006/relationships" r:id="rId2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3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1567" name="Picture 1566" descr="Graph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73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1568" name="Picture 1567" descr="Graph">
          <a:hlinkClick xmlns:r="http://schemas.openxmlformats.org/officeDocument/2006/relationships" r:id="rId2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1569" name="Picture 1568" descr="Graph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1570" name="Picture 1569" descr="Graph">
          <a:hlinkClick xmlns:r="http://schemas.openxmlformats.org/officeDocument/2006/relationships" r:id="rId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1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133350</xdr:colOff>
      <xdr:row>61</xdr:row>
      <xdr:rowOff>123825</xdr:rowOff>
    </xdr:to>
    <xdr:pic>
      <xdr:nvPicPr>
        <xdr:cNvPr id="1571" name="Picture 1570" descr="Graph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21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133350</xdr:colOff>
      <xdr:row>62</xdr:row>
      <xdr:rowOff>123825</xdr:rowOff>
    </xdr:to>
    <xdr:pic>
      <xdr:nvPicPr>
        <xdr:cNvPr id="1572" name="Picture 1571" descr="Graph">
          <a:hlinkClick xmlns:r="http://schemas.openxmlformats.org/officeDocument/2006/relationships" r:id="rId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4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133350</xdr:colOff>
      <xdr:row>62</xdr:row>
      <xdr:rowOff>123825</xdr:rowOff>
    </xdr:to>
    <xdr:pic>
      <xdr:nvPicPr>
        <xdr:cNvPr id="1573" name="Picture 1572" descr="Graph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44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133350</xdr:colOff>
      <xdr:row>63</xdr:row>
      <xdr:rowOff>123825</xdr:rowOff>
    </xdr:to>
    <xdr:pic>
      <xdr:nvPicPr>
        <xdr:cNvPr id="1574" name="Picture 1573" descr="Graph">
          <a:hlinkClick xmlns:r="http://schemas.openxmlformats.org/officeDocument/2006/relationships" r:id="rId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8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133350</xdr:colOff>
      <xdr:row>63</xdr:row>
      <xdr:rowOff>123825</xdr:rowOff>
    </xdr:to>
    <xdr:pic>
      <xdr:nvPicPr>
        <xdr:cNvPr id="1575" name="Picture 1574" descr="Graph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68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133350</xdr:colOff>
      <xdr:row>64</xdr:row>
      <xdr:rowOff>123825</xdr:rowOff>
    </xdr:to>
    <xdr:pic>
      <xdr:nvPicPr>
        <xdr:cNvPr id="1576" name="Picture 1575" descr="Graph">
          <a:hlinkClick xmlns:r="http://schemas.openxmlformats.org/officeDocument/2006/relationships" r:id="rId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2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133350</xdr:colOff>
      <xdr:row>64</xdr:row>
      <xdr:rowOff>123825</xdr:rowOff>
    </xdr:to>
    <xdr:pic>
      <xdr:nvPicPr>
        <xdr:cNvPr id="1577" name="Picture 1576" descr="Graph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92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133350</xdr:colOff>
      <xdr:row>65</xdr:row>
      <xdr:rowOff>123825</xdr:rowOff>
    </xdr:to>
    <xdr:pic>
      <xdr:nvPicPr>
        <xdr:cNvPr id="1578" name="Picture 1577" descr="Graph">
          <a:hlinkClick xmlns:r="http://schemas.openxmlformats.org/officeDocument/2006/relationships" r:id="rId2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133350</xdr:colOff>
      <xdr:row>65</xdr:row>
      <xdr:rowOff>123825</xdr:rowOff>
    </xdr:to>
    <xdr:pic>
      <xdr:nvPicPr>
        <xdr:cNvPr id="1579" name="Picture 1578" descr="Graph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133350</xdr:colOff>
      <xdr:row>66</xdr:row>
      <xdr:rowOff>123825</xdr:rowOff>
    </xdr:to>
    <xdr:pic>
      <xdr:nvPicPr>
        <xdr:cNvPr id="1580" name="Picture 1579" descr="Graph">
          <a:hlinkClick xmlns:r="http://schemas.openxmlformats.org/officeDocument/2006/relationships" r:id="rId2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133350</xdr:colOff>
      <xdr:row>66</xdr:row>
      <xdr:rowOff>123825</xdr:rowOff>
    </xdr:to>
    <xdr:pic>
      <xdr:nvPicPr>
        <xdr:cNvPr id="1581" name="Picture 1580" descr="Graph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133350</xdr:colOff>
      <xdr:row>67</xdr:row>
      <xdr:rowOff>123825</xdr:rowOff>
    </xdr:to>
    <xdr:pic>
      <xdr:nvPicPr>
        <xdr:cNvPr id="1582" name="Picture 1581" descr="Graph">
          <a:hlinkClick xmlns:r="http://schemas.openxmlformats.org/officeDocument/2006/relationships" r:id="rId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133350</xdr:colOff>
      <xdr:row>67</xdr:row>
      <xdr:rowOff>123825</xdr:rowOff>
    </xdr:to>
    <xdr:pic>
      <xdr:nvPicPr>
        <xdr:cNvPr id="1583" name="Picture 1582" descr="Graph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64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133350</xdr:colOff>
      <xdr:row>68</xdr:row>
      <xdr:rowOff>123825</xdr:rowOff>
    </xdr:to>
    <xdr:pic>
      <xdr:nvPicPr>
        <xdr:cNvPr id="1584" name="Picture 1583" descr="Graph">
          <a:hlinkClick xmlns:r="http://schemas.openxmlformats.org/officeDocument/2006/relationships" r:id="rId3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7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133350</xdr:colOff>
      <xdr:row>68</xdr:row>
      <xdr:rowOff>123825</xdr:rowOff>
    </xdr:to>
    <xdr:pic>
      <xdr:nvPicPr>
        <xdr:cNvPr id="1585" name="Picture 1584" descr="Graph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87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133350</xdr:colOff>
      <xdr:row>69</xdr:row>
      <xdr:rowOff>123825</xdr:rowOff>
    </xdr:to>
    <xdr:pic>
      <xdr:nvPicPr>
        <xdr:cNvPr id="1586" name="Picture 1585" descr="Graph">
          <a:hlinkClick xmlns:r="http://schemas.openxmlformats.org/officeDocument/2006/relationships" r:id="rId3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1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133350</xdr:colOff>
      <xdr:row>69</xdr:row>
      <xdr:rowOff>123825</xdr:rowOff>
    </xdr:to>
    <xdr:pic>
      <xdr:nvPicPr>
        <xdr:cNvPr id="1587" name="Picture 1586" descr="Graph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11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133350</xdr:colOff>
      <xdr:row>70</xdr:row>
      <xdr:rowOff>123825</xdr:rowOff>
    </xdr:to>
    <xdr:pic>
      <xdr:nvPicPr>
        <xdr:cNvPr id="1588" name="Picture 1587" descr="Graph">
          <a:hlinkClick xmlns:r="http://schemas.openxmlformats.org/officeDocument/2006/relationships" r:id="rId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5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133350</xdr:colOff>
      <xdr:row>70</xdr:row>
      <xdr:rowOff>123825</xdr:rowOff>
    </xdr:to>
    <xdr:pic>
      <xdr:nvPicPr>
        <xdr:cNvPr id="1589" name="Picture 1588" descr="Graph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35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133350</xdr:colOff>
      <xdr:row>71</xdr:row>
      <xdr:rowOff>123825</xdr:rowOff>
    </xdr:to>
    <xdr:pic>
      <xdr:nvPicPr>
        <xdr:cNvPr id="1590" name="Picture 1589" descr="Graph">
          <a:hlinkClick xmlns:r="http://schemas.openxmlformats.org/officeDocument/2006/relationships" r:id="rId3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9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71</xdr:row>
      <xdr:rowOff>0</xdr:rowOff>
    </xdr:from>
    <xdr:to>
      <xdr:col>23</xdr:col>
      <xdr:colOff>133350</xdr:colOff>
      <xdr:row>71</xdr:row>
      <xdr:rowOff>123825</xdr:rowOff>
    </xdr:to>
    <xdr:pic>
      <xdr:nvPicPr>
        <xdr:cNvPr id="1591" name="Picture 1590" descr="Graph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59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133350</xdr:colOff>
      <xdr:row>72</xdr:row>
      <xdr:rowOff>123825</xdr:rowOff>
    </xdr:to>
    <xdr:pic>
      <xdr:nvPicPr>
        <xdr:cNvPr id="1592" name="Picture 1591" descr="Graph">
          <a:hlinkClick xmlns:r="http://schemas.openxmlformats.org/officeDocument/2006/relationships" r:id="rId3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3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23</xdr:col>
      <xdr:colOff>133350</xdr:colOff>
      <xdr:row>72</xdr:row>
      <xdr:rowOff>123825</xdr:rowOff>
    </xdr:to>
    <xdr:pic>
      <xdr:nvPicPr>
        <xdr:cNvPr id="1593" name="Picture 1592" descr="Graph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83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133350</xdr:colOff>
      <xdr:row>73</xdr:row>
      <xdr:rowOff>123825</xdr:rowOff>
    </xdr:to>
    <xdr:pic>
      <xdr:nvPicPr>
        <xdr:cNvPr id="1594" name="Picture 1593" descr="Graph">
          <a:hlinkClick xmlns:r="http://schemas.openxmlformats.org/officeDocument/2006/relationships" r:id="rId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6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73</xdr:row>
      <xdr:rowOff>0</xdr:rowOff>
    </xdr:from>
    <xdr:to>
      <xdr:col>23</xdr:col>
      <xdr:colOff>133350</xdr:colOff>
      <xdr:row>73</xdr:row>
      <xdr:rowOff>123825</xdr:rowOff>
    </xdr:to>
    <xdr:pic>
      <xdr:nvPicPr>
        <xdr:cNvPr id="1595" name="Picture 1594" descr="Graph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06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133350</xdr:colOff>
      <xdr:row>74</xdr:row>
      <xdr:rowOff>123825</xdr:rowOff>
    </xdr:to>
    <xdr:pic>
      <xdr:nvPicPr>
        <xdr:cNvPr id="1596" name="Picture 1595" descr="Graph">
          <a:hlinkClick xmlns:r="http://schemas.openxmlformats.org/officeDocument/2006/relationships" r:id="rId3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0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74</xdr:row>
      <xdr:rowOff>0</xdr:rowOff>
    </xdr:from>
    <xdr:to>
      <xdr:col>23</xdr:col>
      <xdr:colOff>133350</xdr:colOff>
      <xdr:row>74</xdr:row>
      <xdr:rowOff>123825</xdr:rowOff>
    </xdr:to>
    <xdr:pic>
      <xdr:nvPicPr>
        <xdr:cNvPr id="1597" name="Picture 1596" descr="Graph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30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133350</xdr:colOff>
      <xdr:row>75</xdr:row>
      <xdr:rowOff>123825</xdr:rowOff>
    </xdr:to>
    <xdr:pic>
      <xdr:nvPicPr>
        <xdr:cNvPr id="1598" name="Picture 1597" descr="Graph">
          <a:hlinkClick xmlns:r="http://schemas.openxmlformats.org/officeDocument/2006/relationships" r:id="rId3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4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75</xdr:row>
      <xdr:rowOff>0</xdr:rowOff>
    </xdr:from>
    <xdr:to>
      <xdr:col>23</xdr:col>
      <xdr:colOff>133350</xdr:colOff>
      <xdr:row>75</xdr:row>
      <xdr:rowOff>123825</xdr:rowOff>
    </xdr:to>
    <xdr:pic>
      <xdr:nvPicPr>
        <xdr:cNvPr id="1599" name="Picture 1598" descr="Graph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54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133350</xdr:colOff>
      <xdr:row>76</xdr:row>
      <xdr:rowOff>123825</xdr:rowOff>
    </xdr:to>
    <xdr:pic>
      <xdr:nvPicPr>
        <xdr:cNvPr id="1600" name="Picture 1599" descr="Graph">
          <a:hlinkClick xmlns:r="http://schemas.openxmlformats.org/officeDocument/2006/relationships" r:id="rId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8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23</xdr:col>
      <xdr:colOff>133350</xdr:colOff>
      <xdr:row>76</xdr:row>
      <xdr:rowOff>123825</xdr:rowOff>
    </xdr:to>
    <xdr:pic>
      <xdr:nvPicPr>
        <xdr:cNvPr id="1601" name="Picture 1600" descr="Graph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78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133350</xdr:colOff>
      <xdr:row>77</xdr:row>
      <xdr:rowOff>123825</xdr:rowOff>
    </xdr:to>
    <xdr:pic>
      <xdr:nvPicPr>
        <xdr:cNvPr id="1602" name="Picture 1601" descr="Graph">
          <a:hlinkClick xmlns:r="http://schemas.openxmlformats.org/officeDocument/2006/relationships" r:id="rId3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2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77</xdr:row>
      <xdr:rowOff>0</xdr:rowOff>
    </xdr:from>
    <xdr:to>
      <xdr:col>23</xdr:col>
      <xdr:colOff>133350</xdr:colOff>
      <xdr:row>77</xdr:row>
      <xdr:rowOff>123825</xdr:rowOff>
    </xdr:to>
    <xdr:pic>
      <xdr:nvPicPr>
        <xdr:cNvPr id="1603" name="Picture 1602" descr="Graph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02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133350</xdr:colOff>
      <xdr:row>78</xdr:row>
      <xdr:rowOff>123825</xdr:rowOff>
    </xdr:to>
    <xdr:pic>
      <xdr:nvPicPr>
        <xdr:cNvPr id="1604" name="Picture 1603" descr="Graph">
          <a:hlinkClick xmlns:r="http://schemas.openxmlformats.org/officeDocument/2006/relationships" r:id="rId3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5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78</xdr:row>
      <xdr:rowOff>0</xdr:rowOff>
    </xdr:from>
    <xdr:to>
      <xdr:col>23</xdr:col>
      <xdr:colOff>133350</xdr:colOff>
      <xdr:row>78</xdr:row>
      <xdr:rowOff>123825</xdr:rowOff>
    </xdr:to>
    <xdr:pic>
      <xdr:nvPicPr>
        <xdr:cNvPr id="1605" name="Picture 1604" descr="Graph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25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133350</xdr:colOff>
      <xdr:row>79</xdr:row>
      <xdr:rowOff>123825</xdr:rowOff>
    </xdr:to>
    <xdr:pic>
      <xdr:nvPicPr>
        <xdr:cNvPr id="1606" name="Picture 1605" descr="Graph">
          <a:hlinkClick xmlns:r="http://schemas.openxmlformats.org/officeDocument/2006/relationships" r:id="rId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9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23</xdr:col>
      <xdr:colOff>133350</xdr:colOff>
      <xdr:row>79</xdr:row>
      <xdr:rowOff>123825</xdr:rowOff>
    </xdr:to>
    <xdr:pic>
      <xdr:nvPicPr>
        <xdr:cNvPr id="1607" name="Picture 1606" descr="Graph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49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133350</xdr:colOff>
      <xdr:row>80</xdr:row>
      <xdr:rowOff>123825</xdr:rowOff>
    </xdr:to>
    <xdr:pic>
      <xdr:nvPicPr>
        <xdr:cNvPr id="1608" name="Picture 1607" descr="Graph">
          <a:hlinkClick xmlns:r="http://schemas.openxmlformats.org/officeDocument/2006/relationships" r:id="rId3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3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80</xdr:row>
      <xdr:rowOff>0</xdr:rowOff>
    </xdr:from>
    <xdr:to>
      <xdr:col>23</xdr:col>
      <xdr:colOff>133350</xdr:colOff>
      <xdr:row>80</xdr:row>
      <xdr:rowOff>123825</xdr:rowOff>
    </xdr:to>
    <xdr:pic>
      <xdr:nvPicPr>
        <xdr:cNvPr id="1609" name="Picture 1608" descr="Graph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73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133350</xdr:colOff>
      <xdr:row>81</xdr:row>
      <xdr:rowOff>123825</xdr:rowOff>
    </xdr:to>
    <xdr:pic>
      <xdr:nvPicPr>
        <xdr:cNvPr id="1610" name="Picture 1609" descr="Graph">
          <a:hlinkClick xmlns:r="http://schemas.openxmlformats.org/officeDocument/2006/relationships" r:id="rId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7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81</xdr:row>
      <xdr:rowOff>0</xdr:rowOff>
    </xdr:from>
    <xdr:to>
      <xdr:col>23</xdr:col>
      <xdr:colOff>133350</xdr:colOff>
      <xdr:row>81</xdr:row>
      <xdr:rowOff>123825</xdr:rowOff>
    </xdr:to>
    <xdr:pic>
      <xdr:nvPicPr>
        <xdr:cNvPr id="1611" name="Picture 1610" descr="Graph">
          <a:hlinkClick xmlns:r="http://schemas.openxmlformats.org/officeDocument/2006/relationships" r:id="rId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97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133350</xdr:colOff>
      <xdr:row>82</xdr:row>
      <xdr:rowOff>123825</xdr:rowOff>
    </xdr:to>
    <xdr:pic>
      <xdr:nvPicPr>
        <xdr:cNvPr id="1612" name="Picture 1611" descr="Graph">
          <a:hlinkClick xmlns:r="http://schemas.openxmlformats.org/officeDocument/2006/relationships" r:id="rId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1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82</xdr:row>
      <xdr:rowOff>0</xdr:rowOff>
    </xdr:from>
    <xdr:to>
      <xdr:col>23</xdr:col>
      <xdr:colOff>133350</xdr:colOff>
      <xdr:row>82</xdr:row>
      <xdr:rowOff>123825</xdr:rowOff>
    </xdr:to>
    <xdr:pic>
      <xdr:nvPicPr>
        <xdr:cNvPr id="1613" name="Picture 1612" descr="Graph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21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133350</xdr:colOff>
      <xdr:row>83</xdr:row>
      <xdr:rowOff>123825</xdr:rowOff>
    </xdr:to>
    <xdr:pic>
      <xdr:nvPicPr>
        <xdr:cNvPr id="1614" name="Picture 1613" descr="Graph">
          <a:hlinkClick xmlns:r="http://schemas.openxmlformats.org/officeDocument/2006/relationships" r:id="rId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5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83</xdr:row>
      <xdr:rowOff>0</xdr:rowOff>
    </xdr:from>
    <xdr:to>
      <xdr:col>23</xdr:col>
      <xdr:colOff>133350</xdr:colOff>
      <xdr:row>83</xdr:row>
      <xdr:rowOff>123825</xdr:rowOff>
    </xdr:to>
    <xdr:pic>
      <xdr:nvPicPr>
        <xdr:cNvPr id="1615" name="Picture 1614" descr="Graph">
          <a:hlinkClick xmlns:r="http://schemas.openxmlformats.org/officeDocument/2006/relationships" r:id="rId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45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133350</xdr:colOff>
      <xdr:row>84</xdr:row>
      <xdr:rowOff>123825</xdr:rowOff>
    </xdr:to>
    <xdr:pic>
      <xdr:nvPicPr>
        <xdr:cNvPr id="1616" name="Picture 1615" descr="Graph">
          <a:hlinkClick xmlns:r="http://schemas.openxmlformats.org/officeDocument/2006/relationships" r:id="rId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8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23</xdr:col>
      <xdr:colOff>133350</xdr:colOff>
      <xdr:row>84</xdr:row>
      <xdr:rowOff>123825</xdr:rowOff>
    </xdr:to>
    <xdr:pic>
      <xdr:nvPicPr>
        <xdr:cNvPr id="1617" name="Picture 1616" descr="Graph">
          <a:hlinkClick xmlns:r="http://schemas.openxmlformats.org/officeDocument/2006/relationships" r:id="rId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68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133350</xdr:colOff>
      <xdr:row>85</xdr:row>
      <xdr:rowOff>123825</xdr:rowOff>
    </xdr:to>
    <xdr:pic>
      <xdr:nvPicPr>
        <xdr:cNvPr id="1618" name="Picture 1617" descr="Graph">
          <a:hlinkClick xmlns:r="http://schemas.openxmlformats.org/officeDocument/2006/relationships" r:id="rId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2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85</xdr:row>
      <xdr:rowOff>0</xdr:rowOff>
    </xdr:from>
    <xdr:to>
      <xdr:col>23</xdr:col>
      <xdr:colOff>133350</xdr:colOff>
      <xdr:row>85</xdr:row>
      <xdr:rowOff>123825</xdr:rowOff>
    </xdr:to>
    <xdr:pic>
      <xdr:nvPicPr>
        <xdr:cNvPr id="1619" name="Picture 1618" descr="Graph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92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133350</xdr:colOff>
      <xdr:row>86</xdr:row>
      <xdr:rowOff>123825</xdr:rowOff>
    </xdr:to>
    <xdr:pic>
      <xdr:nvPicPr>
        <xdr:cNvPr id="1620" name="Picture 1619" descr="Graph">
          <a:hlinkClick xmlns:r="http://schemas.openxmlformats.org/officeDocument/2006/relationships" r:id="rId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6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86</xdr:row>
      <xdr:rowOff>0</xdr:rowOff>
    </xdr:from>
    <xdr:to>
      <xdr:col>23</xdr:col>
      <xdr:colOff>133350</xdr:colOff>
      <xdr:row>86</xdr:row>
      <xdr:rowOff>123825</xdr:rowOff>
    </xdr:to>
    <xdr:pic>
      <xdr:nvPicPr>
        <xdr:cNvPr id="1621" name="Picture 1620" descr="Graph">
          <a:hlinkClick xmlns:r="http://schemas.openxmlformats.org/officeDocument/2006/relationships" r:id="rId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16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133350</xdr:colOff>
      <xdr:row>87</xdr:row>
      <xdr:rowOff>123825</xdr:rowOff>
    </xdr:to>
    <xdr:pic>
      <xdr:nvPicPr>
        <xdr:cNvPr id="1622" name="Picture 1621" descr="Graph">
          <a:hlinkClick xmlns:r="http://schemas.openxmlformats.org/officeDocument/2006/relationships" r:id="rId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0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87</xdr:row>
      <xdr:rowOff>0</xdr:rowOff>
    </xdr:from>
    <xdr:to>
      <xdr:col>23</xdr:col>
      <xdr:colOff>133350</xdr:colOff>
      <xdr:row>87</xdr:row>
      <xdr:rowOff>123825</xdr:rowOff>
    </xdr:to>
    <xdr:pic>
      <xdr:nvPicPr>
        <xdr:cNvPr id="1623" name="Picture 1622" descr="Graph">
          <a:hlinkClick xmlns:r="http://schemas.openxmlformats.org/officeDocument/2006/relationships" r:id="rId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40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133350</xdr:colOff>
      <xdr:row>88</xdr:row>
      <xdr:rowOff>123825</xdr:rowOff>
    </xdr:to>
    <xdr:pic>
      <xdr:nvPicPr>
        <xdr:cNvPr id="1624" name="Picture 1623" descr="Graph">
          <a:hlinkClick xmlns:r="http://schemas.openxmlformats.org/officeDocument/2006/relationships" r:id="rId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4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88</xdr:row>
      <xdr:rowOff>0</xdr:rowOff>
    </xdr:from>
    <xdr:to>
      <xdr:col>23</xdr:col>
      <xdr:colOff>133350</xdr:colOff>
      <xdr:row>88</xdr:row>
      <xdr:rowOff>123825</xdr:rowOff>
    </xdr:to>
    <xdr:pic>
      <xdr:nvPicPr>
        <xdr:cNvPr id="1625" name="Picture 1624" descr="Graph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64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133350</xdr:colOff>
      <xdr:row>89</xdr:row>
      <xdr:rowOff>123825</xdr:rowOff>
    </xdr:to>
    <xdr:pic>
      <xdr:nvPicPr>
        <xdr:cNvPr id="1626" name="Picture 1625" descr="Graph">
          <a:hlinkClick xmlns:r="http://schemas.openxmlformats.org/officeDocument/2006/relationships" r:id="rId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7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89</xdr:row>
      <xdr:rowOff>0</xdr:rowOff>
    </xdr:from>
    <xdr:to>
      <xdr:col>23</xdr:col>
      <xdr:colOff>133350</xdr:colOff>
      <xdr:row>89</xdr:row>
      <xdr:rowOff>123825</xdr:rowOff>
    </xdr:to>
    <xdr:pic>
      <xdr:nvPicPr>
        <xdr:cNvPr id="1627" name="Picture 1626" descr="Graph">
          <a:hlinkClick xmlns:r="http://schemas.openxmlformats.org/officeDocument/2006/relationships" r:id="rId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87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133350</xdr:colOff>
      <xdr:row>90</xdr:row>
      <xdr:rowOff>123825</xdr:rowOff>
    </xdr:to>
    <xdr:pic>
      <xdr:nvPicPr>
        <xdr:cNvPr id="1628" name="Picture 1627" descr="Graph">
          <a:hlinkClick xmlns:r="http://schemas.openxmlformats.org/officeDocument/2006/relationships" r:id="rId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1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90</xdr:row>
      <xdr:rowOff>0</xdr:rowOff>
    </xdr:from>
    <xdr:to>
      <xdr:col>23</xdr:col>
      <xdr:colOff>133350</xdr:colOff>
      <xdr:row>90</xdr:row>
      <xdr:rowOff>123825</xdr:rowOff>
    </xdr:to>
    <xdr:pic>
      <xdr:nvPicPr>
        <xdr:cNvPr id="1629" name="Picture 1628" descr="Graph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11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133350</xdr:colOff>
      <xdr:row>91</xdr:row>
      <xdr:rowOff>123825</xdr:rowOff>
    </xdr:to>
    <xdr:pic>
      <xdr:nvPicPr>
        <xdr:cNvPr id="1630" name="Picture 1629" descr="Graph">
          <a:hlinkClick xmlns:r="http://schemas.openxmlformats.org/officeDocument/2006/relationships" r:id="rId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5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91</xdr:row>
      <xdr:rowOff>0</xdr:rowOff>
    </xdr:from>
    <xdr:to>
      <xdr:col>23</xdr:col>
      <xdr:colOff>133350</xdr:colOff>
      <xdr:row>91</xdr:row>
      <xdr:rowOff>123825</xdr:rowOff>
    </xdr:to>
    <xdr:pic>
      <xdr:nvPicPr>
        <xdr:cNvPr id="1631" name="Picture 1630" descr="Graph">
          <a:hlinkClick xmlns:r="http://schemas.openxmlformats.org/officeDocument/2006/relationships" r:id="rId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35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133350</xdr:colOff>
      <xdr:row>92</xdr:row>
      <xdr:rowOff>123825</xdr:rowOff>
    </xdr:to>
    <xdr:pic>
      <xdr:nvPicPr>
        <xdr:cNvPr id="1632" name="Picture 1631" descr="Graph">
          <a:hlinkClick xmlns:r="http://schemas.openxmlformats.org/officeDocument/2006/relationships" r:id="rId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9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92</xdr:row>
      <xdr:rowOff>0</xdr:rowOff>
    </xdr:from>
    <xdr:to>
      <xdr:col>23</xdr:col>
      <xdr:colOff>133350</xdr:colOff>
      <xdr:row>92</xdr:row>
      <xdr:rowOff>123825</xdr:rowOff>
    </xdr:to>
    <xdr:pic>
      <xdr:nvPicPr>
        <xdr:cNvPr id="1633" name="Picture 1632" descr="Graph">
          <a:hlinkClick xmlns:r="http://schemas.openxmlformats.org/officeDocument/2006/relationships" r:id="rId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59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133350</xdr:colOff>
      <xdr:row>93</xdr:row>
      <xdr:rowOff>123825</xdr:rowOff>
    </xdr:to>
    <xdr:pic>
      <xdr:nvPicPr>
        <xdr:cNvPr id="1634" name="Picture 1633" descr="Graph">
          <a:hlinkClick xmlns:r="http://schemas.openxmlformats.org/officeDocument/2006/relationships" r:id="rId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3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93</xdr:row>
      <xdr:rowOff>0</xdr:rowOff>
    </xdr:from>
    <xdr:to>
      <xdr:col>23</xdr:col>
      <xdr:colOff>133350</xdr:colOff>
      <xdr:row>93</xdr:row>
      <xdr:rowOff>123825</xdr:rowOff>
    </xdr:to>
    <xdr:pic>
      <xdr:nvPicPr>
        <xdr:cNvPr id="1635" name="Picture 1634" descr="Graph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83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133350</xdr:colOff>
      <xdr:row>94</xdr:row>
      <xdr:rowOff>123825</xdr:rowOff>
    </xdr:to>
    <xdr:pic>
      <xdr:nvPicPr>
        <xdr:cNvPr id="1636" name="Picture 1635" descr="Graph">
          <a:hlinkClick xmlns:r="http://schemas.openxmlformats.org/officeDocument/2006/relationships" r:id="rId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6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94</xdr:row>
      <xdr:rowOff>0</xdr:rowOff>
    </xdr:from>
    <xdr:to>
      <xdr:col>23</xdr:col>
      <xdr:colOff>133350</xdr:colOff>
      <xdr:row>94</xdr:row>
      <xdr:rowOff>123825</xdr:rowOff>
    </xdr:to>
    <xdr:pic>
      <xdr:nvPicPr>
        <xdr:cNvPr id="1637" name="Picture 1636" descr="Graph">
          <a:hlinkClick xmlns:r="http://schemas.openxmlformats.org/officeDocument/2006/relationships" r:id="rId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06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133350</xdr:colOff>
      <xdr:row>95</xdr:row>
      <xdr:rowOff>123825</xdr:rowOff>
    </xdr:to>
    <xdr:pic>
      <xdr:nvPicPr>
        <xdr:cNvPr id="1638" name="Picture 1637" descr="Graph">
          <a:hlinkClick xmlns:r="http://schemas.openxmlformats.org/officeDocument/2006/relationships" r:id="rId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0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95</xdr:row>
      <xdr:rowOff>0</xdr:rowOff>
    </xdr:from>
    <xdr:to>
      <xdr:col>23</xdr:col>
      <xdr:colOff>133350</xdr:colOff>
      <xdr:row>95</xdr:row>
      <xdr:rowOff>123825</xdr:rowOff>
    </xdr:to>
    <xdr:pic>
      <xdr:nvPicPr>
        <xdr:cNvPr id="1639" name="Picture 1638" descr="Graph">
          <a:hlinkClick xmlns:r="http://schemas.openxmlformats.org/officeDocument/2006/relationships" r:id="rId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30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133350</xdr:colOff>
      <xdr:row>96</xdr:row>
      <xdr:rowOff>123825</xdr:rowOff>
    </xdr:to>
    <xdr:pic>
      <xdr:nvPicPr>
        <xdr:cNvPr id="1640" name="Picture 1639" descr="Graph">
          <a:hlinkClick xmlns:r="http://schemas.openxmlformats.org/officeDocument/2006/relationships" r:id="rId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4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96</xdr:row>
      <xdr:rowOff>0</xdr:rowOff>
    </xdr:from>
    <xdr:to>
      <xdr:col>23</xdr:col>
      <xdr:colOff>133350</xdr:colOff>
      <xdr:row>96</xdr:row>
      <xdr:rowOff>123825</xdr:rowOff>
    </xdr:to>
    <xdr:pic>
      <xdr:nvPicPr>
        <xdr:cNvPr id="1641" name="Picture 1640" descr="Graph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54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133350</xdr:colOff>
      <xdr:row>97</xdr:row>
      <xdr:rowOff>123825</xdr:rowOff>
    </xdr:to>
    <xdr:pic>
      <xdr:nvPicPr>
        <xdr:cNvPr id="1642" name="Picture 1641" descr="Graph">
          <a:hlinkClick xmlns:r="http://schemas.openxmlformats.org/officeDocument/2006/relationships" r:id="rId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8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97</xdr:row>
      <xdr:rowOff>0</xdr:rowOff>
    </xdr:from>
    <xdr:to>
      <xdr:col>23</xdr:col>
      <xdr:colOff>133350</xdr:colOff>
      <xdr:row>97</xdr:row>
      <xdr:rowOff>123825</xdr:rowOff>
    </xdr:to>
    <xdr:pic>
      <xdr:nvPicPr>
        <xdr:cNvPr id="1643" name="Picture 1642" descr="Graph">
          <a:hlinkClick xmlns:r="http://schemas.openxmlformats.org/officeDocument/2006/relationships" r:id="rId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78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133350</xdr:colOff>
      <xdr:row>98</xdr:row>
      <xdr:rowOff>123825</xdr:rowOff>
    </xdr:to>
    <xdr:pic>
      <xdr:nvPicPr>
        <xdr:cNvPr id="1644" name="Picture 1643" descr="Graph">
          <a:hlinkClick xmlns:r="http://schemas.openxmlformats.org/officeDocument/2006/relationships" r:id="rId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2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98</xdr:row>
      <xdr:rowOff>0</xdr:rowOff>
    </xdr:from>
    <xdr:to>
      <xdr:col>23</xdr:col>
      <xdr:colOff>133350</xdr:colOff>
      <xdr:row>98</xdr:row>
      <xdr:rowOff>123825</xdr:rowOff>
    </xdr:to>
    <xdr:pic>
      <xdr:nvPicPr>
        <xdr:cNvPr id="1645" name="Picture 1644" descr="Graph">
          <a:hlinkClick xmlns:r="http://schemas.openxmlformats.org/officeDocument/2006/relationships" r:id="rId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02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133350</xdr:colOff>
      <xdr:row>99</xdr:row>
      <xdr:rowOff>123825</xdr:rowOff>
    </xdr:to>
    <xdr:pic>
      <xdr:nvPicPr>
        <xdr:cNvPr id="1646" name="Picture 1645" descr="Graph">
          <a:hlinkClick xmlns:r="http://schemas.openxmlformats.org/officeDocument/2006/relationships" r:id="rId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6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23</xdr:col>
      <xdr:colOff>133350</xdr:colOff>
      <xdr:row>99</xdr:row>
      <xdr:rowOff>123825</xdr:rowOff>
    </xdr:to>
    <xdr:pic>
      <xdr:nvPicPr>
        <xdr:cNvPr id="1647" name="Picture 1646" descr="Graph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26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133350</xdr:colOff>
      <xdr:row>100</xdr:row>
      <xdr:rowOff>123825</xdr:rowOff>
    </xdr:to>
    <xdr:pic>
      <xdr:nvPicPr>
        <xdr:cNvPr id="1648" name="Picture 1647" descr="Graph">
          <a:hlinkClick xmlns:r="http://schemas.openxmlformats.org/officeDocument/2006/relationships" r:id="rId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9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100</xdr:row>
      <xdr:rowOff>0</xdr:rowOff>
    </xdr:from>
    <xdr:to>
      <xdr:col>23</xdr:col>
      <xdr:colOff>133350</xdr:colOff>
      <xdr:row>100</xdr:row>
      <xdr:rowOff>123825</xdr:rowOff>
    </xdr:to>
    <xdr:pic>
      <xdr:nvPicPr>
        <xdr:cNvPr id="1649" name="Picture 1648" descr="Graph">
          <a:hlinkClick xmlns:r="http://schemas.openxmlformats.org/officeDocument/2006/relationships" r:id="rId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49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133350</xdr:colOff>
      <xdr:row>101</xdr:row>
      <xdr:rowOff>123825</xdr:rowOff>
    </xdr:to>
    <xdr:pic>
      <xdr:nvPicPr>
        <xdr:cNvPr id="1650" name="Picture 1649" descr="Graph">
          <a:hlinkClick xmlns:r="http://schemas.openxmlformats.org/officeDocument/2006/relationships" r:id="rId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3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101</xdr:row>
      <xdr:rowOff>0</xdr:rowOff>
    </xdr:from>
    <xdr:to>
      <xdr:col>23</xdr:col>
      <xdr:colOff>133350</xdr:colOff>
      <xdr:row>101</xdr:row>
      <xdr:rowOff>123825</xdr:rowOff>
    </xdr:to>
    <xdr:pic>
      <xdr:nvPicPr>
        <xdr:cNvPr id="1651" name="Picture 1650" descr="Graph">
          <a:hlinkClick xmlns:r="http://schemas.openxmlformats.org/officeDocument/2006/relationships" r:id="rId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73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133350</xdr:colOff>
      <xdr:row>102</xdr:row>
      <xdr:rowOff>123825</xdr:rowOff>
    </xdr:to>
    <xdr:pic>
      <xdr:nvPicPr>
        <xdr:cNvPr id="1652" name="Picture 1651" descr="Graph">
          <a:hlinkClick xmlns:r="http://schemas.openxmlformats.org/officeDocument/2006/relationships" r:id="rId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7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102</xdr:row>
      <xdr:rowOff>0</xdr:rowOff>
    </xdr:from>
    <xdr:to>
      <xdr:col>23</xdr:col>
      <xdr:colOff>133350</xdr:colOff>
      <xdr:row>102</xdr:row>
      <xdr:rowOff>123825</xdr:rowOff>
    </xdr:to>
    <xdr:pic>
      <xdr:nvPicPr>
        <xdr:cNvPr id="1653" name="Picture 1652" descr="Graph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97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133350</xdr:colOff>
      <xdr:row>103</xdr:row>
      <xdr:rowOff>123825</xdr:rowOff>
    </xdr:to>
    <xdr:pic>
      <xdr:nvPicPr>
        <xdr:cNvPr id="1654" name="Picture 1653" descr="Graph">
          <a:hlinkClick xmlns:r="http://schemas.openxmlformats.org/officeDocument/2006/relationships" r:id="rId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1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103</xdr:row>
      <xdr:rowOff>0</xdr:rowOff>
    </xdr:from>
    <xdr:to>
      <xdr:col>23</xdr:col>
      <xdr:colOff>133350</xdr:colOff>
      <xdr:row>103</xdr:row>
      <xdr:rowOff>123825</xdr:rowOff>
    </xdr:to>
    <xdr:pic>
      <xdr:nvPicPr>
        <xdr:cNvPr id="1655" name="Picture 1654" descr="Graph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21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133350</xdr:colOff>
      <xdr:row>104</xdr:row>
      <xdr:rowOff>123825</xdr:rowOff>
    </xdr:to>
    <xdr:pic>
      <xdr:nvPicPr>
        <xdr:cNvPr id="1656" name="Picture 1655" descr="Graph">
          <a:hlinkClick xmlns:r="http://schemas.openxmlformats.org/officeDocument/2006/relationships" r:id="rId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5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104</xdr:row>
      <xdr:rowOff>0</xdr:rowOff>
    </xdr:from>
    <xdr:to>
      <xdr:col>23</xdr:col>
      <xdr:colOff>133350</xdr:colOff>
      <xdr:row>104</xdr:row>
      <xdr:rowOff>123825</xdr:rowOff>
    </xdr:to>
    <xdr:pic>
      <xdr:nvPicPr>
        <xdr:cNvPr id="1657" name="Picture 1656" descr="Graph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45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133350</xdr:colOff>
      <xdr:row>105</xdr:row>
      <xdr:rowOff>123825</xdr:rowOff>
    </xdr:to>
    <xdr:pic>
      <xdr:nvPicPr>
        <xdr:cNvPr id="1658" name="Picture 1657" descr="Graph">
          <a:hlinkClick xmlns:r="http://schemas.openxmlformats.org/officeDocument/2006/relationships" r:id="rId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8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105</xdr:row>
      <xdr:rowOff>0</xdr:rowOff>
    </xdr:from>
    <xdr:to>
      <xdr:col>23</xdr:col>
      <xdr:colOff>133350</xdr:colOff>
      <xdr:row>105</xdr:row>
      <xdr:rowOff>123825</xdr:rowOff>
    </xdr:to>
    <xdr:pic>
      <xdr:nvPicPr>
        <xdr:cNvPr id="1659" name="Picture 1658" descr="Graph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68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133350</xdr:colOff>
      <xdr:row>106</xdr:row>
      <xdr:rowOff>123825</xdr:rowOff>
    </xdr:to>
    <xdr:pic>
      <xdr:nvPicPr>
        <xdr:cNvPr id="1660" name="Picture 1659" descr="Graph">
          <a:hlinkClick xmlns:r="http://schemas.openxmlformats.org/officeDocument/2006/relationships" r:id="rId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2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106</xdr:row>
      <xdr:rowOff>0</xdr:rowOff>
    </xdr:from>
    <xdr:to>
      <xdr:col>23</xdr:col>
      <xdr:colOff>133350</xdr:colOff>
      <xdr:row>106</xdr:row>
      <xdr:rowOff>123825</xdr:rowOff>
    </xdr:to>
    <xdr:pic>
      <xdr:nvPicPr>
        <xdr:cNvPr id="1661" name="Picture 1660" descr="Graph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92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133350</xdr:colOff>
      <xdr:row>107</xdr:row>
      <xdr:rowOff>123825</xdr:rowOff>
    </xdr:to>
    <xdr:pic>
      <xdr:nvPicPr>
        <xdr:cNvPr id="1662" name="Picture 1661" descr="Graph">
          <a:hlinkClick xmlns:r="http://schemas.openxmlformats.org/officeDocument/2006/relationships" r:id="rId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6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107</xdr:row>
      <xdr:rowOff>0</xdr:rowOff>
    </xdr:from>
    <xdr:to>
      <xdr:col>23</xdr:col>
      <xdr:colOff>133350</xdr:colOff>
      <xdr:row>107</xdr:row>
      <xdr:rowOff>123825</xdr:rowOff>
    </xdr:to>
    <xdr:pic>
      <xdr:nvPicPr>
        <xdr:cNvPr id="1663" name="Picture 1662" descr="Graph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16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133350</xdr:colOff>
      <xdr:row>108</xdr:row>
      <xdr:rowOff>123825</xdr:rowOff>
    </xdr:to>
    <xdr:pic>
      <xdr:nvPicPr>
        <xdr:cNvPr id="1664" name="Picture 1663" descr="Graph">
          <a:hlinkClick xmlns:r="http://schemas.openxmlformats.org/officeDocument/2006/relationships" r:id="rId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0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108</xdr:row>
      <xdr:rowOff>0</xdr:rowOff>
    </xdr:from>
    <xdr:to>
      <xdr:col>23</xdr:col>
      <xdr:colOff>133350</xdr:colOff>
      <xdr:row>108</xdr:row>
      <xdr:rowOff>123825</xdr:rowOff>
    </xdr:to>
    <xdr:pic>
      <xdr:nvPicPr>
        <xdr:cNvPr id="1665" name="Picture 1664" descr="Graph">
          <a:hlinkClick xmlns:r="http://schemas.openxmlformats.org/officeDocument/2006/relationships" r:id="rId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40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133350</xdr:colOff>
      <xdr:row>109</xdr:row>
      <xdr:rowOff>123825</xdr:rowOff>
    </xdr:to>
    <xdr:pic>
      <xdr:nvPicPr>
        <xdr:cNvPr id="1666" name="Picture 1665" descr="Graph">
          <a:hlinkClick xmlns:r="http://schemas.openxmlformats.org/officeDocument/2006/relationships" r:id="rId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4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109</xdr:row>
      <xdr:rowOff>0</xdr:rowOff>
    </xdr:from>
    <xdr:to>
      <xdr:col>23</xdr:col>
      <xdr:colOff>133350</xdr:colOff>
      <xdr:row>109</xdr:row>
      <xdr:rowOff>123825</xdr:rowOff>
    </xdr:to>
    <xdr:pic>
      <xdr:nvPicPr>
        <xdr:cNvPr id="1667" name="Picture 1666" descr="Graph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64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133350</xdr:colOff>
      <xdr:row>110</xdr:row>
      <xdr:rowOff>123825</xdr:rowOff>
    </xdr:to>
    <xdr:pic>
      <xdr:nvPicPr>
        <xdr:cNvPr id="1668" name="Picture 1667" descr="Graph">
          <a:hlinkClick xmlns:r="http://schemas.openxmlformats.org/officeDocument/2006/relationships" r:id="rId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7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110</xdr:row>
      <xdr:rowOff>0</xdr:rowOff>
    </xdr:from>
    <xdr:to>
      <xdr:col>23</xdr:col>
      <xdr:colOff>133350</xdr:colOff>
      <xdr:row>110</xdr:row>
      <xdr:rowOff>123825</xdr:rowOff>
    </xdr:to>
    <xdr:pic>
      <xdr:nvPicPr>
        <xdr:cNvPr id="1669" name="Picture 1668" descr="Graph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87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133350</xdr:colOff>
      <xdr:row>111</xdr:row>
      <xdr:rowOff>123825</xdr:rowOff>
    </xdr:to>
    <xdr:pic>
      <xdr:nvPicPr>
        <xdr:cNvPr id="1670" name="Picture 1669" descr="Graph">
          <a:hlinkClick xmlns:r="http://schemas.openxmlformats.org/officeDocument/2006/relationships" r:id="rId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1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111</xdr:row>
      <xdr:rowOff>0</xdr:rowOff>
    </xdr:from>
    <xdr:to>
      <xdr:col>23</xdr:col>
      <xdr:colOff>133350</xdr:colOff>
      <xdr:row>111</xdr:row>
      <xdr:rowOff>123825</xdr:rowOff>
    </xdr:to>
    <xdr:pic>
      <xdr:nvPicPr>
        <xdr:cNvPr id="1671" name="Picture 1670" descr="Graph">
          <a:hlinkClick xmlns:r="http://schemas.openxmlformats.org/officeDocument/2006/relationships" r:id="rId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11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133350</xdr:colOff>
      <xdr:row>112</xdr:row>
      <xdr:rowOff>123825</xdr:rowOff>
    </xdr:to>
    <xdr:pic>
      <xdr:nvPicPr>
        <xdr:cNvPr id="1672" name="Picture 1671" descr="Graph">
          <a:hlinkClick xmlns:r="http://schemas.openxmlformats.org/officeDocument/2006/relationships" r:id="rId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5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112</xdr:row>
      <xdr:rowOff>0</xdr:rowOff>
    </xdr:from>
    <xdr:to>
      <xdr:col>23</xdr:col>
      <xdr:colOff>133350</xdr:colOff>
      <xdr:row>112</xdr:row>
      <xdr:rowOff>123825</xdr:rowOff>
    </xdr:to>
    <xdr:pic>
      <xdr:nvPicPr>
        <xdr:cNvPr id="1673" name="Picture 1672" descr="Graph">
          <a:hlinkClick xmlns:r="http://schemas.openxmlformats.org/officeDocument/2006/relationships" r:id="rId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35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133350</xdr:colOff>
      <xdr:row>113</xdr:row>
      <xdr:rowOff>123825</xdr:rowOff>
    </xdr:to>
    <xdr:pic>
      <xdr:nvPicPr>
        <xdr:cNvPr id="1674" name="Picture 1673" descr="Graph">
          <a:hlinkClick xmlns:r="http://schemas.openxmlformats.org/officeDocument/2006/relationships" r:id="rId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9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113</xdr:row>
      <xdr:rowOff>0</xdr:rowOff>
    </xdr:from>
    <xdr:to>
      <xdr:col>23</xdr:col>
      <xdr:colOff>133350</xdr:colOff>
      <xdr:row>113</xdr:row>
      <xdr:rowOff>123825</xdr:rowOff>
    </xdr:to>
    <xdr:pic>
      <xdr:nvPicPr>
        <xdr:cNvPr id="1675" name="Picture 1674" descr="Graph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59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133350</xdr:colOff>
      <xdr:row>114</xdr:row>
      <xdr:rowOff>123825</xdr:rowOff>
    </xdr:to>
    <xdr:pic>
      <xdr:nvPicPr>
        <xdr:cNvPr id="1676" name="Picture 1675" descr="Graph">
          <a:hlinkClick xmlns:r="http://schemas.openxmlformats.org/officeDocument/2006/relationships" r:id="rId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3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114</xdr:row>
      <xdr:rowOff>0</xdr:rowOff>
    </xdr:from>
    <xdr:to>
      <xdr:col>23</xdr:col>
      <xdr:colOff>133350</xdr:colOff>
      <xdr:row>114</xdr:row>
      <xdr:rowOff>123825</xdr:rowOff>
    </xdr:to>
    <xdr:pic>
      <xdr:nvPicPr>
        <xdr:cNvPr id="1677" name="Picture 1676" descr="Graph">
          <a:hlinkClick xmlns:r="http://schemas.openxmlformats.org/officeDocument/2006/relationships" r:id="rId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83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133350</xdr:colOff>
      <xdr:row>115</xdr:row>
      <xdr:rowOff>123825</xdr:rowOff>
    </xdr:to>
    <xdr:pic>
      <xdr:nvPicPr>
        <xdr:cNvPr id="1678" name="Picture 1677" descr="Graph">
          <a:hlinkClick xmlns:r="http://schemas.openxmlformats.org/officeDocument/2006/relationships" r:id="rId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7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115</xdr:row>
      <xdr:rowOff>0</xdr:rowOff>
    </xdr:from>
    <xdr:to>
      <xdr:col>23</xdr:col>
      <xdr:colOff>133350</xdr:colOff>
      <xdr:row>115</xdr:row>
      <xdr:rowOff>123825</xdr:rowOff>
    </xdr:to>
    <xdr:pic>
      <xdr:nvPicPr>
        <xdr:cNvPr id="1679" name="Picture 1678" descr="Graph">
          <a:hlinkClick xmlns:r="http://schemas.openxmlformats.org/officeDocument/2006/relationships" r:id="rId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07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133350</xdr:colOff>
      <xdr:row>116</xdr:row>
      <xdr:rowOff>123825</xdr:rowOff>
    </xdr:to>
    <xdr:pic>
      <xdr:nvPicPr>
        <xdr:cNvPr id="1680" name="Picture 1679" descr="Graph">
          <a:hlinkClick xmlns:r="http://schemas.openxmlformats.org/officeDocument/2006/relationships" r:id="rId3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0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23</xdr:col>
      <xdr:colOff>133350</xdr:colOff>
      <xdr:row>116</xdr:row>
      <xdr:rowOff>123825</xdr:rowOff>
    </xdr:to>
    <xdr:pic>
      <xdr:nvPicPr>
        <xdr:cNvPr id="1681" name="Picture 1680" descr="Graph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30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133350</xdr:colOff>
      <xdr:row>117</xdr:row>
      <xdr:rowOff>123825</xdr:rowOff>
    </xdr:to>
    <xdr:pic>
      <xdr:nvPicPr>
        <xdr:cNvPr id="1682" name="Picture 1681" descr="Graph">
          <a:hlinkClick xmlns:r="http://schemas.openxmlformats.org/officeDocument/2006/relationships" r:id="rId3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4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117</xdr:row>
      <xdr:rowOff>0</xdr:rowOff>
    </xdr:from>
    <xdr:to>
      <xdr:col>23</xdr:col>
      <xdr:colOff>133350</xdr:colOff>
      <xdr:row>117</xdr:row>
      <xdr:rowOff>123825</xdr:rowOff>
    </xdr:to>
    <xdr:pic>
      <xdr:nvPicPr>
        <xdr:cNvPr id="1683" name="Picture 1682" descr="Graph">
          <a:hlinkClick xmlns:r="http://schemas.openxmlformats.org/officeDocument/2006/relationships" r:id="rId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54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133350</xdr:colOff>
      <xdr:row>118</xdr:row>
      <xdr:rowOff>123825</xdr:rowOff>
    </xdr:to>
    <xdr:pic>
      <xdr:nvPicPr>
        <xdr:cNvPr id="1684" name="Picture 1683" descr="Graph">
          <a:hlinkClick xmlns:r="http://schemas.openxmlformats.org/officeDocument/2006/relationships" r:id="rId4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8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118</xdr:row>
      <xdr:rowOff>0</xdr:rowOff>
    </xdr:from>
    <xdr:to>
      <xdr:col>23</xdr:col>
      <xdr:colOff>133350</xdr:colOff>
      <xdr:row>118</xdr:row>
      <xdr:rowOff>123825</xdr:rowOff>
    </xdr:to>
    <xdr:pic>
      <xdr:nvPicPr>
        <xdr:cNvPr id="1685" name="Picture 1684" descr="Graph">
          <a:hlinkClick xmlns:r="http://schemas.openxmlformats.org/officeDocument/2006/relationships" r:id="rId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78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133350</xdr:colOff>
      <xdr:row>119</xdr:row>
      <xdr:rowOff>123825</xdr:rowOff>
    </xdr:to>
    <xdr:pic>
      <xdr:nvPicPr>
        <xdr:cNvPr id="1686" name="Picture 1685" descr="Graph">
          <a:hlinkClick xmlns:r="http://schemas.openxmlformats.org/officeDocument/2006/relationships" r:id="rId4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2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119</xdr:row>
      <xdr:rowOff>0</xdr:rowOff>
    </xdr:from>
    <xdr:to>
      <xdr:col>23</xdr:col>
      <xdr:colOff>133350</xdr:colOff>
      <xdr:row>119</xdr:row>
      <xdr:rowOff>123825</xdr:rowOff>
    </xdr:to>
    <xdr:pic>
      <xdr:nvPicPr>
        <xdr:cNvPr id="1687" name="Picture 1686" descr="Graph">
          <a:hlinkClick xmlns:r="http://schemas.openxmlformats.org/officeDocument/2006/relationships" r:id="rId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02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133350</xdr:colOff>
      <xdr:row>120</xdr:row>
      <xdr:rowOff>123825</xdr:rowOff>
    </xdr:to>
    <xdr:pic>
      <xdr:nvPicPr>
        <xdr:cNvPr id="1688" name="Picture 1687" descr="Graph">
          <a:hlinkClick xmlns:r="http://schemas.openxmlformats.org/officeDocument/2006/relationships" r:id="rId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120</xdr:row>
      <xdr:rowOff>0</xdr:rowOff>
    </xdr:from>
    <xdr:to>
      <xdr:col>23</xdr:col>
      <xdr:colOff>133350</xdr:colOff>
      <xdr:row>120</xdr:row>
      <xdr:rowOff>123825</xdr:rowOff>
    </xdr:to>
    <xdr:pic>
      <xdr:nvPicPr>
        <xdr:cNvPr id="1689" name="Picture 1688" descr="Graph">
          <a:hlinkClick xmlns:r="http://schemas.openxmlformats.org/officeDocument/2006/relationships" r:id="rId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26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133350</xdr:colOff>
      <xdr:row>121</xdr:row>
      <xdr:rowOff>123825</xdr:rowOff>
    </xdr:to>
    <xdr:pic>
      <xdr:nvPicPr>
        <xdr:cNvPr id="1690" name="Picture 1689" descr="Graph">
          <a:hlinkClick xmlns:r="http://schemas.openxmlformats.org/officeDocument/2006/relationships" r:id="rId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9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121</xdr:row>
      <xdr:rowOff>0</xdr:rowOff>
    </xdr:from>
    <xdr:to>
      <xdr:col>23</xdr:col>
      <xdr:colOff>133350</xdr:colOff>
      <xdr:row>121</xdr:row>
      <xdr:rowOff>123825</xdr:rowOff>
    </xdr:to>
    <xdr:pic>
      <xdr:nvPicPr>
        <xdr:cNvPr id="1691" name="Picture 1690" descr="Graph">
          <a:hlinkClick xmlns:r="http://schemas.openxmlformats.org/officeDocument/2006/relationships" r:id="rId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49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133350</xdr:colOff>
      <xdr:row>122</xdr:row>
      <xdr:rowOff>123825</xdr:rowOff>
    </xdr:to>
    <xdr:pic>
      <xdr:nvPicPr>
        <xdr:cNvPr id="1692" name="Picture 1691" descr="Graph">
          <a:hlinkClick xmlns:r="http://schemas.openxmlformats.org/officeDocument/2006/relationships" r:id="rId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3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122</xdr:row>
      <xdr:rowOff>0</xdr:rowOff>
    </xdr:from>
    <xdr:to>
      <xdr:col>23</xdr:col>
      <xdr:colOff>133350</xdr:colOff>
      <xdr:row>122</xdr:row>
      <xdr:rowOff>123825</xdr:rowOff>
    </xdr:to>
    <xdr:pic>
      <xdr:nvPicPr>
        <xdr:cNvPr id="1693" name="Picture 1692" descr="Graph">
          <a:hlinkClick xmlns:r="http://schemas.openxmlformats.org/officeDocument/2006/relationships" r:id="rId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73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133350</xdr:colOff>
      <xdr:row>123</xdr:row>
      <xdr:rowOff>123825</xdr:rowOff>
    </xdr:to>
    <xdr:pic>
      <xdr:nvPicPr>
        <xdr:cNvPr id="1694" name="Picture 1693" descr="Graph">
          <a:hlinkClick xmlns:r="http://schemas.openxmlformats.org/officeDocument/2006/relationships" r:id="rId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7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123</xdr:row>
      <xdr:rowOff>0</xdr:rowOff>
    </xdr:from>
    <xdr:to>
      <xdr:col>23</xdr:col>
      <xdr:colOff>133350</xdr:colOff>
      <xdr:row>123</xdr:row>
      <xdr:rowOff>123825</xdr:rowOff>
    </xdr:to>
    <xdr:pic>
      <xdr:nvPicPr>
        <xdr:cNvPr id="1695" name="Picture 1694" descr="Graph">
          <a:hlinkClick xmlns:r="http://schemas.openxmlformats.org/officeDocument/2006/relationships" r:id="rId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97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133350</xdr:colOff>
      <xdr:row>124</xdr:row>
      <xdr:rowOff>123825</xdr:rowOff>
    </xdr:to>
    <xdr:pic>
      <xdr:nvPicPr>
        <xdr:cNvPr id="1696" name="Picture 1695" descr="Graph">
          <a:hlinkClick xmlns:r="http://schemas.openxmlformats.org/officeDocument/2006/relationships" r:id="rId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1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124</xdr:row>
      <xdr:rowOff>0</xdr:rowOff>
    </xdr:from>
    <xdr:to>
      <xdr:col>23</xdr:col>
      <xdr:colOff>133350</xdr:colOff>
      <xdr:row>124</xdr:row>
      <xdr:rowOff>123825</xdr:rowOff>
    </xdr:to>
    <xdr:pic>
      <xdr:nvPicPr>
        <xdr:cNvPr id="1697" name="Picture 1696" descr="Graph">
          <a:hlinkClick xmlns:r="http://schemas.openxmlformats.org/officeDocument/2006/relationships" r:id="rId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21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133350</xdr:colOff>
      <xdr:row>125</xdr:row>
      <xdr:rowOff>123825</xdr:rowOff>
    </xdr:to>
    <xdr:pic>
      <xdr:nvPicPr>
        <xdr:cNvPr id="1698" name="Picture 1697" descr="Graph">
          <a:hlinkClick xmlns:r="http://schemas.openxmlformats.org/officeDocument/2006/relationships" r:id="rId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5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125</xdr:row>
      <xdr:rowOff>0</xdr:rowOff>
    </xdr:from>
    <xdr:to>
      <xdr:col>23</xdr:col>
      <xdr:colOff>133350</xdr:colOff>
      <xdr:row>125</xdr:row>
      <xdr:rowOff>123825</xdr:rowOff>
    </xdr:to>
    <xdr:pic>
      <xdr:nvPicPr>
        <xdr:cNvPr id="1699" name="Picture 1698" descr="Graph">
          <a:hlinkClick xmlns:r="http://schemas.openxmlformats.org/officeDocument/2006/relationships" r:id="rId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45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133350</xdr:colOff>
      <xdr:row>126</xdr:row>
      <xdr:rowOff>123825</xdr:rowOff>
    </xdr:to>
    <xdr:pic>
      <xdr:nvPicPr>
        <xdr:cNvPr id="1700" name="Picture 1699" descr="Graph">
          <a:hlinkClick xmlns:r="http://schemas.openxmlformats.org/officeDocument/2006/relationships" r:id="rId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8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126</xdr:row>
      <xdr:rowOff>0</xdr:rowOff>
    </xdr:from>
    <xdr:to>
      <xdr:col>23</xdr:col>
      <xdr:colOff>133350</xdr:colOff>
      <xdr:row>126</xdr:row>
      <xdr:rowOff>123825</xdr:rowOff>
    </xdr:to>
    <xdr:pic>
      <xdr:nvPicPr>
        <xdr:cNvPr id="1701" name="Picture 1700" descr="Graph">
          <a:hlinkClick xmlns:r="http://schemas.openxmlformats.org/officeDocument/2006/relationships" r:id="rId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68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133350</xdr:colOff>
      <xdr:row>127</xdr:row>
      <xdr:rowOff>123825</xdr:rowOff>
    </xdr:to>
    <xdr:pic>
      <xdr:nvPicPr>
        <xdr:cNvPr id="1702" name="Picture 1701" descr="Graph">
          <a:hlinkClick xmlns:r="http://schemas.openxmlformats.org/officeDocument/2006/relationships" r:id="rId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2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127</xdr:row>
      <xdr:rowOff>0</xdr:rowOff>
    </xdr:from>
    <xdr:to>
      <xdr:col>23</xdr:col>
      <xdr:colOff>133350</xdr:colOff>
      <xdr:row>127</xdr:row>
      <xdr:rowOff>123825</xdr:rowOff>
    </xdr:to>
    <xdr:pic>
      <xdr:nvPicPr>
        <xdr:cNvPr id="1703" name="Picture 1702" descr="Graph">
          <a:hlinkClick xmlns:r="http://schemas.openxmlformats.org/officeDocument/2006/relationships" r:id="rId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92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133350</xdr:colOff>
      <xdr:row>128</xdr:row>
      <xdr:rowOff>123825</xdr:rowOff>
    </xdr:to>
    <xdr:pic>
      <xdr:nvPicPr>
        <xdr:cNvPr id="1704" name="Picture 1703" descr="Graph">
          <a:hlinkClick xmlns:r="http://schemas.openxmlformats.org/officeDocument/2006/relationships" r:id="rId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6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128</xdr:row>
      <xdr:rowOff>0</xdr:rowOff>
    </xdr:from>
    <xdr:to>
      <xdr:col>23</xdr:col>
      <xdr:colOff>133350</xdr:colOff>
      <xdr:row>128</xdr:row>
      <xdr:rowOff>123825</xdr:rowOff>
    </xdr:to>
    <xdr:pic>
      <xdr:nvPicPr>
        <xdr:cNvPr id="1705" name="Picture 1704" descr="Graph">
          <a:hlinkClick xmlns:r="http://schemas.openxmlformats.org/officeDocument/2006/relationships" r:id="rId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16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133350</xdr:colOff>
      <xdr:row>129</xdr:row>
      <xdr:rowOff>123825</xdr:rowOff>
    </xdr:to>
    <xdr:pic>
      <xdr:nvPicPr>
        <xdr:cNvPr id="1706" name="Picture 1705" descr="Graph">
          <a:hlinkClick xmlns:r="http://schemas.openxmlformats.org/officeDocument/2006/relationships" r:id="rId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0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129</xdr:row>
      <xdr:rowOff>0</xdr:rowOff>
    </xdr:from>
    <xdr:to>
      <xdr:col>23</xdr:col>
      <xdr:colOff>133350</xdr:colOff>
      <xdr:row>129</xdr:row>
      <xdr:rowOff>123825</xdr:rowOff>
    </xdr:to>
    <xdr:pic>
      <xdr:nvPicPr>
        <xdr:cNvPr id="1707" name="Picture 1706" descr="Graph">
          <a:hlinkClick xmlns:r="http://schemas.openxmlformats.org/officeDocument/2006/relationships" r:id="rId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40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133350</xdr:colOff>
      <xdr:row>130</xdr:row>
      <xdr:rowOff>123825</xdr:rowOff>
    </xdr:to>
    <xdr:pic>
      <xdr:nvPicPr>
        <xdr:cNvPr id="1708" name="Picture 1707" descr="Graph">
          <a:hlinkClick xmlns:r="http://schemas.openxmlformats.org/officeDocument/2006/relationships" r:id="rId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4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130</xdr:row>
      <xdr:rowOff>0</xdr:rowOff>
    </xdr:from>
    <xdr:to>
      <xdr:col>23</xdr:col>
      <xdr:colOff>133350</xdr:colOff>
      <xdr:row>130</xdr:row>
      <xdr:rowOff>123825</xdr:rowOff>
    </xdr:to>
    <xdr:pic>
      <xdr:nvPicPr>
        <xdr:cNvPr id="1709" name="Picture 1708" descr="Graph">
          <a:hlinkClick xmlns:r="http://schemas.openxmlformats.org/officeDocument/2006/relationships" r:id="rId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64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133350</xdr:colOff>
      <xdr:row>131</xdr:row>
      <xdr:rowOff>123825</xdr:rowOff>
    </xdr:to>
    <xdr:pic>
      <xdr:nvPicPr>
        <xdr:cNvPr id="1710" name="Picture 1709" descr="Graph">
          <a:hlinkClick xmlns:r="http://schemas.openxmlformats.org/officeDocument/2006/relationships" r:id="rId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8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23</xdr:col>
      <xdr:colOff>133350</xdr:colOff>
      <xdr:row>131</xdr:row>
      <xdr:rowOff>123825</xdr:rowOff>
    </xdr:to>
    <xdr:pic>
      <xdr:nvPicPr>
        <xdr:cNvPr id="1711" name="Picture 1710" descr="Graph">
          <a:hlinkClick xmlns:r="http://schemas.openxmlformats.org/officeDocument/2006/relationships" r:id="rId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88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133350</xdr:colOff>
      <xdr:row>132</xdr:row>
      <xdr:rowOff>123825</xdr:rowOff>
    </xdr:to>
    <xdr:pic>
      <xdr:nvPicPr>
        <xdr:cNvPr id="1712" name="Picture 1711" descr="Graph">
          <a:hlinkClick xmlns:r="http://schemas.openxmlformats.org/officeDocument/2006/relationships" r:id="rId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1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132</xdr:row>
      <xdr:rowOff>0</xdr:rowOff>
    </xdr:from>
    <xdr:to>
      <xdr:col>23</xdr:col>
      <xdr:colOff>133350</xdr:colOff>
      <xdr:row>132</xdr:row>
      <xdr:rowOff>123825</xdr:rowOff>
    </xdr:to>
    <xdr:pic>
      <xdr:nvPicPr>
        <xdr:cNvPr id="1713" name="Picture 1712" descr="Graph">
          <a:hlinkClick xmlns:r="http://schemas.openxmlformats.org/officeDocument/2006/relationships" r:id="rId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11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133350</xdr:colOff>
      <xdr:row>133</xdr:row>
      <xdr:rowOff>123825</xdr:rowOff>
    </xdr:to>
    <xdr:pic>
      <xdr:nvPicPr>
        <xdr:cNvPr id="1714" name="Picture 1713" descr="Graph">
          <a:hlinkClick xmlns:r="http://schemas.openxmlformats.org/officeDocument/2006/relationships" r:id="rId4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5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133</xdr:row>
      <xdr:rowOff>0</xdr:rowOff>
    </xdr:from>
    <xdr:to>
      <xdr:col>23</xdr:col>
      <xdr:colOff>133350</xdr:colOff>
      <xdr:row>133</xdr:row>
      <xdr:rowOff>123825</xdr:rowOff>
    </xdr:to>
    <xdr:pic>
      <xdr:nvPicPr>
        <xdr:cNvPr id="1715" name="Picture 1714" descr="Graph">
          <a:hlinkClick xmlns:r="http://schemas.openxmlformats.org/officeDocument/2006/relationships" r:id="rId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35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133350</xdr:colOff>
      <xdr:row>134</xdr:row>
      <xdr:rowOff>123825</xdr:rowOff>
    </xdr:to>
    <xdr:pic>
      <xdr:nvPicPr>
        <xdr:cNvPr id="1716" name="Picture 1715" descr="Graph">
          <a:hlinkClick xmlns:r="http://schemas.openxmlformats.org/officeDocument/2006/relationships" r:id="rId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9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134</xdr:row>
      <xdr:rowOff>0</xdr:rowOff>
    </xdr:from>
    <xdr:to>
      <xdr:col>23</xdr:col>
      <xdr:colOff>133350</xdr:colOff>
      <xdr:row>134</xdr:row>
      <xdr:rowOff>123825</xdr:rowOff>
    </xdr:to>
    <xdr:pic>
      <xdr:nvPicPr>
        <xdr:cNvPr id="1717" name="Picture 1716" descr="Graph">
          <a:hlinkClick xmlns:r="http://schemas.openxmlformats.org/officeDocument/2006/relationships" r:id="rId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59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133350</xdr:colOff>
      <xdr:row>135</xdr:row>
      <xdr:rowOff>123825</xdr:rowOff>
    </xdr:to>
    <xdr:pic>
      <xdr:nvPicPr>
        <xdr:cNvPr id="1718" name="Picture 1717" descr="Graph">
          <a:hlinkClick xmlns:r="http://schemas.openxmlformats.org/officeDocument/2006/relationships" r:id="rId4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3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135</xdr:row>
      <xdr:rowOff>0</xdr:rowOff>
    </xdr:from>
    <xdr:to>
      <xdr:col>23</xdr:col>
      <xdr:colOff>133350</xdr:colOff>
      <xdr:row>135</xdr:row>
      <xdr:rowOff>123825</xdr:rowOff>
    </xdr:to>
    <xdr:pic>
      <xdr:nvPicPr>
        <xdr:cNvPr id="1719" name="Picture 1718" descr="Graph">
          <a:hlinkClick xmlns:r="http://schemas.openxmlformats.org/officeDocument/2006/relationships" r:id="rId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83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133350</xdr:colOff>
      <xdr:row>136</xdr:row>
      <xdr:rowOff>123825</xdr:rowOff>
    </xdr:to>
    <xdr:pic>
      <xdr:nvPicPr>
        <xdr:cNvPr id="1720" name="Picture 1719" descr="Graph">
          <a:hlinkClick xmlns:r="http://schemas.openxmlformats.org/officeDocument/2006/relationships" r:id="rId4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7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136</xdr:row>
      <xdr:rowOff>0</xdr:rowOff>
    </xdr:from>
    <xdr:to>
      <xdr:col>23</xdr:col>
      <xdr:colOff>133350</xdr:colOff>
      <xdr:row>136</xdr:row>
      <xdr:rowOff>123825</xdr:rowOff>
    </xdr:to>
    <xdr:pic>
      <xdr:nvPicPr>
        <xdr:cNvPr id="1721" name="Picture 1720" descr="Graph">
          <a:hlinkClick xmlns:r="http://schemas.openxmlformats.org/officeDocument/2006/relationships" r:id="rId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07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133350</xdr:colOff>
      <xdr:row>137</xdr:row>
      <xdr:rowOff>123825</xdr:rowOff>
    </xdr:to>
    <xdr:pic>
      <xdr:nvPicPr>
        <xdr:cNvPr id="1722" name="Picture 1721" descr="Graph">
          <a:hlinkClick xmlns:r="http://schemas.openxmlformats.org/officeDocument/2006/relationships" r:id="rId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0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137</xdr:row>
      <xdr:rowOff>0</xdr:rowOff>
    </xdr:from>
    <xdr:to>
      <xdr:col>23</xdr:col>
      <xdr:colOff>133350</xdr:colOff>
      <xdr:row>137</xdr:row>
      <xdr:rowOff>123825</xdr:rowOff>
    </xdr:to>
    <xdr:pic>
      <xdr:nvPicPr>
        <xdr:cNvPr id="1723" name="Picture 1722" descr="Graph">
          <a:hlinkClick xmlns:r="http://schemas.openxmlformats.org/officeDocument/2006/relationships" r:id="rId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30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133350</xdr:colOff>
      <xdr:row>138</xdr:row>
      <xdr:rowOff>123825</xdr:rowOff>
    </xdr:to>
    <xdr:pic>
      <xdr:nvPicPr>
        <xdr:cNvPr id="1724" name="Picture 1723" descr="Graph">
          <a:hlinkClick xmlns:r="http://schemas.openxmlformats.org/officeDocument/2006/relationships" r:id="rId4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4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138</xdr:row>
      <xdr:rowOff>0</xdr:rowOff>
    </xdr:from>
    <xdr:to>
      <xdr:col>23</xdr:col>
      <xdr:colOff>133350</xdr:colOff>
      <xdr:row>138</xdr:row>
      <xdr:rowOff>123825</xdr:rowOff>
    </xdr:to>
    <xdr:pic>
      <xdr:nvPicPr>
        <xdr:cNvPr id="1725" name="Picture 1724" descr="Graph">
          <a:hlinkClick xmlns:r="http://schemas.openxmlformats.org/officeDocument/2006/relationships" r:id="rId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54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133350</xdr:colOff>
      <xdr:row>139</xdr:row>
      <xdr:rowOff>123825</xdr:rowOff>
    </xdr:to>
    <xdr:pic>
      <xdr:nvPicPr>
        <xdr:cNvPr id="1726" name="Picture 1725" descr="Graph">
          <a:hlinkClick xmlns:r="http://schemas.openxmlformats.org/officeDocument/2006/relationships" r:id="rId4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8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139</xdr:row>
      <xdr:rowOff>0</xdr:rowOff>
    </xdr:from>
    <xdr:to>
      <xdr:col>23</xdr:col>
      <xdr:colOff>133350</xdr:colOff>
      <xdr:row>139</xdr:row>
      <xdr:rowOff>123825</xdr:rowOff>
    </xdr:to>
    <xdr:pic>
      <xdr:nvPicPr>
        <xdr:cNvPr id="1727" name="Picture 1726" descr="Graph">
          <a:hlinkClick xmlns:r="http://schemas.openxmlformats.org/officeDocument/2006/relationships" r:id="rId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78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133350</xdr:colOff>
      <xdr:row>140</xdr:row>
      <xdr:rowOff>123825</xdr:rowOff>
    </xdr:to>
    <xdr:pic>
      <xdr:nvPicPr>
        <xdr:cNvPr id="1728" name="Picture 1727" descr="Graph">
          <a:hlinkClick xmlns:r="http://schemas.openxmlformats.org/officeDocument/2006/relationships" r:id="rId4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2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140</xdr:row>
      <xdr:rowOff>0</xdr:rowOff>
    </xdr:from>
    <xdr:to>
      <xdr:col>23</xdr:col>
      <xdr:colOff>133350</xdr:colOff>
      <xdr:row>140</xdr:row>
      <xdr:rowOff>123825</xdr:rowOff>
    </xdr:to>
    <xdr:pic>
      <xdr:nvPicPr>
        <xdr:cNvPr id="1729" name="Picture 1728" descr="Graph">
          <a:hlinkClick xmlns:r="http://schemas.openxmlformats.org/officeDocument/2006/relationships" r:id="rId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02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133350</xdr:colOff>
      <xdr:row>141</xdr:row>
      <xdr:rowOff>123825</xdr:rowOff>
    </xdr:to>
    <xdr:pic>
      <xdr:nvPicPr>
        <xdr:cNvPr id="1730" name="Picture 1729" descr="Graph">
          <a:hlinkClick xmlns:r="http://schemas.openxmlformats.org/officeDocument/2006/relationships" r:id="rId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6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141</xdr:row>
      <xdr:rowOff>0</xdr:rowOff>
    </xdr:from>
    <xdr:to>
      <xdr:col>23</xdr:col>
      <xdr:colOff>133350</xdr:colOff>
      <xdr:row>141</xdr:row>
      <xdr:rowOff>123825</xdr:rowOff>
    </xdr:to>
    <xdr:pic>
      <xdr:nvPicPr>
        <xdr:cNvPr id="1731" name="Picture 1730" descr="Graph">
          <a:hlinkClick xmlns:r="http://schemas.openxmlformats.org/officeDocument/2006/relationships" r:id="rId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26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133350</xdr:colOff>
      <xdr:row>142</xdr:row>
      <xdr:rowOff>123825</xdr:rowOff>
    </xdr:to>
    <xdr:pic>
      <xdr:nvPicPr>
        <xdr:cNvPr id="1732" name="Picture 1731" descr="Graph">
          <a:hlinkClick xmlns:r="http://schemas.openxmlformats.org/officeDocument/2006/relationships" r:id="rId4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9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142</xdr:row>
      <xdr:rowOff>0</xdr:rowOff>
    </xdr:from>
    <xdr:to>
      <xdr:col>23</xdr:col>
      <xdr:colOff>133350</xdr:colOff>
      <xdr:row>142</xdr:row>
      <xdr:rowOff>123825</xdr:rowOff>
    </xdr:to>
    <xdr:pic>
      <xdr:nvPicPr>
        <xdr:cNvPr id="1733" name="Picture 1732" descr="Graph">
          <a:hlinkClick xmlns:r="http://schemas.openxmlformats.org/officeDocument/2006/relationships" r:id="rId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49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133350</xdr:colOff>
      <xdr:row>143</xdr:row>
      <xdr:rowOff>123825</xdr:rowOff>
    </xdr:to>
    <xdr:pic>
      <xdr:nvPicPr>
        <xdr:cNvPr id="1734" name="Picture 1733" descr="Graph">
          <a:hlinkClick xmlns:r="http://schemas.openxmlformats.org/officeDocument/2006/relationships" r:id="rId4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3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143</xdr:row>
      <xdr:rowOff>0</xdr:rowOff>
    </xdr:from>
    <xdr:to>
      <xdr:col>23</xdr:col>
      <xdr:colOff>133350</xdr:colOff>
      <xdr:row>143</xdr:row>
      <xdr:rowOff>123825</xdr:rowOff>
    </xdr:to>
    <xdr:pic>
      <xdr:nvPicPr>
        <xdr:cNvPr id="1735" name="Picture 1734" descr="Graph">
          <a:hlinkClick xmlns:r="http://schemas.openxmlformats.org/officeDocument/2006/relationships" r:id="rId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73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133350</xdr:colOff>
      <xdr:row>144</xdr:row>
      <xdr:rowOff>123825</xdr:rowOff>
    </xdr:to>
    <xdr:pic>
      <xdr:nvPicPr>
        <xdr:cNvPr id="1736" name="Picture 1735" descr="Graph">
          <a:hlinkClick xmlns:r="http://schemas.openxmlformats.org/officeDocument/2006/relationships" r:id="rId4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7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144</xdr:row>
      <xdr:rowOff>0</xdr:rowOff>
    </xdr:from>
    <xdr:to>
      <xdr:col>23</xdr:col>
      <xdr:colOff>133350</xdr:colOff>
      <xdr:row>144</xdr:row>
      <xdr:rowOff>123825</xdr:rowOff>
    </xdr:to>
    <xdr:pic>
      <xdr:nvPicPr>
        <xdr:cNvPr id="1737" name="Picture 1736" descr="Graph">
          <a:hlinkClick xmlns:r="http://schemas.openxmlformats.org/officeDocument/2006/relationships" r:id="rId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97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133350</xdr:colOff>
      <xdr:row>145</xdr:row>
      <xdr:rowOff>123825</xdr:rowOff>
    </xdr:to>
    <xdr:pic>
      <xdr:nvPicPr>
        <xdr:cNvPr id="1738" name="Picture 1737" descr="Graph">
          <a:hlinkClick xmlns:r="http://schemas.openxmlformats.org/officeDocument/2006/relationships" r:id="rId4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1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145</xdr:row>
      <xdr:rowOff>0</xdr:rowOff>
    </xdr:from>
    <xdr:to>
      <xdr:col>23</xdr:col>
      <xdr:colOff>133350</xdr:colOff>
      <xdr:row>145</xdr:row>
      <xdr:rowOff>123825</xdr:rowOff>
    </xdr:to>
    <xdr:pic>
      <xdr:nvPicPr>
        <xdr:cNvPr id="1739" name="Picture 1738" descr="Graph">
          <a:hlinkClick xmlns:r="http://schemas.openxmlformats.org/officeDocument/2006/relationships" r:id="rId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21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133350</xdr:colOff>
      <xdr:row>146</xdr:row>
      <xdr:rowOff>123825</xdr:rowOff>
    </xdr:to>
    <xdr:pic>
      <xdr:nvPicPr>
        <xdr:cNvPr id="1740" name="Picture 1739" descr="Graph">
          <a:hlinkClick xmlns:r="http://schemas.openxmlformats.org/officeDocument/2006/relationships" r:id="rId4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5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146</xdr:row>
      <xdr:rowOff>0</xdr:rowOff>
    </xdr:from>
    <xdr:to>
      <xdr:col>23</xdr:col>
      <xdr:colOff>133350</xdr:colOff>
      <xdr:row>146</xdr:row>
      <xdr:rowOff>123825</xdr:rowOff>
    </xdr:to>
    <xdr:pic>
      <xdr:nvPicPr>
        <xdr:cNvPr id="1741" name="Picture 1740" descr="Graph">
          <a:hlinkClick xmlns:r="http://schemas.openxmlformats.org/officeDocument/2006/relationships" r:id="rId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45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133350</xdr:colOff>
      <xdr:row>147</xdr:row>
      <xdr:rowOff>123825</xdr:rowOff>
    </xdr:to>
    <xdr:pic>
      <xdr:nvPicPr>
        <xdr:cNvPr id="1742" name="Picture 1741" descr="Graph">
          <a:hlinkClick xmlns:r="http://schemas.openxmlformats.org/officeDocument/2006/relationships" r:id="rId4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9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147</xdr:row>
      <xdr:rowOff>0</xdr:rowOff>
    </xdr:from>
    <xdr:to>
      <xdr:col>23</xdr:col>
      <xdr:colOff>133350</xdr:colOff>
      <xdr:row>147</xdr:row>
      <xdr:rowOff>123825</xdr:rowOff>
    </xdr:to>
    <xdr:pic>
      <xdr:nvPicPr>
        <xdr:cNvPr id="1743" name="Picture 1742" descr="Graph">
          <a:hlinkClick xmlns:r="http://schemas.openxmlformats.org/officeDocument/2006/relationships" r:id="rId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69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133350</xdr:colOff>
      <xdr:row>148</xdr:row>
      <xdr:rowOff>123825</xdr:rowOff>
    </xdr:to>
    <xdr:pic>
      <xdr:nvPicPr>
        <xdr:cNvPr id="1744" name="Picture 1743" descr="Graph">
          <a:hlinkClick xmlns:r="http://schemas.openxmlformats.org/officeDocument/2006/relationships" r:id="rId4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2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148</xdr:row>
      <xdr:rowOff>0</xdr:rowOff>
    </xdr:from>
    <xdr:to>
      <xdr:col>23</xdr:col>
      <xdr:colOff>133350</xdr:colOff>
      <xdr:row>148</xdr:row>
      <xdr:rowOff>123825</xdr:rowOff>
    </xdr:to>
    <xdr:pic>
      <xdr:nvPicPr>
        <xdr:cNvPr id="1745" name="Picture 1744" descr="Graph">
          <a:hlinkClick xmlns:r="http://schemas.openxmlformats.org/officeDocument/2006/relationships" r:id="rId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92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133350</xdr:colOff>
      <xdr:row>149</xdr:row>
      <xdr:rowOff>123825</xdr:rowOff>
    </xdr:to>
    <xdr:pic>
      <xdr:nvPicPr>
        <xdr:cNvPr id="1746" name="Picture 1745" descr="Graph">
          <a:hlinkClick xmlns:r="http://schemas.openxmlformats.org/officeDocument/2006/relationships" r:id="rId4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6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149</xdr:row>
      <xdr:rowOff>0</xdr:rowOff>
    </xdr:from>
    <xdr:to>
      <xdr:col>23</xdr:col>
      <xdr:colOff>133350</xdr:colOff>
      <xdr:row>149</xdr:row>
      <xdr:rowOff>123825</xdr:rowOff>
    </xdr:to>
    <xdr:pic>
      <xdr:nvPicPr>
        <xdr:cNvPr id="1747" name="Picture 1746" descr="Graph">
          <a:hlinkClick xmlns:r="http://schemas.openxmlformats.org/officeDocument/2006/relationships" r:id="rId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16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133350</xdr:colOff>
      <xdr:row>150</xdr:row>
      <xdr:rowOff>123825</xdr:rowOff>
    </xdr:to>
    <xdr:pic>
      <xdr:nvPicPr>
        <xdr:cNvPr id="1748" name="Picture 1747" descr="Graph">
          <a:hlinkClick xmlns:r="http://schemas.openxmlformats.org/officeDocument/2006/relationships" r:id="rId4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0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150</xdr:row>
      <xdr:rowOff>0</xdr:rowOff>
    </xdr:from>
    <xdr:to>
      <xdr:col>23</xdr:col>
      <xdr:colOff>133350</xdr:colOff>
      <xdr:row>150</xdr:row>
      <xdr:rowOff>123825</xdr:rowOff>
    </xdr:to>
    <xdr:pic>
      <xdr:nvPicPr>
        <xdr:cNvPr id="1749" name="Picture 1748" descr="Graph">
          <a:hlinkClick xmlns:r="http://schemas.openxmlformats.org/officeDocument/2006/relationships" r:id="rId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40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133350</xdr:colOff>
      <xdr:row>151</xdr:row>
      <xdr:rowOff>123825</xdr:rowOff>
    </xdr:to>
    <xdr:pic>
      <xdr:nvPicPr>
        <xdr:cNvPr id="1750" name="Picture 1749" descr="Graph">
          <a:hlinkClick xmlns:r="http://schemas.openxmlformats.org/officeDocument/2006/relationships" r:id="rId4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4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151</xdr:row>
      <xdr:rowOff>0</xdr:rowOff>
    </xdr:from>
    <xdr:to>
      <xdr:col>23</xdr:col>
      <xdr:colOff>133350</xdr:colOff>
      <xdr:row>151</xdr:row>
      <xdr:rowOff>123825</xdr:rowOff>
    </xdr:to>
    <xdr:pic>
      <xdr:nvPicPr>
        <xdr:cNvPr id="1751" name="Picture 1750" descr="Graph">
          <a:hlinkClick xmlns:r="http://schemas.openxmlformats.org/officeDocument/2006/relationships" r:id="rId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64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133350</xdr:colOff>
      <xdr:row>152</xdr:row>
      <xdr:rowOff>123825</xdr:rowOff>
    </xdr:to>
    <xdr:pic>
      <xdr:nvPicPr>
        <xdr:cNvPr id="1752" name="Picture 1751" descr="Graph">
          <a:hlinkClick xmlns:r="http://schemas.openxmlformats.org/officeDocument/2006/relationships" r:id="rId4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8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152</xdr:row>
      <xdr:rowOff>0</xdr:rowOff>
    </xdr:from>
    <xdr:to>
      <xdr:col>23</xdr:col>
      <xdr:colOff>133350</xdr:colOff>
      <xdr:row>152</xdr:row>
      <xdr:rowOff>123825</xdr:rowOff>
    </xdr:to>
    <xdr:pic>
      <xdr:nvPicPr>
        <xdr:cNvPr id="1753" name="Picture 1752" descr="Graph">
          <a:hlinkClick xmlns:r="http://schemas.openxmlformats.org/officeDocument/2006/relationships" r:id="rId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88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133350</xdr:colOff>
      <xdr:row>153</xdr:row>
      <xdr:rowOff>123825</xdr:rowOff>
    </xdr:to>
    <xdr:pic>
      <xdr:nvPicPr>
        <xdr:cNvPr id="1754" name="Picture 1753" descr="Graph">
          <a:hlinkClick xmlns:r="http://schemas.openxmlformats.org/officeDocument/2006/relationships" r:id="rId4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1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153</xdr:row>
      <xdr:rowOff>0</xdr:rowOff>
    </xdr:from>
    <xdr:to>
      <xdr:col>23</xdr:col>
      <xdr:colOff>133350</xdr:colOff>
      <xdr:row>153</xdr:row>
      <xdr:rowOff>123825</xdr:rowOff>
    </xdr:to>
    <xdr:pic>
      <xdr:nvPicPr>
        <xdr:cNvPr id="1755" name="Picture 1754" descr="Graph">
          <a:hlinkClick xmlns:r="http://schemas.openxmlformats.org/officeDocument/2006/relationships" r:id="rId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11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133350</xdr:colOff>
      <xdr:row>154</xdr:row>
      <xdr:rowOff>123825</xdr:rowOff>
    </xdr:to>
    <xdr:pic>
      <xdr:nvPicPr>
        <xdr:cNvPr id="1756" name="Picture 1755" descr="Graph">
          <a:hlinkClick xmlns:r="http://schemas.openxmlformats.org/officeDocument/2006/relationships" r:id="rId4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5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154</xdr:row>
      <xdr:rowOff>0</xdr:rowOff>
    </xdr:from>
    <xdr:to>
      <xdr:col>23</xdr:col>
      <xdr:colOff>133350</xdr:colOff>
      <xdr:row>154</xdr:row>
      <xdr:rowOff>123825</xdr:rowOff>
    </xdr:to>
    <xdr:pic>
      <xdr:nvPicPr>
        <xdr:cNvPr id="1757" name="Picture 1756" descr="Graph">
          <a:hlinkClick xmlns:r="http://schemas.openxmlformats.org/officeDocument/2006/relationships" r:id="rId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35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133350</xdr:colOff>
      <xdr:row>155</xdr:row>
      <xdr:rowOff>123825</xdr:rowOff>
    </xdr:to>
    <xdr:pic>
      <xdr:nvPicPr>
        <xdr:cNvPr id="1758" name="Picture 1757" descr="Graph">
          <a:hlinkClick xmlns:r="http://schemas.openxmlformats.org/officeDocument/2006/relationships" r:id="rId4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9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155</xdr:row>
      <xdr:rowOff>0</xdr:rowOff>
    </xdr:from>
    <xdr:to>
      <xdr:col>23</xdr:col>
      <xdr:colOff>133350</xdr:colOff>
      <xdr:row>155</xdr:row>
      <xdr:rowOff>123825</xdr:rowOff>
    </xdr:to>
    <xdr:pic>
      <xdr:nvPicPr>
        <xdr:cNvPr id="1759" name="Picture 1758" descr="Graph">
          <a:hlinkClick xmlns:r="http://schemas.openxmlformats.org/officeDocument/2006/relationships" r:id="rId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59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1760" name="Picture 1759" descr="Graph">
          <a:hlinkClick xmlns:r="http://schemas.openxmlformats.org/officeDocument/2006/relationships" r:id="rId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1761" name="Picture 1760" descr="Graph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1762" name="Picture 1761" descr="Graph">
          <a:hlinkClick xmlns:r="http://schemas.openxmlformats.org/officeDocument/2006/relationships" r:id="rId1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1763" name="Picture 1762" descr="Graph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3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1764" name="Picture 1763" descr="Graph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1765" name="Picture 1764" descr="Graph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7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1766" name="Picture 1765" descr="Graph">
          <a:hlinkClick xmlns:r="http://schemas.openxmlformats.org/officeDocument/2006/relationships" r:id="rId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1767" name="Picture 1766" descr="Graph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1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1768" name="Picture 1767" descr="Graph">
          <a:hlinkClick xmlns:r="http://schemas.openxmlformats.org/officeDocument/2006/relationships" r:id="rId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1769" name="Picture 1768" descr="Graph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5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1770" name="Picture 1769" descr="Graph">
          <a:hlinkClick xmlns:r="http://schemas.openxmlformats.org/officeDocument/2006/relationships" r:id="rId1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1771" name="Picture 1770" descr="Graph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9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1772" name="Picture 1771" descr="Graph">
          <a:hlinkClick xmlns:r="http://schemas.openxmlformats.org/officeDocument/2006/relationships" r:id="rId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1773" name="Picture 1772" descr="Graph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2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1774" name="Picture 1773" descr="Graph">
          <a:hlinkClick xmlns:r="http://schemas.openxmlformats.org/officeDocument/2006/relationships" r:id="rId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1775" name="Picture 1774" descr="Graph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1776" name="Picture 1775" descr="Graph">
          <a:hlinkClick xmlns:r="http://schemas.openxmlformats.org/officeDocument/2006/relationships" r:id="rId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1777" name="Picture 1776" descr="Graph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0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1778" name="Picture 1777" descr="Graph">
          <a:hlinkClick xmlns:r="http://schemas.openxmlformats.org/officeDocument/2006/relationships" r:id="rId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1779" name="Picture 1778" descr="Graph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4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1780" name="Picture 1779" descr="Graph">
          <a:hlinkClick xmlns:r="http://schemas.openxmlformats.org/officeDocument/2006/relationships" r:id="rId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1781" name="Picture 1780" descr="Graph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8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1782" name="Picture 1781" descr="Graph">
          <a:hlinkClick xmlns:r="http://schemas.openxmlformats.org/officeDocument/2006/relationships" r:id="rId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1783" name="Picture 1782" descr="Graph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01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1784" name="Picture 1783" descr="Graph">
          <a:hlinkClick xmlns:r="http://schemas.openxmlformats.org/officeDocument/2006/relationships" r:id="rId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1785" name="Picture 1784" descr="Graph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1786" name="Picture 1785" descr="Graph">
          <a:hlinkClick xmlns:r="http://schemas.openxmlformats.org/officeDocument/2006/relationships" r:id="rId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1787" name="Picture 1786" descr="Graph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49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1788" name="Picture 1787" descr="Graph">
          <a:hlinkClick xmlns:r="http://schemas.openxmlformats.org/officeDocument/2006/relationships" r:id="rId1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1789" name="Picture 1788" descr="Graph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73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1790" name="Picture 1789" descr="Graph">
          <a:hlinkClick xmlns:r="http://schemas.openxmlformats.org/officeDocument/2006/relationships" r:id="rId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1791" name="Picture 1790" descr="Graph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1792" name="Picture 1791" descr="Graph">
          <a:hlinkClick xmlns:r="http://schemas.openxmlformats.org/officeDocument/2006/relationships" r:id="rId2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1793" name="Picture 1792" descr="Graph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21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1794" name="Picture 1793" descr="Graph">
          <a:hlinkClick xmlns:r="http://schemas.openxmlformats.org/officeDocument/2006/relationships" r:id="rId2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1795" name="Picture 1794" descr="Graph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44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1796" name="Picture 1795" descr="Graph">
          <a:hlinkClick xmlns:r="http://schemas.openxmlformats.org/officeDocument/2006/relationships" r:id="rId2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1797" name="Picture 1796" descr="Graph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68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1798" name="Picture 1797" descr="Graph">
          <a:hlinkClick xmlns:r="http://schemas.openxmlformats.org/officeDocument/2006/relationships" r:id="rId2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1799" name="Picture 1798" descr="Graph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92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1800" name="Picture 1799" descr="Graph">
          <a:hlinkClick xmlns:r="http://schemas.openxmlformats.org/officeDocument/2006/relationships" r:id="rId2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1801" name="Picture 1800" descr="Graph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1802" name="Picture 1801" descr="Graph">
          <a:hlinkClick xmlns:r="http://schemas.openxmlformats.org/officeDocument/2006/relationships" r:id="rId2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1803" name="Picture 1802" descr="Graph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1804" name="Picture 1803" descr="Graph">
          <a:hlinkClick xmlns:r="http://schemas.openxmlformats.org/officeDocument/2006/relationships" r:id="rId2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1805" name="Picture 1804" descr="Graph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63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1806" name="Picture 1805" descr="Graph">
          <a:hlinkClick xmlns:r="http://schemas.openxmlformats.org/officeDocument/2006/relationships" r:id="rId2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1807" name="Picture 1806" descr="Graph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87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1808" name="Picture 1807" descr="Graph">
          <a:hlinkClick xmlns:r="http://schemas.openxmlformats.org/officeDocument/2006/relationships" r:id="rId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1809" name="Picture 1808" descr="Graph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11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1810" name="Picture 1809" descr="Graph">
          <a:hlinkClick xmlns:r="http://schemas.openxmlformats.org/officeDocument/2006/relationships" r:id="rId2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1811" name="Picture 1810" descr="Graph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35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1812" name="Picture 1811" descr="Graph">
          <a:hlinkClick xmlns:r="http://schemas.openxmlformats.org/officeDocument/2006/relationships" r:id="rId2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1813" name="Picture 1812" descr="Graph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59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1814" name="Picture 1813" descr="Graph">
          <a:hlinkClick xmlns:r="http://schemas.openxmlformats.org/officeDocument/2006/relationships" r:id="rId2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1815" name="Picture 1814" descr="Graph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82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1816" name="Picture 1815" descr="Graph">
          <a:hlinkClick xmlns:r="http://schemas.openxmlformats.org/officeDocument/2006/relationships" r:id="rId2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1817" name="Picture 1816" descr="Graph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1818" name="Picture 1817" descr="Graph">
          <a:hlinkClick xmlns:r="http://schemas.openxmlformats.org/officeDocument/2006/relationships" r:id="rId2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1819" name="Picture 1818" descr="Graph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30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1820" name="Picture 1819" descr="Graph">
          <a:hlinkClick xmlns:r="http://schemas.openxmlformats.org/officeDocument/2006/relationships" r:id="rId2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1821" name="Picture 1820" descr="Graph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54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1822" name="Picture 1821" descr="Graph">
          <a:hlinkClick xmlns:r="http://schemas.openxmlformats.org/officeDocument/2006/relationships" r:id="rId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1823" name="Picture 1822" descr="Graph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78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1824" name="Picture 1823" descr="Graph">
          <a:hlinkClick xmlns:r="http://schemas.openxmlformats.org/officeDocument/2006/relationships" r:id="rId2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1825" name="Picture 1824" descr="Graph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02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1826" name="Picture 1825" descr="Graph">
          <a:hlinkClick xmlns:r="http://schemas.openxmlformats.org/officeDocument/2006/relationships" r:id="rId2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1827" name="Picture 1826" descr="Graph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1828" name="Picture 1827" descr="Graph">
          <a:hlinkClick xmlns:r="http://schemas.openxmlformats.org/officeDocument/2006/relationships" r:id="rId2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1829" name="Picture 1828" descr="Graph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49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1830" name="Picture 1829" descr="Graph">
          <a:hlinkClick xmlns:r="http://schemas.openxmlformats.org/officeDocument/2006/relationships" r:id="rId2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1831" name="Picture 1830" descr="Graph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73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1832" name="Picture 1831" descr="Graph">
          <a:hlinkClick xmlns:r="http://schemas.openxmlformats.org/officeDocument/2006/relationships" r:id="rId2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1833" name="Picture 1832" descr="Graph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1834" name="Picture 1833" descr="Graph">
          <a:hlinkClick xmlns:r="http://schemas.openxmlformats.org/officeDocument/2006/relationships" r:id="rId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1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1835" name="Picture 1834" descr="Graph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21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1836" name="Picture 1835" descr="Graph">
          <a:hlinkClick xmlns:r="http://schemas.openxmlformats.org/officeDocument/2006/relationships" r:id="rId2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1837" name="Picture 1836" descr="Graph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44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1838" name="Picture 1837" descr="Graph">
          <a:hlinkClick xmlns:r="http://schemas.openxmlformats.org/officeDocument/2006/relationships" r:id="rId2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8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1839" name="Picture 1838" descr="Graph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68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1840" name="Picture 1839" descr="Graph">
          <a:hlinkClick xmlns:r="http://schemas.openxmlformats.org/officeDocument/2006/relationships" r:id="rId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1841" name="Picture 1840" descr="Graph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92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1842" name="Picture 1841" descr="Graph">
          <a:hlinkClick xmlns:r="http://schemas.openxmlformats.org/officeDocument/2006/relationships" r:id="rId2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1843" name="Picture 1842" descr="Graph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1844" name="Picture 1843" descr="Graph">
          <a:hlinkClick xmlns:r="http://schemas.openxmlformats.org/officeDocument/2006/relationships" r:id="rId2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1845" name="Picture 1844" descr="Graph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1846" name="Picture 1845" descr="Graph">
          <a:hlinkClick xmlns:r="http://schemas.openxmlformats.org/officeDocument/2006/relationships" r:id="rId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1847" name="Picture 1846" descr="Graph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63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1848" name="Picture 1847" descr="Graph">
          <a:hlinkClick xmlns:r="http://schemas.openxmlformats.org/officeDocument/2006/relationships" r:id="rId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1849" name="Picture 1848" descr="Graph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87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1850" name="Picture 1849" descr="Graph">
          <a:hlinkClick xmlns:r="http://schemas.openxmlformats.org/officeDocument/2006/relationships" r:id="rId2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1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1851" name="Picture 1850" descr="Graph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11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1852" name="Picture 1851" descr="Graph">
          <a:hlinkClick xmlns:r="http://schemas.openxmlformats.org/officeDocument/2006/relationships" r:id="rId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5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1853" name="Picture 1852" descr="Graph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35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1854" name="Picture 1853" descr="Graph">
          <a:hlinkClick xmlns:r="http://schemas.openxmlformats.org/officeDocument/2006/relationships" r:id="rId2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1855" name="Picture 1854" descr="Graph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59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1856" name="Picture 1855" descr="Graph">
          <a:hlinkClick xmlns:r="http://schemas.openxmlformats.org/officeDocument/2006/relationships" r:id="rId2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1857" name="Picture 1856" descr="Graph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83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1858" name="Picture 1857" descr="Graph">
          <a:hlinkClick xmlns:r="http://schemas.openxmlformats.org/officeDocument/2006/relationships" r:id="rId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6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1859" name="Picture 1858" descr="Graph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06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1860" name="Picture 1859" descr="Graph">
          <a:hlinkClick xmlns:r="http://schemas.openxmlformats.org/officeDocument/2006/relationships" r:id="rId2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0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1861" name="Picture 1860" descr="Graph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30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1862" name="Picture 1861" descr="Graph">
          <a:hlinkClick xmlns:r="http://schemas.openxmlformats.org/officeDocument/2006/relationships" r:id="rId2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4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1863" name="Picture 1862" descr="Graph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54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1864" name="Picture 1863" descr="Graph">
          <a:hlinkClick xmlns:r="http://schemas.openxmlformats.org/officeDocument/2006/relationships" r:id="rId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8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1865" name="Picture 1864" descr="Graph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78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1866" name="Picture 1865" descr="Graph">
          <a:hlinkClick xmlns:r="http://schemas.openxmlformats.org/officeDocument/2006/relationships" r:id="rId2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2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1867" name="Picture 1866" descr="Graph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2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1868" name="Picture 1867" descr="Graph">
          <a:hlinkClick xmlns:r="http://schemas.openxmlformats.org/officeDocument/2006/relationships" r:id="rId2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1869" name="Picture 1868" descr="Graph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1870" name="Picture 1869" descr="Graph">
          <a:hlinkClick xmlns:r="http://schemas.openxmlformats.org/officeDocument/2006/relationships" r:id="rId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9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1871" name="Picture 1870" descr="Graph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49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1872" name="Picture 1871" descr="Graph">
          <a:hlinkClick xmlns:r="http://schemas.openxmlformats.org/officeDocument/2006/relationships" r:id="rId2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3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1873" name="Picture 1872" descr="Graph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73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1874" name="Picture 1873" descr="Graph">
          <a:hlinkClick xmlns:r="http://schemas.openxmlformats.org/officeDocument/2006/relationships" r:id="rId2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1875" name="Picture 1874" descr="Graph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1876" name="Picture 1875" descr="Graph">
          <a:hlinkClick xmlns:r="http://schemas.openxmlformats.org/officeDocument/2006/relationships" r:id="rId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1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133350</xdr:colOff>
      <xdr:row>61</xdr:row>
      <xdr:rowOff>123825</xdr:rowOff>
    </xdr:to>
    <xdr:pic>
      <xdr:nvPicPr>
        <xdr:cNvPr id="1877" name="Picture 1876" descr="Graph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21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133350</xdr:colOff>
      <xdr:row>62</xdr:row>
      <xdr:rowOff>123825</xdr:rowOff>
    </xdr:to>
    <xdr:pic>
      <xdr:nvPicPr>
        <xdr:cNvPr id="1878" name="Picture 1877" descr="Graph">
          <a:hlinkClick xmlns:r="http://schemas.openxmlformats.org/officeDocument/2006/relationships" r:id="rId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4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133350</xdr:colOff>
      <xdr:row>62</xdr:row>
      <xdr:rowOff>123825</xdr:rowOff>
    </xdr:to>
    <xdr:pic>
      <xdr:nvPicPr>
        <xdr:cNvPr id="1879" name="Picture 1878" descr="Graph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44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133350</xdr:colOff>
      <xdr:row>63</xdr:row>
      <xdr:rowOff>123825</xdr:rowOff>
    </xdr:to>
    <xdr:pic>
      <xdr:nvPicPr>
        <xdr:cNvPr id="1880" name="Picture 1879" descr="Graph">
          <a:hlinkClick xmlns:r="http://schemas.openxmlformats.org/officeDocument/2006/relationships" r:id="rId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8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133350</xdr:colOff>
      <xdr:row>63</xdr:row>
      <xdr:rowOff>123825</xdr:rowOff>
    </xdr:to>
    <xdr:pic>
      <xdr:nvPicPr>
        <xdr:cNvPr id="1881" name="Picture 1880" descr="Graph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68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133350</xdr:colOff>
      <xdr:row>64</xdr:row>
      <xdr:rowOff>123825</xdr:rowOff>
    </xdr:to>
    <xdr:pic>
      <xdr:nvPicPr>
        <xdr:cNvPr id="1882" name="Picture 1881" descr="Graph">
          <a:hlinkClick xmlns:r="http://schemas.openxmlformats.org/officeDocument/2006/relationships" r:id="rId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2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133350</xdr:colOff>
      <xdr:row>64</xdr:row>
      <xdr:rowOff>123825</xdr:rowOff>
    </xdr:to>
    <xdr:pic>
      <xdr:nvPicPr>
        <xdr:cNvPr id="1883" name="Picture 1882" descr="Graph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92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133350</xdr:colOff>
      <xdr:row>65</xdr:row>
      <xdr:rowOff>123825</xdr:rowOff>
    </xdr:to>
    <xdr:pic>
      <xdr:nvPicPr>
        <xdr:cNvPr id="1884" name="Picture 1883" descr="Graph">
          <a:hlinkClick xmlns:r="http://schemas.openxmlformats.org/officeDocument/2006/relationships" r:id="rId2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133350</xdr:colOff>
      <xdr:row>65</xdr:row>
      <xdr:rowOff>123825</xdr:rowOff>
    </xdr:to>
    <xdr:pic>
      <xdr:nvPicPr>
        <xdr:cNvPr id="1885" name="Picture 1884" descr="Graph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133350</xdr:colOff>
      <xdr:row>66</xdr:row>
      <xdr:rowOff>123825</xdr:rowOff>
    </xdr:to>
    <xdr:pic>
      <xdr:nvPicPr>
        <xdr:cNvPr id="1886" name="Picture 1885" descr="Graph">
          <a:hlinkClick xmlns:r="http://schemas.openxmlformats.org/officeDocument/2006/relationships" r:id="rId2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133350</xdr:colOff>
      <xdr:row>66</xdr:row>
      <xdr:rowOff>123825</xdr:rowOff>
    </xdr:to>
    <xdr:pic>
      <xdr:nvPicPr>
        <xdr:cNvPr id="1887" name="Picture 1886" descr="Graph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133350</xdr:colOff>
      <xdr:row>67</xdr:row>
      <xdr:rowOff>123825</xdr:rowOff>
    </xdr:to>
    <xdr:pic>
      <xdr:nvPicPr>
        <xdr:cNvPr id="1888" name="Picture 1887" descr="Graph">
          <a:hlinkClick xmlns:r="http://schemas.openxmlformats.org/officeDocument/2006/relationships" r:id="rId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133350</xdr:colOff>
      <xdr:row>67</xdr:row>
      <xdr:rowOff>123825</xdr:rowOff>
    </xdr:to>
    <xdr:pic>
      <xdr:nvPicPr>
        <xdr:cNvPr id="1889" name="Picture 1888" descr="Graph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64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133350</xdr:colOff>
      <xdr:row>68</xdr:row>
      <xdr:rowOff>123825</xdr:rowOff>
    </xdr:to>
    <xdr:pic>
      <xdr:nvPicPr>
        <xdr:cNvPr id="1890" name="Picture 1889" descr="Graph">
          <a:hlinkClick xmlns:r="http://schemas.openxmlformats.org/officeDocument/2006/relationships" r:id="rId3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7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133350</xdr:colOff>
      <xdr:row>68</xdr:row>
      <xdr:rowOff>123825</xdr:rowOff>
    </xdr:to>
    <xdr:pic>
      <xdr:nvPicPr>
        <xdr:cNvPr id="1891" name="Picture 1890" descr="Graph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87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133350</xdr:colOff>
      <xdr:row>69</xdr:row>
      <xdr:rowOff>123825</xdr:rowOff>
    </xdr:to>
    <xdr:pic>
      <xdr:nvPicPr>
        <xdr:cNvPr id="1892" name="Picture 1891" descr="Graph">
          <a:hlinkClick xmlns:r="http://schemas.openxmlformats.org/officeDocument/2006/relationships" r:id="rId3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1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133350</xdr:colOff>
      <xdr:row>69</xdr:row>
      <xdr:rowOff>123825</xdr:rowOff>
    </xdr:to>
    <xdr:pic>
      <xdr:nvPicPr>
        <xdr:cNvPr id="1893" name="Picture 1892" descr="Graph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11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133350</xdr:colOff>
      <xdr:row>70</xdr:row>
      <xdr:rowOff>123825</xdr:rowOff>
    </xdr:to>
    <xdr:pic>
      <xdr:nvPicPr>
        <xdr:cNvPr id="1894" name="Picture 1893" descr="Graph">
          <a:hlinkClick xmlns:r="http://schemas.openxmlformats.org/officeDocument/2006/relationships" r:id="rId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5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133350</xdr:colOff>
      <xdr:row>70</xdr:row>
      <xdr:rowOff>123825</xdr:rowOff>
    </xdr:to>
    <xdr:pic>
      <xdr:nvPicPr>
        <xdr:cNvPr id="1895" name="Picture 1894" descr="Graph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35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133350</xdr:colOff>
      <xdr:row>71</xdr:row>
      <xdr:rowOff>123825</xdr:rowOff>
    </xdr:to>
    <xdr:pic>
      <xdr:nvPicPr>
        <xdr:cNvPr id="1896" name="Picture 1895" descr="Graph">
          <a:hlinkClick xmlns:r="http://schemas.openxmlformats.org/officeDocument/2006/relationships" r:id="rId3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9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71</xdr:row>
      <xdr:rowOff>0</xdr:rowOff>
    </xdr:from>
    <xdr:to>
      <xdr:col>23</xdr:col>
      <xdr:colOff>133350</xdr:colOff>
      <xdr:row>71</xdr:row>
      <xdr:rowOff>123825</xdr:rowOff>
    </xdr:to>
    <xdr:pic>
      <xdr:nvPicPr>
        <xdr:cNvPr id="1897" name="Picture 1896" descr="Graph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59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133350</xdr:colOff>
      <xdr:row>72</xdr:row>
      <xdr:rowOff>123825</xdr:rowOff>
    </xdr:to>
    <xdr:pic>
      <xdr:nvPicPr>
        <xdr:cNvPr id="1898" name="Picture 1897" descr="Graph">
          <a:hlinkClick xmlns:r="http://schemas.openxmlformats.org/officeDocument/2006/relationships" r:id="rId3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3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23</xdr:col>
      <xdr:colOff>133350</xdr:colOff>
      <xdr:row>72</xdr:row>
      <xdr:rowOff>123825</xdr:rowOff>
    </xdr:to>
    <xdr:pic>
      <xdr:nvPicPr>
        <xdr:cNvPr id="1899" name="Picture 1898" descr="Graph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83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133350</xdr:colOff>
      <xdr:row>73</xdr:row>
      <xdr:rowOff>123825</xdr:rowOff>
    </xdr:to>
    <xdr:pic>
      <xdr:nvPicPr>
        <xdr:cNvPr id="1900" name="Picture 1899" descr="Graph">
          <a:hlinkClick xmlns:r="http://schemas.openxmlformats.org/officeDocument/2006/relationships" r:id="rId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6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73</xdr:row>
      <xdr:rowOff>0</xdr:rowOff>
    </xdr:from>
    <xdr:to>
      <xdr:col>23</xdr:col>
      <xdr:colOff>133350</xdr:colOff>
      <xdr:row>73</xdr:row>
      <xdr:rowOff>123825</xdr:rowOff>
    </xdr:to>
    <xdr:pic>
      <xdr:nvPicPr>
        <xdr:cNvPr id="1901" name="Picture 1900" descr="Graph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06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133350</xdr:colOff>
      <xdr:row>74</xdr:row>
      <xdr:rowOff>123825</xdr:rowOff>
    </xdr:to>
    <xdr:pic>
      <xdr:nvPicPr>
        <xdr:cNvPr id="1902" name="Picture 1901" descr="Graph">
          <a:hlinkClick xmlns:r="http://schemas.openxmlformats.org/officeDocument/2006/relationships" r:id="rId3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0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74</xdr:row>
      <xdr:rowOff>0</xdr:rowOff>
    </xdr:from>
    <xdr:to>
      <xdr:col>23</xdr:col>
      <xdr:colOff>133350</xdr:colOff>
      <xdr:row>74</xdr:row>
      <xdr:rowOff>123825</xdr:rowOff>
    </xdr:to>
    <xdr:pic>
      <xdr:nvPicPr>
        <xdr:cNvPr id="1903" name="Picture 1902" descr="Graph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30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133350</xdr:colOff>
      <xdr:row>75</xdr:row>
      <xdr:rowOff>123825</xdr:rowOff>
    </xdr:to>
    <xdr:pic>
      <xdr:nvPicPr>
        <xdr:cNvPr id="1904" name="Picture 1903" descr="Graph">
          <a:hlinkClick xmlns:r="http://schemas.openxmlformats.org/officeDocument/2006/relationships" r:id="rId3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4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75</xdr:row>
      <xdr:rowOff>0</xdr:rowOff>
    </xdr:from>
    <xdr:to>
      <xdr:col>23</xdr:col>
      <xdr:colOff>133350</xdr:colOff>
      <xdr:row>75</xdr:row>
      <xdr:rowOff>123825</xdr:rowOff>
    </xdr:to>
    <xdr:pic>
      <xdr:nvPicPr>
        <xdr:cNvPr id="1905" name="Picture 1904" descr="Graph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54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133350</xdr:colOff>
      <xdr:row>76</xdr:row>
      <xdr:rowOff>123825</xdr:rowOff>
    </xdr:to>
    <xdr:pic>
      <xdr:nvPicPr>
        <xdr:cNvPr id="1906" name="Picture 1905" descr="Graph">
          <a:hlinkClick xmlns:r="http://schemas.openxmlformats.org/officeDocument/2006/relationships" r:id="rId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8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23</xdr:col>
      <xdr:colOff>133350</xdr:colOff>
      <xdr:row>76</xdr:row>
      <xdr:rowOff>123825</xdr:rowOff>
    </xdr:to>
    <xdr:pic>
      <xdr:nvPicPr>
        <xdr:cNvPr id="1907" name="Picture 1906" descr="Graph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78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133350</xdr:colOff>
      <xdr:row>77</xdr:row>
      <xdr:rowOff>123825</xdr:rowOff>
    </xdr:to>
    <xdr:pic>
      <xdr:nvPicPr>
        <xdr:cNvPr id="1908" name="Picture 1907" descr="Graph">
          <a:hlinkClick xmlns:r="http://schemas.openxmlformats.org/officeDocument/2006/relationships" r:id="rId3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2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77</xdr:row>
      <xdr:rowOff>0</xdr:rowOff>
    </xdr:from>
    <xdr:to>
      <xdr:col>23</xdr:col>
      <xdr:colOff>133350</xdr:colOff>
      <xdr:row>77</xdr:row>
      <xdr:rowOff>123825</xdr:rowOff>
    </xdr:to>
    <xdr:pic>
      <xdr:nvPicPr>
        <xdr:cNvPr id="1909" name="Picture 1908" descr="Graph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02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133350</xdr:colOff>
      <xdr:row>78</xdr:row>
      <xdr:rowOff>123825</xdr:rowOff>
    </xdr:to>
    <xdr:pic>
      <xdr:nvPicPr>
        <xdr:cNvPr id="1910" name="Picture 1909" descr="Graph">
          <a:hlinkClick xmlns:r="http://schemas.openxmlformats.org/officeDocument/2006/relationships" r:id="rId3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5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78</xdr:row>
      <xdr:rowOff>0</xdr:rowOff>
    </xdr:from>
    <xdr:to>
      <xdr:col>23</xdr:col>
      <xdr:colOff>133350</xdr:colOff>
      <xdr:row>78</xdr:row>
      <xdr:rowOff>123825</xdr:rowOff>
    </xdr:to>
    <xdr:pic>
      <xdr:nvPicPr>
        <xdr:cNvPr id="1911" name="Picture 1910" descr="Graph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25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133350</xdr:colOff>
      <xdr:row>79</xdr:row>
      <xdr:rowOff>123825</xdr:rowOff>
    </xdr:to>
    <xdr:pic>
      <xdr:nvPicPr>
        <xdr:cNvPr id="1912" name="Picture 1911" descr="Graph">
          <a:hlinkClick xmlns:r="http://schemas.openxmlformats.org/officeDocument/2006/relationships" r:id="rId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9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23</xdr:col>
      <xdr:colOff>133350</xdr:colOff>
      <xdr:row>79</xdr:row>
      <xdr:rowOff>123825</xdr:rowOff>
    </xdr:to>
    <xdr:pic>
      <xdr:nvPicPr>
        <xdr:cNvPr id="1913" name="Picture 1912" descr="Graph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49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133350</xdr:colOff>
      <xdr:row>80</xdr:row>
      <xdr:rowOff>123825</xdr:rowOff>
    </xdr:to>
    <xdr:pic>
      <xdr:nvPicPr>
        <xdr:cNvPr id="1914" name="Picture 1913" descr="Graph">
          <a:hlinkClick xmlns:r="http://schemas.openxmlformats.org/officeDocument/2006/relationships" r:id="rId3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3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80</xdr:row>
      <xdr:rowOff>0</xdr:rowOff>
    </xdr:from>
    <xdr:to>
      <xdr:col>23</xdr:col>
      <xdr:colOff>133350</xdr:colOff>
      <xdr:row>80</xdr:row>
      <xdr:rowOff>123825</xdr:rowOff>
    </xdr:to>
    <xdr:pic>
      <xdr:nvPicPr>
        <xdr:cNvPr id="1915" name="Picture 1914" descr="Graph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73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133350</xdr:colOff>
      <xdr:row>81</xdr:row>
      <xdr:rowOff>123825</xdr:rowOff>
    </xdr:to>
    <xdr:pic>
      <xdr:nvPicPr>
        <xdr:cNvPr id="1916" name="Picture 1915" descr="Graph">
          <a:hlinkClick xmlns:r="http://schemas.openxmlformats.org/officeDocument/2006/relationships" r:id="rId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7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81</xdr:row>
      <xdr:rowOff>0</xdr:rowOff>
    </xdr:from>
    <xdr:to>
      <xdr:col>23</xdr:col>
      <xdr:colOff>133350</xdr:colOff>
      <xdr:row>81</xdr:row>
      <xdr:rowOff>123825</xdr:rowOff>
    </xdr:to>
    <xdr:pic>
      <xdr:nvPicPr>
        <xdr:cNvPr id="1917" name="Picture 1916" descr="Graph">
          <a:hlinkClick xmlns:r="http://schemas.openxmlformats.org/officeDocument/2006/relationships" r:id="rId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97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133350</xdr:colOff>
      <xdr:row>82</xdr:row>
      <xdr:rowOff>123825</xdr:rowOff>
    </xdr:to>
    <xdr:pic>
      <xdr:nvPicPr>
        <xdr:cNvPr id="1918" name="Picture 1917" descr="Graph">
          <a:hlinkClick xmlns:r="http://schemas.openxmlformats.org/officeDocument/2006/relationships" r:id="rId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1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82</xdr:row>
      <xdr:rowOff>0</xdr:rowOff>
    </xdr:from>
    <xdr:to>
      <xdr:col>23</xdr:col>
      <xdr:colOff>133350</xdr:colOff>
      <xdr:row>82</xdr:row>
      <xdr:rowOff>123825</xdr:rowOff>
    </xdr:to>
    <xdr:pic>
      <xdr:nvPicPr>
        <xdr:cNvPr id="1919" name="Picture 1918" descr="Graph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21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133350</xdr:colOff>
      <xdr:row>83</xdr:row>
      <xdr:rowOff>123825</xdr:rowOff>
    </xdr:to>
    <xdr:pic>
      <xdr:nvPicPr>
        <xdr:cNvPr id="1920" name="Picture 1919" descr="Graph">
          <a:hlinkClick xmlns:r="http://schemas.openxmlformats.org/officeDocument/2006/relationships" r:id="rId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5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83</xdr:row>
      <xdr:rowOff>0</xdr:rowOff>
    </xdr:from>
    <xdr:to>
      <xdr:col>23</xdr:col>
      <xdr:colOff>133350</xdr:colOff>
      <xdr:row>83</xdr:row>
      <xdr:rowOff>123825</xdr:rowOff>
    </xdr:to>
    <xdr:pic>
      <xdr:nvPicPr>
        <xdr:cNvPr id="1921" name="Picture 1920" descr="Graph">
          <a:hlinkClick xmlns:r="http://schemas.openxmlformats.org/officeDocument/2006/relationships" r:id="rId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45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133350</xdr:colOff>
      <xdr:row>84</xdr:row>
      <xdr:rowOff>123825</xdr:rowOff>
    </xdr:to>
    <xdr:pic>
      <xdr:nvPicPr>
        <xdr:cNvPr id="1922" name="Picture 1921" descr="Graph">
          <a:hlinkClick xmlns:r="http://schemas.openxmlformats.org/officeDocument/2006/relationships" r:id="rId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8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23</xdr:col>
      <xdr:colOff>133350</xdr:colOff>
      <xdr:row>84</xdr:row>
      <xdr:rowOff>123825</xdr:rowOff>
    </xdr:to>
    <xdr:pic>
      <xdr:nvPicPr>
        <xdr:cNvPr id="1923" name="Picture 1922" descr="Graph">
          <a:hlinkClick xmlns:r="http://schemas.openxmlformats.org/officeDocument/2006/relationships" r:id="rId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68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133350</xdr:colOff>
      <xdr:row>85</xdr:row>
      <xdr:rowOff>123825</xdr:rowOff>
    </xdr:to>
    <xdr:pic>
      <xdr:nvPicPr>
        <xdr:cNvPr id="1924" name="Picture 1923" descr="Graph">
          <a:hlinkClick xmlns:r="http://schemas.openxmlformats.org/officeDocument/2006/relationships" r:id="rId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2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85</xdr:row>
      <xdr:rowOff>0</xdr:rowOff>
    </xdr:from>
    <xdr:to>
      <xdr:col>23</xdr:col>
      <xdr:colOff>133350</xdr:colOff>
      <xdr:row>85</xdr:row>
      <xdr:rowOff>123825</xdr:rowOff>
    </xdr:to>
    <xdr:pic>
      <xdr:nvPicPr>
        <xdr:cNvPr id="1925" name="Picture 1924" descr="Graph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92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133350</xdr:colOff>
      <xdr:row>86</xdr:row>
      <xdr:rowOff>123825</xdr:rowOff>
    </xdr:to>
    <xdr:pic>
      <xdr:nvPicPr>
        <xdr:cNvPr id="1926" name="Picture 1925" descr="Graph">
          <a:hlinkClick xmlns:r="http://schemas.openxmlformats.org/officeDocument/2006/relationships" r:id="rId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6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86</xdr:row>
      <xdr:rowOff>0</xdr:rowOff>
    </xdr:from>
    <xdr:to>
      <xdr:col>23</xdr:col>
      <xdr:colOff>133350</xdr:colOff>
      <xdr:row>86</xdr:row>
      <xdr:rowOff>123825</xdr:rowOff>
    </xdr:to>
    <xdr:pic>
      <xdr:nvPicPr>
        <xdr:cNvPr id="1927" name="Picture 1926" descr="Graph">
          <a:hlinkClick xmlns:r="http://schemas.openxmlformats.org/officeDocument/2006/relationships" r:id="rId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16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133350</xdr:colOff>
      <xdr:row>87</xdr:row>
      <xdr:rowOff>123825</xdr:rowOff>
    </xdr:to>
    <xdr:pic>
      <xdr:nvPicPr>
        <xdr:cNvPr id="1928" name="Picture 1927" descr="Graph">
          <a:hlinkClick xmlns:r="http://schemas.openxmlformats.org/officeDocument/2006/relationships" r:id="rId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0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87</xdr:row>
      <xdr:rowOff>0</xdr:rowOff>
    </xdr:from>
    <xdr:to>
      <xdr:col>23</xdr:col>
      <xdr:colOff>133350</xdr:colOff>
      <xdr:row>87</xdr:row>
      <xdr:rowOff>123825</xdr:rowOff>
    </xdr:to>
    <xdr:pic>
      <xdr:nvPicPr>
        <xdr:cNvPr id="1929" name="Picture 1928" descr="Graph">
          <a:hlinkClick xmlns:r="http://schemas.openxmlformats.org/officeDocument/2006/relationships" r:id="rId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40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133350</xdr:colOff>
      <xdr:row>88</xdr:row>
      <xdr:rowOff>123825</xdr:rowOff>
    </xdr:to>
    <xdr:pic>
      <xdr:nvPicPr>
        <xdr:cNvPr id="1930" name="Picture 1929" descr="Graph">
          <a:hlinkClick xmlns:r="http://schemas.openxmlformats.org/officeDocument/2006/relationships" r:id="rId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4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88</xdr:row>
      <xdr:rowOff>0</xdr:rowOff>
    </xdr:from>
    <xdr:to>
      <xdr:col>23</xdr:col>
      <xdr:colOff>133350</xdr:colOff>
      <xdr:row>88</xdr:row>
      <xdr:rowOff>123825</xdr:rowOff>
    </xdr:to>
    <xdr:pic>
      <xdr:nvPicPr>
        <xdr:cNvPr id="1931" name="Picture 1930" descr="Graph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64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133350</xdr:colOff>
      <xdr:row>89</xdr:row>
      <xdr:rowOff>123825</xdr:rowOff>
    </xdr:to>
    <xdr:pic>
      <xdr:nvPicPr>
        <xdr:cNvPr id="1932" name="Picture 1931" descr="Graph">
          <a:hlinkClick xmlns:r="http://schemas.openxmlformats.org/officeDocument/2006/relationships" r:id="rId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7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89</xdr:row>
      <xdr:rowOff>0</xdr:rowOff>
    </xdr:from>
    <xdr:to>
      <xdr:col>23</xdr:col>
      <xdr:colOff>133350</xdr:colOff>
      <xdr:row>89</xdr:row>
      <xdr:rowOff>123825</xdr:rowOff>
    </xdr:to>
    <xdr:pic>
      <xdr:nvPicPr>
        <xdr:cNvPr id="1933" name="Picture 1932" descr="Graph">
          <a:hlinkClick xmlns:r="http://schemas.openxmlformats.org/officeDocument/2006/relationships" r:id="rId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87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133350</xdr:colOff>
      <xdr:row>90</xdr:row>
      <xdr:rowOff>123825</xdr:rowOff>
    </xdr:to>
    <xdr:pic>
      <xdr:nvPicPr>
        <xdr:cNvPr id="1934" name="Picture 1933" descr="Graph">
          <a:hlinkClick xmlns:r="http://schemas.openxmlformats.org/officeDocument/2006/relationships" r:id="rId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1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90</xdr:row>
      <xdr:rowOff>0</xdr:rowOff>
    </xdr:from>
    <xdr:to>
      <xdr:col>23</xdr:col>
      <xdr:colOff>133350</xdr:colOff>
      <xdr:row>90</xdr:row>
      <xdr:rowOff>123825</xdr:rowOff>
    </xdr:to>
    <xdr:pic>
      <xdr:nvPicPr>
        <xdr:cNvPr id="1935" name="Picture 1934" descr="Graph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11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133350</xdr:colOff>
      <xdr:row>91</xdr:row>
      <xdr:rowOff>123825</xdr:rowOff>
    </xdr:to>
    <xdr:pic>
      <xdr:nvPicPr>
        <xdr:cNvPr id="1936" name="Picture 1935" descr="Graph">
          <a:hlinkClick xmlns:r="http://schemas.openxmlformats.org/officeDocument/2006/relationships" r:id="rId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5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91</xdr:row>
      <xdr:rowOff>0</xdr:rowOff>
    </xdr:from>
    <xdr:to>
      <xdr:col>23</xdr:col>
      <xdr:colOff>133350</xdr:colOff>
      <xdr:row>91</xdr:row>
      <xdr:rowOff>123825</xdr:rowOff>
    </xdr:to>
    <xdr:pic>
      <xdr:nvPicPr>
        <xdr:cNvPr id="1937" name="Picture 1936" descr="Graph">
          <a:hlinkClick xmlns:r="http://schemas.openxmlformats.org/officeDocument/2006/relationships" r:id="rId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35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133350</xdr:colOff>
      <xdr:row>92</xdr:row>
      <xdr:rowOff>123825</xdr:rowOff>
    </xdr:to>
    <xdr:pic>
      <xdr:nvPicPr>
        <xdr:cNvPr id="1938" name="Picture 1937" descr="Graph">
          <a:hlinkClick xmlns:r="http://schemas.openxmlformats.org/officeDocument/2006/relationships" r:id="rId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9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92</xdr:row>
      <xdr:rowOff>0</xdr:rowOff>
    </xdr:from>
    <xdr:to>
      <xdr:col>23</xdr:col>
      <xdr:colOff>133350</xdr:colOff>
      <xdr:row>92</xdr:row>
      <xdr:rowOff>123825</xdr:rowOff>
    </xdr:to>
    <xdr:pic>
      <xdr:nvPicPr>
        <xdr:cNvPr id="1939" name="Picture 1938" descr="Graph">
          <a:hlinkClick xmlns:r="http://schemas.openxmlformats.org/officeDocument/2006/relationships" r:id="rId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59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133350</xdr:colOff>
      <xdr:row>93</xdr:row>
      <xdr:rowOff>123825</xdr:rowOff>
    </xdr:to>
    <xdr:pic>
      <xdr:nvPicPr>
        <xdr:cNvPr id="1940" name="Picture 1939" descr="Graph">
          <a:hlinkClick xmlns:r="http://schemas.openxmlformats.org/officeDocument/2006/relationships" r:id="rId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3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93</xdr:row>
      <xdr:rowOff>0</xdr:rowOff>
    </xdr:from>
    <xdr:to>
      <xdr:col>23</xdr:col>
      <xdr:colOff>133350</xdr:colOff>
      <xdr:row>93</xdr:row>
      <xdr:rowOff>123825</xdr:rowOff>
    </xdr:to>
    <xdr:pic>
      <xdr:nvPicPr>
        <xdr:cNvPr id="1941" name="Picture 1940" descr="Graph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83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133350</xdr:colOff>
      <xdr:row>94</xdr:row>
      <xdr:rowOff>123825</xdr:rowOff>
    </xdr:to>
    <xdr:pic>
      <xdr:nvPicPr>
        <xdr:cNvPr id="1942" name="Picture 1941" descr="Graph">
          <a:hlinkClick xmlns:r="http://schemas.openxmlformats.org/officeDocument/2006/relationships" r:id="rId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6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94</xdr:row>
      <xdr:rowOff>0</xdr:rowOff>
    </xdr:from>
    <xdr:to>
      <xdr:col>23</xdr:col>
      <xdr:colOff>133350</xdr:colOff>
      <xdr:row>94</xdr:row>
      <xdr:rowOff>123825</xdr:rowOff>
    </xdr:to>
    <xdr:pic>
      <xdr:nvPicPr>
        <xdr:cNvPr id="1943" name="Picture 1942" descr="Graph">
          <a:hlinkClick xmlns:r="http://schemas.openxmlformats.org/officeDocument/2006/relationships" r:id="rId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06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133350</xdr:colOff>
      <xdr:row>95</xdr:row>
      <xdr:rowOff>123825</xdr:rowOff>
    </xdr:to>
    <xdr:pic>
      <xdr:nvPicPr>
        <xdr:cNvPr id="1944" name="Picture 1943" descr="Graph">
          <a:hlinkClick xmlns:r="http://schemas.openxmlformats.org/officeDocument/2006/relationships" r:id="rId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0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95</xdr:row>
      <xdr:rowOff>0</xdr:rowOff>
    </xdr:from>
    <xdr:to>
      <xdr:col>23</xdr:col>
      <xdr:colOff>133350</xdr:colOff>
      <xdr:row>95</xdr:row>
      <xdr:rowOff>123825</xdr:rowOff>
    </xdr:to>
    <xdr:pic>
      <xdr:nvPicPr>
        <xdr:cNvPr id="1945" name="Picture 1944" descr="Graph">
          <a:hlinkClick xmlns:r="http://schemas.openxmlformats.org/officeDocument/2006/relationships" r:id="rId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30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133350</xdr:colOff>
      <xdr:row>96</xdr:row>
      <xdr:rowOff>123825</xdr:rowOff>
    </xdr:to>
    <xdr:pic>
      <xdr:nvPicPr>
        <xdr:cNvPr id="1946" name="Picture 1945" descr="Graph">
          <a:hlinkClick xmlns:r="http://schemas.openxmlformats.org/officeDocument/2006/relationships" r:id="rId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4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96</xdr:row>
      <xdr:rowOff>0</xdr:rowOff>
    </xdr:from>
    <xdr:to>
      <xdr:col>23</xdr:col>
      <xdr:colOff>133350</xdr:colOff>
      <xdr:row>96</xdr:row>
      <xdr:rowOff>123825</xdr:rowOff>
    </xdr:to>
    <xdr:pic>
      <xdr:nvPicPr>
        <xdr:cNvPr id="1947" name="Picture 1946" descr="Graph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54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133350</xdr:colOff>
      <xdr:row>97</xdr:row>
      <xdr:rowOff>123825</xdr:rowOff>
    </xdr:to>
    <xdr:pic>
      <xdr:nvPicPr>
        <xdr:cNvPr id="1948" name="Picture 1947" descr="Graph">
          <a:hlinkClick xmlns:r="http://schemas.openxmlformats.org/officeDocument/2006/relationships" r:id="rId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8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97</xdr:row>
      <xdr:rowOff>0</xdr:rowOff>
    </xdr:from>
    <xdr:to>
      <xdr:col>23</xdr:col>
      <xdr:colOff>133350</xdr:colOff>
      <xdr:row>97</xdr:row>
      <xdr:rowOff>123825</xdr:rowOff>
    </xdr:to>
    <xdr:pic>
      <xdr:nvPicPr>
        <xdr:cNvPr id="1949" name="Picture 1948" descr="Graph">
          <a:hlinkClick xmlns:r="http://schemas.openxmlformats.org/officeDocument/2006/relationships" r:id="rId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78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133350</xdr:colOff>
      <xdr:row>98</xdr:row>
      <xdr:rowOff>123825</xdr:rowOff>
    </xdr:to>
    <xdr:pic>
      <xdr:nvPicPr>
        <xdr:cNvPr id="1950" name="Picture 1949" descr="Graph">
          <a:hlinkClick xmlns:r="http://schemas.openxmlformats.org/officeDocument/2006/relationships" r:id="rId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2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98</xdr:row>
      <xdr:rowOff>0</xdr:rowOff>
    </xdr:from>
    <xdr:to>
      <xdr:col>23</xdr:col>
      <xdr:colOff>133350</xdr:colOff>
      <xdr:row>98</xdr:row>
      <xdr:rowOff>123825</xdr:rowOff>
    </xdr:to>
    <xdr:pic>
      <xdr:nvPicPr>
        <xdr:cNvPr id="1951" name="Picture 1950" descr="Graph">
          <a:hlinkClick xmlns:r="http://schemas.openxmlformats.org/officeDocument/2006/relationships" r:id="rId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02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133350</xdr:colOff>
      <xdr:row>99</xdr:row>
      <xdr:rowOff>123825</xdr:rowOff>
    </xdr:to>
    <xdr:pic>
      <xdr:nvPicPr>
        <xdr:cNvPr id="1952" name="Picture 1951" descr="Graph">
          <a:hlinkClick xmlns:r="http://schemas.openxmlformats.org/officeDocument/2006/relationships" r:id="rId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6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23</xdr:col>
      <xdr:colOff>133350</xdr:colOff>
      <xdr:row>99</xdr:row>
      <xdr:rowOff>123825</xdr:rowOff>
    </xdr:to>
    <xdr:pic>
      <xdr:nvPicPr>
        <xdr:cNvPr id="1953" name="Picture 1952" descr="Graph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26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133350</xdr:colOff>
      <xdr:row>100</xdr:row>
      <xdr:rowOff>123825</xdr:rowOff>
    </xdr:to>
    <xdr:pic>
      <xdr:nvPicPr>
        <xdr:cNvPr id="1954" name="Picture 1953" descr="Graph">
          <a:hlinkClick xmlns:r="http://schemas.openxmlformats.org/officeDocument/2006/relationships" r:id="rId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9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100</xdr:row>
      <xdr:rowOff>0</xdr:rowOff>
    </xdr:from>
    <xdr:to>
      <xdr:col>23</xdr:col>
      <xdr:colOff>133350</xdr:colOff>
      <xdr:row>100</xdr:row>
      <xdr:rowOff>123825</xdr:rowOff>
    </xdr:to>
    <xdr:pic>
      <xdr:nvPicPr>
        <xdr:cNvPr id="1955" name="Picture 1954" descr="Graph">
          <a:hlinkClick xmlns:r="http://schemas.openxmlformats.org/officeDocument/2006/relationships" r:id="rId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49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133350</xdr:colOff>
      <xdr:row>101</xdr:row>
      <xdr:rowOff>123825</xdr:rowOff>
    </xdr:to>
    <xdr:pic>
      <xdr:nvPicPr>
        <xdr:cNvPr id="1956" name="Picture 1955" descr="Graph">
          <a:hlinkClick xmlns:r="http://schemas.openxmlformats.org/officeDocument/2006/relationships" r:id="rId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3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101</xdr:row>
      <xdr:rowOff>0</xdr:rowOff>
    </xdr:from>
    <xdr:to>
      <xdr:col>23</xdr:col>
      <xdr:colOff>133350</xdr:colOff>
      <xdr:row>101</xdr:row>
      <xdr:rowOff>123825</xdr:rowOff>
    </xdr:to>
    <xdr:pic>
      <xdr:nvPicPr>
        <xdr:cNvPr id="1957" name="Picture 1956" descr="Graph">
          <a:hlinkClick xmlns:r="http://schemas.openxmlformats.org/officeDocument/2006/relationships" r:id="rId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73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133350</xdr:colOff>
      <xdr:row>102</xdr:row>
      <xdr:rowOff>123825</xdr:rowOff>
    </xdr:to>
    <xdr:pic>
      <xdr:nvPicPr>
        <xdr:cNvPr id="1958" name="Picture 1957" descr="Graph">
          <a:hlinkClick xmlns:r="http://schemas.openxmlformats.org/officeDocument/2006/relationships" r:id="rId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7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102</xdr:row>
      <xdr:rowOff>0</xdr:rowOff>
    </xdr:from>
    <xdr:to>
      <xdr:col>23</xdr:col>
      <xdr:colOff>133350</xdr:colOff>
      <xdr:row>102</xdr:row>
      <xdr:rowOff>123825</xdr:rowOff>
    </xdr:to>
    <xdr:pic>
      <xdr:nvPicPr>
        <xdr:cNvPr id="1959" name="Picture 1958" descr="Graph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97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133350</xdr:colOff>
      <xdr:row>103</xdr:row>
      <xdr:rowOff>123825</xdr:rowOff>
    </xdr:to>
    <xdr:pic>
      <xdr:nvPicPr>
        <xdr:cNvPr id="1960" name="Picture 1959" descr="Graph">
          <a:hlinkClick xmlns:r="http://schemas.openxmlformats.org/officeDocument/2006/relationships" r:id="rId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1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103</xdr:row>
      <xdr:rowOff>0</xdr:rowOff>
    </xdr:from>
    <xdr:to>
      <xdr:col>23</xdr:col>
      <xdr:colOff>133350</xdr:colOff>
      <xdr:row>103</xdr:row>
      <xdr:rowOff>123825</xdr:rowOff>
    </xdr:to>
    <xdr:pic>
      <xdr:nvPicPr>
        <xdr:cNvPr id="1961" name="Picture 1960" descr="Graph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21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133350</xdr:colOff>
      <xdr:row>104</xdr:row>
      <xdr:rowOff>123825</xdr:rowOff>
    </xdr:to>
    <xdr:pic>
      <xdr:nvPicPr>
        <xdr:cNvPr id="1962" name="Picture 1961" descr="Graph">
          <a:hlinkClick xmlns:r="http://schemas.openxmlformats.org/officeDocument/2006/relationships" r:id="rId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5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104</xdr:row>
      <xdr:rowOff>0</xdr:rowOff>
    </xdr:from>
    <xdr:to>
      <xdr:col>23</xdr:col>
      <xdr:colOff>133350</xdr:colOff>
      <xdr:row>104</xdr:row>
      <xdr:rowOff>123825</xdr:rowOff>
    </xdr:to>
    <xdr:pic>
      <xdr:nvPicPr>
        <xdr:cNvPr id="1963" name="Picture 1962" descr="Graph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45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133350</xdr:colOff>
      <xdr:row>105</xdr:row>
      <xdr:rowOff>123825</xdr:rowOff>
    </xdr:to>
    <xdr:pic>
      <xdr:nvPicPr>
        <xdr:cNvPr id="1964" name="Picture 1963" descr="Graph">
          <a:hlinkClick xmlns:r="http://schemas.openxmlformats.org/officeDocument/2006/relationships" r:id="rId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8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105</xdr:row>
      <xdr:rowOff>0</xdr:rowOff>
    </xdr:from>
    <xdr:to>
      <xdr:col>23</xdr:col>
      <xdr:colOff>133350</xdr:colOff>
      <xdr:row>105</xdr:row>
      <xdr:rowOff>123825</xdr:rowOff>
    </xdr:to>
    <xdr:pic>
      <xdr:nvPicPr>
        <xdr:cNvPr id="1965" name="Picture 1964" descr="Graph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68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133350</xdr:colOff>
      <xdr:row>106</xdr:row>
      <xdr:rowOff>123825</xdr:rowOff>
    </xdr:to>
    <xdr:pic>
      <xdr:nvPicPr>
        <xdr:cNvPr id="1966" name="Picture 1965" descr="Graph">
          <a:hlinkClick xmlns:r="http://schemas.openxmlformats.org/officeDocument/2006/relationships" r:id="rId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2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106</xdr:row>
      <xdr:rowOff>0</xdr:rowOff>
    </xdr:from>
    <xdr:to>
      <xdr:col>23</xdr:col>
      <xdr:colOff>133350</xdr:colOff>
      <xdr:row>106</xdr:row>
      <xdr:rowOff>123825</xdr:rowOff>
    </xdr:to>
    <xdr:pic>
      <xdr:nvPicPr>
        <xdr:cNvPr id="1967" name="Picture 1966" descr="Graph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92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133350</xdr:colOff>
      <xdr:row>107</xdr:row>
      <xdr:rowOff>123825</xdr:rowOff>
    </xdr:to>
    <xdr:pic>
      <xdr:nvPicPr>
        <xdr:cNvPr id="1968" name="Picture 1967" descr="Graph">
          <a:hlinkClick xmlns:r="http://schemas.openxmlformats.org/officeDocument/2006/relationships" r:id="rId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6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107</xdr:row>
      <xdr:rowOff>0</xdr:rowOff>
    </xdr:from>
    <xdr:to>
      <xdr:col>23</xdr:col>
      <xdr:colOff>133350</xdr:colOff>
      <xdr:row>107</xdr:row>
      <xdr:rowOff>123825</xdr:rowOff>
    </xdr:to>
    <xdr:pic>
      <xdr:nvPicPr>
        <xdr:cNvPr id="1969" name="Picture 1968" descr="Graph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16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133350</xdr:colOff>
      <xdr:row>108</xdr:row>
      <xdr:rowOff>123825</xdr:rowOff>
    </xdr:to>
    <xdr:pic>
      <xdr:nvPicPr>
        <xdr:cNvPr id="1970" name="Picture 1969" descr="Graph">
          <a:hlinkClick xmlns:r="http://schemas.openxmlformats.org/officeDocument/2006/relationships" r:id="rId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0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108</xdr:row>
      <xdr:rowOff>0</xdr:rowOff>
    </xdr:from>
    <xdr:to>
      <xdr:col>23</xdr:col>
      <xdr:colOff>133350</xdr:colOff>
      <xdr:row>108</xdr:row>
      <xdr:rowOff>123825</xdr:rowOff>
    </xdr:to>
    <xdr:pic>
      <xdr:nvPicPr>
        <xdr:cNvPr id="1971" name="Picture 1970" descr="Graph">
          <a:hlinkClick xmlns:r="http://schemas.openxmlformats.org/officeDocument/2006/relationships" r:id="rId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40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133350</xdr:colOff>
      <xdr:row>109</xdr:row>
      <xdr:rowOff>123825</xdr:rowOff>
    </xdr:to>
    <xdr:pic>
      <xdr:nvPicPr>
        <xdr:cNvPr id="1972" name="Picture 1971" descr="Graph">
          <a:hlinkClick xmlns:r="http://schemas.openxmlformats.org/officeDocument/2006/relationships" r:id="rId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4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109</xdr:row>
      <xdr:rowOff>0</xdr:rowOff>
    </xdr:from>
    <xdr:to>
      <xdr:col>23</xdr:col>
      <xdr:colOff>133350</xdr:colOff>
      <xdr:row>109</xdr:row>
      <xdr:rowOff>123825</xdr:rowOff>
    </xdr:to>
    <xdr:pic>
      <xdr:nvPicPr>
        <xdr:cNvPr id="1973" name="Picture 1972" descr="Graph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64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133350</xdr:colOff>
      <xdr:row>110</xdr:row>
      <xdr:rowOff>123825</xdr:rowOff>
    </xdr:to>
    <xdr:pic>
      <xdr:nvPicPr>
        <xdr:cNvPr id="1974" name="Picture 1973" descr="Graph">
          <a:hlinkClick xmlns:r="http://schemas.openxmlformats.org/officeDocument/2006/relationships" r:id="rId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7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110</xdr:row>
      <xdr:rowOff>0</xdr:rowOff>
    </xdr:from>
    <xdr:to>
      <xdr:col>23</xdr:col>
      <xdr:colOff>133350</xdr:colOff>
      <xdr:row>110</xdr:row>
      <xdr:rowOff>123825</xdr:rowOff>
    </xdr:to>
    <xdr:pic>
      <xdr:nvPicPr>
        <xdr:cNvPr id="1975" name="Picture 1974" descr="Graph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87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133350</xdr:colOff>
      <xdr:row>111</xdr:row>
      <xdr:rowOff>123825</xdr:rowOff>
    </xdr:to>
    <xdr:pic>
      <xdr:nvPicPr>
        <xdr:cNvPr id="1976" name="Picture 1975" descr="Graph">
          <a:hlinkClick xmlns:r="http://schemas.openxmlformats.org/officeDocument/2006/relationships" r:id="rId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1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111</xdr:row>
      <xdr:rowOff>0</xdr:rowOff>
    </xdr:from>
    <xdr:to>
      <xdr:col>23</xdr:col>
      <xdr:colOff>133350</xdr:colOff>
      <xdr:row>111</xdr:row>
      <xdr:rowOff>123825</xdr:rowOff>
    </xdr:to>
    <xdr:pic>
      <xdr:nvPicPr>
        <xdr:cNvPr id="1977" name="Picture 1976" descr="Graph">
          <a:hlinkClick xmlns:r="http://schemas.openxmlformats.org/officeDocument/2006/relationships" r:id="rId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11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133350</xdr:colOff>
      <xdr:row>112</xdr:row>
      <xdr:rowOff>123825</xdr:rowOff>
    </xdr:to>
    <xdr:pic>
      <xdr:nvPicPr>
        <xdr:cNvPr id="1978" name="Picture 1977" descr="Graph">
          <a:hlinkClick xmlns:r="http://schemas.openxmlformats.org/officeDocument/2006/relationships" r:id="rId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5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112</xdr:row>
      <xdr:rowOff>0</xdr:rowOff>
    </xdr:from>
    <xdr:to>
      <xdr:col>23</xdr:col>
      <xdr:colOff>133350</xdr:colOff>
      <xdr:row>112</xdr:row>
      <xdr:rowOff>123825</xdr:rowOff>
    </xdr:to>
    <xdr:pic>
      <xdr:nvPicPr>
        <xdr:cNvPr id="1979" name="Picture 1978" descr="Graph">
          <a:hlinkClick xmlns:r="http://schemas.openxmlformats.org/officeDocument/2006/relationships" r:id="rId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35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133350</xdr:colOff>
      <xdr:row>113</xdr:row>
      <xdr:rowOff>123825</xdr:rowOff>
    </xdr:to>
    <xdr:pic>
      <xdr:nvPicPr>
        <xdr:cNvPr id="1980" name="Picture 1979" descr="Graph">
          <a:hlinkClick xmlns:r="http://schemas.openxmlformats.org/officeDocument/2006/relationships" r:id="rId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9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113</xdr:row>
      <xdr:rowOff>0</xdr:rowOff>
    </xdr:from>
    <xdr:to>
      <xdr:col>23</xdr:col>
      <xdr:colOff>133350</xdr:colOff>
      <xdr:row>113</xdr:row>
      <xdr:rowOff>123825</xdr:rowOff>
    </xdr:to>
    <xdr:pic>
      <xdr:nvPicPr>
        <xdr:cNvPr id="1981" name="Picture 1980" descr="Graph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59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133350</xdr:colOff>
      <xdr:row>114</xdr:row>
      <xdr:rowOff>123825</xdr:rowOff>
    </xdr:to>
    <xdr:pic>
      <xdr:nvPicPr>
        <xdr:cNvPr id="1982" name="Picture 1981" descr="Graph">
          <a:hlinkClick xmlns:r="http://schemas.openxmlformats.org/officeDocument/2006/relationships" r:id="rId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3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114</xdr:row>
      <xdr:rowOff>0</xdr:rowOff>
    </xdr:from>
    <xdr:to>
      <xdr:col>23</xdr:col>
      <xdr:colOff>133350</xdr:colOff>
      <xdr:row>114</xdr:row>
      <xdr:rowOff>123825</xdr:rowOff>
    </xdr:to>
    <xdr:pic>
      <xdr:nvPicPr>
        <xdr:cNvPr id="1983" name="Picture 1982" descr="Graph">
          <a:hlinkClick xmlns:r="http://schemas.openxmlformats.org/officeDocument/2006/relationships" r:id="rId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83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133350</xdr:colOff>
      <xdr:row>115</xdr:row>
      <xdr:rowOff>123825</xdr:rowOff>
    </xdr:to>
    <xdr:pic>
      <xdr:nvPicPr>
        <xdr:cNvPr id="1984" name="Picture 1983" descr="Graph">
          <a:hlinkClick xmlns:r="http://schemas.openxmlformats.org/officeDocument/2006/relationships" r:id="rId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7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115</xdr:row>
      <xdr:rowOff>0</xdr:rowOff>
    </xdr:from>
    <xdr:to>
      <xdr:col>23</xdr:col>
      <xdr:colOff>133350</xdr:colOff>
      <xdr:row>115</xdr:row>
      <xdr:rowOff>123825</xdr:rowOff>
    </xdr:to>
    <xdr:pic>
      <xdr:nvPicPr>
        <xdr:cNvPr id="1985" name="Picture 1984" descr="Graph">
          <a:hlinkClick xmlns:r="http://schemas.openxmlformats.org/officeDocument/2006/relationships" r:id="rId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07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133350</xdr:colOff>
      <xdr:row>116</xdr:row>
      <xdr:rowOff>123825</xdr:rowOff>
    </xdr:to>
    <xdr:pic>
      <xdr:nvPicPr>
        <xdr:cNvPr id="1986" name="Picture 1985" descr="Graph">
          <a:hlinkClick xmlns:r="http://schemas.openxmlformats.org/officeDocument/2006/relationships" r:id="rId3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0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23</xdr:col>
      <xdr:colOff>133350</xdr:colOff>
      <xdr:row>116</xdr:row>
      <xdr:rowOff>123825</xdr:rowOff>
    </xdr:to>
    <xdr:pic>
      <xdr:nvPicPr>
        <xdr:cNvPr id="1987" name="Picture 1986" descr="Graph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30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133350</xdr:colOff>
      <xdr:row>117</xdr:row>
      <xdr:rowOff>123825</xdr:rowOff>
    </xdr:to>
    <xdr:pic>
      <xdr:nvPicPr>
        <xdr:cNvPr id="1988" name="Picture 1987" descr="Graph">
          <a:hlinkClick xmlns:r="http://schemas.openxmlformats.org/officeDocument/2006/relationships" r:id="rId3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4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117</xdr:row>
      <xdr:rowOff>0</xdr:rowOff>
    </xdr:from>
    <xdr:to>
      <xdr:col>23</xdr:col>
      <xdr:colOff>133350</xdr:colOff>
      <xdr:row>117</xdr:row>
      <xdr:rowOff>123825</xdr:rowOff>
    </xdr:to>
    <xdr:pic>
      <xdr:nvPicPr>
        <xdr:cNvPr id="1989" name="Picture 1988" descr="Graph">
          <a:hlinkClick xmlns:r="http://schemas.openxmlformats.org/officeDocument/2006/relationships" r:id="rId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54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133350</xdr:colOff>
      <xdr:row>118</xdr:row>
      <xdr:rowOff>123825</xdr:rowOff>
    </xdr:to>
    <xdr:pic>
      <xdr:nvPicPr>
        <xdr:cNvPr id="1990" name="Picture 1989" descr="Graph">
          <a:hlinkClick xmlns:r="http://schemas.openxmlformats.org/officeDocument/2006/relationships" r:id="rId4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8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118</xdr:row>
      <xdr:rowOff>0</xdr:rowOff>
    </xdr:from>
    <xdr:to>
      <xdr:col>23</xdr:col>
      <xdr:colOff>133350</xdr:colOff>
      <xdr:row>118</xdr:row>
      <xdr:rowOff>123825</xdr:rowOff>
    </xdr:to>
    <xdr:pic>
      <xdr:nvPicPr>
        <xdr:cNvPr id="1991" name="Picture 1990" descr="Graph">
          <a:hlinkClick xmlns:r="http://schemas.openxmlformats.org/officeDocument/2006/relationships" r:id="rId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78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133350</xdr:colOff>
      <xdr:row>119</xdr:row>
      <xdr:rowOff>123825</xdr:rowOff>
    </xdr:to>
    <xdr:pic>
      <xdr:nvPicPr>
        <xdr:cNvPr id="1992" name="Picture 1991" descr="Graph">
          <a:hlinkClick xmlns:r="http://schemas.openxmlformats.org/officeDocument/2006/relationships" r:id="rId4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2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119</xdr:row>
      <xdr:rowOff>0</xdr:rowOff>
    </xdr:from>
    <xdr:to>
      <xdr:col>23</xdr:col>
      <xdr:colOff>133350</xdr:colOff>
      <xdr:row>119</xdr:row>
      <xdr:rowOff>123825</xdr:rowOff>
    </xdr:to>
    <xdr:pic>
      <xdr:nvPicPr>
        <xdr:cNvPr id="1993" name="Picture 1992" descr="Graph">
          <a:hlinkClick xmlns:r="http://schemas.openxmlformats.org/officeDocument/2006/relationships" r:id="rId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02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133350</xdr:colOff>
      <xdr:row>120</xdr:row>
      <xdr:rowOff>123825</xdr:rowOff>
    </xdr:to>
    <xdr:pic>
      <xdr:nvPicPr>
        <xdr:cNvPr id="1994" name="Picture 1993" descr="Graph">
          <a:hlinkClick xmlns:r="http://schemas.openxmlformats.org/officeDocument/2006/relationships" r:id="rId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120</xdr:row>
      <xdr:rowOff>0</xdr:rowOff>
    </xdr:from>
    <xdr:to>
      <xdr:col>23</xdr:col>
      <xdr:colOff>133350</xdr:colOff>
      <xdr:row>120</xdr:row>
      <xdr:rowOff>123825</xdr:rowOff>
    </xdr:to>
    <xdr:pic>
      <xdr:nvPicPr>
        <xdr:cNvPr id="1995" name="Picture 1994" descr="Graph">
          <a:hlinkClick xmlns:r="http://schemas.openxmlformats.org/officeDocument/2006/relationships" r:id="rId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26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133350</xdr:colOff>
      <xdr:row>121</xdr:row>
      <xdr:rowOff>123825</xdr:rowOff>
    </xdr:to>
    <xdr:pic>
      <xdr:nvPicPr>
        <xdr:cNvPr id="1996" name="Picture 1995" descr="Graph">
          <a:hlinkClick xmlns:r="http://schemas.openxmlformats.org/officeDocument/2006/relationships" r:id="rId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9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121</xdr:row>
      <xdr:rowOff>0</xdr:rowOff>
    </xdr:from>
    <xdr:to>
      <xdr:col>23</xdr:col>
      <xdr:colOff>133350</xdr:colOff>
      <xdr:row>121</xdr:row>
      <xdr:rowOff>123825</xdr:rowOff>
    </xdr:to>
    <xdr:pic>
      <xdr:nvPicPr>
        <xdr:cNvPr id="1997" name="Picture 1996" descr="Graph">
          <a:hlinkClick xmlns:r="http://schemas.openxmlformats.org/officeDocument/2006/relationships" r:id="rId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49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133350</xdr:colOff>
      <xdr:row>122</xdr:row>
      <xdr:rowOff>123825</xdr:rowOff>
    </xdr:to>
    <xdr:pic>
      <xdr:nvPicPr>
        <xdr:cNvPr id="1998" name="Picture 1997" descr="Graph">
          <a:hlinkClick xmlns:r="http://schemas.openxmlformats.org/officeDocument/2006/relationships" r:id="rId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3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122</xdr:row>
      <xdr:rowOff>0</xdr:rowOff>
    </xdr:from>
    <xdr:to>
      <xdr:col>23</xdr:col>
      <xdr:colOff>133350</xdr:colOff>
      <xdr:row>122</xdr:row>
      <xdr:rowOff>123825</xdr:rowOff>
    </xdr:to>
    <xdr:pic>
      <xdr:nvPicPr>
        <xdr:cNvPr id="1999" name="Picture 1998" descr="Graph">
          <a:hlinkClick xmlns:r="http://schemas.openxmlformats.org/officeDocument/2006/relationships" r:id="rId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73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133350</xdr:colOff>
      <xdr:row>123</xdr:row>
      <xdr:rowOff>123825</xdr:rowOff>
    </xdr:to>
    <xdr:pic>
      <xdr:nvPicPr>
        <xdr:cNvPr id="2000" name="Picture 1999" descr="Graph">
          <a:hlinkClick xmlns:r="http://schemas.openxmlformats.org/officeDocument/2006/relationships" r:id="rId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7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123</xdr:row>
      <xdr:rowOff>0</xdr:rowOff>
    </xdr:from>
    <xdr:to>
      <xdr:col>23</xdr:col>
      <xdr:colOff>133350</xdr:colOff>
      <xdr:row>123</xdr:row>
      <xdr:rowOff>123825</xdr:rowOff>
    </xdr:to>
    <xdr:pic>
      <xdr:nvPicPr>
        <xdr:cNvPr id="2001" name="Picture 2000" descr="Graph">
          <a:hlinkClick xmlns:r="http://schemas.openxmlformats.org/officeDocument/2006/relationships" r:id="rId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97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133350</xdr:colOff>
      <xdr:row>124</xdr:row>
      <xdr:rowOff>123825</xdr:rowOff>
    </xdr:to>
    <xdr:pic>
      <xdr:nvPicPr>
        <xdr:cNvPr id="2002" name="Picture 2001" descr="Graph">
          <a:hlinkClick xmlns:r="http://schemas.openxmlformats.org/officeDocument/2006/relationships" r:id="rId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1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124</xdr:row>
      <xdr:rowOff>0</xdr:rowOff>
    </xdr:from>
    <xdr:to>
      <xdr:col>23</xdr:col>
      <xdr:colOff>133350</xdr:colOff>
      <xdr:row>124</xdr:row>
      <xdr:rowOff>123825</xdr:rowOff>
    </xdr:to>
    <xdr:pic>
      <xdr:nvPicPr>
        <xdr:cNvPr id="2003" name="Picture 2002" descr="Graph">
          <a:hlinkClick xmlns:r="http://schemas.openxmlformats.org/officeDocument/2006/relationships" r:id="rId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21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133350</xdr:colOff>
      <xdr:row>125</xdr:row>
      <xdr:rowOff>123825</xdr:rowOff>
    </xdr:to>
    <xdr:pic>
      <xdr:nvPicPr>
        <xdr:cNvPr id="2004" name="Picture 2003" descr="Graph">
          <a:hlinkClick xmlns:r="http://schemas.openxmlformats.org/officeDocument/2006/relationships" r:id="rId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5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125</xdr:row>
      <xdr:rowOff>0</xdr:rowOff>
    </xdr:from>
    <xdr:to>
      <xdr:col>23</xdr:col>
      <xdr:colOff>133350</xdr:colOff>
      <xdr:row>125</xdr:row>
      <xdr:rowOff>123825</xdr:rowOff>
    </xdr:to>
    <xdr:pic>
      <xdr:nvPicPr>
        <xdr:cNvPr id="2005" name="Picture 2004" descr="Graph">
          <a:hlinkClick xmlns:r="http://schemas.openxmlformats.org/officeDocument/2006/relationships" r:id="rId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45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133350</xdr:colOff>
      <xdr:row>126</xdr:row>
      <xdr:rowOff>123825</xdr:rowOff>
    </xdr:to>
    <xdr:pic>
      <xdr:nvPicPr>
        <xdr:cNvPr id="2006" name="Picture 2005" descr="Graph">
          <a:hlinkClick xmlns:r="http://schemas.openxmlformats.org/officeDocument/2006/relationships" r:id="rId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8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126</xdr:row>
      <xdr:rowOff>0</xdr:rowOff>
    </xdr:from>
    <xdr:to>
      <xdr:col>23</xdr:col>
      <xdr:colOff>133350</xdr:colOff>
      <xdr:row>126</xdr:row>
      <xdr:rowOff>123825</xdr:rowOff>
    </xdr:to>
    <xdr:pic>
      <xdr:nvPicPr>
        <xdr:cNvPr id="2007" name="Picture 2006" descr="Graph">
          <a:hlinkClick xmlns:r="http://schemas.openxmlformats.org/officeDocument/2006/relationships" r:id="rId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68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133350</xdr:colOff>
      <xdr:row>127</xdr:row>
      <xdr:rowOff>123825</xdr:rowOff>
    </xdr:to>
    <xdr:pic>
      <xdr:nvPicPr>
        <xdr:cNvPr id="2008" name="Picture 2007" descr="Graph">
          <a:hlinkClick xmlns:r="http://schemas.openxmlformats.org/officeDocument/2006/relationships" r:id="rId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2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127</xdr:row>
      <xdr:rowOff>0</xdr:rowOff>
    </xdr:from>
    <xdr:to>
      <xdr:col>23</xdr:col>
      <xdr:colOff>133350</xdr:colOff>
      <xdr:row>127</xdr:row>
      <xdr:rowOff>123825</xdr:rowOff>
    </xdr:to>
    <xdr:pic>
      <xdr:nvPicPr>
        <xdr:cNvPr id="2009" name="Picture 2008" descr="Graph">
          <a:hlinkClick xmlns:r="http://schemas.openxmlformats.org/officeDocument/2006/relationships" r:id="rId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92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133350</xdr:colOff>
      <xdr:row>128</xdr:row>
      <xdr:rowOff>123825</xdr:rowOff>
    </xdr:to>
    <xdr:pic>
      <xdr:nvPicPr>
        <xdr:cNvPr id="2010" name="Picture 2009" descr="Graph">
          <a:hlinkClick xmlns:r="http://schemas.openxmlformats.org/officeDocument/2006/relationships" r:id="rId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6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128</xdr:row>
      <xdr:rowOff>0</xdr:rowOff>
    </xdr:from>
    <xdr:to>
      <xdr:col>23</xdr:col>
      <xdr:colOff>133350</xdr:colOff>
      <xdr:row>128</xdr:row>
      <xdr:rowOff>123825</xdr:rowOff>
    </xdr:to>
    <xdr:pic>
      <xdr:nvPicPr>
        <xdr:cNvPr id="2011" name="Picture 2010" descr="Graph">
          <a:hlinkClick xmlns:r="http://schemas.openxmlformats.org/officeDocument/2006/relationships" r:id="rId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16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133350</xdr:colOff>
      <xdr:row>129</xdr:row>
      <xdr:rowOff>123825</xdr:rowOff>
    </xdr:to>
    <xdr:pic>
      <xdr:nvPicPr>
        <xdr:cNvPr id="2012" name="Picture 2011" descr="Graph">
          <a:hlinkClick xmlns:r="http://schemas.openxmlformats.org/officeDocument/2006/relationships" r:id="rId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0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129</xdr:row>
      <xdr:rowOff>0</xdr:rowOff>
    </xdr:from>
    <xdr:to>
      <xdr:col>23</xdr:col>
      <xdr:colOff>133350</xdr:colOff>
      <xdr:row>129</xdr:row>
      <xdr:rowOff>123825</xdr:rowOff>
    </xdr:to>
    <xdr:pic>
      <xdr:nvPicPr>
        <xdr:cNvPr id="2013" name="Picture 2012" descr="Graph">
          <a:hlinkClick xmlns:r="http://schemas.openxmlformats.org/officeDocument/2006/relationships" r:id="rId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40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133350</xdr:colOff>
      <xdr:row>130</xdr:row>
      <xdr:rowOff>123825</xdr:rowOff>
    </xdr:to>
    <xdr:pic>
      <xdr:nvPicPr>
        <xdr:cNvPr id="2014" name="Picture 2013" descr="Graph">
          <a:hlinkClick xmlns:r="http://schemas.openxmlformats.org/officeDocument/2006/relationships" r:id="rId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4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130</xdr:row>
      <xdr:rowOff>0</xdr:rowOff>
    </xdr:from>
    <xdr:to>
      <xdr:col>23</xdr:col>
      <xdr:colOff>133350</xdr:colOff>
      <xdr:row>130</xdr:row>
      <xdr:rowOff>123825</xdr:rowOff>
    </xdr:to>
    <xdr:pic>
      <xdr:nvPicPr>
        <xdr:cNvPr id="2015" name="Picture 2014" descr="Graph">
          <a:hlinkClick xmlns:r="http://schemas.openxmlformats.org/officeDocument/2006/relationships" r:id="rId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64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133350</xdr:colOff>
      <xdr:row>131</xdr:row>
      <xdr:rowOff>123825</xdr:rowOff>
    </xdr:to>
    <xdr:pic>
      <xdr:nvPicPr>
        <xdr:cNvPr id="2016" name="Picture 2015" descr="Graph">
          <a:hlinkClick xmlns:r="http://schemas.openxmlformats.org/officeDocument/2006/relationships" r:id="rId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8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23</xdr:col>
      <xdr:colOff>133350</xdr:colOff>
      <xdr:row>131</xdr:row>
      <xdr:rowOff>123825</xdr:rowOff>
    </xdr:to>
    <xdr:pic>
      <xdr:nvPicPr>
        <xdr:cNvPr id="2017" name="Picture 2016" descr="Graph">
          <a:hlinkClick xmlns:r="http://schemas.openxmlformats.org/officeDocument/2006/relationships" r:id="rId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88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133350</xdr:colOff>
      <xdr:row>132</xdr:row>
      <xdr:rowOff>123825</xdr:rowOff>
    </xdr:to>
    <xdr:pic>
      <xdr:nvPicPr>
        <xdr:cNvPr id="2018" name="Picture 2017" descr="Graph">
          <a:hlinkClick xmlns:r="http://schemas.openxmlformats.org/officeDocument/2006/relationships" r:id="rId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1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132</xdr:row>
      <xdr:rowOff>0</xdr:rowOff>
    </xdr:from>
    <xdr:to>
      <xdr:col>23</xdr:col>
      <xdr:colOff>133350</xdr:colOff>
      <xdr:row>132</xdr:row>
      <xdr:rowOff>123825</xdr:rowOff>
    </xdr:to>
    <xdr:pic>
      <xdr:nvPicPr>
        <xdr:cNvPr id="2019" name="Picture 2018" descr="Graph">
          <a:hlinkClick xmlns:r="http://schemas.openxmlformats.org/officeDocument/2006/relationships" r:id="rId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11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133350</xdr:colOff>
      <xdr:row>133</xdr:row>
      <xdr:rowOff>123825</xdr:rowOff>
    </xdr:to>
    <xdr:pic>
      <xdr:nvPicPr>
        <xdr:cNvPr id="2020" name="Picture 2019" descr="Graph">
          <a:hlinkClick xmlns:r="http://schemas.openxmlformats.org/officeDocument/2006/relationships" r:id="rId4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5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133</xdr:row>
      <xdr:rowOff>0</xdr:rowOff>
    </xdr:from>
    <xdr:to>
      <xdr:col>23</xdr:col>
      <xdr:colOff>133350</xdr:colOff>
      <xdr:row>133</xdr:row>
      <xdr:rowOff>123825</xdr:rowOff>
    </xdr:to>
    <xdr:pic>
      <xdr:nvPicPr>
        <xdr:cNvPr id="2021" name="Picture 2020" descr="Graph">
          <a:hlinkClick xmlns:r="http://schemas.openxmlformats.org/officeDocument/2006/relationships" r:id="rId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35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133350</xdr:colOff>
      <xdr:row>134</xdr:row>
      <xdr:rowOff>123825</xdr:rowOff>
    </xdr:to>
    <xdr:pic>
      <xdr:nvPicPr>
        <xdr:cNvPr id="2022" name="Picture 2021" descr="Graph">
          <a:hlinkClick xmlns:r="http://schemas.openxmlformats.org/officeDocument/2006/relationships" r:id="rId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9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134</xdr:row>
      <xdr:rowOff>0</xdr:rowOff>
    </xdr:from>
    <xdr:to>
      <xdr:col>23</xdr:col>
      <xdr:colOff>133350</xdr:colOff>
      <xdr:row>134</xdr:row>
      <xdr:rowOff>123825</xdr:rowOff>
    </xdr:to>
    <xdr:pic>
      <xdr:nvPicPr>
        <xdr:cNvPr id="2023" name="Picture 2022" descr="Graph">
          <a:hlinkClick xmlns:r="http://schemas.openxmlformats.org/officeDocument/2006/relationships" r:id="rId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59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133350</xdr:colOff>
      <xdr:row>135</xdr:row>
      <xdr:rowOff>123825</xdr:rowOff>
    </xdr:to>
    <xdr:pic>
      <xdr:nvPicPr>
        <xdr:cNvPr id="2024" name="Picture 2023" descr="Graph">
          <a:hlinkClick xmlns:r="http://schemas.openxmlformats.org/officeDocument/2006/relationships" r:id="rId4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3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135</xdr:row>
      <xdr:rowOff>0</xdr:rowOff>
    </xdr:from>
    <xdr:to>
      <xdr:col>23</xdr:col>
      <xdr:colOff>133350</xdr:colOff>
      <xdr:row>135</xdr:row>
      <xdr:rowOff>123825</xdr:rowOff>
    </xdr:to>
    <xdr:pic>
      <xdr:nvPicPr>
        <xdr:cNvPr id="2025" name="Picture 2024" descr="Graph">
          <a:hlinkClick xmlns:r="http://schemas.openxmlformats.org/officeDocument/2006/relationships" r:id="rId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83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133350</xdr:colOff>
      <xdr:row>136</xdr:row>
      <xdr:rowOff>123825</xdr:rowOff>
    </xdr:to>
    <xdr:pic>
      <xdr:nvPicPr>
        <xdr:cNvPr id="2026" name="Picture 2025" descr="Graph">
          <a:hlinkClick xmlns:r="http://schemas.openxmlformats.org/officeDocument/2006/relationships" r:id="rId4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7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136</xdr:row>
      <xdr:rowOff>0</xdr:rowOff>
    </xdr:from>
    <xdr:to>
      <xdr:col>23</xdr:col>
      <xdr:colOff>133350</xdr:colOff>
      <xdr:row>136</xdr:row>
      <xdr:rowOff>123825</xdr:rowOff>
    </xdr:to>
    <xdr:pic>
      <xdr:nvPicPr>
        <xdr:cNvPr id="2027" name="Picture 2026" descr="Graph">
          <a:hlinkClick xmlns:r="http://schemas.openxmlformats.org/officeDocument/2006/relationships" r:id="rId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07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133350</xdr:colOff>
      <xdr:row>137</xdr:row>
      <xdr:rowOff>123825</xdr:rowOff>
    </xdr:to>
    <xdr:pic>
      <xdr:nvPicPr>
        <xdr:cNvPr id="2028" name="Picture 2027" descr="Graph">
          <a:hlinkClick xmlns:r="http://schemas.openxmlformats.org/officeDocument/2006/relationships" r:id="rId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0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137</xdr:row>
      <xdr:rowOff>0</xdr:rowOff>
    </xdr:from>
    <xdr:to>
      <xdr:col>23</xdr:col>
      <xdr:colOff>133350</xdr:colOff>
      <xdr:row>137</xdr:row>
      <xdr:rowOff>123825</xdr:rowOff>
    </xdr:to>
    <xdr:pic>
      <xdr:nvPicPr>
        <xdr:cNvPr id="2029" name="Picture 2028" descr="Graph">
          <a:hlinkClick xmlns:r="http://schemas.openxmlformats.org/officeDocument/2006/relationships" r:id="rId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30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133350</xdr:colOff>
      <xdr:row>138</xdr:row>
      <xdr:rowOff>123825</xdr:rowOff>
    </xdr:to>
    <xdr:pic>
      <xdr:nvPicPr>
        <xdr:cNvPr id="2030" name="Picture 2029" descr="Graph">
          <a:hlinkClick xmlns:r="http://schemas.openxmlformats.org/officeDocument/2006/relationships" r:id="rId4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4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138</xdr:row>
      <xdr:rowOff>0</xdr:rowOff>
    </xdr:from>
    <xdr:to>
      <xdr:col>23</xdr:col>
      <xdr:colOff>133350</xdr:colOff>
      <xdr:row>138</xdr:row>
      <xdr:rowOff>123825</xdr:rowOff>
    </xdr:to>
    <xdr:pic>
      <xdr:nvPicPr>
        <xdr:cNvPr id="2031" name="Picture 2030" descr="Graph">
          <a:hlinkClick xmlns:r="http://schemas.openxmlformats.org/officeDocument/2006/relationships" r:id="rId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54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133350</xdr:colOff>
      <xdr:row>139</xdr:row>
      <xdr:rowOff>123825</xdr:rowOff>
    </xdr:to>
    <xdr:pic>
      <xdr:nvPicPr>
        <xdr:cNvPr id="2032" name="Picture 2031" descr="Graph">
          <a:hlinkClick xmlns:r="http://schemas.openxmlformats.org/officeDocument/2006/relationships" r:id="rId4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8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139</xdr:row>
      <xdr:rowOff>0</xdr:rowOff>
    </xdr:from>
    <xdr:to>
      <xdr:col>23</xdr:col>
      <xdr:colOff>133350</xdr:colOff>
      <xdr:row>139</xdr:row>
      <xdr:rowOff>123825</xdr:rowOff>
    </xdr:to>
    <xdr:pic>
      <xdr:nvPicPr>
        <xdr:cNvPr id="2033" name="Picture 2032" descr="Graph">
          <a:hlinkClick xmlns:r="http://schemas.openxmlformats.org/officeDocument/2006/relationships" r:id="rId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78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133350</xdr:colOff>
      <xdr:row>140</xdr:row>
      <xdr:rowOff>123825</xdr:rowOff>
    </xdr:to>
    <xdr:pic>
      <xdr:nvPicPr>
        <xdr:cNvPr id="2034" name="Picture 2033" descr="Graph">
          <a:hlinkClick xmlns:r="http://schemas.openxmlformats.org/officeDocument/2006/relationships" r:id="rId4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2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140</xdr:row>
      <xdr:rowOff>0</xdr:rowOff>
    </xdr:from>
    <xdr:to>
      <xdr:col>23</xdr:col>
      <xdr:colOff>133350</xdr:colOff>
      <xdr:row>140</xdr:row>
      <xdr:rowOff>123825</xdr:rowOff>
    </xdr:to>
    <xdr:pic>
      <xdr:nvPicPr>
        <xdr:cNvPr id="2035" name="Picture 2034" descr="Graph">
          <a:hlinkClick xmlns:r="http://schemas.openxmlformats.org/officeDocument/2006/relationships" r:id="rId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02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133350</xdr:colOff>
      <xdr:row>141</xdr:row>
      <xdr:rowOff>123825</xdr:rowOff>
    </xdr:to>
    <xdr:pic>
      <xdr:nvPicPr>
        <xdr:cNvPr id="2036" name="Picture 2035" descr="Graph">
          <a:hlinkClick xmlns:r="http://schemas.openxmlformats.org/officeDocument/2006/relationships" r:id="rId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6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141</xdr:row>
      <xdr:rowOff>0</xdr:rowOff>
    </xdr:from>
    <xdr:to>
      <xdr:col>23</xdr:col>
      <xdr:colOff>133350</xdr:colOff>
      <xdr:row>141</xdr:row>
      <xdr:rowOff>123825</xdr:rowOff>
    </xdr:to>
    <xdr:pic>
      <xdr:nvPicPr>
        <xdr:cNvPr id="2037" name="Picture 2036" descr="Graph">
          <a:hlinkClick xmlns:r="http://schemas.openxmlformats.org/officeDocument/2006/relationships" r:id="rId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26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133350</xdr:colOff>
      <xdr:row>142</xdr:row>
      <xdr:rowOff>123825</xdr:rowOff>
    </xdr:to>
    <xdr:pic>
      <xdr:nvPicPr>
        <xdr:cNvPr id="2038" name="Picture 2037" descr="Graph">
          <a:hlinkClick xmlns:r="http://schemas.openxmlformats.org/officeDocument/2006/relationships" r:id="rId4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9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142</xdr:row>
      <xdr:rowOff>0</xdr:rowOff>
    </xdr:from>
    <xdr:to>
      <xdr:col>23</xdr:col>
      <xdr:colOff>133350</xdr:colOff>
      <xdr:row>142</xdr:row>
      <xdr:rowOff>123825</xdr:rowOff>
    </xdr:to>
    <xdr:pic>
      <xdr:nvPicPr>
        <xdr:cNvPr id="2039" name="Picture 2038" descr="Graph">
          <a:hlinkClick xmlns:r="http://schemas.openxmlformats.org/officeDocument/2006/relationships" r:id="rId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49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133350</xdr:colOff>
      <xdr:row>143</xdr:row>
      <xdr:rowOff>123825</xdr:rowOff>
    </xdr:to>
    <xdr:pic>
      <xdr:nvPicPr>
        <xdr:cNvPr id="2040" name="Picture 2039" descr="Graph">
          <a:hlinkClick xmlns:r="http://schemas.openxmlformats.org/officeDocument/2006/relationships" r:id="rId4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3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143</xdr:row>
      <xdr:rowOff>0</xdr:rowOff>
    </xdr:from>
    <xdr:to>
      <xdr:col>23</xdr:col>
      <xdr:colOff>133350</xdr:colOff>
      <xdr:row>143</xdr:row>
      <xdr:rowOff>123825</xdr:rowOff>
    </xdr:to>
    <xdr:pic>
      <xdr:nvPicPr>
        <xdr:cNvPr id="2041" name="Picture 2040" descr="Graph">
          <a:hlinkClick xmlns:r="http://schemas.openxmlformats.org/officeDocument/2006/relationships" r:id="rId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73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133350</xdr:colOff>
      <xdr:row>144</xdr:row>
      <xdr:rowOff>123825</xdr:rowOff>
    </xdr:to>
    <xdr:pic>
      <xdr:nvPicPr>
        <xdr:cNvPr id="2042" name="Picture 2041" descr="Graph">
          <a:hlinkClick xmlns:r="http://schemas.openxmlformats.org/officeDocument/2006/relationships" r:id="rId4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7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144</xdr:row>
      <xdr:rowOff>0</xdr:rowOff>
    </xdr:from>
    <xdr:to>
      <xdr:col>23</xdr:col>
      <xdr:colOff>133350</xdr:colOff>
      <xdr:row>144</xdr:row>
      <xdr:rowOff>123825</xdr:rowOff>
    </xdr:to>
    <xdr:pic>
      <xdr:nvPicPr>
        <xdr:cNvPr id="2043" name="Picture 2042" descr="Graph">
          <a:hlinkClick xmlns:r="http://schemas.openxmlformats.org/officeDocument/2006/relationships" r:id="rId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97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133350</xdr:colOff>
      <xdr:row>145</xdr:row>
      <xdr:rowOff>123825</xdr:rowOff>
    </xdr:to>
    <xdr:pic>
      <xdr:nvPicPr>
        <xdr:cNvPr id="2044" name="Picture 2043" descr="Graph">
          <a:hlinkClick xmlns:r="http://schemas.openxmlformats.org/officeDocument/2006/relationships" r:id="rId4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1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145</xdr:row>
      <xdr:rowOff>0</xdr:rowOff>
    </xdr:from>
    <xdr:to>
      <xdr:col>23</xdr:col>
      <xdr:colOff>133350</xdr:colOff>
      <xdr:row>145</xdr:row>
      <xdr:rowOff>123825</xdr:rowOff>
    </xdr:to>
    <xdr:pic>
      <xdr:nvPicPr>
        <xdr:cNvPr id="2045" name="Picture 2044" descr="Graph">
          <a:hlinkClick xmlns:r="http://schemas.openxmlformats.org/officeDocument/2006/relationships" r:id="rId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21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133350</xdr:colOff>
      <xdr:row>146</xdr:row>
      <xdr:rowOff>123825</xdr:rowOff>
    </xdr:to>
    <xdr:pic>
      <xdr:nvPicPr>
        <xdr:cNvPr id="2046" name="Picture 2045" descr="Graph">
          <a:hlinkClick xmlns:r="http://schemas.openxmlformats.org/officeDocument/2006/relationships" r:id="rId4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5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146</xdr:row>
      <xdr:rowOff>0</xdr:rowOff>
    </xdr:from>
    <xdr:to>
      <xdr:col>23</xdr:col>
      <xdr:colOff>133350</xdr:colOff>
      <xdr:row>146</xdr:row>
      <xdr:rowOff>123825</xdr:rowOff>
    </xdr:to>
    <xdr:pic>
      <xdr:nvPicPr>
        <xdr:cNvPr id="2047" name="Picture 2046" descr="Graph">
          <a:hlinkClick xmlns:r="http://schemas.openxmlformats.org/officeDocument/2006/relationships" r:id="rId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45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133350</xdr:colOff>
      <xdr:row>147</xdr:row>
      <xdr:rowOff>123825</xdr:rowOff>
    </xdr:to>
    <xdr:pic>
      <xdr:nvPicPr>
        <xdr:cNvPr id="2048" name="Picture 2047" descr="Graph">
          <a:hlinkClick xmlns:r="http://schemas.openxmlformats.org/officeDocument/2006/relationships" r:id="rId4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9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147</xdr:row>
      <xdr:rowOff>0</xdr:rowOff>
    </xdr:from>
    <xdr:to>
      <xdr:col>23</xdr:col>
      <xdr:colOff>133350</xdr:colOff>
      <xdr:row>147</xdr:row>
      <xdr:rowOff>123825</xdr:rowOff>
    </xdr:to>
    <xdr:pic>
      <xdr:nvPicPr>
        <xdr:cNvPr id="2049" name="Picture 2048" descr="Graph">
          <a:hlinkClick xmlns:r="http://schemas.openxmlformats.org/officeDocument/2006/relationships" r:id="rId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69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133350</xdr:colOff>
      <xdr:row>148</xdr:row>
      <xdr:rowOff>123825</xdr:rowOff>
    </xdr:to>
    <xdr:pic>
      <xdr:nvPicPr>
        <xdr:cNvPr id="2050" name="Picture 2049" descr="Graph">
          <a:hlinkClick xmlns:r="http://schemas.openxmlformats.org/officeDocument/2006/relationships" r:id="rId4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2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148</xdr:row>
      <xdr:rowOff>0</xdr:rowOff>
    </xdr:from>
    <xdr:to>
      <xdr:col>23</xdr:col>
      <xdr:colOff>133350</xdr:colOff>
      <xdr:row>148</xdr:row>
      <xdr:rowOff>123825</xdr:rowOff>
    </xdr:to>
    <xdr:pic>
      <xdr:nvPicPr>
        <xdr:cNvPr id="2051" name="Picture 2050" descr="Graph">
          <a:hlinkClick xmlns:r="http://schemas.openxmlformats.org/officeDocument/2006/relationships" r:id="rId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92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133350</xdr:colOff>
      <xdr:row>149</xdr:row>
      <xdr:rowOff>123825</xdr:rowOff>
    </xdr:to>
    <xdr:pic>
      <xdr:nvPicPr>
        <xdr:cNvPr id="2052" name="Picture 2051" descr="Graph">
          <a:hlinkClick xmlns:r="http://schemas.openxmlformats.org/officeDocument/2006/relationships" r:id="rId4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6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149</xdr:row>
      <xdr:rowOff>0</xdr:rowOff>
    </xdr:from>
    <xdr:to>
      <xdr:col>23</xdr:col>
      <xdr:colOff>133350</xdr:colOff>
      <xdr:row>149</xdr:row>
      <xdr:rowOff>123825</xdr:rowOff>
    </xdr:to>
    <xdr:pic>
      <xdr:nvPicPr>
        <xdr:cNvPr id="2053" name="Picture 2052" descr="Graph">
          <a:hlinkClick xmlns:r="http://schemas.openxmlformats.org/officeDocument/2006/relationships" r:id="rId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16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133350</xdr:colOff>
      <xdr:row>150</xdr:row>
      <xdr:rowOff>123825</xdr:rowOff>
    </xdr:to>
    <xdr:pic>
      <xdr:nvPicPr>
        <xdr:cNvPr id="2054" name="Picture 2053" descr="Graph">
          <a:hlinkClick xmlns:r="http://schemas.openxmlformats.org/officeDocument/2006/relationships" r:id="rId4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0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150</xdr:row>
      <xdr:rowOff>0</xdr:rowOff>
    </xdr:from>
    <xdr:to>
      <xdr:col>23</xdr:col>
      <xdr:colOff>133350</xdr:colOff>
      <xdr:row>150</xdr:row>
      <xdr:rowOff>123825</xdr:rowOff>
    </xdr:to>
    <xdr:pic>
      <xdr:nvPicPr>
        <xdr:cNvPr id="2055" name="Picture 2054" descr="Graph">
          <a:hlinkClick xmlns:r="http://schemas.openxmlformats.org/officeDocument/2006/relationships" r:id="rId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40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133350</xdr:colOff>
      <xdr:row>151</xdr:row>
      <xdr:rowOff>123825</xdr:rowOff>
    </xdr:to>
    <xdr:pic>
      <xdr:nvPicPr>
        <xdr:cNvPr id="2056" name="Picture 2055" descr="Graph">
          <a:hlinkClick xmlns:r="http://schemas.openxmlformats.org/officeDocument/2006/relationships" r:id="rId4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4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151</xdr:row>
      <xdr:rowOff>0</xdr:rowOff>
    </xdr:from>
    <xdr:to>
      <xdr:col>23</xdr:col>
      <xdr:colOff>133350</xdr:colOff>
      <xdr:row>151</xdr:row>
      <xdr:rowOff>123825</xdr:rowOff>
    </xdr:to>
    <xdr:pic>
      <xdr:nvPicPr>
        <xdr:cNvPr id="2057" name="Picture 2056" descr="Graph">
          <a:hlinkClick xmlns:r="http://schemas.openxmlformats.org/officeDocument/2006/relationships" r:id="rId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64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133350</xdr:colOff>
      <xdr:row>152</xdr:row>
      <xdr:rowOff>123825</xdr:rowOff>
    </xdr:to>
    <xdr:pic>
      <xdr:nvPicPr>
        <xdr:cNvPr id="2058" name="Picture 2057" descr="Graph">
          <a:hlinkClick xmlns:r="http://schemas.openxmlformats.org/officeDocument/2006/relationships" r:id="rId4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8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152</xdr:row>
      <xdr:rowOff>0</xdr:rowOff>
    </xdr:from>
    <xdr:to>
      <xdr:col>23</xdr:col>
      <xdr:colOff>133350</xdr:colOff>
      <xdr:row>152</xdr:row>
      <xdr:rowOff>123825</xdr:rowOff>
    </xdr:to>
    <xdr:pic>
      <xdr:nvPicPr>
        <xdr:cNvPr id="2059" name="Picture 2058" descr="Graph">
          <a:hlinkClick xmlns:r="http://schemas.openxmlformats.org/officeDocument/2006/relationships" r:id="rId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88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133350</xdr:colOff>
      <xdr:row>153</xdr:row>
      <xdr:rowOff>123825</xdr:rowOff>
    </xdr:to>
    <xdr:pic>
      <xdr:nvPicPr>
        <xdr:cNvPr id="2060" name="Picture 2059" descr="Graph">
          <a:hlinkClick xmlns:r="http://schemas.openxmlformats.org/officeDocument/2006/relationships" r:id="rId4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1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153</xdr:row>
      <xdr:rowOff>0</xdr:rowOff>
    </xdr:from>
    <xdr:to>
      <xdr:col>23</xdr:col>
      <xdr:colOff>133350</xdr:colOff>
      <xdr:row>153</xdr:row>
      <xdr:rowOff>123825</xdr:rowOff>
    </xdr:to>
    <xdr:pic>
      <xdr:nvPicPr>
        <xdr:cNvPr id="2061" name="Picture 2060" descr="Graph">
          <a:hlinkClick xmlns:r="http://schemas.openxmlformats.org/officeDocument/2006/relationships" r:id="rId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11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133350</xdr:colOff>
      <xdr:row>154</xdr:row>
      <xdr:rowOff>123825</xdr:rowOff>
    </xdr:to>
    <xdr:pic>
      <xdr:nvPicPr>
        <xdr:cNvPr id="2062" name="Picture 2061" descr="Graph">
          <a:hlinkClick xmlns:r="http://schemas.openxmlformats.org/officeDocument/2006/relationships" r:id="rId4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5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154</xdr:row>
      <xdr:rowOff>0</xdr:rowOff>
    </xdr:from>
    <xdr:to>
      <xdr:col>23</xdr:col>
      <xdr:colOff>133350</xdr:colOff>
      <xdr:row>154</xdr:row>
      <xdr:rowOff>123825</xdr:rowOff>
    </xdr:to>
    <xdr:pic>
      <xdr:nvPicPr>
        <xdr:cNvPr id="2063" name="Picture 2062" descr="Graph">
          <a:hlinkClick xmlns:r="http://schemas.openxmlformats.org/officeDocument/2006/relationships" r:id="rId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35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133350</xdr:colOff>
      <xdr:row>155</xdr:row>
      <xdr:rowOff>123825</xdr:rowOff>
    </xdr:to>
    <xdr:pic>
      <xdr:nvPicPr>
        <xdr:cNvPr id="2064" name="Picture 2063" descr="Graph">
          <a:hlinkClick xmlns:r="http://schemas.openxmlformats.org/officeDocument/2006/relationships" r:id="rId4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9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155</xdr:row>
      <xdr:rowOff>0</xdr:rowOff>
    </xdr:from>
    <xdr:to>
      <xdr:col>23</xdr:col>
      <xdr:colOff>133350</xdr:colOff>
      <xdr:row>155</xdr:row>
      <xdr:rowOff>123825</xdr:rowOff>
    </xdr:to>
    <xdr:pic>
      <xdr:nvPicPr>
        <xdr:cNvPr id="2065" name="Picture 2064" descr="Graph">
          <a:hlinkClick xmlns:r="http://schemas.openxmlformats.org/officeDocument/2006/relationships" r:id="rId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59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2066" name="Picture 2065" descr="Graph">
          <a:hlinkClick xmlns:r="http://schemas.openxmlformats.org/officeDocument/2006/relationships" r:id="rId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2067" name="Picture 2066" descr="Graph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2068" name="Picture 2067" descr="Graph">
          <a:hlinkClick xmlns:r="http://schemas.openxmlformats.org/officeDocument/2006/relationships" r:id="rId1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2069" name="Picture 2068" descr="Graph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3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2070" name="Picture 2069" descr="Graph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2071" name="Picture 2070" descr="Graph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7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2072" name="Picture 2071" descr="Graph">
          <a:hlinkClick xmlns:r="http://schemas.openxmlformats.org/officeDocument/2006/relationships" r:id="rId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2073" name="Picture 2072" descr="Graph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1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2074" name="Picture 2073" descr="Graph">
          <a:hlinkClick xmlns:r="http://schemas.openxmlformats.org/officeDocument/2006/relationships" r:id="rId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2075" name="Picture 2074" descr="Graph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5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2076" name="Picture 2075" descr="Graph">
          <a:hlinkClick xmlns:r="http://schemas.openxmlformats.org/officeDocument/2006/relationships" r:id="rId1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2077" name="Picture 2076" descr="Graph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9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2078" name="Picture 2077" descr="Graph">
          <a:hlinkClick xmlns:r="http://schemas.openxmlformats.org/officeDocument/2006/relationships" r:id="rId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2079" name="Picture 2078" descr="Graph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2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2080" name="Picture 2079" descr="Graph">
          <a:hlinkClick xmlns:r="http://schemas.openxmlformats.org/officeDocument/2006/relationships" r:id="rId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2081" name="Picture 2080" descr="Graph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2082" name="Picture 2081" descr="Graph">
          <a:hlinkClick xmlns:r="http://schemas.openxmlformats.org/officeDocument/2006/relationships" r:id="rId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2083" name="Picture 2082" descr="Graph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0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2084" name="Picture 2083" descr="Graph">
          <a:hlinkClick xmlns:r="http://schemas.openxmlformats.org/officeDocument/2006/relationships" r:id="rId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2085" name="Picture 2084" descr="Graph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4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2086" name="Picture 2085" descr="Graph">
          <a:hlinkClick xmlns:r="http://schemas.openxmlformats.org/officeDocument/2006/relationships" r:id="rId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2087" name="Picture 2086" descr="Graph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8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2088" name="Picture 2087" descr="Graph">
          <a:hlinkClick xmlns:r="http://schemas.openxmlformats.org/officeDocument/2006/relationships" r:id="rId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2089" name="Picture 2088" descr="Graph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01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2090" name="Picture 2089" descr="Graph">
          <a:hlinkClick xmlns:r="http://schemas.openxmlformats.org/officeDocument/2006/relationships" r:id="rId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2091" name="Picture 2090" descr="Graph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2092" name="Picture 2091" descr="Graph">
          <a:hlinkClick xmlns:r="http://schemas.openxmlformats.org/officeDocument/2006/relationships" r:id="rId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2093" name="Picture 2092" descr="Graph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49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2094" name="Picture 2093" descr="Graph">
          <a:hlinkClick xmlns:r="http://schemas.openxmlformats.org/officeDocument/2006/relationships" r:id="rId1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2095" name="Picture 2094" descr="Graph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73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2096" name="Picture 2095" descr="Graph">
          <a:hlinkClick xmlns:r="http://schemas.openxmlformats.org/officeDocument/2006/relationships" r:id="rId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2097" name="Picture 2096" descr="Graph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2098" name="Picture 2097" descr="Graph">
          <a:hlinkClick xmlns:r="http://schemas.openxmlformats.org/officeDocument/2006/relationships" r:id="rId2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2099" name="Picture 2098" descr="Graph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21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2100" name="Picture 2099" descr="Graph">
          <a:hlinkClick xmlns:r="http://schemas.openxmlformats.org/officeDocument/2006/relationships" r:id="rId2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2101" name="Picture 2100" descr="Graph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44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2102" name="Picture 2101" descr="Graph">
          <a:hlinkClick xmlns:r="http://schemas.openxmlformats.org/officeDocument/2006/relationships" r:id="rId2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2103" name="Picture 2102" descr="Graph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68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2104" name="Picture 2103" descr="Graph">
          <a:hlinkClick xmlns:r="http://schemas.openxmlformats.org/officeDocument/2006/relationships" r:id="rId2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2105" name="Picture 2104" descr="Graph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92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2106" name="Picture 2105" descr="Graph">
          <a:hlinkClick xmlns:r="http://schemas.openxmlformats.org/officeDocument/2006/relationships" r:id="rId2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2107" name="Picture 2106" descr="Graph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2108" name="Picture 2107" descr="Graph">
          <a:hlinkClick xmlns:r="http://schemas.openxmlformats.org/officeDocument/2006/relationships" r:id="rId2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2109" name="Picture 2108" descr="Graph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2110" name="Picture 2109" descr="Graph">
          <a:hlinkClick xmlns:r="http://schemas.openxmlformats.org/officeDocument/2006/relationships" r:id="rId2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2111" name="Picture 2110" descr="Graph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63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2112" name="Picture 2111" descr="Graph">
          <a:hlinkClick xmlns:r="http://schemas.openxmlformats.org/officeDocument/2006/relationships" r:id="rId2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2113" name="Picture 2112" descr="Graph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87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2114" name="Picture 2113" descr="Graph">
          <a:hlinkClick xmlns:r="http://schemas.openxmlformats.org/officeDocument/2006/relationships" r:id="rId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2115" name="Picture 2114" descr="Graph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11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2116" name="Picture 2115" descr="Graph">
          <a:hlinkClick xmlns:r="http://schemas.openxmlformats.org/officeDocument/2006/relationships" r:id="rId2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2117" name="Picture 2116" descr="Graph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35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2118" name="Picture 2117" descr="Graph">
          <a:hlinkClick xmlns:r="http://schemas.openxmlformats.org/officeDocument/2006/relationships" r:id="rId2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2119" name="Picture 2118" descr="Graph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59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2120" name="Picture 2119" descr="Graph">
          <a:hlinkClick xmlns:r="http://schemas.openxmlformats.org/officeDocument/2006/relationships" r:id="rId2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2121" name="Picture 2120" descr="Graph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82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2122" name="Picture 2121" descr="Graph">
          <a:hlinkClick xmlns:r="http://schemas.openxmlformats.org/officeDocument/2006/relationships" r:id="rId2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2123" name="Picture 2122" descr="Graph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2124" name="Picture 2123" descr="Graph">
          <a:hlinkClick xmlns:r="http://schemas.openxmlformats.org/officeDocument/2006/relationships" r:id="rId2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2125" name="Picture 2124" descr="Graph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30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2126" name="Picture 2125" descr="Graph">
          <a:hlinkClick xmlns:r="http://schemas.openxmlformats.org/officeDocument/2006/relationships" r:id="rId2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2127" name="Picture 2126" descr="Graph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54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2128" name="Picture 2127" descr="Graph">
          <a:hlinkClick xmlns:r="http://schemas.openxmlformats.org/officeDocument/2006/relationships" r:id="rId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2129" name="Picture 2128" descr="Graph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78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2130" name="Picture 2129" descr="Graph">
          <a:hlinkClick xmlns:r="http://schemas.openxmlformats.org/officeDocument/2006/relationships" r:id="rId2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2131" name="Picture 2130" descr="Graph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02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2132" name="Picture 2131" descr="Graph">
          <a:hlinkClick xmlns:r="http://schemas.openxmlformats.org/officeDocument/2006/relationships" r:id="rId2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2133" name="Picture 2132" descr="Graph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2134" name="Picture 2133" descr="Graph">
          <a:hlinkClick xmlns:r="http://schemas.openxmlformats.org/officeDocument/2006/relationships" r:id="rId2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2135" name="Picture 2134" descr="Graph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49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2136" name="Picture 2135" descr="Graph">
          <a:hlinkClick xmlns:r="http://schemas.openxmlformats.org/officeDocument/2006/relationships" r:id="rId2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2137" name="Picture 2136" descr="Graph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73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2138" name="Picture 2137" descr="Graph">
          <a:hlinkClick xmlns:r="http://schemas.openxmlformats.org/officeDocument/2006/relationships" r:id="rId2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2139" name="Picture 2138" descr="Graph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2140" name="Picture 2139" descr="Graph">
          <a:hlinkClick xmlns:r="http://schemas.openxmlformats.org/officeDocument/2006/relationships" r:id="rId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1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2141" name="Picture 2140" descr="Graph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21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2142" name="Picture 2141" descr="Graph">
          <a:hlinkClick xmlns:r="http://schemas.openxmlformats.org/officeDocument/2006/relationships" r:id="rId2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2143" name="Picture 2142" descr="Graph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44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2144" name="Picture 2143" descr="Graph">
          <a:hlinkClick xmlns:r="http://schemas.openxmlformats.org/officeDocument/2006/relationships" r:id="rId2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8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2145" name="Picture 2144" descr="Graph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68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2146" name="Picture 2145" descr="Graph">
          <a:hlinkClick xmlns:r="http://schemas.openxmlformats.org/officeDocument/2006/relationships" r:id="rId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2147" name="Picture 2146" descr="Graph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92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2148" name="Picture 2147" descr="Graph">
          <a:hlinkClick xmlns:r="http://schemas.openxmlformats.org/officeDocument/2006/relationships" r:id="rId2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2149" name="Picture 2148" descr="Graph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2150" name="Picture 2149" descr="Graph">
          <a:hlinkClick xmlns:r="http://schemas.openxmlformats.org/officeDocument/2006/relationships" r:id="rId2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2151" name="Picture 2150" descr="Graph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2152" name="Picture 2151" descr="Graph">
          <a:hlinkClick xmlns:r="http://schemas.openxmlformats.org/officeDocument/2006/relationships" r:id="rId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2153" name="Picture 2152" descr="Graph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63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2154" name="Picture 2153" descr="Graph">
          <a:hlinkClick xmlns:r="http://schemas.openxmlformats.org/officeDocument/2006/relationships" r:id="rId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2155" name="Picture 2154" descr="Graph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87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2156" name="Picture 2155" descr="Graph">
          <a:hlinkClick xmlns:r="http://schemas.openxmlformats.org/officeDocument/2006/relationships" r:id="rId2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1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2157" name="Picture 2156" descr="Graph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11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2158" name="Picture 2157" descr="Graph">
          <a:hlinkClick xmlns:r="http://schemas.openxmlformats.org/officeDocument/2006/relationships" r:id="rId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5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2159" name="Picture 2158" descr="Graph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35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2160" name="Picture 2159" descr="Graph">
          <a:hlinkClick xmlns:r="http://schemas.openxmlformats.org/officeDocument/2006/relationships" r:id="rId2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2161" name="Picture 2160" descr="Graph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59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2162" name="Picture 2161" descr="Graph">
          <a:hlinkClick xmlns:r="http://schemas.openxmlformats.org/officeDocument/2006/relationships" r:id="rId2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2163" name="Picture 2162" descr="Graph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83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2164" name="Picture 2163" descr="Graph">
          <a:hlinkClick xmlns:r="http://schemas.openxmlformats.org/officeDocument/2006/relationships" r:id="rId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6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2165" name="Picture 2164" descr="Graph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06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2166" name="Picture 2165" descr="Graph">
          <a:hlinkClick xmlns:r="http://schemas.openxmlformats.org/officeDocument/2006/relationships" r:id="rId2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0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2167" name="Picture 2166" descr="Graph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30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2168" name="Picture 2167" descr="Graph">
          <a:hlinkClick xmlns:r="http://schemas.openxmlformats.org/officeDocument/2006/relationships" r:id="rId2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4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2169" name="Picture 2168" descr="Graph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54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2170" name="Picture 2169" descr="Graph">
          <a:hlinkClick xmlns:r="http://schemas.openxmlformats.org/officeDocument/2006/relationships" r:id="rId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8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2171" name="Picture 2170" descr="Graph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78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2172" name="Picture 2171" descr="Graph">
          <a:hlinkClick xmlns:r="http://schemas.openxmlformats.org/officeDocument/2006/relationships" r:id="rId2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2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2173" name="Picture 2172" descr="Graph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2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2174" name="Picture 2173" descr="Graph">
          <a:hlinkClick xmlns:r="http://schemas.openxmlformats.org/officeDocument/2006/relationships" r:id="rId2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2175" name="Picture 2174" descr="Graph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2176" name="Picture 2175" descr="Graph">
          <a:hlinkClick xmlns:r="http://schemas.openxmlformats.org/officeDocument/2006/relationships" r:id="rId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9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2177" name="Picture 2176" descr="Graph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49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2178" name="Picture 2177" descr="Graph">
          <a:hlinkClick xmlns:r="http://schemas.openxmlformats.org/officeDocument/2006/relationships" r:id="rId2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3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2179" name="Picture 2178" descr="Graph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73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2180" name="Picture 2179" descr="Graph">
          <a:hlinkClick xmlns:r="http://schemas.openxmlformats.org/officeDocument/2006/relationships" r:id="rId2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2181" name="Picture 2180" descr="Graph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2182" name="Picture 2181" descr="Graph">
          <a:hlinkClick xmlns:r="http://schemas.openxmlformats.org/officeDocument/2006/relationships" r:id="rId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1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133350</xdr:colOff>
      <xdr:row>61</xdr:row>
      <xdr:rowOff>123825</xdr:rowOff>
    </xdr:to>
    <xdr:pic>
      <xdr:nvPicPr>
        <xdr:cNvPr id="2183" name="Picture 2182" descr="Graph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21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133350</xdr:colOff>
      <xdr:row>62</xdr:row>
      <xdr:rowOff>123825</xdr:rowOff>
    </xdr:to>
    <xdr:pic>
      <xdr:nvPicPr>
        <xdr:cNvPr id="2184" name="Picture 2183" descr="Graph">
          <a:hlinkClick xmlns:r="http://schemas.openxmlformats.org/officeDocument/2006/relationships" r:id="rId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4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133350</xdr:colOff>
      <xdr:row>62</xdr:row>
      <xdr:rowOff>123825</xdr:rowOff>
    </xdr:to>
    <xdr:pic>
      <xdr:nvPicPr>
        <xdr:cNvPr id="2185" name="Picture 2184" descr="Graph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44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133350</xdr:colOff>
      <xdr:row>63</xdr:row>
      <xdr:rowOff>123825</xdr:rowOff>
    </xdr:to>
    <xdr:pic>
      <xdr:nvPicPr>
        <xdr:cNvPr id="2186" name="Picture 2185" descr="Graph">
          <a:hlinkClick xmlns:r="http://schemas.openxmlformats.org/officeDocument/2006/relationships" r:id="rId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8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133350</xdr:colOff>
      <xdr:row>63</xdr:row>
      <xdr:rowOff>123825</xdr:rowOff>
    </xdr:to>
    <xdr:pic>
      <xdr:nvPicPr>
        <xdr:cNvPr id="2187" name="Picture 2186" descr="Graph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68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133350</xdr:colOff>
      <xdr:row>64</xdr:row>
      <xdr:rowOff>123825</xdr:rowOff>
    </xdr:to>
    <xdr:pic>
      <xdr:nvPicPr>
        <xdr:cNvPr id="2188" name="Picture 2187" descr="Graph">
          <a:hlinkClick xmlns:r="http://schemas.openxmlformats.org/officeDocument/2006/relationships" r:id="rId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2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133350</xdr:colOff>
      <xdr:row>64</xdr:row>
      <xdr:rowOff>123825</xdr:rowOff>
    </xdr:to>
    <xdr:pic>
      <xdr:nvPicPr>
        <xdr:cNvPr id="2189" name="Picture 2188" descr="Graph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92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133350</xdr:colOff>
      <xdr:row>65</xdr:row>
      <xdr:rowOff>123825</xdr:rowOff>
    </xdr:to>
    <xdr:pic>
      <xdr:nvPicPr>
        <xdr:cNvPr id="2190" name="Picture 2189" descr="Graph">
          <a:hlinkClick xmlns:r="http://schemas.openxmlformats.org/officeDocument/2006/relationships" r:id="rId2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133350</xdr:colOff>
      <xdr:row>65</xdr:row>
      <xdr:rowOff>123825</xdr:rowOff>
    </xdr:to>
    <xdr:pic>
      <xdr:nvPicPr>
        <xdr:cNvPr id="2191" name="Picture 2190" descr="Graph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133350</xdr:colOff>
      <xdr:row>66</xdr:row>
      <xdr:rowOff>123825</xdr:rowOff>
    </xdr:to>
    <xdr:pic>
      <xdr:nvPicPr>
        <xdr:cNvPr id="2192" name="Picture 2191" descr="Graph">
          <a:hlinkClick xmlns:r="http://schemas.openxmlformats.org/officeDocument/2006/relationships" r:id="rId2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133350</xdr:colOff>
      <xdr:row>66</xdr:row>
      <xdr:rowOff>123825</xdr:rowOff>
    </xdr:to>
    <xdr:pic>
      <xdr:nvPicPr>
        <xdr:cNvPr id="2193" name="Picture 2192" descr="Graph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133350</xdr:colOff>
      <xdr:row>67</xdr:row>
      <xdr:rowOff>123825</xdr:rowOff>
    </xdr:to>
    <xdr:pic>
      <xdr:nvPicPr>
        <xdr:cNvPr id="2194" name="Picture 2193" descr="Graph">
          <a:hlinkClick xmlns:r="http://schemas.openxmlformats.org/officeDocument/2006/relationships" r:id="rId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133350</xdr:colOff>
      <xdr:row>67</xdr:row>
      <xdr:rowOff>123825</xdr:rowOff>
    </xdr:to>
    <xdr:pic>
      <xdr:nvPicPr>
        <xdr:cNvPr id="2195" name="Picture 2194" descr="Graph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64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133350</xdr:colOff>
      <xdr:row>68</xdr:row>
      <xdr:rowOff>123825</xdr:rowOff>
    </xdr:to>
    <xdr:pic>
      <xdr:nvPicPr>
        <xdr:cNvPr id="2196" name="Picture 2195" descr="Graph">
          <a:hlinkClick xmlns:r="http://schemas.openxmlformats.org/officeDocument/2006/relationships" r:id="rId3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7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133350</xdr:colOff>
      <xdr:row>68</xdr:row>
      <xdr:rowOff>123825</xdr:rowOff>
    </xdr:to>
    <xdr:pic>
      <xdr:nvPicPr>
        <xdr:cNvPr id="2197" name="Picture 2196" descr="Graph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87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133350</xdr:colOff>
      <xdr:row>69</xdr:row>
      <xdr:rowOff>123825</xdr:rowOff>
    </xdr:to>
    <xdr:pic>
      <xdr:nvPicPr>
        <xdr:cNvPr id="2198" name="Picture 2197" descr="Graph">
          <a:hlinkClick xmlns:r="http://schemas.openxmlformats.org/officeDocument/2006/relationships" r:id="rId3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1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133350</xdr:colOff>
      <xdr:row>69</xdr:row>
      <xdr:rowOff>123825</xdr:rowOff>
    </xdr:to>
    <xdr:pic>
      <xdr:nvPicPr>
        <xdr:cNvPr id="2199" name="Picture 2198" descr="Graph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11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133350</xdr:colOff>
      <xdr:row>70</xdr:row>
      <xdr:rowOff>123825</xdr:rowOff>
    </xdr:to>
    <xdr:pic>
      <xdr:nvPicPr>
        <xdr:cNvPr id="2200" name="Picture 2199" descr="Graph">
          <a:hlinkClick xmlns:r="http://schemas.openxmlformats.org/officeDocument/2006/relationships" r:id="rId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5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133350</xdr:colOff>
      <xdr:row>70</xdr:row>
      <xdr:rowOff>123825</xdr:rowOff>
    </xdr:to>
    <xdr:pic>
      <xdr:nvPicPr>
        <xdr:cNvPr id="2201" name="Picture 2200" descr="Graph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35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133350</xdr:colOff>
      <xdr:row>71</xdr:row>
      <xdr:rowOff>123825</xdr:rowOff>
    </xdr:to>
    <xdr:pic>
      <xdr:nvPicPr>
        <xdr:cNvPr id="2202" name="Picture 2201" descr="Graph">
          <a:hlinkClick xmlns:r="http://schemas.openxmlformats.org/officeDocument/2006/relationships" r:id="rId3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9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71</xdr:row>
      <xdr:rowOff>0</xdr:rowOff>
    </xdr:from>
    <xdr:to>
      <xdr:col>23</xdr:col>
      <xdr:colOff>133350</xdr:colOff>
      <xdr:row>71</xdr:row>
      <xdr:rowOff>123825</xdr:rowOff>
    </xdr:to>
    <xdr:pic>
      <xdr:nvPicPr>
        <xdr:cNvPr id="2203" name="Picture 2202" descr="Graph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59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133350</xdr:colOff>
      <xdr:row>72</xdr:row>
      <xdr:rowOff>123825</xdr:rowOff>
    </xdr:to>
    <xdr:pic>
      <xdr:nvPicPr>
        <xdr:cNvPr id="2204" name="Picture 2203" descr="Graph">
          <a:hlinkClick xmlns:r="http://schemas.openxmlformats.org/officeDocument/2006/relationships" r:id="rId3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3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23</xdr:col>
      <xdr:colOff>133350</xdr:colOff>
      <xdr:row>72</xdr:row>
      <xdr:rowOff>123825</xdr:rowOff>
    </xdr:to>
    <xdr:pic>
      <xdr:nvPicPr>
        <xdr:cNvPr id="2205" name="Picture 2204" descr="Graph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83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133350</xdr:colOff>
      <xdr:row>73</xdr:row>
      <xdr:rowOff>123825</xdr:rowOff>
    </xdr:to>
    <xdr:pic>
      <xdr:nvPicPr>
        <xdr:cNvPr id="2206" name="Picture 2205" descr="Graph">
          <a:hlinkClick xmlns:r="http://schemas.openxmlformats.org/officeDocument/2006/relationships" r:id="rId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6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73</xdr:row>
      <xdr:rowOff>0</xdr:rowOff>
    </xdr:from>
    <xdr:to>
      <xdr:col>23</xdr:col>
      <xdr:colOff>133350</xdr:colOff>
      <xdr:row>73</xdr:row>
      <xdr:rowOff>123825</xdr:rowOff>
    </xdr:to>
    <xdr:pic>
      <xdr:nvPicPr>
        <xdr:cNvPr id="2207" name="Picture 2206" descr="Graph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06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133350</xdr:colOff>
      <xdr:row>74</xdr:row>
      <xdr:rowOff>123825</xdr:rowOff>
    </xdr:to>
    <xdr:pic>
      <xdr:nvPicPr>
        <xdr:cNvPr id="2208" name="Picture 2207" descr="Graph">
          <a:hlinkClick xmlns:r="http://schemas.openxmlformats.org/officeDocument/2006/relationships" r:id="rId3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0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74</xdr:row>
      <xdr:rowOff>0</xdr:rowOff>
    </xdr:from>
    <xdr:to>
      <xdr:col>23</xdr:col>
      <xdr:colOff>133350</xdr:colOff>
      <xdr:row>74</xdr:row>
      <xdr:rowOff>123825</xdr:rowOff>
    </xdr:to>
    <xdr:pic>
      <xdr:nvPicPr>
        <xdr:cNvPr id="2209" name="Picture 2208" descr="Graph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30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133350</xdr:colOff>
      <xdr:row>75</xdr:row>
      <xdr:rowOff>123825</xdr:rowOff>
    </xdr:to>
    <xdr:pic>
      <xdr:nvPicPr>
        <xdr:cNvPr id="2210" name="Picture 2209" descr="Graph">
          <a:hlinkClick xmlns:r="http://schemas.openxmlformats.org/officeDocument/2006/relationships" r:id="rId3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4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75</xdr:row>
      <xdr:rowOff>0</xdr:rowOff>
    </xdr:from>
    <xdr:to>
      <xdr:col>23</xdr:col>
      <xdr:colOff>133350</xdr:colOff>
      <xdr:row>75</xdr:row>
      <xdr:rowOff>123825</xdr:rowOff>
    </xdr:to>
    <xdr:pic>
      <xdr:nvPicPr>
        <xdr:cNvPr id="2211" name="Picture 2210" descr="Graph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54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133350</xdr:colOff>
      <xdr:row>76</xdr:row>
      <xdr:rowOff>123825</xdr:rowOff>
    </xdr:to>
    <xdr:pic>
      <xdr:nvPicPr>
        <xdr:cNvPr id="2212" name="Picture 2211" descr="Graph">
          <a:hlinkClick xmlns:r="http://schemas.openxmlformats.org/officeDocument/2006/relationships" r:id="rId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8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23</xdr:col>
      <xdr:colOff>133350</xdr:colOff>
      <xdr:row>76</xdr:row>
      <xdr:rowOff>123825</xdr:rowOff>
    </xdr:to>
    <xdr:pic>
      <xdr:nvPicPr>
        <xdr:cNvPr id="2213" name="Picture 2212" descr="Graph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78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133350</xdr:colOff>
      <xdr:row>77</xdr:row>
      <xdr:rowOff>123825</xdr:rowOff>
    </xdr:to>
    <xdr:pic>
      <xdr:nvPicPr>
        <xdr:cNvPr id="2214" name="Picture 2213" descr="Graph">
          <a:hlinkClick xmlns:r="http://schemas.openxmlformats.org/officeDocument/2006/relationships" r:id="rId3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2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77</xdr:row>
      <xdr:rowOff>0</xdr:rowOff>
    </xdr:from>
    <xdr:to>
      <xdr:col>23</xdr:col>
      <xdr:colOff>133350</xdr:colOff>
      <xdr:row>77</xdr:row>
      <xdr:rowOff>123825</xdr:rowOff>
    </xdr:to>
    <xdr:pic>
      <xdr:nvPicPr>
        <xdr:cNvPr id="2215" name="Picture 2214" descr="Graph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02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133350</xdr:colOff>
      <xdr:row>78</xdr:row>
      <xdr:rowOff>123825</xdr:rowOff>
    </xdr:to>
    <xdr:pic>
      <xdr:nvPicPr>
        <xdr:cNvPr id="2216" name="Picture 2215" descr="Graph">
          <a:hlinkClick xmlns:r="http://schemas.openxmlformats.org/officeDocument/2006/relationships" r:id="rId3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5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78</xdr:row>
      <xdr:rowOff>0</xdr:rowOff>
    </xdr:from>
    <xdr:to>
      <xdr:col>23</xdr:col>
      <xdr:colOff>133350</xdr:colOff>
      <xdr:row>78</xdr:row>
      <xdr:rowOff>123825</xdr:rowOff>
    </xdr:to>
    <xdr:pic>
      <xdr:nvPicPr>
        <xdr:cNvPr id="2217" name="Picture 2216" descr="Graph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25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133350</xdr:colOff>
      <xdr:row>79</xdr:row>
      <xdr:rowOff>123825</xdr:rowOff>
    </xdr:to>
    <xdr:pic>
      <xdr:nvPicPr>
        <xdr:cNvPr id="2218" name="Picture 2217" descr="Graph">
          <a:hlinkClick xmlns:r="http://schemas.openxmlformats.org/officeDocument/2006/relationships" r:id="rId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9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23</xdr:col>
      <xdr:colOff>133350</xdr:colOff>
      <xdr:row>79</xdr:row>
      <xdr:rowOff>123825</xdr:rowOff>
    </xdr:to>
    <xdr:pic>
      <xdr:nvPicPr>
        <xdr:cNvPr id="2219" name="Picture 2218" descr="Graph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49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133350</xdr:colOff>
      <xdr:row>80</xdr:row>
      <xdr:rowOff>123825</xdr:rowOff>
    </xdr:to>
    <xdr:pic>
      <xdr:nvPicPr>
        <xdr:cNvPr id="2220" name="Picture 2219" descr="Graph">
          <a:hlinkClick xmlns:r="http://schemas.openxmlformats.org/officeDocument/2006/relationships" r:id="rId3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3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80</xdr:row>
      <xdr:rowOff>0</xdr:rowOff>
    </xdr:from>
    <xdr:to>
      <xdr:col>23</xdr:col>
      <xdr:colOff>133350</xdr:colOff>
      <xdr:row>80</xdr:row>
      <xdr:rowOff>123825</xdr:rowOff>
    </xdr:to>
    <xdr:pic>
      <xdr:nvPicPr>
        <xdr:cNvPr id="2221" name="Picture 2220" descr="Graph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73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133350</xdr:colOff>
      <xdr:row>81</xdr:row>
      <xdr:rowOff>123825</xdr:rowOff>
    </xdr:to>
    <xdr:pic>
      <xdr:nvPicPr>
        <xdr:cNvPr id="2222" name="Picture 2221" descr="Graph">
          <a:hlinkClick xmlns:r="http://schemas.openxmlformats.org/officeDocument/2006/relationships" r:id="rId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7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81</xdr:row>
      <xdr:rowOff>0</xdr:rowOff>
    </xdr:from>
    <xdr:to>
      <xdr:col>23</xdr:col>
      <xdr:colOff>133350</xdr:colOff>
      <xdr:row>81</xdr:row>
      <xdr:rowOff>123825</xdr:rowOff>
    </xdr:to>
    <xdr:pic>
      <xdr:nvPicPr>
        <xdr:cNvPr id="2223" name="Picture 2222" descr="Graph">
          <a:hlinkClick xmlns:r="http://schemas.openxmlformats.org/officeDocument/2006/relationships" r:id="rId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97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133350</xdr:colOff>
      <xdr:row>82</xdr:row>
      <xdr:rowOff>123825</xdr:rowOff>
    </xdr:to>
    <xdr:pic>
      <xdr:nvPicPr>
        <xdr:cNvPr id="2224" name="Picture 2223" descr="Graph">
          <a:hlinkClick xmlns:r="http://schemas.openxmlformats.org/officeDocument/2006/relationships" r:id="rId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1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82</xdr:row>
      <xdr:rowOff>0</xdr:rowOff>
    </xdr:from>
    <xdr:to>
      <xdr:col>23</xdr:col>
      <xdr:colOff>133350</xdr:colOff>
      <xdr:row>82</xdr:row>
      <xdr:rowOff>123825</xdr:rowOff>
    </xdr:to>
    <xdr:pic>
      <xdr:nvPicPr>
        <xdr:cNvPr id="2225" name="Picture 2224" descr="Graph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21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133350</xdr:colOff>
      <xdr:row>83</xdr:row>
      <xdr:rowOff>123825</xdr:rowOff>
    </xdr:to>
    <xdr:pic>
      <xdr:nvPicPr>
        <xdr:cNvPr id="2226" name="Picture 2225" descr="Graph">
          <a:hlinkClick xmlns:r="http://schemas.openxmlformats.org/officeDocument/2006/relationships" r:id="rId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5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83</xdr:row>
      <xdr:rowOff>0</xdr:rowOff>
    </xdr:from>
    <xdr:to>
      <xdr:col>23</xdr:col>
      <xdr:colOff>133350</xdr:colOff>
      <xdr:row>83</xdr:row>
      <xdr:rowOff>123825</xdr:rowOff>
    </xdr:to>
    <xdr:pic>
      <xdr:nvPicPr>
        <xdr:cNvPr id="2227" name="Picture 2226" descr="Graph">
          <a:hlinkClick xmlns:r="http://schemas.openxmlformats.org/officeDocument/2006/relationships" r:id="rId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45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133350</xdr:colOff>
      <xdr:row>84</xdr:row>
      <xdr:rowOff>123825</xdr:rowOff>
    </xdr:to>
    <xdr:pic>
      <xdr:nvPicPr>
        <xdr:cNvPr id="2228" name="Picture 2227" descr="Graph">
          <a:hlinkClick xmlns:r="http://schemas.openxmlformats.org/officeDocument/2006/relationships" r:id="rId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8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23</xdr:col>
      <xdr:colOff>133350</xdr:colOff>
      <xdr:row>84</xdr:row>
      <xdr:rowOff>123825</xdr:rowOff>
    </xdr:to>
    <xdr:pic>
      <xdr:nvPicPr>
        <xdr:cNvPr id="2229" name="Picture 2228" descr="Graph">
          <a:hlinkClick xmlns:r="http://schemas.openxmlformats.org/officeDocument/2006/relationships" r:id="rId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68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133350</xdr:colOff>
      <xdr:row>85</xdr:row>
      <xdr:rowOff>123825</xdr:rowOff>
    </xdr:to>
    <xdr:pic>
      <xdr:nvPicPr>
        <xdr:cNvPr id="2230" name="Picture 2229" descr="Graph">
          <a:hlinkClick xmlns:r="http://schemas.openxmlformats.org/officeDocument/2006/relationships" r:id="rId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2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85</xdr:row>
      <xdr:rowOff>0</xdr:rowOff>
    </xdr:from>
    <xdr:to>
      <xdr:col>23</xdr:col>
      <xdr:colOff>133350</xdr:colOff>
      <xdr:row>85</xdr:row>
      <xdr:rowOff>123825</xdr:rowOff>
    </xdr:to>
    <xdr:pic>
      <xdr:nvPicPr>
        <xdr:cNvPr id="2231" name="Picture 2230" descr="Graph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92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133350</xdr:colOff>
      <xdr:row>86</xdr:row>
      <xdr:rowOff>123825</xdr:rowOff>
    </xdr:to>
    <xdr:pic>
      <xdr:nvPicPr>
        <xdr:cNvPr id="2232" name="Picture 2231" descr="Graph">
          <a:hlinkClick xmlns:r="http://schemas.openxmlformats.org/officeDocument/2006/relationships" r:id="rId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6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86</xdr:row>
      <xdr:rowOff>0</xdr:rowOff>
    </xdr:from>
    <xdr:to>
      <xdr:col>23</xdr:col>
      <xdr:colOff>133350</xdr:colOff>
      <xdr:row>86</xdr:row>
      <xdr:rowOff>123825</xdr:rowOff>
    </xdr:to>
    <xdr:pic>
      <xdr:nvPicPr>
        <xdr:cNvPr id="2233" name="Picture 2232" descr="Graph">
          <a:hlinkClick xmlns:r="http://schemas.openxmlformats.org/officeDocument/2006/relationships" r:id="rId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16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133350</xdr:colOff>
      <xdr:row>87</xdr:row>
      <xdr:rowOff>123825</xdr:rowOff>
    </xdr:to>
    <xdr:pic>
      <xdr:nvPicPr>
        <xdr:cNvPr id="2234" name="Picture 2233" descr="Graph">
          <a:hlinkClick xmlns:r="http://schemas.openxmlformats.org/officeDocument/2006/relationships" r:id="rId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0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87</xdr:row>
      <xdr:rowOff>0</xdr:rowOff>
    </xdr:from>
    <xdr:to>
      <xdr:col>23</xdr:col>
      <xdr:colOff>133350</xdr:colOff>
      <xdr:row>87</xdr:row>
      <xdr:rowOff>123825</xdr:rowOff>
    </xdr:to>
    <xdr:pic>
      <xdr:nvPicPr>
        <xdr:cNvPr id="2235" name="Picture 2234" descr="Graph">
          <a:hlinkClick xmlns:r="http://schemas.openxmlformats.org/officeDocument/2006/relationships" r:id="rId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40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133350</xdr:colOff>
      <xdr:row>88</xdr:row>
      <xdr:rowOff>123825</xdr:rowOff>
    </xdr:to>
    <xdr:pic>
      <xdr:nvPicPr>
        <xdr:cNvPr id="2236" name="Picture 2235" descr="Graph">
          <a:hlinkClick xmlns:r="http://schemas.openxmlformats.org/officeDocument/2006/relationships" r:id="rId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4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88</xdr:row>
      <xdr:rowOff>0</xdr:rowOff>
    </xdr:from>
    <xdr:to>
      <xdr:col>23</xdr:col>
      <xdr:colOff>133350</xdr:colOff>
      <xdr:row>88</xdr:row>
      <xdr:rowOff>123825</xdr:rowOff>
    </xdr:to>
    <xdr:pic>
      <xdr:nvPicPr>
        <xdr:cNvPr id="2237" name="Picture 2236" descr="Graph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64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133350</xdr:colOff>
      <xdr:row>89</xdr:row>
      <xdr:rowOff>123825</xdr:rowOff>
    </xdr:to>
    <xdr:pic>
      <xdr:nvPicPr>
        <xdr:cNvPr id="2238" name="Picture 2237" descr="Graph">
          <a:hlinkClick xmlns:r="http://schemas.openxmlformats.org/officeDocument/2006/relationships" r:id="rId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7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89</xdr:row>
      <xdr:rowOff>0</xdr:rowOff>
    </xdr:from>
    <xdr:to>
      <xdr:col>23</xdr:col>
      <xdr:colOff>133350</xdr:colOff>
      <xdr:row>89</xdr:row>
      <xdr:rowOff>123825</xdr:rowOff>
    </xdr:to>
    <xdr:pic>
      <xdr:nvPicPr>
        <xdr:cNvPr id="2239" name="Picture 2238" descr="Graph">
          <a:hlinkClick xmlns:r="http://schemas.openxmlformats.org/officeDocument/2006/relationships" r:id="rId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187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133350</xdr:colOff>
      <xdr:row>90</xdr:row>
      <xdr:rowOff>123825</xdr:rowOff>
    </xdr:to>
    <xdr:pic>
      <xdr:nvPicPr>
        <xdr:cNvPr id="2240" name="Picture 2239" descr="Graph">
          <a:hlinkClick xmlns:r="http://schemas.openxmlformats.org/officeDocument/2006/relationships" r:id="rId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1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90</xdr:row>
      <xdr:rowOff>0</xdr:rowOff>
    </xdr:from>
    <xdr:to>
      <xdr:col>23</xdr:col>
      <xdr:colOff>133350</xdr:colOff>
      <xdr:row>90</xdr:row>
      <xdr:rowOff>123825</xdr:rowOff>
    </xdr:to>
    <xdr:pic>
      <xdr:nvPicPr>
        <xdr:cNvPr id="2241" name="Picture 2240" descr="Graph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11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133350</xdr:colOff>
      <xdr:row>91</xdr:row>
      <xdr:rowOff>123825</xdr:rowOff>
    </xdr:to>
    <xdr:pic>
      <xdr:nvPicPr>
        <xdr:cNvPr id="2242" name="Picture 2241" descr="Graph">
          <a:hlinkClick xmlns:r="http://schemas.openxmlformats.org/officeDocument/2006/relationships" r:id="rId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5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91</xdr:row>
      <xdr:rowOff>0</xdr:rowOff>
    </xdr:from>
    <xdr:to>
      <xdr:col>23</xdr:col>
      <xdr:colOff>133350</xdr:colOff>
      <xdr:row>91</xdr:row>
      <xdr:rowOff>123825</xdr:rowOff>
    </xdr:to>
    <xdr:pic>
      <xdr:nvPicPr>
        <xdr:cNvPr id="2243" name="Picture 2242" descr="Graph">
          <a:hlinkClick xmlns:r="http://schemas.openxmlformats.org/officeDocument/2006/relationships" r:id="rId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35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133350</xdr:colOff>
      <xdr:row>92</xdr:row>
      <xdr:rowOff>123825</xdr:rowOff>
    </xdr:to>
    <xdr:pic>
      <xdr:nvPicPr>
        <xdr:cNvPr id="2244" name="Picture 2243" descr="Graph">
          <a:hlinkClick xmlns:r="http://schemas.openxmlformats.org/officeDocument/2006/relationships" r:id="rId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9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92</xdr:row>
      <xdr:rowOff>0</xdr:rowOff>
    </xdr:from>
    <xdr:to>
      <xdr:col>23</xdr:col>
      <xdr:colOff>133350</xdr:colOff>
      <xdr:row>92</xdr:row>
      <xdr:rowOff>123825</xdr:rowOff>
    </xdr:to>
    <xdr:pic>
      <xdr:nvPicPr>
        <xdr:cNvPr id="2245" name="Picture 2244" descr="Graph">
          <a:hlinkClick xmlns:r="http://schemas.openxmlformats.org/officeDocument/2006/relationships" r:id="rId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59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133350</xdr:colOff>
      <xdr:row>93</xdr:row>
      <xdr:rowOff>123825</xdr:rowOff>
    </xdr:to>
    <xdr:pic>
      <xdr:nvPicPr>
        <xdr:cNvPr id="2246" name="Picture 2245" descr="Graph">
          <a:hlinkClick xmlns:r="http://schemas.openxmlformats.org/officeDocument/2006/relationships" r:id="rId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3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93</xdr:row>
      <xdr:rowOff>0</xdr:rowOff>
    </xdr:from>
    <xdr:to>
      <xdr:col>23</xdr:col>
      <xdr:colOff>133350</xdr:colOff>
      <xdr:row>93</xdr:row>
      <xdr:rowOff>123825</xdr:rowOff>
    </xdr:to>
    <xdr:pic>
      <xdr:nvPicPr>
        <xdr:cNvPr id="2247" name="Picture 2246" descr="Graph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83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133350</xdr:colOff>
      <xdr:row>94</xdr:row>
      <xdr:rowOff>123825</xdr:rowOff>
    </xdr:to>
    <xdr:pic>
      <xdr:nvPicPr>
        <xdr:cNvPr id="2248" name="Picture 2247" descr="Graph">
          <a:hlinkClick xmlns:r="http://schemas.openxmlformats.org/officeDocument/2006/relationships" r:id="rId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6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94</xdr:row>
      <xdr:rowOff>0</xdr:rowOff>
    </xdr:from>
    <xdr:to>
      <xdr:col>23</xdr:col>
      <xdr:colOff>133350</xdr:colOff>
      <xdr:row>94</xdr:row>
      <xdr:rowOff>123825</xdr:rowOff>
    </xdr:to>
    <xdr:pic>
      <xdr:nvPicPr>
        <xdr:cNvPr id="2249" name="Picture 2248" descr="Graph">
          <a:hlinkClick xmlns:r="http://schemas.openxmlformats.org/officeDocument/2006/relationships" r:id="rId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06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133350</xdr:colOff>
      <xdr:row>95</xdr:row>
      <xdr:rowOff>123825</xdr:rowOff>
    </xdr:to>
    <xdr:pic>
      <xdr:nvPicPr>
        <xdr:cNvPr id="2250" name="Picture 2249" descr="Graph">
          <a:hlinkClick xmlns:r="http://schemas.openxmlformats.org/officeDocument/2006/relationships" r:id="rId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0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95</xdr:row>
      <xdr:rowOff>0</xdr:rowOff>
    </xdr:from>
    <xdr:to>
      <xdr:col>23</xdr:col>
      <xdr:colOff>133350</xdr:colOff>
      <xdr:row>95</xdr:row>
      <xdr:rowOff>123825</xdr:rowOff>
    </xdr:to>
    <xdr:pic>
      <xdr:nvPicPr>
        <xdr:cNvPr id="2251" name="Picture 2250" descr="Graph">
          <a:hlinkClick xmlns:r="http://schemas.openxmlformats.org/officeDocument/2006/relationships" r:id="rId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30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133350</xdr:colOff>
      <xdr:row>96</xdr:row>
      <xdr:rowOff>123825</xdr:rowOff>
    </xdr:to>
    <xdr:pic>
      <xdr:nvPicPr>
        <xdr:cNvPr id="2252" name="Picture 2251" descr="Graph">
          <a:hlinkClick xmlns:r="http://schemas.openxmlformats.org/officeDocument/2006/relationships" r:id="rId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4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96</xdr:row>
      <xdr:rowOff>0</xdr:rowOff>
    </xdr:from>
    <xdr:to>
      <xdr:col>23</xdr:col>
      <xdr:colOff>133350</xdr:colOff>
      <xdr:row>96</xdr:row>
      <xdr:rowOff>123825</xdr:rowOff>
    </xdr:to>
    <xdr:pic>
      <xdr:nvPicPr>
        <xdr:cNvPr id="2253" name="Picture 2252" descr="Graph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54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133350</xdr:colOff>
      <xdr:row>97</xdr:row>
      <xdr:rowOff>123825</xdr:rowOff>
    </xdr:to>
    <xdr:pic>
      <xdr:nvPicPr>
        <xdr:cNvPr id="2254" name="Picture 2253" descr="Graph">
          <a:hlinkClick xmlns:r="http://schemas.openxmlformats.org/officeDocument/2006/relationships" r:id="rId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8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97</xdr:row>
      <xdr:rowOff>0</xdr:rowOff>
    </xdr:from>
    <xdr:to>
      <xdr:col>23</xdr:col>
      <xdr:colOff>133350</xdr:colOff>
      <xdr:row>97</xdr:row>
      <xdr:rowOff>123825</xdr:rowOff>
    </xdr:to>
    <xdr:pic>
      <xdr:nvPicPr>
        <xdr:cNvPr id="2255" name="Picture 2254" descr="Graph">
          <a:hlinkClick xmlns:r="http://schemas.openxmlformats.org/officeDocument/2006/relationships" r:id="rId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378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133350</xdr:colOff>
      <xdr:row>98</xdr:row>
      <xdr:rowOff>123825</xdr:rowOff>
    </xdr:to>
    <xdr:pic>
      <xdr:nvPicPr>
        <xdr:cNvPr id="2256" name="Picture 2255" descr="Graph">
          <a:hlinkClick xmlns:r="http://schemas.openxmlformats.org/officeDocument/2006/relationships" r:id="rId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2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98</xdr:row>
      <xdr:rowOff>0</xdr:rowOff>
    </xdr:from>
    <xdr:to>
      <xdr:col>23</xdr:col>
      <xdr:colOff>133350</xdr:colOff>
      <xdr:row>98</xdr:row>
      <xdr:rowOff>123825</xdr:rowOff>
    </xdr:to>
    <xdr:pic>
      <xdr:nvPicPr>
        <xdr:cNvPr id="2257" name="Picture 2256" descr="Graph">
          <a:hlinkClick xmlns:r="http://schemas.openxmlformats.org/officeDocument/2006/relationships" r:id="rId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02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133350</xdr:colOff>
      <xdr:row>99</xdr:row>
      <xdr:rowOff>123825</xdr:rowOff>
    </xdr:to>
    <xdr:pic>
      <xdr:nvPicPr>
        <xdr:cNvPr id="2258" name="Picture 2257" descr="Graph">
          <a:hlinkClick xmlns:r="http://schemas.openxmlformats.org/officeDocument/2006/relationships" r:id="rId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6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23</xdr:col>
      <xdr:colOff>133350</xdr:colOff>
      <xdr:row>99</xdr:row>
      <xdr:rowOff>123825</xdr:rowOff>
    </xdr:to>
    <xdr:pic>
      <xdr:nvPicPr>
        <xdr:cNvPr id="2259" name="Picture 2258" descr="Graph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26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133350</xdr:colOff>
      <xdr:row>100</xdr:row>
      <xdr:rowOff>123825</xdr:rowOff>
    </xdr:to>
    <xdr:pic>
      <xdr:nvPicPr>
        <xdr:cNvPr id="2260" name="Picture 2259" descr="Graph">
          <a:hlinkClick xmlns:r="http://schemas.openxmlformats.org/officeDocument/2006/relationships" r:id="rId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9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100</xdr:row>
      <xdr:rowOff>0</xdr:rowOff>
    </xdr:from>
    <xdr:to>
      <xdr:col>23</xdr:col>
      <xdr:colOff>133350</xdr:colOff>
      <xdr:row>100</xdr:row>
      <xdr:rowOff>123825</xdr:rowOff>
    </xdr:to>
    <xdr:pic>
      <xdr:nvPicPr>
        <xdr:cNvPr id="2261" name="Picture 2260" descr="Graph">
          <a:hlinkClick xmlns:r="http://schemas.openxmlformats.org/officeDocument/2006/relationships" r:id="rId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49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133350</xdr:colOff>
      <xdr:row>101</xdr:row>
      <xdr:rowOff>123825</xdr:rowOff>
    </xdr:to>
    <xdr:pic>
      <xdr:nvPicPr>
        <xdr:cNvPr id="2262" name="Picture 2261" descr="Graph">
          <a:hlinkClick xmlns:r="http://schemas.openxmlformats.org/officeDocument/2006/relationships" r:id="rId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3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101</xdr:row>
      <xdr:rowOff>0</xdr:rowOff>
    </xdr:from>
    <xdr:to>
      <xdr:col>23</xdr:col>
      <xdr:colOff>133350</xdr:colOff>
      <xdr:row>101</xdr:row>
      <xdr:rowOff>123825</xdr:rowOff>
    </xdr:to>
    <xdr:pic>
      <xdr:nvPicPr>
        <xdr:cNvPr id="2263" name="Picture 2262" descr="Graph">
          <a:hlinkClick xmlns:r="http://schemas.openxmlformats.org/officeDocument/2006/relationships" r:id="rId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73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133350</xdr:colOff>
      <xdr:row>102</xdr:row>
      <xdr:rowOff>123825</xdr:rowOff>
    </xdr:to>
    <xdr:pic>
      <xdr:nvPicPr>
        <xdr:cNvPr id="2264" name="Picture 2263" descr="Graph">
          <a:hlinkClick xmlns:r="http://schemas.openxmlformats.org/officeDocument/2006/relationships" r:id="rId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7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102</xdr:row>
      <xdr:rowOff>0</xdr:rowOff>
    </xdr:from>
    <xdr:to>
      <xdr:col>23</xdr:col>
      <xdr:colOff>133350</xdr:colOff>
      <xdr:row>102</xdr:row>
      <xdr:rowOff>123825</xdr:rowOff>
    </xdr:to>
    <xdr:pic>
      <xdr:nvPicPr>
        <xdr:cNvPr id="2265" name="Picture 2264" descr="Graph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97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133350</xdr:colOff>
      <xdr:row>103</xdr:row>
      <xdr:rowOff>123825</xdr:rowOff>
    </xdr:to>
    <xdr:pic>
      <xdr:nvPicPr>
        <xdr:cNvPr id="2266" name="Picture 2265" descr="Graph">
          <a:hlinkClick xmlns:r="http://schemas.openxmlformats.org/officeDocument/2006/relationships" r:id="rId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1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103</xdr:row>
      <xdr:rowOff>0</xdr:rowOff>
    </xdr:from>
    <xdr:to>
      <xdr:col>23</xdr:col>
      <xdr:colOff>133350</xdr:colOff>
      <xdr:row>103</xdr:row>
      <xdr:rowOff>123825</xdr:rowOff>
    </xdr:to>
    <xdr:pic>
      <xdr:nvPicPr>
        <xdr:cNvPr id="2267" name="Picture 2266" descr="Graph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21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133350</xdr:colOff>
      <xdr:row>104</xdr:row>
      <xdr:rowOff>123825</xdr:rowOff>
    </xdr:to>
    <xdr:pic>
      <xdr:nvPicPr>
        <xdr:cNvPr id="2268" name="Picture 2267" descr="Graph">
          <a:hlinkClick xmlns:r="http://schemas.openxmlformats.org/officeDocument/2006/relationships" r:id="rId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5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104</xdr:row>
      <xdr:rowOff>0</xdr:rowOff>
    </xdr:from>
    <xdr:to>
      <xdr:col>23</xdr:col>
      <xdr:colOff>133350</xdr:colOff>
      <xdr:row>104</xdr:row>
      <xdr:rowOff>123825</xdr:rowOff>
    </xdr:to>
    <xdr:pic>
      <xdr:nvPicPr>
        <xdr:cNvPr id="2269" name="Picture 2268" descr="Graph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45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133350</xdr:colOff>
      <xdr:row>105</xdr:row>
      <xdr:rowOff>123825</xdr:rowOff>
    </xdr:to>
    <xdr:pic>
      <xdr:nvPicPr>
        <xdr:cNvPr id="2270" name="Picture 2269" descr="Graph">
          <a:hlinkClick xmlns:r="http://schemas.openxmlformats.org/officeDocument/2006/relationships" r:id="rId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8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105</xdr:row>
      <xdr:rowOff>0</xdr:rowOff>
    </xdr:from>
    <xdr:to>
      <xdr:col>23</xdr:col>
      <xdr:colOff>133350</xdr:colOff>
      <xdr:row>105</xdr:row>
      <xdr:rowOff>123825</xdr:rowOff>
    </xdr:to>
    <xdr:pic>
      <xdr:nvPicPr>
        <xdr:cNvPr id="2271" name="Picture 2270" descr="Graph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68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133350</xdr:colOff>
      <xdr:row>106</xdr:row>
      <xdr:rowOff>123825</xdr:rowOff>
    </xdr:to>
    <xdr:pic>
      <xdr:nvPicPr>
        <xdr:cNvPr id="2272" name="Picture 2271" descr="Graph">
          <a:hlinkClick xmlns:r="http://schemas.openxmlformats.org/officeDocument/2006/relationships" r:id="rId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2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106</xdr:row>
      <xdr:rowOff>0</xdr:rowOff>
    </xdr:from>
    <xdr:to>
      <xdr:col>23</xdr:col>
      <xdr:colOff>133350</xdr:colOff>
      <xdr:row>106</xdr:row>
      <xdr:rowOff>123825</xdr:rowOff>
    </xdr:to>
    <xdr:pic>
      <xdr:nvPicPr>
        <xdr:cNvPr id="2273" name="Picture 2272" descr="Graph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592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133350</xdr:colOff>
      <xdr:row>107</xdr:row>
      <xdr:rowOff>123825</xdr:rowOff>
    </xdr:to>
    <xdr:pic>
      <xdr:nvPicPr>
        <xdr:cNvPr id="2274" name="Picture 2273" descr="Graph">
          <a:hlinkClick xmlns:r="http://schemas.openxmlformats.org/officeDocument/2006/relationships" r:id="rId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6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107</xdr:row>
      <xdr:rowOff>0</xdr:rowOff>
    </xdr:from>
    <xdr:to>
      <xdr:col>23</xdr:col>
      <xdr:colOff>133350</xdr:colOff>
      <xdr:row>107</xdr:row>
      <xdr:rowOff>123825</xdr:rowOff>
    </xdr:to>
    <xdr:pic>
      <xdr:nvPicPr>
        <xdr:cNvPr id="2275" name="Picture 2274" descr="Graph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16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133350</xdr:colOff>
      <xdr:row>108</xdr:row>
      <xdr:rowOff>123825</xdr:rowOff>
    </xdr:to>
    <xdr:pic>
      <xdr:nvPicPr>
        <xdr:cNvPr id="2276" name="Picture 2275" descr="Graph">
          <a:hlinkClick xmlns:r="http://schemas.openxmlformats.org/officeDocument/2006/relationships" r:id="rId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0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108</xdr:row>
      <xdr:rowOff>0</xdr:rowOff>
    </xdr:from>
    <xdr:to>
      <xdr:col>23</xdr:col>
      <xdr:colOff>133350</xdr:colOff>
      <xdr:row>108</xdr:row>
      <xdr:rowOff>123825</xdr:rowOff>
    </xdr:to>
    <xdr:pic>
      <xdr:nvPicPr>
        <xdr:cNvPr id="2277" name="Picture 2276" descr="Graph">
          <a:hlinkClick xmlns:r="http://schemas.openxmlformats.org/officeDocument/2006/relationships" r:id="rId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40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133350</xdr:colOff>
      <xdr:row>109</xdr:row>
      <xdr:rowOff>123825</xdr:rowOff>
    </xdr:to>
    <xdr:pic>
      <xdr:nvPicPr>
        <xdr:cNvPr id="2278" name="Picture 2277" descr="Graph">
          <a:hlinkClick xmlns:r="http://schemas.openxmlformats.org/officeDocument/2006/relationships" r:id="rId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4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109</xdr:row>
      <xdr:rowOff>0</xdr:rowOff>
    </xdr:from>
    <xdr:to>
      <xdr:col>23</xdr:col>
      <xdr:colOff>133350</xdr:colOff>
      <xdr:row>109</xdr:row>
      <xdr:rowOff>123825</xdr:rowOff>
    </xdr:to>
    <xdr:pic>
      <xdr:nvPicPr>
        <xdr:cNvPr id="2279" name="Picture 2278" descr="Graph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64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133350</xdr:colOff>
      <xdr:row>110</xdr:row>
      <xdr:rowOff>123825</xdr:rowOff>
    </xdr:to>
    <xdr:pic>
      <xdr:nvPicPr>
        <xdr:cNvPr id="2280" name="Picture 2279" descr="Graph">
          <a:hlinkClick xmlns:r="http://schemas.openxmlformats.org/officeDocument/2006/relationships" r:id="rId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7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110</xdr:row>
      <xdr:rowOff>0</xdr:rowOff>
    </xdr:from>
    <xdr:to>
      <xdr:col>23</xdr:col>
      <xdr:colOff>133350</xdr:colOff>
      <xdr:row>110</xdr:row>
      <xdr:rowOff>123825</xdr:rowOff>
    </xdr:to>
    <xdr:pic>
      <xdr:nvPicPr>
        <xdr:cNvPr id="2281" name="Picture 2280" descr="Graph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87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133350</xdr:colOff>
      <xdr:row>111</xdr:row>
      <xdr:rowOff>123825</xdr:rowOff>
    </xdr:to>
    <xdr:pic>
      <xdr:nvPicPr>
        <xdr:cNvPr id="2282" name="Picture 2281" descr="Graph">
          <a:hlinkClick xmlns:r="http://schemas.openxmlformats.org/officeDocument/2006/relationships" r:id="rId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1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111</xdr:row>
      <xdr:rowOff>0</xdr:rowOff>
    </xdr:from>
    <xdr:to>
      <xdr:col>23</xdr:col>
      <xdr:colOff>133350</xdr:colOff>
      <xdr:row>111</xdr:row>
      <xdr:rowOff>123825</xdr:rowOff>
    </xdr:to>
    <xdr:pic>
      <xdr:nvPicPr>
        <xdr:cNvPr id="2283" name="Picture 2282" descr="Graph">
          <a:hlinkClick xmlns:r="http://schemas.openxmlformats.org/officeDocument/2006/relationships" r:id="rId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11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133350</xdr:colOff>
      <xdr:row>112</xdr:row>
      <xdr:rowOff>123825</xdr:rowOff>
    </xdr:to>
    <xdr:pic>
      <xdr:nvPicPr>
        <xdr:cNvPr id="2284" name="Picture 2283" descr="Graph">
          <a:hlinkClick xmlns:r="http://schemas.openxmlformats.org/officeDocument/2006/relationships" r:id="rId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5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112</xdr:row>
      <xdr:rowOff>0</xdr:rowOff>
    </xdr:from>
    <xdr:to>
      <xdr:col>23</xdr:col>
      <xdr:colOff>133350</xdr:colOff>
      <xdr:row>112</xdr:row>
      <xdr:rowOff>123825</xdr:rowOff>
    </xdr:to>
    <xdr:pic>
      <xdr:nvPicPr>
        <xdr:cNvPr id="2285" name="Picture 2284" descr="Graph">
          <a:hlinkClick xmlns:r="http://schemas.openxmlformats.org/officeDocument/2006/relationships" r:id="rId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35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133350</xdr:colOff>
      <xdr:row>113</xdr:row>
      <xdr:rowOff>123825</xdr:rowOff>
    </xdr:to>
    <xdr:pic>
      <xdr:nvPicPr>
        <xdr:cNvPr id="2286" name="Picture 2285" descr="Graph">
          <a:hlinkClick xmlns:r="http://schemas.openxmlformats.org/officeDocument/2006/relationships" r:id="rId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9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113</xdr:row>
      <xdr:rowOff>0</xdr:rowOff>
    </xdr:from>
    <xdr:to>
      <xdr:col>23</xdr:col>
      <xdr:colOff>133350</xdr:colOff>
      <xdr:row>113</xdr:row>
      <xdr:rowOff>123825</xdr:rowOff>
    </xdr:to>
    <xdr:pic>
      <xdr:nvPicPr>
        <xdr:cNvPr id="2287" name="Picture 2286" descr="Graph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59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133350</xdr:colOff>
      <xdr:row>114</xdr:row>
      <xdr:rowOff>123825</xdr:rowOff>
    </xdr:to>
    <xdr:pic>
      <xdr:nvPicPr>
        <xdr:cNvPr id="2288" name="Picture 2287" descr="Graph">
          <a:hlinkClick xmlns:r="http://schemas.openxmlformats.org/officeDocument/2006/relationships" r:id="rId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3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114</xdr:row>
      <xdr:rowOff>0</xdr:rowOff>
    </xdr:from>
    <xdr:to>
      <xdr:col>23</xdr:col>
      <xdr:colOff>133350</xdr:colOff>
      <xdr:row>114</xdr:row>
      <xdr:rowOff>123825</xdr:rowOff>
    </xdr:to>
    <xdr:pic>
      <xdr:nvPicPr>
        <xdr:cNvPr id="2289" name="Picture 2288" descr="Graph">
          <a:hlinkClick xmlns:r="http://schemas.openxmlformats.org/officeDocument/2006/relationships" r:id="rId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783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133350</xdr:colOff>
      <xdr:row>115</xdr:row>
      <xdr:rowOff>123825</xdr:rowOff>
    </xdr:to>
    <xdr:pic>
      <xdr:nvPicPr>
        <xdr:cNvPr id="2290" name="Picture 2289" descr="Graph">
          <a:hlinkClick xmlns:r="http://schemas.openxmlformats.org/officeDocument/2006/relationships" r:id="rId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7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115</xdr:row>
      <xdr:rowOff>0</xdr:rowOff>
    </xdr:from>
    <xdr:to>
      <xdr:col>23</xdr:col>
      <xdr:colOff>133350</xdr:colOff>
      <xdr:row>115</xdr:row>
      <xdr:rowOff>123825</xdr:rowOff>
    </xdr:to>
    <xdr:pic>
      <xdr:nvPicPr>
        <xdr:cNvPr id="2291" name="Picture 2290" descr="Graph">
          <a:hlinkClick xmlns:r="http://schemas.openxmlformats.org/officeDocument/2006/relationships" r:id="rId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07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133350</xdr:colOff>
      <xdr:row>116</xdr:row>
      <xdr:rowOff>123825</xdr:rowOff>
    </xdr:to>
    <xdr:pic>
      <xdr:nvPicPr>
        <xdr:cNvPr id="2292" name="Picture 2291" descr="Graph">
          <a:hlinkClick xmlns:r="http://schemas.openxmlformats.org/officeDocument/2006/relationships" r:id="rId3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0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23</xdr:col>
      <xdr:colOff>133350</xdr:colOff>
      <xdr:row>116</xdr:row>
      <xdr:rowOff>123825</xdr:rowOff>
    </xdr:to>
    <xdr:pic>
      <xdr:nvPicPr>
        <xdr:cNvPr id="2293" name="Picture 2292" descr="Graph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30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133350</xdr:colOff>
      <xdr:row>117</xdr:row>
      <xdr:rowOff>123825</xdr:rowOff>
    </xdr:to>
    <xdr:pic>
      <xdr:nvPicPr>
        <xdr:cNvPr id="2294" name="Picture 2293" descr="Graph">
          <a:hlinkClick xmlns:r="http://schemas.openxmlformats.org/officeDocument/2006/relationships" r:id="rId3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4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117</xdr:row>
      <xdr:rowOff>0</xdr:rowOff>
    </xdr:from>
    <xdr:to>
      <xdr:col>23</xdr:col>
      <xdr:colOff>133350</xdr:colOff>
      <xdr:row>117</xdr:row>
      <xdr:rowOff>123825</xdr:rowOff>
    </xdr:to>
    <xdr:pic>
      <xdr:nvPicPr>
        <xdr:cNvPr id="2295" name="Picture 2294" descr="Graph">
          <a:hlinkClick xmlns:r="http://schemas.openxmlformats.org/officeDocument/2006/relationships" r:id="rId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54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133350</xdr:colOff>
      <xdr:row>118</xdr:row>
      <xdr:rowOff>123825</xdr:rowOff>
    </xdr:to>
    <xdr:pic>
      <xdr:nvPicPr>
        <xdr:cNvPr id="2296" name="Picture 2295" descr="Graph">
          <a:hlinkClick xmlns:r="http://schemas.openxmlformats.org/officeDocument/2006/relationships" r:id="rId4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8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118</xdr:row>
      <xdr:rowOff>0</xdr:rowOff>
    </xdr:from>
    <xdr:to>
      <xdr:col>23</xdr:col>
      <xdr:colOff>133350</xdr:colOff>
      <xdr:row>118</xdr:row>
      <xdr:rowOff>123825</xdr:rowOff>
    </xdr:to>
    <xdr:pic>
      <xdr:nvPicPr>
        <xdr:cNvPr id="2297" name="Picture 2296" descr="Graph">
          <a:hlinkClick xmlns:r="http://schemas.openxmlformats.org/officeDocument/2006/relationships" r:id="rId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78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133350</xdr:colOff>
      <xdr:row>119</xdr:row>
      <xdr:rowOff>123825</xdr:rowOff>
    </xdr:to>
    <xdr:pic>
      <xdr:nvPicPr>
        <xdr:cNvPr id="2298" name="Picture 2297" descr="Graph">
          <a:hlinkClick xmlns:r="http://schemas.openxmlformats.org/officeDocument/2006/relationships" r:id="rId4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2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119</xdr:row>
      <xdr:rowOff>0</xdr:rowOff>
    </xdr:from>
    <xdr:to>
      <xdr:col>23</xdr:col>
      <xdr:colOff>133350</xdr:colOff>
      <xdr:row>119</xdr:row>
      <xdr:rowOff>123825</xdr:rowOff>
    </xdr:to>
    <xdr:pic>
      <xdr:nvPicPr>
        <xdr:cNvPr id="2299" name="Picture 2298" descr="Graph">
          <a:hlinkClick xmlns:r="http://schemas.openxmlformats.org/officeDocument/2006/relationships" r:id="rId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02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133350</xdr:colOff>
      <xdr:row>120</xdr:row>
      <xdr:rowOff>123825</xdr:rowOff>
    </xdr:to>
    <xdr:pic>
      <xdr:nvPicPr>
        <xdr:cNvPr id="2300" name="Picture 2299" descr="Graph">
          <a:hlinkClick xmlns:r="http://schemas.openxmlformats.org/officeDocument/2006/relationships" r:id="rId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120</xdr:row>
      <xdr:rowOff>0</xdr:rowOff>
    </xdr:from>
    <xdr:to>
      <xdr:col>23</xdr:col>
      <xdr:colOff>133350</xdr:colOff>
      <xdr:row>120</xdr:row>
      <xdr:rowOff>123825</xdr:rowOff>
    </xdr:to>
    <xdr:pic>
      <xdr:nvPicPr>
        <xdr:cNvPr id="2301" name="Picture 2300" descr="Graph">
          <a:hlinkClick xmlns:r="http://schemas.openxmlformats.org/officeDocument/2006/relationships" r:id="rId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26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133350</xdr:colOff>
      <xdr:row>121</xdr:row>
      <xdr:rowOff>123825</xdr:rowOff>
    </xdr:to>
    <xdr:pic>
      <xdr:nvPicPr>
        <xdr:cNvPr id="2302" name="Picture 2301" descr="Graph">
          <a:hlinkClick xmlns:r="http://schemas.openxmlformats.org/officeDocument/2006/relationships" r:id="rId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9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121</xdr:row>
      <xdr:rowOff>0</xdr:rowOff>
    </xdr:from>
    <xdr:to>
      <xdr:col>23</xdr:col>
      <xdr:colOff>133350</xdr:colOff>
      <xdr:row>121</xdr:row>
      <xdr:rowOff>123825</xdr:rowOff>
    </xdr:to>
    <xdr:pic>
      <xdr:nvPicPr>
        <xdr:cNvPr id="2303" name="Picture 2302" descr="Graph">
          <a:hlinkClick xmlns:r="http://schemas.openxmlformats.org/officeDocument/2006/relationships" r:id="rId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49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133350</xdr:colOff>
      <xdr:row>122</xdr:row>
      <xdr:rowOff>123825</xdr:rowOff>
    </xdr:to>
    <xdr:pic>
      <xdr:nvPicPr>
        <xdr:cNvPr id="2304" name="Picture 2303" descr="Graph">
          <a:hlinkClick xmlns:r="http://schemas.openxmlformats.org/officeDocument/2006/relationships" r:id="rId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3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122</xdr:row>
      <xdr:rowOff>0</xdr:rowOff>
    </xdr:from>
    <xdr:to>
      <xdr:col>23</xdr:col>
      <xdr:colOff>133350</xdr:colOff>
      <xdr:row>122</xdr:row>
      <xdr:rowOff>123825</xdr:rowOff>
    </xdr:to>
    <xdr:pic>
      <xdr:nvPicPr>
        <xdr:cNvPr id="2305" name="Picture 2304" descr="Graph">
          <a:hlinkClick xmlns:r="http://schemas.openxmlformats.org/officeDocument/2006/relationships" r:id="rId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73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133350</xdr:colOff>
      <xdr:row>123</xdr:row>
      <xdr:rowOff>123825</xdr:rowOff>
    </xdr:to>
    <xdr:pic>
      <xdr:nvPicPr>
        <xdr:cNvPr id="2306" name="Picture 2305" descr="Graph">
          <a:hlinkClick xmlns:r="http://schemas.openxmlformats.org/officeDocument/2006/relationships" r:id="rId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7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123</xdr:row>
      <xdr:rowOff>0</xdr:rowOff>
    </xdr:from>
    <xdr:to>
      <xdr:col>23</xdr:col>
      <xdr:colOff>133350</xdr:colOff>
      <xdr:row>123</xdr:row>
      <xdr:rowOff>123825</xdr:rowOff>
    </xdr:to>
    <xdr:pic>
      <xdr:nvPicPr>
        <xdr:cNvPr id="2307" name="Picture 2306" descr="Graph">
          <a:hlinkClick xmlns:r="http://schemas.openxmlformats.org/officeDocument/2006/relationships" r:id="rId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997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133350</xdr:colOff>
      <xdr:row>124</xdr:row>
      <xdr:rowOff>123825</xdr:rowOff>
    </xdr:to>
    <xdr:pic>
      <xdr:nvPicPr>
        <xdr:cNvPr id="2308" name="Picture 2307" descr="Graph">
          <a:hlinkClick xmlns:r="http://schemas.openxmlformats.org/officeDocument/2006/relationships" r:id="rId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1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124</xdr:row>
      <xdr:rowOff>0</xdr:rowOff>
    </xdr:from>
    <xdr:to>
      <xdr:col>23</xdr:col>
      <xdr:colOff>133350</xdr:colOff>
      <xdr:row>124</xdr:row>
      <xdr:rowOff>123825</xdr:rowOff>
    </xdr:to>
    <xdr:pic>
      <xdr:nvPicPr>
        <xdr:cNvPr id="2309" name="Picture 2308" descr="Graph">
          <a:hlinkClick xmlns:r="http://schemas.openxmlformats.org/officeDocument/2006/relationships" r:id="rId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21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133350</xdr:colOff>
      <xdr:row>125</xdr:row>
      <xdr:rowOff>123825</xdr:rowOff>
    </xdr:to>
    <xdr:pic>
      <xdr:nvPicPr>
        <xdr:cNvPr id="2310" name="Picture 2309" descr="Graph">
          <a:hlinkClick xmlns:r="http://schemas.openxmlformats.org/officeDocument/2006/relationships" r:id="rId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5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125</xdr:row>
      <xdr:rowOff>0</xdr:rowOff>
    </xdr:from>
    <xdr:to>
      <xdr:col>23</xdr:col>
      <xdr:colOff>133350</xdr:colOff>
      <xdr:row>125</xdr:row>
      <xdr:rowOff>123825</xdr:rowOff>
    </xdr:to>
    <xdr:pic>
      <xdr:nvPicPr>
        <xdr:cNvPr id="2311" name="Picture 2310" descr="Graph">
          <a:hlinkClick xmlns:r="http://schemas.openxmlformats.org/officeDocument/2006/relationships" r:id="rId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45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133350</xdr:colOff>
      <xdr:row>126</xdr:row>
      <xdr:rowOff>123825</xdr:rowOff>
    </xdr:to>
    <xdr:pic>
      <xdr:nvPicPr>
        <xdr:cNvPr id="2312" name="Picture 2311" descr="Graph">
          <a:hlinkClick xmlns:r="http://schemas.openxmlformats.org/officeDocument/2006/relationships" r:id="rId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8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126</xdr:row>
      <xdr:rowOff>0</xdr:rowOff>
    </xdr:from>
    <xdr:to>
      <xdr:col>23</xdr:col>
      <xdr:colOff>133350</xdr:colOff>
      <xdr:row>126</xdr:row>
      <xdr:rowOff>123825</xdr:rowOff>
    </xdr:to>
    <xdr:pic>
      <xdr:nvPicPr>
        <xdr:cNvPr id="2313" name="Picture 2312" descr="Graph">
          <a:hlinkClick xmlns:r="http://schemas.openxmlformats.org/officeDocument/2006/relationships" r:id="rId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68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133350</xdr:colOff>
      <xdr:row>127</xdr:row>
      <xdr:rowOff>123825</xdr:rowOff>
    </xdr:to>
    <xdr:pic>
      <xdr:nvPicPr>
        <xdr:cNvPr id="2314" name="Picture 2313" descr="Graph">
          <a:hlinkClick xmlns:r="http://schemas.openxmlformats.org/officeDocument/2006/relationships" r:id="rId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2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127</xdr:row>
      <xdr:rowOff>0</xdr:rowOff>
    </xdr:from>
    <xdr:to>
      <xdr:col>23</xdr:col>
      <xdr:colOff>133350</xdr:colOff>
      <xdr:row>127</xdr:row>
      <xdr:rowOff>123825</xdr:rowOff>
    </xdr:to>
    <xdr:pic>
      <xdr:nvPicPr>
        <xdr:cNvPr id="2315" name="Picture 2314" descr="Graph">
          <a:hlinkClick xmlns:r="http://schemas.openxmlformats.org/officeDocument/2006/relationships" r:id="rId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92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133350</xdr:colOff>
      <xdr:row>128</xdr:row>
      <xdr:rowOff>123825</xdr:rowOff>
    </xdr:to>
    <xdr:pic>
      <xdr:nvPicPr>
        <xdr:cNvPr id="2316" name="Picture 2315" descr="Graph">
          <a:hlinkClick xmlns:r="http://schemas.openxmlformats.org/officeDocument/2006/relationships" r:id="rId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6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128</xdr:row>
      <xdr:rowOff>0</xdr:rowOff>
    </xdr:from>
    <xdr:to>
      <xdr:col>23</xdr:col>
      <xdr:colOff>133350</xdr:colOff>
      <xdr:row>128</xdr:row>
      <xdr:rowOff>123825</xdr:rowOff>
    </xdr:to>
    <xdr:pic>
      <xdr:nvPicPr>
        <xdr:cNvPr id="2317" name="Picture 2316" descr="Graph">
          <a:hlinkClick xmlns:r="http://schemas.openxmlformats.org/officeDocument/2006/relationships" r:id="rId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16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133350</xdr:colOff>
      <xdr:row>129</xdr:row>
      <xdr:rowOff>123825</xdr:rowOff>
    </xdr:to>
    <xdr:pic>
      <xdr:nvPicPr>
        <xdr:cNvPr id="2318" name="Picture 2317" descr="Graph">
          <a:hlinkClick xmlns:r="http://schemas.openxmlformats.org/officeDocument/2006/relationships" r:id="rId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0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129</xdr:row>
      <xdr:rowOff>0</xdr:rowOff>
    </xdr:from>
    <xdr:to>
      <xdr:col>23</xdr:col>
      <xdr:colOff>133350</xdr:colOff>
      <xdr:row>129</xdr:row>
      <xdr:rowOff>123825</xdr:rowOff>
    </xdr:to>
    <xdr:pic>
      <xdr:nvPicPr>
        <xdr:cNvPr id="2319" name="Picture 2318" descr="Graph">
          <a:hlinkClick xmlns:r="http://schemas.openxmlformats.org/officeDocument/2006/relationships" r:id="rId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40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133350</xdr:colOff>
      <xdr:row>130</xdr:row>
      <xdr:rowOff>123825</xdr:rowOff>
    </xdr:to>
    <xdr:pic>
      <xdr:nvPicPr>
        <xdr:cNvPr id="2320" name="Picture 2319" descr="Graph">
          <a:hlinkClick xmlns:r="http://schemas.openxmlformats.org/officeDocument/2006/relationships" r:id="rId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4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130</xdr:row>
      <xdr:rowOff>0</xdr:rowOff>
    </xdr:from>
    <xdr:to>
      <xdr:col>23</xdr:col>
      <xdr:colOff>133350</xdr:colOff>
      <xdr:row>130</xdr:row>
      <xdr:rowOff>123825</xdr:rowOff>
    </xdr:to>
    <xdr:pic>
      <xdr:nvPicPr>
        <xdr:cNvPr id="2321" name="Picture 2320" descr="Graph">
          <a:hlinkClick xmlns:r="http://schemas.openxmlformats.org/officeDocument/2006/relationships" r:id="rId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64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133350</xdr:colOff>
      <xdr:row>131</xdr:row>
      <xdr:rowOff>123825</xdr:rowOff>
    </xdr:to>
    <xdr:pic>
      <xdr:nvPicPr>
        <xdr:cNvPr id="2322" name="Picture 2321" descr="Graph">
          <a:hlinkClick xmlns:r="http://schemas.openxmlformats.org/officeDocument/2006/relationships" r:id="rId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8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23</xdr:col>
      <xdr:colOff>133350</xdr:colOff>
      <xdr:row>131</xdr:row>
      <xdr:rowOff>123825</xdr:rowOff>
    </xdr:to>
    <xdr:pic>
      <xdr:nvPicPr>
        <xdr:cNvPr id="2323" name="Picture 2322" descr="Graph">
          <a:hlinkClick xmlns:r="http://schemas.openxmlformats.org/officeDocument/2006/relationships" r:id="rId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188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133350</xdr:colOff>
      <xdr:row>132</xdr:row>
      <xdr:rowOff>123825</xdr:rowOff>
    </xdr:to>
    <xdr:pic>
      <xdr:nvPicPr>
        <xdr:cNvPr id="2324" name="Picture 2323" descr="Graph">
          <a:hlinkClick xmlns:r="http://schemas.openxmlformats.org/officeDocument/2006/relationships" r:id="rId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1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132</xdr:row>
      <xdr:rowOff>0</xdr:rowOff>
    </xdr:from>
    <xdr:to>
      <xdr:col>23</xdr:col>
      <xdr:colOff>133350</xdr:colOff>
      <xdr:row>132</xdr:row>
      <xdr:rowOff>123825</xdr:rowOff>
    </xdr:to>
    <xdr:pic>
      <xdr:nvPicPr>
        <xdr:cNvPr id="2325" name="Picture 2324" descr="Graph">
          <a:hlinkClick xmlns:r="http://schemas.openxmlformats.org/officeDocument/2006/relationships" r:id="rId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11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133350</xdr:colOff>
      <xdr:row>133</xdr:row>
      <xdr:rowOff>123825</xdr:rowOff>
    </xdr:to>
    <xdr:pic>
      <xdr:nvPicPr>
        <xdr:cNvPr id="2326" name="Picture 2325" descr="Graph">
          <a:hlinkClick xmlns:r="http://schemas.openxmlformats.org/officeDocument/2006/relationships" r:id="rId4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5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133</xdr:row>
      <xdr:rowOff>0</xdr:rowOff>
    </xdr:from>
    <xdr:to>
      <xdr:col>23</xdr:col>
      <xdr:colOff>133350</xdr:colOff>
      <xdr:row>133</xdr:row>
      <xdr:rowOff>123825</xdr:rowOff>
    </xdr:to>
    <xdr:pic>
      <xdr:nvPicPr>
        <xdr:cNvPr id="2327" name="Picture 2326" descr="Graph">
          <a:hlinkClick xmlns:r="http://schemas.openxmlformats.org/officeDocument/2006/relationships" r:id="rId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35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133350</xdr:colOff>
      <xdr:row>134</xdr:row>
      <xdr:rowOff>123825</xdr:rowOff>
    </xdr:to>
    <xdr:pic>
      <xdr:nvPicPr>
        <xdr:cNvPr id="2328" name="Picture 2327" descr="Graph">
          <a:hlinkClick xmlns:r="http://schemas.openxmlformats.org/officeDocument/2006/relationships" r:id="rId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9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134</xdr:row>
      <xdr:rowOff>0</xdr:rowOff>
    </xdr:from>
    <xdr:to>
      <xdr:col>23</xdr:col>
      <xdr:colOff>133350</xdr:colOff>
      <xdr:row>134</xdr:row>
      <xdr:rowOff>123825</xdr:rowOff>
    </xdr:to>
    <xdr:pic>
      <xdr:nvPicPr>
        <xdr:cNvPr id="2329" name="Picture 2328" descr="Graph">
          <a:hlinkClick xmlns:r="http://schemas.openxmlformats.org/officeDocument/2006/relationships" r:id="rId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59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133350</xdr:colOff>
      <xdr:row>135</xdr:row>
      <xdr:rowOff>123825</xdr:rowOff>
    </xdr:to>
    <xdr:pic>
      <xdr:nvPicPr>
        <xdr:cNvPr id="2330" name="Picture 2329" descr="Graph">
          <a:hlinkClick xmlns:r="http://schemas.openxmlformats.org/officeDocument/2006/relationships" r:id="rId4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3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135</xdr:row>
      <xdr:rowOff>0</xdr:rowOff>
    </xdr:from>
    <xdr:to>
      <xdr:col>23</xdr:col>
      <xdr:colOff>133350</xdr:colOff>
      <xdr:row>135</xdr:row>
      <xdr:rowOff>123825</xdr:rowOff>
    </xdr:to>
    <xdr:pic>
      <xdr:nvPicPr>
        <xdr:cNvPr id="2331" name="Picture 2330" descr="Graph">
          <a:hlinkClick xmlns:r="http://schemas.openxmlformats.org/officeDocument/2006/relationships" r:id="rId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83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133350</xdr:colOff>
      <xdr:row>136</xdr:row>
      <xdr:rowOff>123825</xdr:rowOff>
    </xdr:to>
    <xdr:pic>
      <xdr:nvPicPr>
        <xdr:cNvPr id="2332" name="Picture 2331" descr="Graph">
          <a:hlinkClick xmlns:r="http://schemas.openxmlformats.org/officeDocument/2006/relationships" r:id="rId4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7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136</xdr:row>
      <xdr:rowOff>0</xdr:rowOff>
    </xdr:from>
    <xdr:to>
      <xdr:col>23</xdr:col>
      <xdr:colOff>133350</xdr:colOff>
      <xdr:row>136</xdr:row>
      <xdr:rowOff>123825</xdr:rowOff>
    </xdr:to>
    <xdr:pic>
      <xdr:nvPicPr>
        <xdr:cNvPr id="2333" name="Picture 2332" descr="Graph">
          <a:hlinkClick xmlns:r="http://schemas.openxmlformats.org/officeDocument/2006/relationships" r:id="rId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07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133350</xdr:colOff>
      <xdr:row>137</xdr:row>
      <xdr:rowOff>123825</xdr:rowOff>
    </xdr:to>
    <xdr:pic>
      <xdr:nvPicPr>
        <xdr:cNvPr id="2334" name="Picture 2333" descr="Graph">
          <a:hlinkClick xmlns:r="http://schemas.openxmlformats.org/officeDocument/2006/relationships" r:id="rId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0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137</xdr:row>
      <xdr:rowOff>0</xdr:rowOff>
    </xdr:from>
    <xdr:to>
      <xdr:col>23</xdr:col>
      <xdr:colOff>133350</xdr:colOff>
      <xdr:row>137</xdr:row>
      <xdr:rowOff>123825</xdr:rowOff>
    </xdr:to>
    <xdr:pic>
      <xdr:nvPicPr>
        <xdr:cNvPr id="2335" name="Picture 2334" descr="Graph">
          <a:hlinkClick xmlns:r="http://schemas.openxmlformats.org/officeDocument/2006/relationships" r:id="rId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30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133350</xdr:colOff>
      <xdr:row>138</xdr:row>
      <xdr:rowOff>123825</xdr:rowOff>
    </xdr:to>
    <xdr:pic>
      <xdr:nvPicPr>
        <xdr:cNvPr id="2336" name="Picture 2335" descr="Graph">
          <a:hlinkClick xmlns:r="http://schemas.openxmlformats.org/officeDocument/2006/relationships" r:id="rId4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4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138</xdr:row>
      <xdr:rowOff>0</xdr:rowOff>
    </xdr:from>
    <xdr:to>
      <xdr:col>23</xdr:col>
      <xdr:colOff>133350</xdr:colOff>
      <xdr:row>138</xdr:row>
      <xdr:rowOff>123825</xdr:rowOff>
    </xdr:to>
    <xdr:pic>
      <xdr:nvPicPr>
        <xdr:cNvPr id="2337" name="Picture 2336" descr="Graph">
          <a:hlinkClick xmlns:r="http://schemas.openxmlformats.org/officeDocument/2006/relationships" r:id="rId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54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133350</xdr:colOff>
      <xdr:row>139</xdr:row>
      <xdr:rowOff>123825</xdr:rowOff>
    </xdr:to>
    <xdr:pic>
      <xdr:nvPicPr>
        <xdr:cNvPr id="2338" name="Picture 2337" descr="Graph">
          <a:hlinkClick xmlns:r="http://schemas.openxmlformats.org/officeDocument/2006/relationships" r:id="rId4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8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139</xdr:row>
      <xdr:rowOff>0</xdr:rowOff>
    </xdr:from>
    <xdr:to>
      <xdr:col>23</xdr:col>
      <xdr:colOff>133350</xdr:colOff>
      <xdr:row>139</xdr:row>
      <xdr:rowOff>123825</xdr:rowOff>
    </xdr:to>
    <xdr:pic>
      <xdr:nvPicPr>
        <xdr:cNvPr id="2339" name="Picture 2338" descr="Graph">
          <a:hlinkClick xmlns:r="http://schemas.openxmlformats.org/officeDocument/2006/relationships" r:id="rId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378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133350</xdr:colOff>
      <xdr:row>140</xdr:row>
      <xdr:rowOff>123825</xdr:rowOff>
    </xdr:to>
    <xdr:pic>
      <xdr:nvPicPr>
        <xdr:cNvPr id="2340" name="Picture 2339" descr="Graph">
          <a:hlinkClick xmlns:r="http://schemas.openxmlformats.org/officeDocument/2006/relationships" r:id="rId4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2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140</xdr:row>
      <xdr:rowOff>0</xdr:rowOff>
    </xdr:from>
    <xdr:to>
      <xdr:col>23</xdr:col>
      <xdr:colOff>133350</xdr:colOff>
      <xdr:row>140</xdr:row>
      <xdr:rowOff>123825</xdr:rowOff>
    </xdr:to>
    <xdr:pic>
      <xdr:nvPicPr>
        <xdr:cNvPr id="2341" name="Picture 2340" descr="Graph">
          <a:hlinkClick xmlns:r="http://schemas.openxmlformats.org/officeDocument/2006/relationships" r:id="rId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02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133350</xdr:colOff>
      <xdr:row>141</xdr:row>
      <xdr:rowOff>123825</xdr:rowOff>
    </xdr:to>
    <xdr:pic>
      <xdr:nvPicPr>
        <xdr:cNvPr id="2342" name="Picture 2341" descr="Graph">
          <a:hlinkClick xmlns:r="http://schemas.openxmlformats.org/officeDocument/2006/relationships" r:id="rId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6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141</xdr:row>
      <xdr:rowOff>0</xdr:rowOff>
    </xdr:from>
    <xdr:to>
      <xdr:col>23</xdr:col>
      <xdr:colOff>133350</xdr:colOff>
      <xdr:row>141</xdr:row>
      <xdr:rowOff>123825</xdr:rowOff>
    </xdr:to>
    <xdr:pic>
      <xdr:nvPicPr>
        <xdr:cNvPr id="2343" name="Picture 2342" descr="Graph">
          <a:hlinkClick xmlns:r="http://schemas.openxmlformats.org/officeDocument/2006/relationships" r:id="rId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26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133350</xdr:colOff>
      <xdr:row>142</xdr:row>
      <xdr:rowOff>123825</xdr:rowOff>
    </xdr:to>
    <xdr:pic>
      <xdr:nvPicPr>
        <xdr:cNvPr id="2344" name="Picture 2343" descr="Graph">
          <a:hlinkClick xmlns:r="http://schemas.openxmlformats.org/officeDocument/2006/relationships" r:id="rId4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9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142</xdr:row>
      <xdr:rowOff>0</xdr:rowOff>
    </xdr:from>
    <xdr:to>
      <xdr:col>23</xdr:col>
      <xdr:colOff>133350</xdr:colOff>
      <xdr:row>142</xdr:row>
      <xdr:rowOff>123825</xdr:rowOff>
    </xdr:to>
    <xdr:pic>
      <xdr:nvPicPr>
        <xdr:cNvPr id="2345" name="Picture 2344" descr="Graph">
          <a:hlinkClick xmlns:r="http://schemas.openxmlformats.org/officeDocument/2006/relationships" r:id="rId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499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133350</xdr:colOff>
      <xdr:row>143</xdr:row>
      <xdr:rowOff>123825</xdr:rowOff>
    </xdr:to>
    <xdr:pic>
      <xdr:nvPicPr>
        <xdr:cNvPr id="2346" name="Picture 2345" descr="Graph">
          <a:hlinkClick xmlns:r="http://schemas.openxmlformats.org/officeDocument/2006/relationships" r:id="rId4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3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143</xdr:row>
      <xdr:rowOff>0</xdr:rowOff>
    </xdr:from>
    <xdr:to>
      <xdr:col>23</xdr:col>
      <xdr:colOff>133350</xdr:colOff>
      <xdr:row>143</xdr:row>
      <xdr:rowOff>123825</xdr:rowOff>
    </xdr:to>
    <xdr:pic>
      <xdr:nvPicPr>
        <xdr:cNvPr id="2347" name="Picture 2346" descr="Graph">
          <a:hlinkClick xmlns:r="http://schemas.openxmlformats.org/officeDocument/2006/relationships" r:id="rId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73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133350</xdr:colOff>
      <xdr:row>144</xdr:row>
      <xdr:rowOff>123825</xdr:rowOff>
    </xdr:to>
    <xdr:pic>
      <xdr:nvPicPr>
        <xdr:cNvPr id="2348" name="Picture 2347" descr="Graph">
          <a:hlinkClick xmlns:r="http://schemas.openxmlformats.org/officeDocument/2006/relationships" r:id="rId4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7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144</xdr:row>
      <xdr:rowOff>0</xdr:rowOff>
    </xdr:from>
    <xdr:to>
      <xdr:col>23</xdr:col>
      <xdr:colOff>133350</xdr:colOff>
      <xdr:row>144</xdr:row>
      <xdr:rowOff>123825</xdr:rowOff>
    </xdr:to>
    <xdr:pic>
      <xdr:nvPicPr>
        <xdr:cNvPr id="2349" name="Picture 2348" descr="Graph">
          <a:hlinkClick xmlns:r="http://schemas.openxmlformats.org/officeDocument/2006/relationships" r:id="rId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975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133350</xdr:colOff>
      <xdr:row>145</xdr:row>
      <xdr:rowOff>123825</xdr:rowOff>
    </xdr:to>
    <xdr:pic>
      <xdr:nvPicPr>
        <xdr:cNvPr id="2350" name="Picture 2349" descr="Graph">
          <a:hlinkClick xmlns:r="http://schemas.openxmlformats.org/officeDocument/2006/relationships" r:id="rId4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1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145</xdr:row>
      <xdr:rowOff>0</xdr:rowOff>
    </xdr:from>
    <xdr:to>
      <xdr:col>23</xdr:col>
      <xdr:colOff>133350</xdr:colOff>
      <xdr:row>145</xdr:row>
      <xdr:rowOff>123825</xdr:rowOff>
    </xdr:to>
    <xdr:pic>
      <xdr:nvPicPr>
        <xdr:cNvPr id="2351" name="Picture 2350" descr="Graph">
          <a:hlinkClick xmlns:r="http://schemas.openxmlformats.org/officeDocument/2006/relationships" r:id="rId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21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133350</xdr:colOff>
      <xdr:row>146</xdr:row>
      <xdr:rowOff>123825</xdr:rowOff>
    </xdr:to>
    <xdr:pic>
      <xdr:nvPicPr>
        <xdr:cNvPr id="2352" name="Picture 2351" descr="Graph">
          <a:hlinkClick xmlns:r="http://schemas.openxmlformats.org/officeDocument/2006/relationships" r:id="rId4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5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146</xdr:row>
      <xdr:rowOff>0</xdr:rowOff>
    </xdr:from>
    <xdr:to>
      <xdr:col>23</xdr:col>
      <xdr:colOff>133350</xdr:colOff>
      <xdr:row>146</xdr:row>
      <xdr:rowOff>123825</xdr:rowOff>
    </xdr:to>
    <xdr:pic>
      <xdr:nvPicPr>
        <xdr:cNvPr id="2353" name="Picture 2352" descr="Graph">
          <a:hlinkClick xmlns:r="http://schemas.openxmlformats.org/officeDocument/2006/relationships" r:id="rId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45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133350</xdr:colOff>
      <xdr:row>147</xdr:row>
      <xdr:rowOff>123825</xdr:rowOff>
    </xdr:to>
    <xdr:pic>
      <xdr:nvPicPr>
        <xdr:cNvPr id="2354" name="Picture 2353" descr="Graph">
          <a:hlinkClick xmlns:r="http://schemas.openxmlformats.org/officeDocument/2006/relationships" r:id="rId4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9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147</xdr:row>
      <xdr:rowOff>0</xdr:rowOff>
    </xdr:from>
    <xdr:to>
      <xdr:col>23</xdr:col>
      <xdr:colOff>133350</xdr:colOff>
      <xdr:row>147</xdr:row>
      <xdr:rowOff>123825</xdr:rowOff>
    </xdr:to>
    <xdr:pic>
      <xdr:nvPicPr>
        <xdr:cNvPr id="2355" name="Picture 2354" descr="Graph">
          <a:hlinkClick xmlns:r="http://schemas.openxmlformats.org/officeDocument/2006/relationships" r:id="rId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69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133350</xdr:colOff>
      <xdr:row>148</xdr:row>
      <xdr:rowOff>123825</xdr:rowOff>
    </xdr:to>
    <xdr:pic>
      <xdr:nvPicPr>
        <xdr:cNvPr id="2356" name="Picture 2355" descr="Graph">
          <a:hlinkClick xmlns:r="http://schemas.openxmlformats.org/officeDocument/2006/relationships" r:id="rId4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2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148</xdr:row>
      <xdr:rowOff>0</xdr:rowOff>
    </xdr:from>
    <xdr:to>
      <xdr:col>23</xdr:col>
      <xdr:colOff>133350</xdr:colOff>
      <xdr:row>148</xdr:row>
      <xdr:rowOff>123825</xdr:rowOff>
    </xdr:to>
    <xdr:pic>
      <xdr:nvPicPr>
        <xdr:cNvPr id="2357" name="Picture 2356" descr="Graph">
          <a:hlinkClick xmlns:r="http://schemas.openxmlformats.org/officeDocument/2006/relationships" r:id="rId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592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133350</xdr:colOff>
      <xdr:row>149</xdr:row>
      <xdr:rowOff>123825</xdr:rowOff>
    </xdr:to>
    <xdr:pic>
      <xdr:nvPicPr>
        <xdr:cNvPr id="2358" name="Picture 2357" descr="Graph">
          <a:hlinkClick xmlns:r="http://schemas.openxmlformats.org/officeDocument/2006/relationships" r:id="rId4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6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149</xdr:row>
      <xdr:rowOff>0</xdr:rowOff>
    </xdr:from>
    <xdr:to>
      <xdr:col>23</xdr:col>
      <xdr:colOff>133350</xdr:colOff>
      <xdr:row>149</xdr:row>
      <xdr:rowOff>123825</xdr:rowOff>
    </xdr:to>
    <xdr:pic>
      <xdr:nvPicPr>
        <xdr:cNvPr id="2359" name="Picture 2358" descr="Graph">
          <a:hlinkClick xmlns:r="http://schemas.openxmlformats.org/officeDocument/2006/relationships" r:id="rId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166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133350</xdr:colOff>
      <xdr:row>150</xdr:row>
      <xdr:rowOff>123825</xdr:rowOff>
    </xdr:to>
    <xdr:pic>
      <xdr:nvPicPr>
        <xdr:cNvPr id="2360" name="Picture 2359" descr="Graph">
          <a:hlinkClick xmlns:r="http://schemas.openxmlformats.org/officeDocument/2006/relationships" r:id="rId4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0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150</xdr:row>
      <xdr:rowOff>0</xdr:rowOff>
    </xdr:from>
    <xdr:to>
      <xdr:col>23</xdr:col>
      <xdr:colOff>133350</xdr:colOff>
      <xdr:row>150</xdr:row>
      <xdr:rowOff>123825</xdr:rowOff>
    </xdr:to>
    <xdr:pic>
      <xdr:nvPicPr>
        <xdr:cNvPr id="2361" name="Picture 2360" descr="Graph">
          <a:hlinkClick xmlns:r="http://schemas.openxmlformats.org/officeDocument/2006/relationships" r:id="rId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404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133350</xdr:colOff>
      <xdr:row>151</xdr:row>
      <xdr:rowOff>123825</xdr:rowOff>
    </xdr:to>
    <xdr:pic>
      <xdr:nvPicPr>
        <xdr:cNvPr id="2362" name="Picture 2361" descr="Graph">
          <a:hlinkClick xmlns:r="http://schemas.openxmlformats.org/officeDocument/2006/relationships" r:id="rId4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4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151</xdr:row>
      <xdr:rowOff>0</xdr:rowOff>
    </xdr:from>
    <xdr:to>
      <xdr:col>23</xdr:col>
      <xdr:colOff>133350</xdr:colOff>
      <xdr:row>151</xdr:row>
      <xdr:rowOff>123825</xdr:rowOff>
    </xdr:to>
    <xdr:pic>
      <xdr:nvPicPr>
        <xdr:cNvPr id="2363" name="Picture 2362" descr="Graph">
          <a:hlinkClick xmlns:r="http://schemas.openxmlformats.org/officeDocument/2006/relationships" r:id="rId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64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133350</xdr:colOff>
      <xdr:row>152</xdr:row>
      <xdr:rowOff>123825</xdr:rowOff>
    </xdr:to>
    <xdr:pic>
      <xdr:nvPicPr>
        <xdr:cNvPr id="2364" name="Picture 2363" descr="Graph">
          <a:hlinkClick xmlns:r="http://schemas.openxmlformats.org/officeDocument/2006/relationships" r:id="rId4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8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152</xdr:row>
      <xdr:rowOff>0</xdr:rowOff>
    </xdr:from>
    <xdr:to>
      <xdr:col>23</xdr:col>
      <xdr:colOff>133350</xdr:colOff>
      <xdr:row>152</xdr:row>
      <xdr:rowOff>123825</xdr:rowOff>
    </xdr:to>
    <xdr:pic>
      <xdr:nvPicPr>
        <xdr:cNvPr id="2365" name="Picture 2364" descr="Graph">
          <a:hlinkClick xmlns:r="http://schemas.openxmlformats.org/officeDocument/2006/relationships" r:id="rId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88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133350</xdr:colOff>
      <xdr:row>153</xdr:row>
      <xdr:rowOff>123825</xdr:rowOff>
    </xdr:to>
    <xdr:pic>
      <xdr:nvPicPr>
        <xdr:cNvPr id="2366" name="Picture 2365" descr="Graph">
          <a:hlinkClick xmlns:r="http://schemas.openxmlformats.org/officeDocument/2006/relationships" r:id="rId4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1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153</xdr:row>
      <xdr:rowOff>0</xdr:rowOff>
    </xdr:from>
    <xdr:to>
      <xdr:col>23</xdr:col>
      <xdr:colOff>133350</xdr:colOff>
      <xdr:row>153</xdr:row>
      <xdr:rowOff>123825</xdr:rowOff>
    </xdr:to>
    <xdr:pic>
      <xdr:nvPicPr>
        <xdr:cNvPr id="2367" name="Picture 2366" descr="Graph">
          <a:hlinkClick xmlns:r="http://schemas.openxmlformats.org/officeDocument/2006/relationships" r:id="rId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11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133350</xdr:colOff>
      <xdr:row>154</xdr:row>
      <xdr:rowOff>123825</xdr:rowOff>
    </xdr:to>
    <xdr:pic>
      <xdr:nvPicPr>
        <xdr:cNvPr id="2368" name="Picture 2367" descr="Graph">
          <a:hlinkClick xmlns:r="http://schemas.openxmlformats.org/officeDocument/2006/relationships" r:id="rId4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5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154</xdr:row>
      <xdr:rowOff>0</xdr:rowOff>
    </xdr:from>
    <xdr:to>
      <xdr:col>23</xdr:col>
      <xdr:colOff>133350</xdr:colOff>
      <xdr:row>154</xdr:row>
      <xdr:rowOff>123825</xdr:rowOff>
    </xdr:to>
    <xdr:pic>
      <xdr:nvPicPr>
        <xdr:cNvPr id="2369" name="Picture 2368" descr="Graph">
          <a:hlinkClick xmlns:r="http://schemas.openxmlformats.org/officeDocument/2006/relationships" r:id="rId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35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133350</xdr:colOff>
      <xdr:row>155</xdr:row>
      <xdr:rowOff>123825</xdr:rowOff>
    </xdr:to>
    <xdr:pic>
      <xdr:nvPicPr>
        <xdr:cNvPr id="2370" name="Picture 2369" descr="Graph">
          <a:hlinkClick xmlns:r="http://schemas.openxmlformats.org/officeDocument/2006/relationships" r:id="rId4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9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155</xdr:row>
      <xdr:rowOff>0</xdr:rowOff>
    </xdr:from>
    <xdr:to>
      <xdr:col>23</xdr:col>
      <xdr:colOff>133350</xdr:colOff>
      <xdr:row>155</xdr:row>
      <xdr:rowOff>123825</xdr:rowOff>
    </xdr:to>
    <xdr:pic>
      <xdr:nvPicPr>
        <xdr:cNvPr id="2371" name="Picture 2370" descr="Graph">
          <a:hlinkClick xmlns:r="http://schemas.openxmlformats.org/officeDocument/2006/relationships" r:id="rId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7595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2372" name="Picture 237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2373" name="Picture 237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2374" name="Picture 237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2375" name="Picture 237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00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2376" name="Picture 237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0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2377" name="Picture 237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00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2378" name="Picture 237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2379" name="Picture 237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00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2380" name="Picture 237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0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2381" name="Picture 238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200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2382" name="Picture 238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0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2383" name="Picture 238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400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2384" name="Picture 238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0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2385" name="Picture 238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00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2386" name="Picture 238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0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2387" name="Picture 238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00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2388" name="Picture 238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0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2389" name="Picture 238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000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2390" name="Picture 238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2391" name="Picture 239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200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2392" name="Picture 239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2393" name="Picture 239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400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2394" name="Picture 239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2395" name="Picture 239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00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2396" name="Picture 239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2397" name="Picture 239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80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2398" name="Picture 239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2399" name="Picture 239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00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2400" name="Picture 239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0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2401" name="Picture 240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200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2402" name="Picture 240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0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2403" name="Picture 240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400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2404" name="Picture 240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0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2405" name="Picture 240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600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2406" name="Picture 240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0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2407" name="Picture 240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800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2408" name="Picture 240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0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2409" name="Picture 240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000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2410" name="Picture 240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0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2411" name="Picture 241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200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2412" name="Picture 241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0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2413" name="Picture 241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400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2414" name="Picture 241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0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2415" name="Picture 241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600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2416" name="Picture 241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0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2417" name="Picture 241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800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2418" name="Picture 241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0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2419" name="Picture 241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000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2420" name="Picture 241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0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2421" name="Picture 242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200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2422" name="Picture 242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2423" name="Picture 242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2424" name="Picture 242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0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2425" name="Picture 242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600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2426" name="Picture 242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0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2427" name="Picture 242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800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2428" name="Picture 242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0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2429" name="Picture 242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000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2430" name="Picture 242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2431" name="Picture 243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200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2432" name="Picture 243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2433" name="Picture 243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400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2434" name="Picture 243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0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2435" name="Picture 243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600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2436" name="Picture 243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0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2437" name="Picture 243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800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2438" name="Picture 243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2439" name="Picture 243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001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2440" name="Picture 243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01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2441" name="Picture 244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201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2442" name="Picture 244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1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2443" name="Picture 244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401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2444" name="Picture 244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1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2445" name="Picture 244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601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2446" name="Picture 244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2447" name="Picture 244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80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2448" name="Picture 244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2449" name="Picture 244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00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2450" name="Picture 244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1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2451" name="Picture 245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201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2452" name="Picture 245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1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2453" name="Picture 245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401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2454" name="Picture 245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1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2455" name="Picture 245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601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2456" name="Picture 245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1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2457" name="Picture 245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801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2458" name="Picture 245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1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2459" name="Picture 245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001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2460" name="Picture 245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1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2461" name="Picture 246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201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2462" name="Picture 246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1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2463" name="Picture 246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401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2464" name="Picture 246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1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2465" name="Picture 246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601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2466" name="Picture 246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1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2467" name="Picture 246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801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2468" name="Picture 246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1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2469" name="Picture 246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001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2470" name="Picture 246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1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2471" name="Picture 247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201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2472" name="Picture 247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2473" name="Picture 247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2474" name="Picture 247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01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2475" name="Picture 247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601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2476" name="Picture 247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01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2477" name="Picture 247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1801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2478" name="Picture 247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2479" name="Picture 247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001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2480" name="Picture 247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01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2481" name="Picture 248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201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2482" name="Picture 248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01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2483" name="Picture 248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401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2484" name="Picture 248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01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2485" name="Picture 248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601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2486" name="Picture 248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2487" name="Picture 248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801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2488" name="Picture 248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01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133350</xdr:colOff>
      <xdr:row>61</xdr:row>
      <xdr:rowOff>123825</xdr:rowOff>
    </xdr:to>
    <xdr:pic>
      <xdr:nvPicPr>
        <xdr:cNvPr id="2489" name="Picture 248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001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133350</xdr:colOff>
      <xdr:row>62</xdr:row>
      <xdr:rowOff>123825</xdr:rowOff>
    </xdr:to>
    <xdr:pic>
      <xdr:nvPicPr>
        <xdr:cNvPr id="2490" name="Picture 248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01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133350</xdr:colOff>
      <xdr:row>62</xdr:row>
      <xdr:rowOff>123825</xdr:rowOff>
    </xdr:to>
    <xdr:pic>
      <xdr:nvPicPr>
        <xdr:cNvPr id="2491" name="Picture 249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201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133350</xdr:colOff>
      <xdr:row>63</xdr:row>
      <xdr:rowOff>123825</xdr:rowOff>
    </xdr:to>
    <xdr:pic>
      <xdr:nvPicPr>
        <xdr:cNvPr id="2492" name="Picture 249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01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133350</xdr:colOff>
      <xdr:row>63</xdr:row>
      <xdr:rowOff>123825</xdr:rowOff>
    </xdr:to>
    <xdr:pic>
      <xdr:nvPicPr>
        <xdr:cNvPr id="2493" name="Picture 249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401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133350</xdr:colOff>
      <xdr:row>64</xdr:row>
      <xdr:rowOff>123825</xdr:rowOff>
    </xdr:to>
    <xdr:pic>
      <xdr:nvPicPr>
        <xdr:cNvPr id="2494" name="Picture 249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01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133350</xdr:colOff>
      <xdr:row>64</xdr:row>
      <xdr:rowOff>123825</xdr:rowOff>
    </xdr:to>
    <xdr:pic>
      <xdr:nvPicPr>
        <xdr:cNvPr id="2495" name="Picture 249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601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133350</xdr:colOff>
      <xdr:row>65</xdr:row>
      <xdr:rowOff>123825</xdr:rowOff>
    </xdr:to>
    <xdr:pic>
      <xdr:nvPicPr>
        <xdr:cNvPr id="2496" name="Picture 249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0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133350</xdr:colOff>
      <xdr:row>65</xdr:row>
      <xdr:rowOff>123825</xdr:rowOff>
    </xdr:to>
    <xdr:pic>
      <xdr:nvPicPr>
        <xdr:cNvPr id="2497" name="Picture 249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80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133350</xdr:colOff>
      <xdr:row>66</xdr:row>
      <xdr:rowOff>123825</xdr:rowOff>
    </xdr:to>
    <xdr:pic>
      <xdr:nvPicPr>
        <xdr:cNvPr id="2498" name="Picture 249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133350</xdr:colOff>
      <xdr:row>66</xdr:row>
      <xdr:rowOff>123825</xdr:rowOff>
    </xdr:to>
    <xdr:pic>
      <xdr:nvPicPr>
        <xdr:cNvPr id="2499" name="Picture 249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00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133350</xdr:colOff>
      <xdr:row>67</xdr:row>
      <xdr:rowOff>123825</xdr:rowOff>
    </xdr:to>
    <xdr:pic>
      <xdr:nvPicPr>
        <xdr:cNvPr id="2500" name="Picture 249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01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133350</xdr:colOff>
      <xdr:row>67</xdr:row>
      <xdr:rowOff>123825</xdr:rowOff>
    </xdr:to>
    <xdr:pic>
      <xdr:nvPicPr>
        <xdr:cNvPr id="2501" name="Picture 250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201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133350</xdr:colOff>
      <xdr:row>68</xdr:row>
      <xdr:rowOff>123825</xdr:rowOff>
    </xdr:to>
    <xdr:pic>
      <xdr:nvPicPr>
        <xdr:cNvPr id="2502" name="Picture 250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01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133350</xdr:colOff>
      <xdr:row>68</xdr:row>
      <xdr:rowOff>123825</xdr:rowOff>
    </xdr:to>
    <xdr:pic>
      <xdr:nvPicPr>
        <xdr:cNvPr id="2503" name="Picture 250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401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133350</xdr:colOff>
      <xdr:row>69</xdr:row>
      <xdr:rowOff>123825</xdr:rowOff>
    </xdr:to>
    <xdr:pic>
      <xdr:nvPicPr>
        <xdr:cNvPr id="2504" name="Picture 250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01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133350</xdr:colOff>
      <xdr:row>69</xdr:row>
      <xdr:rowOff>123825</xdr:rowOff>
    </xdr:to>
    <xdr:pic>
      <xdr:nvPicPr>
        <xdr:cNvPr id="2505" name="Picture 250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601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133350</xdr:colOff>
      <xdr:row>70</xdr:row>
      <xdr:rowOff>123825</xdr:rowOff>
    </xdr:to>
    <xdr:pic>
      <xdr:nvPicPr>
        <xdr:cNvPr id="2506" name="Picture 250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01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133350</xdr:colOff>
      <xdr:row>70</xdr:row>
      <xdr:rowOff>123825</xdr:rowOff>
    </xdr:to>
    <xdr:pic>
      <xdr:nvPicPr>
        <xdr:cNvPr id="2507" name="Picture 250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801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133350</xdr:colOff>
      <xdr:row>71</xdr:row>
      <xdr:rowOff>123825</xdr:rowOff>
    </xdr:to>
    <xdr:pic>
      <xdr:nvPicPr>
        <xdr:cNvPr id="2508" name="Picture 250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1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71</xdr:row>
      <xdr:rowOff>0</xdr:rowOff>
    </xdr:from>
    <xdr:to>
      <xdr:col>23</xdr:col>
      <xdr:colOff>133350</xdr:colOff>
      <xdr:row>71</xdr:row>
      <xdr:rowOff>123825</xdr:rowOff>
    </xdr:to>
    <xdr:pic>
      <xdr:nvPicPr>
        <xdr:cNvPr id="2509" name="Picture 250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001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133350</xdr:colOff>
      <xdr:row>72</xdr:row>
      <xdr:rowOff>123825</xdr:rowOff>
    </xdr:to>
    <xdr:pic>
      <xdr:nvPicPr>
        <xdr:cNvPr id="2510" name="Picture 250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01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23</xdr:col>
      <xdr:colOff>133350</xdr:colOff>
      <xdr:row>72</xdr:row>
      <xdr:rowOff>123825</xdr:rowOff>
    </xdr:to>
    <xdr:pic>
      <xdr:nvPicPr>
        <xdr:cNvPr id="2511" name="Picture 251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201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133350</xdr:colOff>
      <xdr:row>73</xdr:row>
      <xdr:rowOff>123825</xdr:rowOff>
    </xdr:to>
    <xdr:pic>
      <xdr:nvPicPr>
        <xdr:cNvPr id="2512" name="Picture 251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01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73</xdr:row>
      <xdr:rowOff>0</xdr:rowOff>
    </xdr:from>
    <xdr:to>
      <xdr:col>23</xdr:col>
      <xdr:colOff>133350</xdr:colOff>
      <xdr:row>73</xdr:row>
      <xdr:rowOff>123825</xdr:rowOff>
    </xdr:to>
    <xdr:pic>
      <xdr:nvPicPr>
        <xdr:cNvPr id="2513" name="Picture 251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401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133350</xdr:colOff>
      <xdr:row>74</xdr:row>
      <xdr:rowOff>123825</xdr:rowOff>
    </xdr:to>
    <xdr:pic>
      <xdr:nvPicPr>
        <xdr:cNvPr id="2514" name="Picture 251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01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74</xdr:row>
      <xdr:rowOff>0</xdr:rowOff>
    </xdr:from>
    <xdr:to>
      <xdr:col>23</xdr:col>
      <xdr:colOff>133350</xdr:colOff>
      <xdr:row>74</xdr:row>
      <xdr:rowOff>123825</xdr:rowOff>
    </xdr:to>
    <xdr:pic>
      <xdr:nvPicPr>
        <xdr:cNvPr id="2515" name="Picture 251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601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133350</xdr:colOff>
      <xdr:row>75</xdr:row>
      <xdr:rowOff>123825</xdr:rowOff>
    </xdr:to>
    <xdr:pic>
      <xdr:nvPicPr>
        <xdr:cNvPr id="2516" name="Picture 251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01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75</xdr:row>
      <xdr:rowOff>0</xdr:rowOff>
    </xdr:from>
    <xdr:to>
      <xdr:col>23</xdr:col>
      <xdr:colOff>133350</xdr:colOff>
      <xdr:row>75</xdr:row>
      <xdr:rowOff>123825</xdr:rowOff>
    </xdr:to>
    <xdr:pic>
      <xdr:nvPicPr>
        <xdr:cNvPr id="2517" name="Picture 251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801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133350</xdr:colOff>
      <xdr:row>76</xdr:row>
      <xdr:rowOff>123825</xdr:rowOff>
    </xdr:to>
    <xdr:pic>
      <xdr:nvPicPr>
        <xdr:cNvPr id="2518" name="Picture 251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23</xdr:col>
      <xdr:colOff>133350</xdr:colOff>
      <xdr:row>76</xdr:row>
      <xdr:rowOff>123825</xdr:rowOff>
    </xdr:to>
    <xdr:pic>
      <xdr:nvPicPr>
        <xdr:cNvPr id="2519" name="Picture 251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002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133350</xdr:colOff>
      <xdr:row>77</xdr:row>
      <xdr:rowOff>123825</xdr:rowOff>
    </xdr:to>
    <xdr:pic>
      <xdr:nvPicPr>
        <xdr:cNvPr id="2520" name="Picture 251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02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77</xdr:row>
      <xdr:rowOff>0</xdr:rowOff>
    </xdr:from>
    <xdr:to>
      <xdr:col>23</xdr:col>
      <xdr:colOff>133350</xdr:colOff>
      <xdr:row>77</xdr:row>
      <xdr:rowOff>123825</xdr:rowOff>
    </xdr:to>
    <xdr:pic>
      <xdr:nvPicPr>
        <xdr:cNvPr id="2521" name="Picture 252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202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133350</xdr:colOff>
      <xdr:row>78</xdr:row>
      <xdr:rowOff>123825</xdr:rowOff>
    </xdr:to>
    <xdr:pic>
      <xdr:nvPicPr>
        <xdr:cNvPr id="2522" name="Picture 252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78</xdr:row>
      <xdr:rowOff>0</xdr:rowOff>
    </xdr:from>
    <xdr:to>
      <xdr:col>23</xdr:col>
      <xdr:colOff>133350</xdr:colOff>
      <xdr:row>78</xdr:row>
      <xdr:rowOff>123825</xdr:rowOff>
    </xdr:to>
    <xdr:pic>
      <xdr:nvPicPr>
        <xdr:cNvPr id="2523" name="Picture 252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133350</xdr:colOff>
      <xdr:row>79</xdr:row>
      <xdr:rowOff>123825</xdr:rowOff>
    </xdr:to>
    <xdr:pic>
      <xdr:nvPicPr>
        <xdr:cNvPr id="2524" name="Picture 252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02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23</xdr:col>
      <xdr:colOff>133350</xdr:colOff>
      <xdr:row>79</xdr:row>
      <xdr:rowOff>123825</xdr:rowOff>
    </xdr:to>
    <xdr:pic>
      <xdr:nvPicPr>
        <xdr:cNvPr id="2525" name="Picture 252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602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133350</xdr:colOff>
      <xdr:row>80</xdr:row>
      <xdr:rowOff>123825</xdr:rowOff>
    </xdr:to>
    <xdr:pic>
      <xdr:nvPicPr>
        <xdr:cNvPr id="2526" name="Picture 252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02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80</xdr:row>
      <xdr:rowOff>0</xdr:rowOff>
    </xdr:from>
    <xdr:to>
      <xdr:col>23</xdr:col>
      <xdr:colOff>133350</xdr:colOff>
      <xdr:row>80</xdr:row>
      <xdr:rowOff>123825</xdr:rowOff>
    </xdr:to>
    <xdr:pic>
      <xdr:nvPicPr>
        <xdr:cNvPr id="2527" name="Picture 252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6802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133350</xdr:colOff>
      <xdr:row>81</xdr:row>
      <xdr:rowOff>123825</xdr:rowOff>
    </xdr:to>
    <xdr:pic>
      <xdr:nvPicPr>
        <xdr:cNvPr id="2528" name="Picture 252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2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81</xdr:row>
      <xdr:rowOff>0</xdr:rowOff>
    </xdr:from>
    <xdr:to>
      <xdr:col>23</xdr:col>
      <xdr:colOff>133350</xdr:colOff>
      <xdr:row>81</xdr:row>
      <xdr:rowOff>123825</xdr:rowOff>
    </xdr:to>
    <xdr:pic>
      <xdr:nvPicPr>
        <xdr:cNvPr id="2529" name="Picture 252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002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133350</xdr:colOff>
      <xdr:row>82</xdr:row>
      <xdr:rowOff>123825</xdr:rowOff>
    </xdr:to>
    <xdr:pic>
      <xdr:nvPicPr>
        <xdr:cNvPr id="2530" name="Picture 252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02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82</xdr:row>
      <xdr:rowOff>0</xdr:rowOff>
    </xdr:from>
    <xdr:to>
      <xdr:col>23</xdr:col>
      <xdr:colOff>133350</xdr:colOff>
      <xdr:row>82</xdr:row>
      <xdr:rowOff>123825</xdr:rowOff>
    </xdr:to>
    <xdr:pic>
      <xdr:nvPicPr>
        <xdr:cNvPr id="2531" name="Picture 253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202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133350</xdr:colOff>
      <xdr:row>83</xdr:row>
      <xdr:rowOff>123825</xdr:rowOff>
    </xdr:to>
    <xdr:pic>
      <xdr:nvPicPr>
        <xdr:cNvPr id="2532" name="Picture 253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02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83</xdr:row>
      <xdr:rowOff>0</xdr:rowOff>
    </xdr:from>
    <xdr:to>
      <xdr:col>23</xdr:col>
      <xdr:colOff>133350</xdr:colOff>
      <xdr:row>83</xdr:row>
      <xdr:rowOff>123825</xdr:rowOff>
    </xdr:to>
    <xdr:pic>
      <xdr:nvPicPr>
        <xdr:cNvPr id="2533" name="Picture 253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402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133350</xdr:colOff>
      <xdr:row>84</xdr:row>
      <xdr:rowOff>123825</xdr:rowOff>
    </xdr:to>
    <xdr:pic>
      <xdr:nvPicPr>
        <xdr:cNvPr id="2534" name="Picture 253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02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23</xdr:col>
      <xdr:colOff>133350</xdr:colOff>
      <xdr:row>84</xdr:row>
      <xdr:rowOff>123825</xdr:rowOff>
    </xdr:to>
    <xdr:pic>
      <xdr:nvPicPr>
        <xdr:cNvPr id="2535" name="Picture 253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602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133350</xdr:colOff>
      <xdr:row>85</xdr:row>
      <xdr:rowOff>123825</xdr:rowOff>
    </xdr:to>
    <xdr:pic>
      <xdr:nvPicPr>
        <xdr:cNvPr id="2536" name="Picture 253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02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85</xdr:row>
      <xdr:rowOff>0</xdr:rowOff>
    </xdr:from>
    <xdr:to>
      <xdr:col>23</xdr:col>
      <xdr:colOff>133350</xdr:colOff>
      <xdr:row>85</xdr:row>
      <xdr:rowOff>123825</xdr:rowOff>
    </xdr:to>
    <xdr:pic>
      <xdr:nvPicPr>
        <xdr:cNvPr id="2537" name="Picture 253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7802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133350</xdr:colOff>
      <xdr:row>86</xdr:row>
      <xdr:rowOff>123825</xdr:rowOff>
    </xdr:to>
    <xdr:pic>
      <xdr:nvPicPr>
        <xdr:cNvPr id="2538" name="Picture 253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02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86</xdr:row>
      <xdr:rowOff>0</xdr:rowOff>
    </xdr:from>
    <xdr:to>
      <xdr:col>23</xdr:col>
      <xdr:colOff>133350</xdr:colOff>
      <xdr:row>86</xdr:row>
      <xdr:rowOff>123825</xdr:rowOff>
    </xdr:to>
    <xdr:pic>
      <xdr:nvPicPr>
        <xdr:cNvPr id="2539" name="Picture 253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002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133350</xdr:colOff>
      <xdr:row>87</xdr:row>
      <xdr:rowOff>123825</xdr:rowOff>
    </xdr:to>
    <xdr:pic>
      <xdr:nvPicPr>
        <xdr:cNvPr id="2540" name="Picture 253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02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87</xdr:row>
      <xdr:rowOff>0</xdr:rowOff>
    </xdr:from>
    <xdr:to>
      <xdr:col>23</xdr:col>
      <xdr:colOff>133350</xdr:colOff>
      <xdr:row>87</xdr:row>
      <xdr:rowOff>123825</xdr:rowOff>
    </xdr:to>
    <xdr:pic>
      <xdr:nvPicPr>
        <xdr:cNvPr id="2541" name="Picture 254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202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133350</xdr:colOff>
      <xdr:row>88</xdr:row>
      <xdr:rowOff>123825</xdr:rowOff>
    </xdr:to>
    <xdr:pic>
      <xdr:nvPicPr>
        <xdr:cNvPr id="2542" name="Picture 254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02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88</xdr:row>
      <xdr:rowOff>0</xdr:rowOff>
    </xdr:from>
    <xdr:to>
      <xdr:col>23</xdr:col>
      <xdr:colOff>133350</xdr:colOff>
      <xdr:row>88</xdr:row>
      <xdr:rowOff>123825</xdr:rowOff>
    </xdr:to>
    <xdr:pic>
      <xdr:nvPicPr>
        <xdr:cNvPr id="2543" name="Picture 254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402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133350</xdr:colOff>
      <xdr:row>89</xdr:row>
      <xdr:rowOff>123825</xdr:rowOff>
    </xdr:to>
    <xdr:pic>
      <xdr:nvPicPr>
        <xdr:cNvPr id="2544" name="Picture 254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02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89</xdr:row>
      <xdr:rowOff>0</xdr:rowOff>
    </xdr:from>
    <xdr:to>
      <xdr:col>23</xdr:col>
      <xdr:colOff>133350</xdr:colOff>
      <xdr:row>89</xdr:row>
      <xdr:rowOff>123825</xdr:rowOff>
    </xdr:to>
    <xdr:pic>
      <xdr:nvPicPr>
        <xdr:cNvPr id="2545" name="Picture 254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602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133350</xdr:colOff>
      <xdr:row>90</xdr:row>
      <xdr:rowOff>123825</xdr:rowOff>
    </xdr:to>
    <xdr:pic>
      <xdr:nvPicPr>
        <xdr:cNvPr id="2546" name="Picture 254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0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90</xdr:row>
      <xdr:rowOff>0</xdr:rowOff>
    </xdr:from>
    <xdr:to>
      <xdr:col>23</xdr:col>
      <xdr:colOff>133350</xdr:colOff>
      <xdr:row>90</xdr:row>
      <xdr:rowOff>123825</xdr:rowOff>
    </xdr:to>
    <xdr:pic>
      <xdr:nvPicPr>
        <xdr:cNvPr id="2547" name="Picture 254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880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133350</xdr:colOff>
      <xdr:row>91</xdr:row>
      <xdr:rowOff>123825</xdr:rowOff>
    </xdr:to>
    <xdr:pic>
      <xdr:nvPicPr>
        <xdr:cNvPr id="2548" name="Picture 254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0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91</xdr:row>
      <xdr:rowOff>0</xdr:rowOff>
    </xdr:from>
    <xdr:to>
      <xdr:col>23</xdr:col>
      <xdr:colOff>133350</xdr:colOff>
      <xdr:row>91</xdr:row>
      <xdr:rowOff>123825</xdr:rowOff>
    </xdr:to>
    <xdr:pic>
      <xdr:nvPicPr>
        <xdr:cNvPr id="2549" name="Picture 254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00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133350</xdr:colOff>
      <xdr:row>92</xdr:row>
      <xdr:rowOff>123825</xdr:rowOff>
    </xdr:to>
    <xdr:pic>
      <xdr:nvPicPr>
        <xdr:cNvPr id="2550" name="Picture 254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92</xdr:row>
      <xdr:rowOff>0</xdr:rowOff>
    </xdr:from>
    <xdr:to>
      <xdr:col>23</xdr:col>
      <xdr:colOff>133350</xdr:colOff>
      <xdr:row>92</xdr:row>
      <xdr:rowOff>123825</xdr:rowOff>
    </xdr:to>
    <xdr:pic>
      <xdr:nvPicPr>
        <xdr:cNvPr id="2551" name="Picture 255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202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133350</xdr:colOff>
      <xdr:row>93</xdr:row>
      <xdr:rowOff>123825</xdr:rowOff>
    </xdr:to>
    <xdr:pic>
      <xdr:nvPicPr>
        <xdr:cNvPr id="2552" name="Picture 255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02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93</xdr:row>
      <xdr:rowOff>0</xdr:rowOff>
    </xdr:from>
    <xdr:to>
      <xdr:col>23</xdr:col>
      <xdr:colOff>133350</xdr:colOff>
      <xdr:row>93</xdr:row>
      <xdr:rowOff>123825</xdr:rowOff>
    </xdr:to>
    <xdr:pic>
      <xdr:nvPicPr>
        <xdr:cNvPr id="2553" name="Picture 255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402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133350</xdr:colOff>
      <xdr:row>94</xdr:row>
      <xdr:rowOff>123825</xdr:rowOff>
    </xdr:to>
    <xdr:pic>
      <xdr:nvPicPr>
        <xdr:cNvPr id="2554" name="Picture 255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02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94</xdr:row>
      <xdr:rowOff>0</xdr:rowOff>
    </xdr:from>
    <xdr:to>
      <xdr:col>23</xdr:col>
      <xdr:colOff>133350</xdr:colOff>
      <xdr:row>94</xdr:row>
      <xdr:rowOff>123825</xdr:rowOff>
    </xdr:to>
    <xdr:pic>
      <xdr:nvPicPr>
        <xdr:cNvPr id="2555" name="Picture 255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602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133350</xdr:colOff>
      <xdr:row>95</xdr:row>
      <xdr:rowOff>123825</xdr:rowOff>
    </xdr:to>
    <xdr:pic>
      <xdr:nvPicPr>
        <xdr:cNvPr id="2556" name="Picture 255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02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95</xdr:row>
      <xdr:rowOff>0</xdr:rowOff>
    </xdr:from>
    <xdr:to>
      <xdr:col>23</xdr:col>
      <xdr:colOff>133350</xdr:colOff>
      <xdr:row>95</xdr:row>
      <xdr:rowOff>123825</xdr:rowOff>
    </xdr:to>
    <xdr:pic>
      <xdr:nvPicPr>
        <xdr:cNvPr id="2557" name="Picture 255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9802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133350</xdr:colOff>
      <xdr:row>96</xdr:row>
      <xdr:rowOff>123825</xdr:rowOff>
    </xdr:to>
    <xdr:pic>
      <xdr:nvPicPr>
        <xdr:cNvPr id="2558" name="Picture 255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96</xdr:row>
      <xdr:rowOff>0</xdr:rowOff>
    </xdr:from>
    <xdr:to>
      <xdr:col>23</xdr:col>
      <xdr:colOff>133350</xdr:colOff>
      <xdr:row>96</xdr:row>
      <xdr:rowOff>123825</xdr:rowOff>
    </xdr:to>
    <xdr:pic>
      <xdr:nvPicPr>
        <xdr:cNvPr id="2559" name="Picture 255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0002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2560" name="Picture 255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2561" name="Picture 256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2562" name="Picture 256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2563" name="Picture 256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00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2564" name="Picture 256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0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2565" name="Picture 256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800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2566" name="Picture 256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2567" name="Picture 256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000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2568" name="Picture 256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0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2569" name="Picture 256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200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2570" name="Picture 256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0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2571" name="Picture 257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400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2572" name="Picture 257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0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2573" name="Picture 257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600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2574" name="Picture 257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0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2575" name="Picture 257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800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2576" name="Picture 257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0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2577" name="Picture 257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000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2578" name="Picture 257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2579" name="Picture 257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200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2580" name="Picture 257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2581" name="Picture 258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400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2582" name="Picture 258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2583" name="Picture 258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600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2584" name="Picture 258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2585" name="Picture 258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80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2586" name="Picture 258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2587" name="Picture 258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00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2588" name="Picture 258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0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2589" name="Picture 258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200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2590" name="Picture 258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0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2591" name="Picture 259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400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2592" name="Picture 259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0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2593" name="Picture 259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600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2594" name="Picture 259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0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2595" name="Picture 259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800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2596" name="Picture 259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0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2597" name="Picture 259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000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2598" name="Picture 259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0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2599" name="Picture 259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200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2600" name="Picture 259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0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2601" name="Picture 260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400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2602" name="Picture 260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0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2603" name="Picture 260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600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2604" name="Picture 260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0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2605" name="Picture 260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800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2606" name="Picture 260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0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2607" name="Picture 260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000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2608" name="Picture 260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0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2609" name="Picture 260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200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2610" name="Picture 260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2611" name="Picture 261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2612" name="Picture 261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0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2613" name="Picture 261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600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2614" name="Picture 261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0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2615" name="Picture 261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800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2616" name="Picture 261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0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2617" name="Picture 261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000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2618" name="Picture 261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2619" name="Picture 261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200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2620" name="Picture 261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2621" name="Picture 262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400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2622" name="Picture 262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0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2623" name="Picture 262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600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2624" name="Picture 262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0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2625" name="Picture 262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800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2626" name="Picture 262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2627" name="Picture 262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001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2628" name="Picture 262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01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2629" name="Picture 262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201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2630" name="Picture 262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1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2631" name="Picture 263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401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2632" name="Picture 263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1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2633" name="Picture 263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601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2634" name="Picture 263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2635" name="Picture 263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80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2636" name="Picture 263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2637" name="Picture 263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00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2638" name="Picture 263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1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2639" name="Picture 263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201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2640" name="Picture 263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1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2641" name="Picture 264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401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2642" name="Picture 264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1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2643" name="Picture 264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601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2644" name="Picture 264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1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2645" name="Picture 264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801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2646" name="Picture 264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1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2647" name="Picture 264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001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2648" name="Picture 264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1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2649" name="Picture 264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201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2650" name="Picture 264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1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2651" name="Picture 265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401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2652" name="Picture 265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1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2653" name="Picture 265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601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2654" name="Picture 265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1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2655" name="Picture 265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801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2656" name="Picture 265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1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2657" name="Picture 265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001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2658" name="Picture 265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1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2659" name="Picture 265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201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2660" name="Picture 265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2661" name="Picture 266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2662" name="Picture 266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01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2663" name="Picture 266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601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2664" name="Picture 266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01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2665" name="Picture 266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801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2666" name="Picture 266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2667" name="Picture 266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001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2668" name="Picture 266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01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2669" name="Picture 266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201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2670" name="Picture 266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01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2671" name="Picture 267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401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2672" name="Picture 267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01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2673" name="Picture 267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601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2674" name="Picture 267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2675" name="Picture 267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801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2676" name="Picture 267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01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133350</xdr:colOff>
      <xdr:row>61</xdr:row>
      <xdr:rowOff>123825</xdr:rowOff>
    </xdr:to>
    <xdr:pic>
      <xdr:nvPicPr>
        <xdr:cNvPr id="2677" name="Picture 267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001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133350</xdr:colOff>
      <xdr:row>62</xdr:row>
      <xdr:rowOff>123825</xdr:rowOff>
    </xdr:to>
    <xdr:pic>
      <xdr:nvPicPr>
        <xdr:cNvPr id="2678" name="Picture 267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01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133350</xdr:colOff>
      <xdr:row>62</xdr:row>
      <xdr:rowOff>123825</xdr:rowOff>
    </xdr:to>
    <xdr:pic>
      <xdr:nvPicPr>
        <xdr:cNvPr id="2679" name="Picture 267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201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133350</xdr:colOff>
      <xdr:row>63</xdr:row>
      <xdr:rowOff>123825</xdr:rowOff>
    </xdr:to>
    <xdr:pic>
      <xdr:nvPicPr>
        <xdr:cNvPr id="2680" name="Picture 267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01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133350</xdr:colOff>
      <xdr:row>63</xdr:row>
      <xdr:rowOff>123825</xdr:rowOff>
    </xdr:to>
    <xdr:pic>
      <xdr:nvPicPr>
        <xdr:cNvPr id="2681" name="Picture 268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401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133350</xdr:colOff>
      <xdr:row>64</xdr:row>
      <xdr:rowOff>123825</xdr:rowOff>
    </xdr:to>
    <xdr:pic>
      <xdr:nvPicPr>
        <xdr:cNvPr id="2682" name="Picture 268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01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133350</xdr:colOff>
      <xdr:row>64</xdr:row>
      <xdr:rowOff>123825</xdr:rowOff>
    </xdr:to>
    <xdr:pic>
      <xdr:nvPicPr>
        <xdr:cNvPr id="2683" name="Picture 268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601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133350</xdr:colOff>
      <xdr:row>65</xdr:row>
      <xdr:rowOff>123825</xdr:rowOff>
    </xdr:to>
    <xdr:pic>
      <xdr:nvPicPr>
        <xdr:cNvPr id="2684" name="Picture 268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0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133350</xdr:colOff>
      <xdr:row>65</xdr:row>
      <xdr:rowOff>123825</xdr:rowOff>
    </xdr:to>
    <xdr:pic>
      <xdr:nvPicPr>
        <xdr:cNvPr id="2685" name="Picture 268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80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133350</xdr:colOff>
      <xdr:row>66</xdr:row>
      <xdr:rowOff>123825</xdr:rowOff>
    </xdr:to>
    <xdr:pic>
      <xdr:nvPicPr>
        <xdr:cNvPr id="2686" name="Picture 268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133350</xdr:colOff>
      <xdr:row>66</xdr:row>
      <xdr:rowOff>123825</xdr:rowOff>
    </xdr:to>
    <xdr:pic>
      <xdr:nvPicPr>
        <xdr:cNvPr id="2687" name="Picture 268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00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133350</xdr:colOff>
      <xdr:row>67</xdr:row>
      <xdr:rowOff>123825</xdr:rowOff>
    </xdr:to>
    <xdr:pic>
      <xdr:nvPicPr>
        <xdr:cNvPr id="2688" name="Picture 268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01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133350</xdr:colOff>
      <xdr:row>67</xdr:row>
      <xdr:rowOff>123825</xdr:rowOff>
    </xdr:to>
    <xdr:pic>
      <xdr:nvPicPr>
        <xdr:cNvPr id="2689" name="Picture 268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201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133350</xdr:colOff>
      <xdr:row>68</xdr:row>
      <xdr:rowOff>123825</xdr:rowOff>
    </xdr:to>
    <xdr:pic>
      <xdr:nvPicPr>
        <xdr:cNvPr id="2690" name="Picture 268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01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133350</xdr:colOff>
      <xdr:row>68</xdr:row>
      <xdr:rowOff>123825</xdr:rowOff>
    </xdr:to>
    <xdr:pic>
      <xdr:nvPicPr>
        <xdr:cNvPr id="2691" name="Picture 269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401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133350</xdr:colOff>
      <xdr:row>69</xdr:row>
      <xdr:rowOff>123825</xdr:rowOff>
    </xdr:to>
    <xdr:pic>
      <xdr:nvPicPr>
        <xdr:cNvPr id="2692" name="Picture 269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01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133350</xdr:colOff>
      <xdr:row>69</xdr:row>
      <xdr:rowOff>123825</xdr:rowOff>
    </xdr:to>
    <xdr:pic>
      <xdr:nvPicPr>
        <xdr:cNvPr id="2693" name="Picture 269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601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133350</xdr:colOff>
      <xdr:row>70</xdr:row>
      <xdr:rowOff>123825</xdr:rowOff>
    </xdr:to>
    <xdr:pic>
      <xdr:nvPicPr>
        <xdr:cNvPr id="2694" name="Picture 269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01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133350</xdr:colOff>
      <xdr:row>70</xdr:row>
      <xdr:rowOff>123825</xdr:rowOff>
    </xdr:to>
    <xdr:pic>
      <xdr:nvPicPr>
        <xdr:cNvPr id="2695" name="Picture 269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801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133350</xdr:colOff>
      <xdr:row>71</xdr:row>
      <xdr:rowOff>123825</xdr:rowOff>
    </xdr:to>
    <xdr:pic>
      <xdr:nvPicPr>
        <xdr:cNvPr id="2696" name="Picture 269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1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71</xdr:row>
      <xdr:rowOff>0</xdr:rowOff>
    </xdr:from>
    <xdr:to>
      <xdr:col>23</xdr:col>
      <xdr:colOff>133350</xdr:colOff>
      <xdr:row>71</xdr:row>
      <xdr:rowOff>123825</xdr:rowOff>
    </xdr:to>
    <xdr:pic>
      <xdr:nvPicPr>
        <xdr:cNvPr id="2697" name="Picture 269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001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133350</xdr:colOff>
      <xdr:row>72</xdr:row>
      <xdr:rowOff>123825</xdr:rowOff>
    </xdr:to>
    <xdr:pic>
      <xdr:nvPicPr>
        <xdr:cNvPr id="2698" name="Picture 269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01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23</xdr:col>
      <xdr:colOff>133350</xdr:colOff>
      <xdr:row>72</xdr:row>
      <xdr:rowOff>123825</xdr:rowOff>
    </xdr:to>
    <xdr:pic>
      <xdr:nvPicPr>
        <xdr:cNvPr id="2699" name="Picture 269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201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133350</xdr:colOff>
      <xdr:row>73</xdr:row>
      <xdr:rowOff>123825</xdr:rowOff>
    </xdr:to>
    <xdr:pic>
      <xdr:nvPicPr>
        <xdr:cNvPr id="2700" name="Picture 269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01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73</xdr:row>
      <xdr:rowOff>0</xdr:rowOff>
    </xdr:from>
    <xdr:to>
      <xdr:col>23</xdr:col>
      <xdr:colOff>133350</xdr:colOff>
      <xdr:row>73</xdr:row>
      <xdr:rowOff>123825</xdr:rowOff>
    </xdr:to>
    <xdr:pic>
      <xdr:nvPicPr>
        <xdr:cNvPr id="2701" name="Picture 270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401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133350</xdr:colOff>
      <xdr:row>74</xdr:row>
      <xdr:rowOff>123825</xdr:rowOff>
    </xdr:to>
    <xdr:pic>
      <xdr:nvPicPr>
        <xdr:cNvPr id="2702" name="Picture 270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01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74</xdr:row>
      <xdr:rowOff>0</xdr:rowOff>
    </xdr:from>
    <xdr:to>
      <xdr:col>23</xdr:col>
      <xdr:colOff>133350</xdr:colOff>
      <xdr:row>74</xdr:row>
      <xdr:rowOff>123825</xdr:rowOff>
    </xdr:to>
    <xdr:pic>
      <xdr:nvPicPr>
        <xdr:cNvPr id="2703" name="Picture 270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601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133350</xdr:colOff>
      <xdr:row>75</xdr:row>
      <xdr:rowOff>123825</xdr:rowOff>
    </xdr:to>
    <xdr:pic>
      <xdr:nvPicPr>
        <xdr:cNvPr id="2704" name="Picture 270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01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75</xdr:row>
      <xdr:rowOff>0</xdr:rowOff>
    </xdr:from>
    <xdr:to>
      <xdr:col>23</xdr:col>
      <xdr:colOff>133350</xdr:colOff>
      <xdr:row>75</xdr:row>
      <xdr:rowOff>123825</xdr:rowOff>
    </xdr:to>
    <xdr:pic>
      <xdr:nvPicPr>
        <xdr:cNvPr id="2705" name="Picture 270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801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133350</xdr:colOff>
      <xdr:row>76</xdr:row>
      <xdr:rowOff>123825</xdr:rowOff>
    </xdr:to>
    <xdr:pic>
      <xdr:nvPicPr>
        <xdr:cNvPr id="2706" name="Picture 270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23</xdr:col>
      <xdr:colOff>133350</xdr:colOff>
      <xdr:row>76</xdr:row>
      <xdr:rowOff>123825</xdr:rowOff>
    </xdr:to>
    <xdr:pic>
      <xdr:nvPicPr>
        <xdr:cNvPr id="2707" name="Picture 270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002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133350</xdr:colOff>
      <xdr:row>77</xdr:row>
      <xdr:rowOff>123825</xdr:rowOff>
    </xdr:to>
    <xdr:pic>
      <xdr:nvPicPr>
        <xdr:cNvPr id="2708" name="Picture 270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02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77</xdr:row>
      <xdr:rowOff>0</xdr:rowOff>
    </xdr:from>
    <xdr:to>
      <xdr:col>23</xdr:col>
      <xdr:colOff>133350</xdr:colOff>
      <xdr:row>77</xdr:row>
      <xdr:rowOff>123825</xdr:rowOff>
    </xdr:to>
    <xdr:pic>
      <xdr:nvPicPr>
        <xdr:cNvPr id="2709" name="Picture 270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202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133350</xdr:colOff>
      <xdr:row>78</xdr:row>
      <xdr:rowOff>123825</xdr:rowOff>
    </xdr:to>
    <xdr:pic>
      <xdr:nvPicPr>
        <xdr:cNvPr id="2710" name="Picture 270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78</xdr:row>
      <xdr:rowOff>0</xdr:rowOff>
    </xdr:from>
    <xdr:to>
      <xdr:col>23</xdr:col>
      <xdr:colOff>133350</xdr:colOff>
      <xdr:row>78</xdr:row>
      <xdr:rowOff>123825</xdr:rowOff>
    </xdr:to>
    <xdr:pic>
      <xdr:nvPicPr>
        <xdr:cNvPr id="2711" name="Picture 271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133350</xdr:colOff>
      <xdr:row>79</xdr:row>
      <xdr:rowOff>123825</xdr:rowOff>
    </xdr:to>
    <xdr:pic>
      <xdr:nvPicPr>
        <xdr:cNvPr id="2712" name="Picture 271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02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23</xdr:col>
      <xdr:colOff>133350</xdr:colOff>
      <xdr:row>79</xdr:row>
      <xdr:rowOff>123825</xdr:rowOff>
    </xdr:to>
    <xdr:pic>
      <xdr:nvPicPr>
        <xdr:cNvPr id="2713" name="Picture 271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602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133350</xdr:colOff>
      <xdr:row>80</xdr:row>
      <xdr:rowOff>123825</xdr:rowOff>
    </xdr:to>
    <xdr:pic>
      <xdr:nvPicPr>
        <xdr:cNvPr id="2714" name="Picture 271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02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80</xdr:row>
      <xdr:rowOff>0</xdr:rowOff>
    </xdr:from>
    <xdr:to>
      <xdr:col>23</xdr:col>
      <xdr:colOff>133350</xdr:colOff>
      <xdr:row>80</xdr:row>
      <xdr:rowOff>123825</xdr:rowOff>
    </xdr:to>
    <xdr:pic>
      <xdr:nvPicPr>
        <xdr:cNvPr id="2715" name="Picture 271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802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133350</xdr:colOff>
      <xdr:row>81</xdr:row>
      <xdr:rowOff>123825</xdr:rowOff>
    </xdr:to>
    <xdr:pic>
      <xdr:nvPicPr>
        <xdr:cNvPr id="2716" name="Picture 271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2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81</xdr:row>
      <xdr:rowOff>0</xdr:rowOff>
    </xdr:from>
    <xdr:to>
      <xdr:col>23</xdr:col>
      <xdr:colOff>133350</xdr:colOff>
      <xdr:row>81</xdr:row>
      <xdr:rowOff>123825</xdr:rowOff>
    </xdr:to>
    <xdr:pic>
      <xdr:nvPicPr>
        <xdr:cNvPr id="2717" name="Picture 271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7002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133350</xdr:colOff>
      <xdr:row>82</xdr:row>
      <xdr:rowOff>123825</xdr:rowOff>
    </xdr:to>
    <xdr:pic>
      <xdr:nvPicPr>
        <xdr:cNvPr id="2718" name="Picture 271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02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82</xdr:row>
      <xdr:rowOff>0</xdr:rowOff>
    </xdr:from>
    <xdr:to>
      <xdr:col>23</xdr:col>
      <xdr:colOff>133350</xdr:colOff>
      <xdr:row>82</xdr:row>
      <xdr:rowOff>123825</xdr:rowOff>
    </xdr:to>
    <xdr:pic>
      <xdr:nvPicPr>
        <xdr:cNvPr id="2719" name="Picture 271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7202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133350</xdr:colOff>
      <xdr:row>83</xdr:row>
      <xdr:rowOff>123825</xdr:rowOff>
    </xdr:to>
    <xdr:pic>
      <xdr:nvPicPr>
        <xdr:cNvPr id="2720" name="Picture 271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02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83</xdr:row>
      <xdr:rowOff>0</xdr:rowOff>
    </xdr:from>
    <xdr:to>
      <xdr:col>23</xdr:col>
      <xdr:colOff>133350</xdr:colOff>
      <xdr:row>83</xdr:row>
      <xdr:rowOff>123825</xdr:rowOff>
    </xdr:to>
    <xdr:pic>
      <xdr:nvPicPr>
        <xdr:cNvPr id="2721" name="Picture 272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7402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2722" name="Picture 272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2723" name="Picture 272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2724" name="Picture 272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2725" name="Picture 272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00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2726" name="Picture 272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0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2727" name="Picture 272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800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2728" name="Picture 272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2729" name="Picture 272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000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2730" name="Picture 272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0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2731" name="Picture 273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200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2732" name="Picture 273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0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2733" name="Picture 273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400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2734" name="Picture 273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0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2735" name="Picture 273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600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2736" name="Picture 273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0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2737" name="Picture 273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800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2738" name="Picture 273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0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2739" name="Picture 273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000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2740" name="Picture 273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2741" name="Picture 274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200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2742" name="Picture 274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2743" name="Picture 274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400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2744" name="Picture 274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2745" name="Picture 274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600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2746" name="Picture 274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2747" name="Picture 274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80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2748" name="Picture 274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2749" name="Picture 274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00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2750" name="Picture 274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0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2751" name="Picture 275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200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2752" name="Picture 275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0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2753" name="Picture 275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400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2754" name="Picture 275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0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2755" name="Picture 275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600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2756" name="Picture 275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0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2757" name="Picture 275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800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2758" name="Picture 275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0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2759" name="Picture 275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000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2760" name="Picture 275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0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2761" name="Picture 276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200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2762" name="Picture 276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0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2763" name="Picture 276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400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2764" name="Picture 276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0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2765" name="Picture 276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600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2766" name="Picture 276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0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2767" name="Picture 276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800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2768" name="Picture 276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0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2769" name="Picture 276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000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2770" name="Picture 276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0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2771" name="Picture 277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200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2772" name="Picture 277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2773" name="Picture 277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2774" name="Picture 277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0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2775" name="Picture 277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600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2776" name="Picture 277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0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2777" name="Picture 277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800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2778" name="Picture 277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0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2779" name="Picture 277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000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2780" name="Picture 277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2781" name="Picture 278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200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2782" name="Picture 278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2783" name="Picture 278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400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2784" name="Picture 278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0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2785" name="Picture 278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600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2786" name="Picture 278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0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2787" name="Picture 278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800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2788" name="Picture 278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2789" name="Picture 278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001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2790" name="Picture 278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01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2791" name="Picture 279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201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2792" name="Picture 279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1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2793" name="Picture 279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401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2794" name="Picture 279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1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2795" name="Picture 279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601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2796" name="Picture 279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2797" name="Picture 279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80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2798" name="Picture 279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2799" name="Picture 279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00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2800" name="Picture 279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1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2801" name="Picture 280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201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2802" name="Picture 280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1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2803" name="Picture 280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401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2804" name="Picture 280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1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2805" name="Picture 280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601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2806" name="Picture 280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1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2807" name="Picture 280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801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2808" name="Picture 280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1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2809" name="Picture 280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001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2810" name="Picture 280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1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2811" name="Picture 281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201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2812" name="Picture 281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1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2813" name="Picture 281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401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2814" name="Picture 281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1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2815" name="Picture 281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601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2816" name="Picture 281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1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2817" name="Picture 281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801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2818" name="Picture 281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1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2819" name="Picture 281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001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2820" name="Picture 281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1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2821" name="Picture 282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201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2822" name="Picture 282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2823" name="Picture 282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2824" name="Picture 282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01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2825" name="Picture 282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601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2826" name="Picture 282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01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2827" name="Picture 282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801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2828" name="Picture 282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2829" name="Picture 282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001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2830" name="Picture 282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01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2831" name="Picture 283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201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2832" name="Picture 283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01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2833" name="Picture 283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401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2834" name="Picture 283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01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2835" name="Picture 283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601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2836" name="Picture 283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2837" name="Picture 283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801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2838" name="Picture 283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01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133350</xdr:colOff>
      <xdr:row>61</xdr:row>
      <xdr:rowOff>123825</xdr:rowOff>
    </xdr:to>
    <xdr:pic>
      <xdr:nvPicPr>
        <xdr:cNvPr id="2839" name="Picture 283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001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133350</xdr:colOff>
      <xdr:row>62</xdr:row>
      <xdr:rowOff>123825</xdr:rowOff>
    </xdr:to>
    <xdr:pic>
      <xdr:nvPicPr>
        <xdr:cNvPr id="2840" name="Picture 283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01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133350</xdr:colOff>
      <xdr:row>62</xdr:row>
      <xdr:rowOff>123825</xdr:rowOff>
    </xdr:to>
    <xdr:pic>
      <xdr:nvPicPr>
        <xdr:cNvPr id="2841" name="Picture 284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201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133350</xdr:colOff>
      <xdr:row>63</xdr:row>
      <xdr:rowOff>123825</xdr:rowOff>
    </xdr:to>
    <xdr:pic>
      <xdr:nvPicPr>
        <xdr:cNvPr id="2842" name="Picture 284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01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133350</xdr:colOff>
      <xdr:row>63</xdr:row>
      <xdr:rowOff>123825</xdr:rowOff>
    </xdr:to>
    <xdr:pic>
      <xdr:nvPicPr>
        <xdr:cNvPr id="2843" name="Picture 284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401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133350</xdr:colOff>
      <xdr:row>64</xdr:row>
      <xdr:rowOff>123825</xdr:rowOff>
    </xdr:to>
    <xdr:pic>
      <xdr:nvPicPr>
        <xdr:cNvPr id="2844" name="Picture 284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01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133350</xdr:colOff>
      <xdr:row>64</xdr:row>
      <xdr:rowOff>123825</xdr:rowOff>
    </xdr:to>
    <xdr:pic>
      <xdr:nvPicPr>
        <xdr:cNvPr id="2845" name="Picture 284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601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133350</xdr:colOff>
      <xdr:row>65</xdr:row>
      <xdr:rowOff>123825</xdr:rowOff>
    </xdr:to>
    <xdr:pic>
      <xdr:nvPicPr>
        <xdr:cNvPr id="2846" name="Picture 284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0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133350</xdr:colOff>
      <xdr:row>65</xdr:row>
      <xdr:rowOff>123825</xdr:rowOff>
    </xdr:to>
    <xdr:pic>
      <xdr:nvPicPr>
        <xdr:cNvPr id="2847" name="Picture 284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80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133350</xdr:colOff>
      <xdr:row>66</xdr:row>
      <xdr:rowOff>123825</xdr:rowOff>
    </xdr:to>
    <xdr:pic>
      <xdr:nvPicPr>
        <xdr:cNvPr id="2848" name="Picture 284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133350</xdr:colOff>
      <xdr:row>66</xdr:row>
      <xdr:rowOff>123825</xdr:rowOff>
    </xdr:to>
    <xdr:pic>
      <xdr:nvPicPr>
        <xdr:cNvPr id="2849" name="Picture 284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00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133350</xdr:colOff>
      <xdr:row>67</xdr:row>
      <xdr:rowOff>123825</xdr:rowOff>
    </xdr:to>
    <xdr:pic>
      <xdr:nvPicPr>
        <xdr:cNvPr id="2850" name="Picture 284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01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133350</xdr:colOff>
      <xdr:row>67</xdr:row>
      <xdr:rowOff>123825</xdr:rowOff>
    </xdr:to>
    <xdr:pic>
      <xdr:nvPicPr>
        <xdr:cNvPr id="2851" name="Picture 285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201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133350</xdr:colOff>
      <xdr:row>68</xdr:row>
      <xdr:rowOff>123825</xdr:rowOff>
    </xdr:to>
    <xdr:pic>
      <xdr:nvPicPr>
        <xdr:cNvPr id="2852" name="Picture 285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01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133350</xdr:colOff>
      <xdr:row>68</xdr:row>
      <xdr:rowOff>123825</xdr:rowOff>
    </xdr:to>
    <xdr:pic>
      <xdr:nvPicPr>
        <xdr:cNvPr id="2853" name="Picture 285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401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133350</xdr:colOff>
      <xdr:row>69</xdr:row>
      <xdr:rowOff>123825</xdr:rowOff>
    </xdr:to>
    <xdr:pic>
      <xdr:nvPicPr>
        <xdr:cNvPr id="2854" name="Picture 285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01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133350</xdr:colOff>
      <xdr:row>69</xdr:row>
      <xdr:rowOff>123825</xdr:rowOff>
    </xdr:to>
    <xdr:pic>
      <xdr:nvPicPr>
        <xdr:cNvPr id="2855" name="Picture 285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601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133350</xdr:colOff>
      <xdr:row>70</xdr:row>
      <xdr:rowOff>123825</xdr:rowOff>
    </xdr:to>
    <xdr:pic>
      <xdr:nvPicPr>
        <xdr:cNvPr id="2856" name="Picture 285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01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133350</xdr:colOff>
      <xdr:row>70</xdr:row>
      <xdr:rowOff>123825</xdr:rowOff>
    </xdr:to>
    <xdr:pic>
      <xdr:nvPicPr>
        <xdr:cNvPr id="2857" name="Picture 285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801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133350</xdr:colOff>
      <xdr:row>71</xdr:row>
      <xdr:rowOff>123825</xdr:rowOff>
    </xdr:to>
    <xdr:pic>
      <xdr:nvPicPr>
        <xdr:cNvPr id="2858" name="Picture 285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1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71</xdr:row>
      <xdr:rowOff>0</xdr:rowOff>
    </xdr:from>
    <xdr:to>
      <xdr:col>23</xdr:col>
      <xdr:colOff>133350</xdr:colOff>
      <xdr:row>71</xdr:row>
      <xdr:rowOff>123825</xdr:rowOff>
    </xdr:to>
    <xdr:pic>
      <xdr:nvPicPr>
        <xdr:cNvPr id="2859" name="Picture 285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001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133350</xdr:colOff>
      <xdr:row>72</xdr:row>
      <xdr:rowOff>123825</xdr:rowOff>
    </xdr:to>
    <xdr:pic>
      <xdr:nvPicPr>
        <xdr:cNvPr id="2860" name="Picture 285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01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23</xdr:col>
      <xdr:colOff>133350</xdr:colOff>
      <xdr:row>72</xdr:row>
      <xdr:rowOff>123825</xdr:rowOff>
    </xdr:to>
    <xdr:pic>
      <xdr:nvPicPr>
        <xdr:cNvPr id="2861" name="Picture 286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201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133350</xdr:colOff>
      <xdr:row>73</xdr:row>
      <xdr:rowOff>123825</xdr:rowOff>
    </xdr:to>
    <xdr:pic>
      <xdr:nvPicPr>
        <xdr:cNvPr id="2862" name="Picture 286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01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73</xdr:row>
      <xdr:rowOff>0</xdr:rowOff>
    </xdr:from>
    <xdr:to>
      <xdr:col>23</xdr:col>
      <xdr:colOff>133350</xdr:colOff>
      <xdr:row>73</xdr:row>
      <xdr:rowOff>123825</xdr:rowOff>
    </xdr:to>
    <xdr:pic>
      <xdr:nvPicPr>
        <xdr:cNvPr id="2863" name="Picture 286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401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133350</xdr:colOff>
      <xdr:row>74</xdr:row>
      <xdr:rowOff>123825</xdr:rowOff>
    </xdr:to>
    <xdr:pic>
      <xdr:nvPicPr>
        <xdr:cNvPr id="2864" name="Picture 286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01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74</xdr:row>
      <xdr:rowOff>0</xdr:rowOff>
    </xdr:from>
    <xdr:to>
      <xdr:col>23</xdr:col>
      <xdr:colOff>133350</xdr:colOff>
      <xdr:row>74</xdr:row>
      <xdr:rowOff>123825</xdr:rowOff>
    </xdr:to>
    <xdr:pic>
      <xdr:nvPicPr>
        <xdr:cNvPr id="2865" name="Picture 286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601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133350</xdr:colOff>
      <xdr:row>75</xdr:row>
      <xdr:rowOff>123825</xdr:rowOff>
    </xdr:to>
    <xdr:pic>
      <xdr:nvPicPr>
        <xdr:cNvPr id="2866" name="Picture 286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01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75</xdr:row>
      <xdr:rowOff>0</xdr:rowOff>
    </xdr:from>
    <xdr:to>
      <xdr:col>23</xdr:col>
      <xdr:colOff>133350</xdr:colOff>
      <xdr:row>75</xdr:row>
      <xdr:rowOff>123825</xdr:rowOff>
    </xdr:to>
    <xdr:pic>
      <xdr:nvPicPr>
        <xdr:cNvPr id="2867" name="Picture 286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801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133350</xdr:colOff>
      <xdr:row>76</xdr:row>
      <xdr:rowOff>123825</xdr:rowOff>
    </xdr:to>
    <xdr:pic>
      <xdr:nvPicPr>
        <xdr:cNvPr id="2868" name="Picture 286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23</xdr:col>
      <xdr:colOff>133350</xdr:colOff>
      <xdr:row>76</xdr:row>
      <xdr:rowOff>123825</xdr:rowOff>
    </xdr:to>
    <xdr:pic>
      <xdr:nvPicPr>
        <xdr:cNvPr id="2869" name="Picture 286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002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133350</xdr:colOff>
      <xdr:row>77</xdr:row>
      <xdr:rowOff>123825</xdr:rowOff>
    </xdr:to>
    <xdr:pic>
      <xdr:nvPicPr>
        <xdr:cNvPr id="2870" name="Picture 286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02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77</xdr:row>
      <xdr:rowOff>0</xdr:rowOff>
    </xdr:from>
    <xdr:to>
      <xdr:col>23</xdr:col>
      <xdr:colOff>133350</xdr:colOff>
      <xdr:row>77</xdr:row>
      <xdr:rowOff>123825</xdr:rowOff>
    </xdr:to>
    <xdr:pic>
      <xdr:nvPicPr>
        <xdr:cNvPr id="2871" name="Picture 287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202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133350</xdr:colOff>
      <xdr:row>78</xdr:row>
      <xdr:rowOff>123825</xdr:rowOff>
    </xdr:to>
    <xdr:pic>
      <xdr:nvPicPr>
        <xdr:cNvPr id="2872" name="Picture 287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78</xdr:row>
      <xdr:rowOff>0</xdr:rowOff>
    </xdr:from>
    <xdr:to>
      <xdr:col>23</xdr:col>
      <xdr:colOff>133350</xdr:colOff>
      <xdr:row>78</xdr:row>
      <xdr:rowOff>123825</xdr:rowOff>
    </xdr:to>
    <xdr:pic>
      <xdr:nvPicPr>
        <xdr:cNvPr id="2873" name="Picture 287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133350</xdr:colOff>
      <xdr:row>79</xdr:row>
      <xdr:rowOff>123825</xdr:rowOff>
    </xdr:to>
    <xdr:pic>
      <xdr:nvPicPr>
        <xdr:cNvPr id="2874" name="Picture 287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02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23</xdr:col>
      <xdr:colOff>133350</xdr:colOff>
      <xdr:row>79</xdr:row>
      <xdr:rowOff>123825</xdr:rowOff>
    </xdr:to>
    <xdr:pic>
      <xdr:nvPicPr>
        <xdr:cNvPr id="2875" name="Picture 287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602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133350</xdr:colOff>
      <xdr:row>80</xdr:row>
      <xdr:rowOff>123825</xdr:rowOff>
    </xdr:to>
    <xdr:pic>
      <xdr:nvPicPr>
        <xdr:cNvPr id="2876" name="Picture 287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02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80</xdr:row>
      <xdr:rowOff>0</xdr:rowOff>
    </xdr:from>
    <xdr:to>
      <xdr:col>23</xdr:col>
      <xdr:colOff>133350</xdr:colOff>
      <xdr:row>80</xdr:row>
      <xdr:rowOff>123825</xdr:rowOff>
    </xdr:to>
    <xdr:pic>
      <xdr:nvPicPr>
        <xdr:cNvPr id="2877" name="Picture 287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802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133350</xdr:colOff>
      <xdr:row>81</xdr:row>
      <xdr:rowOff>123825</xdr:rowOff>
    </xdr:to>
    <xdr:pic>
      <xdr:nvPicPr>
        <xdr:cNvPr id="2878" name="Picture 287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2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81</xdr:row>
      <xdr:rowOff>0</xdr:rowOff>
    </xdr:from>
    <xdr:to>
      <xdr:col>23</xdr:col>
      <xdr:colOff>133350</xdr:colOff>
      <xdr:row>81</xdr:row>
      <xdr:rowOff>123825</xdr:rowOff>
    </xdr:to>
    <xdr:pic>
      <xdr:nvPicPr>
        <xdr:cNvPr id="2879" name="Picture 287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7002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133350</xdr:colOff>
      <xdr:row>82</xdr:row>
      <xdr:rowOff>123825</xdr:rowOff>
    </xdr:to>
    <xdr:pic>
      <xdr:nvPicPr>
        <xdr:cNvPr id="2880" name="Picture 287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02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82</xdr:row>
      <xdr:rowOff>0</xdr:rowOff>
    </xdr:from>
    <xdr:to>
      <xdr:col>23</xdr:col>
      <xdr:colOff>133350</xdr:colOff>
      <xdr:row>82</xdr:row>
      <xdr:rowOff>123825</xdr:rowOff>
    </xdr:to>
    <xdr:pic>
      <xdr:nvPicPr>
        <xdr:cNvPr id="2881" name="Picture 288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7202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133350</xdr:colOff>
      <xdr:row>83</xdr:row>
      <xdr:rowOff>123825</xdr:rowOff>
    </xdr:to>
    <xdr:pic>
      <xdr:nvPicPr>
        <xdr:cNvPr id="2882" name="Picture 288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02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83</xdr:row>
      <xdr:rowOff>0</xdr:rowOff>
    </xdr:from>
    <xdr:to>
      <xdr:col>23</xdr:col>
      <xdr:colOff>133350</xdr:colOff>
      <xdr:row>83</xdr:row>
      <xdr:rowOff>123825</xdr:rowOff>
    </xdr:to>
    <xdr:pic>
      <xdr:nvPicPr>
        <xdr:cNvPr id="2883" name="Picture 288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7402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133350</xdr:colOff>
      <xdr:row>84</xdr:row>
      <xdr:rowOff>123825</xdr:rowOff>
    </xdr:to>
    <xdr:pic>
      <xdr:nvPicPr>
        <xdr:cNvPr id="2884" name="Picture 288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02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23</xdr:col>
      <xdr:colOff>133350</xdr:colOff>
      <xdr:row>84</xdr:row>
      <xdr:rowOff>123825</xdr:rowOff>
    </xdr:to>
    <xdr:pic>
      <xdr:nvPicPr>
        <xdr:cNvPr id="2885" name="Picture 288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7602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133350</xdr:colOff>
      <xdr:row>85</xdr:row>
      <xdr:rowOff>123825</xdr:rowOff>
    </xdr:to>
    <xdr:pic>
      <xdr:nvPicPr>
        <xdr:cNvPr id="2886" name="Picture 288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02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85</xdr:row>
      <xdr:rowOff>0</xdr:rowOff>
    </xdr:from>
    <xdr:to>
      <xdr:col>23</xdr:col>
      <xdr:colOff>133350</xdr:colOff>
      <xdr:row>85</xdr:row>
      <xdr:rowOff>123825</xdr:rowOff>
    </xdr:to>
    <xdr:pic>
      <xdr:nvPicPr>
        <xdr:cNvPr id="2887" name="Picture 288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7802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133350</xdr:colOff>
      <xdr:row>86</xdr:row>
      <xdr:rowOff>123825</xdr:rowOff>
    </xdr:to>
    <xdr:pic>
      <xdr:nvPicPr>
        <xdr:cNvPr id="2888" name="Picture 288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02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86</xdr:row>
      <xdr:rowOff>0</xdr:rowOff>
    </xdr:from>
    <xdr:to>
      <xdr:col>23</xdr:col>
      <xdr:colOff>133350</xdr:colOff>
      <xdr:row>86</xdr:row>
      <xdr:rowOff>123825</xdr:rowOff>
    </xdr:to>
    <xdr:pic>
      <xdr:nvPicPr>
        <xdr:cNvPr id="2889" name="Picture 288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8002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133350</xdr:colOff>
      <xdr:row>87</xdr:row>
      <xdr:rowOff>123825</xdr:rowOff>
    </xdr:to>
    <xdr:pic>
      <xdr:nvPicPr>
        <xdr:cNvPr id="2890" name="Picture 288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02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87</xdr:row>
      <xdr:rowOff>0</xdr:rowOff>
    </xdr:from>
    <xdr:to>
      <xdr:col>23</xdr:col>
      <xdr:colOff>133350</xdr:colOff>
      <xdr:row>87</xdr:row>
      <xdr:rowOff>123825</xdr:rowOff>
    </xdr:to>
    <xdr:pic>
      <xdr:nvPicPr>
        <xdr:cNvPr id="2891" name="Picture 289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8202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133350</xdr:colOff>
      <xdr:row>88</xdr:row>
      <xdr:rowOff>123825</xdr:rowOff>
    </xdr:to>
    <xdr:pic>
      <xdr:nvPicPr>
        <xdr:cNvPr id="2892" name="Picture 289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02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88</xdr:row>
      <xdr:rowOff>0</xdr:rowOff>
    </xdr:from>
    <xdr:to>
      <xdr:col>23</xdr:col>
      <xdr:colOff>133350</xdr:colOff>
      <xdr:row>88</xdr:row>
      <xdr:rowOff>123825</xdr:rowOff>
    </xdr:to>
    <xdr:pic>
      <xdr:nvPicPr>
        <xdr:cNvPr id="2893" name="Picture 289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8402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133350</xdr:colOff>
      <xdr:row>89</xdr:row>
      <xdr:rowOff>123825</xdr:rowOff>
    </xdr:to>
    <xdr:pic>
      <xdr:nvPicPr>
        <xdr:cNvPr id="2894" name="Picture 289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02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89</xdr:row>
      <xdr:rowOff>0</xdr:rowOff>
    </xdr:from>
    <xdr:to>
      <xdr:col>23</xdr:col>
      <xdr:colOff>133350</xdr:colOff>
      <xdr:row>89</xdr:row>
      <xdr:rowOff>123825</xdr:rowOff>
    </xdr:to>
    <xdr:pic>
      <xdr:nvPicPr>
        <xdr:cNvPr id="2895" name="Picture 289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8602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133350</xdr:colOff>
      <xdr:row>90</xdr:row>
      <xdr:rowOff>123825</xdr:rowOff>
    </xdr:to>
    <xdr:pic>
      <xdr:nvPicPr>
        <xdr:cNvPr id="2896" name="Picture 289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0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90</xdr:row>
      <xdr:rowOff>0</xdr:rowOff>
    </xdr:from>
    <xdr:to>
      <xdr:col>23</xdr:col>
      <xdr:colOff>133350</xdr:colOff>
      <xdr:row>90</xdr:row>
      <xdr:rowOff>123825</xdr:rowOff>
    </xdr:to>
    <xdr:pic>
      <xdr:nvPicPr>
        <xdr:cNvPr id="2897" name="Picture 289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880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133350</xdr:colOff>
      <xdr:row>91</xdr:row>
      <xdr:rowOff>123825</xdr:rowOff>
    </xdr:to>
    <xdr:pic>
      <xdr:nvPicPr>
        <xdr:cNvPr id="2898" name="Picture 289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0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91</xdr:row>
      <xdr:rowOff>0</xdr:rowOff>
    </xdr:from>
    <xdr:to>
      <xdr:col>23</xdr:col>
      <xdr:colOff>133350</xdr:colOff>
      <xdr:row>91</xdr:row>
      <xdr:rowOff>123825</xdr:rowOff>
    </xdr:to>
    <xdr:pic>
      <xdr:nvPicPr>
        <xdr:cNvPr id="2899" name="Picture 289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900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133350</xdr:colOff>
      <xdr:row>92</xdr:row>
      <xdr:rowOff>123825</xdr:rowOff>
    </xdr:to>
    <xdr:pic>
      <xdr:nvPicPr>
        <xdr:cNvPr id="2900" name="Picture 289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92</xdr:row>
      <xdr:rowOff>0</xdr:rowOff>
    </xdr:from>
    <xdr:to>
      <xdr:col>23</xdr:col>
      <xdr:colOff>133350</xdr:colOff>
      <xdr:row>92</xdr:row>
      <xdr:rowOff>123825</xdr:rowOff>
    </xdr:to>
    <xdr:pic>
      <xdr:nvPicPr>
        <xdr:cNvPr id="2901" name="Picture 290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9202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133350</xdr:colOff>
      <xdr:row>93</xdr:row>
      <xdr:rowOff>123825</xdr:rowOff>
    </xdr:to>
    <xdr:pic>
      <xdr:nvPicPr>
        <xdr:cNvPr id="2902" name="Picture 290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02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93</xdr:row>
      <xdr:rowOff>0</xdr:rowOff>
    </xdr:from>
    <xdr:to>
      <xdr:col>23</xdr:col>
      <xdr:colOff>133350</xdr:colOff>
      <xdr:row>93</xdr:row>
      <xdr:rowOff>123825</xdr:rowOff>
    </xdr:to>
    <xdr:pic>
      <xdr:nvPicPr>
        <xdr:cNvPr id="2903" name="Picture 290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9402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133350</xdr:colOff>
      <xdr:row>94</xdr:row>
      <xdr:rowOff>123825</xdr:rowOff>
    </xdr:to>
    <xdr:pic>
      <xdr:nvPicPr>
        <xdr:cNvPr id="2904" name="Picture 290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02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94</xdr:row>
      <xdr:rowOff>0</xdr:rowOff>
    </xdr:from>
    <xdr:to>
      <xdr:col>23</xdr:col>
      <xdr:colOff>133350</xdr:colOff>
      <xdr:row>94</xdr:row>
      <xdr:rowOff>123825</xdr:rowOff>
    </xdr:to>
    <xdr:pic>
      <xdr:nvPicPr>
        <xdr:cNvPr id="2905" name="Picture 290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9602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133350</xdr:colOff>
      <xdr:row>95</xdr:row>
      <xdr:rowOff>123825</xdr:rowOff>
    </xdr:to>
    <xdr:pic>
      <xdr:nvPicPr>
        <xdr:cNvPr id="2906" name="Picture 290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02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95</xdr:row>
      <xdr:rowOff>0</xdr:rowOff>
    </xdr:from>
    <xdr:to>
      <xdr:col>23</xdr:col>
      <xdr:colOff>133350</xdr:colOff>
      <xdr:row>95</xdr:row>
      <xdr:rowOff>123825</xdr:rowOff>
    </xdr:to>
    <xdr:pic>
      <xdr:nvPicPr>
        <xdr:cNvPr id="2907" name="Picture 290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9802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133350</xdr:colOff>
      <xdr:row>96</xdr:row>
      <xdr:rowOff>123825</xdr:rowOff>
    </xdr:to>
    <xdr:pic>
      <xdr:nvPicPr>
        <xdr:cNvPr id="2908" name="Picture 290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96</xdr:row>
      <xdr:rowOff>0</xdr:rowOff>
    </xdr:from>
    <xdr:to>
      <xdr:col>23</xdr:col>
      <xdr:colOff>133350</xdr:colOff>
      <xdr:row>96</xdr:row>
      <xdr:rowOff>123825</xdr:rowOff>
    </xdr:to>
    <xdr:pic>
      <xdr:nvPicPr>
        <xdr:cNvPr id="2909" name="Picture 290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0002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2910" name="Picture 290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2911" name="Picture 291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2912" name="Picture 291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2913" name="Picture 291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00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2914" name="Picture 291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0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2915" name="Picture 291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800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2916" name="Picture 291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2917" name="Picture 291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000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2918" name="Picture 291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0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2919" name="Picture 291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200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2920" name="Picture 291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0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2921" name="Picture 292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400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2922" name="Picture 292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0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2923" name="Picture 292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600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2924" name="Picture 292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0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2925" name="Picture 292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800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2926" name="Picture 292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0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2927" name="Picture 292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000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2928" name="Picture 292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2929" name="Picture 292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200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2930" name="Picture 292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2931" name="Picture 293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400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2932" name="Picture 293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2933" name="Picture 293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600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2934" name="Picture 293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2935" name="Picture 293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80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2936" name="Picture 293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2937" name="Picture 293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00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2938" name="Picture 293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0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2939" name="Picture 293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200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2940" name="Picture 293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0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2941" name="Picture 294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400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2942" name="Picture 294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0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2943" name="Picture 294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600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2944" name="Picture 294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0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2945" name="Picture 294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800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2946" name="Picture 294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0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2947" name="Picture 294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000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2948" name="Picture 294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0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2949" name="Picture 294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200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2950" name="Picture 294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0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2951" name="Picture 295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400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2952" name="Picture 295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0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2953" name="Picture 295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600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2954" name="Picture 295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0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2955" name="Picture 295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800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2956" name="Picture 295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0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2957" name="Picture 295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000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2958" name="Picture 295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0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2959" name="Picture 295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200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2960" name="Picture 295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2961" name="Picture 296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2962" name="Picture 296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0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2963" name="Picture 296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600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2964" name="Picture 296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0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2965" name="Picture 296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800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2966" name="Picture 296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0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2967" name="Picture 296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000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2968" name="Picture 296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2969" name="Picture 296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200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2970" name="Picture 296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2971" name="Picture 297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400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2972" name="Picture 297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0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2973" name="Picture 297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600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2974" name="Picture 297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0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2975" name="Picture 297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800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2976" name="Picture 297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2977" name="Picture 297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001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2978" name="Picture 297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01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2979" name="Picture 297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201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2980" name="Picture 297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1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2981" name="Picture 298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401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2982" name="Picture 298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1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2983" name="Picture 298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601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2984" name="Picture 298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2985" name="Picture 298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80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2986" name="Picture 298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2987" name="Picture 298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00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2988" name="Picture 298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1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2989" name="Picture 298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201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2990" name="Picture 298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1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2991" name="Picture 299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401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2992" name="Picture 299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1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2993" name="Picture 299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601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2994" name="Picture 299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1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2995" name="Picture 299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801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2996" name="Picture 299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1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2997" name="Picture 299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001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2998" name="Picture 299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1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2999" name="Picture 299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201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3000" name="Picture 299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1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3001" name="Picture 300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401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3002" name="Picture 300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1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3003" name="Picture 300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601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3004" name="Picture 300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1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3005" name="Picture 300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801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3006" name="Picture 300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1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3007" name="Picture 300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001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3008" name="Picture 300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1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3009" name="Picture 300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201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3010" name="Picture 300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3011" name="Picture 301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3012" name="Picture 301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01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3013" name="Picture 301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601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3014" name="Picture 301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01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3015" name="Picture 301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801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3016" name="Picture 301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3017" name="Picture 301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001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3018" name="Picture 301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01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3019" name="Picture 301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201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3020" name="Picture 301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01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3021" name="Picture 302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401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3022" name="Picture 302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01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3023" name="Picture 302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601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3024" name="Picture 302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3025" name="Picture 302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801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3026" name="Picture 302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01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133350</xdr:colOff>
      <xdr:row>61</xdr:row>
      <xdr:rowOff>123825</xdr:rowOff>
    </xdr:to>
    <xdr:pic>
      <xdr:nvPicPr>
        <xdr:cNvPr id="3027" name="Picture 302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001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133350</xdr:colOff>
      <xdr:row>62</xdr:row>
      <xdr:rowOff>123825</xdr:rowOff>
    </xdr:to>
    <xdr:pic>
      <xdr:nvPicPr>
        <xdr:cNvPr id="3028" name="Picture 302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01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133350</xdr:colOff>
      <xdr:row>62</xdr:row>
      <xdr:rowOff>123825</xdr:rowOff>
    </xdr:to>
    <xdr:pic>
      <xdr:nvPicPr>
        <xdr:cNvPr id="3029" name="Picture 302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201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133350</xdr:colOff>
      <xdr:row>63</xdr:row>
      <xdr:rowOff>123825</xdr:rowOff>
    </xdr:to>
    <xdr:pic>
      <xdr:nvPicPr>
        <xdr:cNvPr id="3030" name="Picture 302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01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133350</xdr:colOff>
      <xdr:row>63</xdr:row>
      <xdr:rowOff>123825</xdr:rowOff>
    </xdr:to>
    <xdr:pic>
      <xdr:nvPicPr>
        <xdr:cNvPr id="3031" name="Picture 303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401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133350</xdr:colOff>
      <xdr:row>64</xdr:row>
      <xdr:rowOff>123825</xdr:rowOff>
    </xdr:to>
    <xdr:pic>
      <xdr:nvPicPr>
        <xdr:cNvPr id="3032" name="Picture 303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01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133350</xdr:colOff>
      <xdr:row>64</xdr:row>
      <xdr:rowOff>123825</xdr:rowOff>
    </xdr:to>
    <xdr:pic>
      <xdr:nvPicPr>
        <xdr:cNvPr id="3033" name="Picture 303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601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133350</xdr:colOff>
      <xdr:row>65</xdr:row>
      <xdr:rowOff>123825</xdr:rowOff>
    </xdr:to>
    <xdr:pic>
      <xdr:nvPicPr>
        <xdr:cNvPr id="3034" name="Picture 303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0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133350</xdr:colOff>
      <xdr:row>65</xdr:row>
      <xdr:rowOff>123825</xdr:rowOff>
    </xdr:to>
    <xdr:pic>
      <xdr:nvPicPr>
        <xdr:cNvPr id="3035" name="Picture 303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80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133350</xdr:colOff>
      <xdr:row>66</xdr:row>
      <xdr:rowOff>123825</xdr:rowOff>
    </xdr:to>
    <xdr:pic>
      <xdr:nvPicPr>
        <xdr:cNvPr id="3036" name="Picture 303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133350</xdr:colOff>
      <xdr:row>66</xdr:row>
      <xdr:rowOff>123825</xdr:rowOff>
    </xdr:to>
    <xdr:pic>
      <xdr:nvPicPr>
        <xdr:cNvPr id="3037" name="Picture 303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00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133350</xdr:colOff>
      <xdr:row>67</xdr:row>
      <xdr:rowOff>123825</xdr:rowOff>
    </xdr:to>
    <xdr:pic>
      <xdr:nvPicPr>
        <xdr:cNvPr id="3038" name="Picture 303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01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133350</xdr:colOff>
      <xdr:row>67</xdr:row>
      <xdr:rowOff>123825</xdr:rowOff>
    </xdr:to>
    <xdr:pic>
      <xdr:nvPicPr>
        <xdr:cNvPr id="3039" name="Picture 303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201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133350</xdr:colOff>
      <xdr:row>68</xdr:row>
      <xdr:rowOff>123825</xdr:rowOff>
    </xdr:to>
    <xdr:pic>
      <xdr:nvPicPr>
        <xdr:cNvPr id="3040" name="Picture 303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01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133350</xdr:colOff>
      <xdr:row>68</xdr:row>
      <xdr:rowOff>123825</xdr:rowOff>
    </xdr:to>
    <xdr:pic>
      <xdr:nvPicPr>
        <xdr:cNvPr id="3041" name="Picture 304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401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133350</xdr:colOff>
      <xdr:row>69</xdr:row>
      <xdr:rowOff>123825</xdr:rowOff>
    </xdr:to>
    <xdr:pic>
      <xdr:nvPicPr>
        <xdr:cNvPr id="3042" name="Picture 304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01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133350</xdr:colOff>
      <xdr:row>69</xdr:row>
      <xdr:rowOff>123825</xdr:rowOff>
    </xdr:to>
    <xdr:pic>
      <xdr:nvPicPr>
        <xdr:cNvPr id="3043" name="Picture 304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601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133350</xdr:colOff>
      <xdr:row>70</xdr:row>
      <xdr:rowOff>123825</xdr:rowOff>
    </xdr:to>
    <xdr:pic>
      <xdr:nvPicPr>
        <xdr:cNvPr id="3044" name="Picture 304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01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133350</xdr:colOff>
      <xdr:row>70</xdr:row>
      <xdr:rowOff>123825</xdr:rowOff>
    </xdr:to>
    <xdr:pic>
      <xdr:nvPicPr>
        <xdr:cNvPr id="3045" name="Picture 304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801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133350</xdr:colOff>
      <xdr:row>71</xdr:row>
      <xdr:rowOff>123825</xdr:rowOff>
    </xdr:to>
    <xdr:pic>
      <xdr:nvPicPr>
        <xdr:cNvPr id="3046" name="Picture 304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1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71</xdr:row>
      <xdr:rowOff>0</xdr:rowOff>
    </xdr:from>
    <xdr:to>
      <xdr:col>23</xdr:col>
      <xdr:colOff>133350</xdr:colOff>
      <xdr:row>71</xdr:row>
      <xdr:rowOff>123825</xdr:rowOff>
    </xdr:to>
    <xdr:pic>
      <xdr:nvPicPr>
        <xdr:cNvPr id="3047" name="Picture 304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001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133350</xdr:colOff>
      <xdr:row>72</xdr:row>
      <xdr:rowOff>123825</xdr:rowOff>
    </xdr:to>
    <xdr:pic>
      <xdr:nvPicPr>
        <xdr:cNvPr id="3048" name="Picture 304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01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23</xdr:col>
      <xdr:colOff>133350</xdr:colOff>
      <xdr:row>72</xdr:row>
      <xdr:rowOff>123825</xdr:rowOff>
    </xdr:to>
    <xdr:pic>
      <xdr:nvPicPr>
        <xdr:cNvPr id="3049" name="Picture 304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201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133350</xdr:colOff>
      <xdr:row>73</xdr:row>
      <xdr:rowOff>123825</xdr:rowOff>
    </xdr:to>
    <xdr:pic>
      <xdr:nvPicPr>
        <xdr:cNvPr id="3050" name="Picture 304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01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73</xdr:row>
      <xdr:rowOff>0</xdr:rowOff>
    </xdr:from>
    <xdr:to>
      <xdr:col>23</xdr:col>
      <xdr:colOff>133350</xdr:colOff>
      <xdr:row>73</xdr:row>
      <xdr:rowOff>123825</xdr:rowOff>
    </xdr:to>
    <xdr:pic>
      <xdr:nvPicPr>
        <xdr:cNvPr id="3051" name="Picture 305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401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133350</xdr:colOff>
      <xdr:row>74</xdr:row>
      <xdr:rowOff>123825</xdr:rowOff>
    </xdr:to>
    <xdr:pic>
      <xdr:nvPicPr>
        <xdr:cNvPr id="3052" name="Picture 305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01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74</xdr:row>
      <xdr:rowOff>0</xdr:rowOff>
    </xdr:from>
    <xdr:to>
      <xdr:col>23</xdr:col>
      <xdr:colOff>133350</xdr:colOff>
      <xdr:row>74</xdr:row>
      <xdr:rowOff>123825</xdr:rowOff>
    </xdr:to>
    <xdr:pic>
      <xdr:nvPicPr>
        <xdr:cNvPr id="3053" name="Picture 305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601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133350</xdr:colOff>
      <xdr:row>75</xdr:row>
      <xdr:rowOff>123825</xdr:rowOff>
    </xdr:to>
    <xdr:pic>
      <xdr:nvPicPr>
        <xdr:cNvPr id="3054" name="Picture 305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01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75</xdr:row>
      <xdr:rowOff>0</xdr:rowOff>
    </xdr:from>
    <xdr:to>
      <xdr:col>23</xdr:col>
      <xdr:colOff>133350</xdr:colOff>
      <xdr:row>75</xdr:row>
      <xdr:rowOff>123825</xdr:rowOff>
    </xdr:to>
    <xdr:pic>
      <xdr:nvPicPr>
        <xdr:cNvPr id="3055" name="Picture 305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801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133350</xdr:colOff>
      <xdr:row>76</xdr:row>
      <xdr:rowOff>123825</xdr:rowOff>
    </xdr:to>
    <xdr:pic>
      <xdr:nvPicPr>
        <xdr:cNvPr id="3056" name="Picture 305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23</xdr:col>
      <xdr:colOff>133350</xdr:colOff>
      <xdr:row>76</xdr:row>
      <xdr:rowOff>123825</xdr:rowOff>
    </xdr:to>
    <xdr:pic>
      <xdr:nvPicPr>
        <xdr:cNvPr id="3057" name="Picture 305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002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133350</xdr:colOff>
      <xdr:row>77</xdr:row>
      <xdr:rowOff>123825</xdr:rowOff>
    </xdr:to>
    <xdr:pic>
      <xdr:nvPicPr>
        <xdr:cNvPr id="3058" name="Picture 305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02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77</xdr:row>
      <xdr:rowOff>0</xdr:rowOff>
    </xdr:from>
    <xdr:to>
      <xdr:col>23</xdr:col>
      <xdr:colOff>133350</xdr:colOff>
      <xdr:row>77</xdr:row>
      <xdr:rowOff>123825</xdr:rowOff>
    </xdr:to>
    <xdr:pic>
      <xdr:nvPicPr>
        <xdr:cNvPr id="3059" name="Picture 305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202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133350</xdr:colOff>
      <xdr:row>78</xdr:row>
      <xdr:rowOff>123825</xdr:rowOff>
    </xdr:to>
    <xdr:pic>
      <xdr:nvPicPr>
        <xdr:cNvPr id="3060" name="Picture 305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78</xdr:row>
      <xdr:rowOff>0</xdr:rowOff>
    </xdr:from>
    <xdr:to>
      <xdr:col>23</xdr:col>
      <xdr:colOff>133350</xdr:colOff>
      <xdr:row>78</xdr:row>
      <xdr:rowOff>123825</xdr:rowOff>
    </xdr:to>
    <xdr:pic>
      <xdr:nvPicPr>
        <xdr:cNvPr id="3061" name="Picture 306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133350</xdr:colOff>
      <xdr:row>79</xdr:row>
      <xdr:rowOff>123825</xdr:rowOff>
    </xdr:to>
    <xdr:pic>
      <xdr:nvPicPr>
        <xdr:cNvPr id="3062" name="Picture 306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02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23</xdr:col>
      <xdr:colOff>133350</xdr:colOff>
      <xdr:row>79</xdr:row>
      <xdr:rowOff>123825</xdr:rowOff>
    </xdr:to>
    <xdr:pic>
      <xdr:nvPicPr>
        <xdr:cNvPr id="3063" name="Picture 306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602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133350</xdr:colOff>
      <xdr:row>80</xdr:row>
      <xdr:rowOff>123825</xdr:rowOff>
    </xdr:to>
    <xdr:pic>
      <xdr:nvPicPr>
        <xdr:cNvPr id="3064" name="Picture 306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02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80</xdr:row>
      <xdr:rowOff>0</xdr:rowOff>
    </xdr:from>
    <xdr:to>
      <xdr:col>23</xdr:col>
      <xdr:colOff>133350</xdr:colOff>
      <xdr:row>80</xdr:row>
      <xdr:rowOff>123825</xdr:rowOff>
    </xdr:to>
    <xdr:pic>
      <xdr:nvPicPr>
        <xdr:cNvPr id="3065" name="Picture 306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802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133350</xdr:colOff>
      <xdr:row>81</xdr:row>
      <xdr:rowOff>123825</xdr:rowOff>
    </xdr:to>
    <xdr:pic>
      <xdr:nvPicPr>
        <xdr:cNvPr id="3066" name="Picture 306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2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81</xdr:row>
      <xdr:rowOff>0</xdr:rowOff>
    </xdr:from>
    <xdr:to>
      <xdr:col>23</xdr:col>
      <xdr:colOff>133350</xdr:colOff>
      <xdr:row>81</xdr:row>
      <xdr:rowOff>123825</xdr:rowOff>
    </xdr:to>
    <xdr:pic>
      <xdr:nvPicPr>
        <xdr:cNvPr id="3067" name="Picture 306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7002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133350</xdr:colOff>
      <xdr:row>82</xdr:row>
      <xdr:rowOff>123825</xdr:rowOff>
    </xdr:to>
    <xdr:pic>
      <xdr:nvPicPr>
        <xdr:cNvPr id="3068" name="Picture 306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02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82</xdr:row>
      <xdr:rowOff>0</xdr:rowOff>
    </xdr:from>
    <xdr:to>
      <xdr:col>23</xdr:col>
      <xdr:colOff>133350</xdr:colOff>
      <xdr:row>82</xdr:row>
      <xdr:rowOff>123825</xdr:rowOff>
    </xdr:to>
    <xdr:pic>
      <xdr:nvPicPr>
        <xdr:cNvPr id="3069" name="Picture 306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7202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133350</xdr:colOff>
      <xdr:row>83</xdr:row>
      <xdr:rowOff>123825</xdr:rowOff>
    </xdr:to>
    <xdr:pic>
      <xdr:nvPicPr>
        <xdr:cNvPr id="3070" name="Picture 306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02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83</xdr:row>
      <xdr:rowOff>0</xdr:rowOff>
    </xdr:from>
    <xdr:to>
      <xdr:col>23</xdr:col>
      <xdr:colOff>133350</xdr:colOff>
      <xdr:row>83</xdr:row>
      <xdr:rowOff>123825</xdr:rowOff>
    </xdr:to>
    <xdr:pic>
      <xdr:nvPicPr>
        <xdr:cNvPr id="3071" name="Picture 307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7402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133350</xdr:colOff>
      <xdr:row>84</xdr:row>
      <xdr:rowOff>123825</xdr:rowOff>
    </xdr:to>
    <xdr:pic>
      <xdr:nvPicPr>
        <xdr:cNvPr id="3072" name="Picture 307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02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23</xdr:col>
      <xdr:colOff>133350</xdr:colOff>
      <xdr:row>84</xdr:row>
      <xdr:rowOff>123825</xdr:rowOff>
    </xdr:to>
    <xdr:pic>
      <xdr:nvPicPr>
        <xdr:cNvPr id="3073" name="Picture 307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7602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133350</xdr:colOff>
      <xdr:row>85</xdr:row>
      <xdr:rowOff>123825</xdr:rowOff>
    </xdr:to>
    <xdr:pic>
      <xdr:nvPicPr>
        <xdr:cNvPr id="3074" name="Picture 307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02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85</xdr:row>
      <xdr:rowOff>0</xdr:rowOff>
    </xdr:from>
    <xdr:to>
      <xdr:col>23</xdr:col>
      <xdr:colOff>133350</xdr:colOff>
      <xdr:row>85</xdr:row>
      <xdr:rowOff>123825</xdr:rowOff>
    </xdr:to>
    <xdr:pic>
      <xdr:nvPicPr>
        <xdr:cNvPr id="3075" name="Picture 307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7802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133350</xdr:colOff>
      <xdr:row>86</xdr:row>
      <xdr:rowOff>123825</xdr:rowOff>
    </xdr:to>
    <xdr:pic>
      <xdr:nvPicPr>
        <xdr:cNvPr id="3076" name="Picture 307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02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86</xdr:row>
      <xdr:rowOff>0</xdr:rowOff>
    </xdr:from>
    <xdr:to>
      <xdr:col>23</xdr:col>
      <xdr:colOff>133350</xdr:colOff>
      <xdr:row>86</xdr:row>
      <xdr:rowOff>123825</xdr:rowOff>
    </xdr:to>
    <xdr:pic>
      <xdr:nvPicPr>
        <xdr:cNvPr id="3077" name="Picture 307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8002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133350</xdr:colOff>
      <xdr:row>87</xdr:row>
      <xdr:rowOff>123825</xdr:rowOff>
    </xdr:to>
    <xdr:pic>
      <xdr:nvPicPr>
        <xdr:cNvPr id="3078" name="Picture 307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02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87</xdr:row>
      <xdr:rowOff>0</xdr:rowOff>
    </xdr:from>
    <xdr:to>
      <xdr:col>23</xdr:col>
      <xdr:colOff>133350</xdr:colOff>
      <xdr:row>87</xdr:row>
      <xdr:rowOff>123825</xdr:rowOff>
    </xdr:to>
    <xdr:pic>
      <xdr:nvPicPr>
        <xdr:cNvPr id="3079" name="Picture 307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8202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133350</xdr:colOff>
      <xdr:row>88</xdr:row>
      <xdr:rowOff>123825</xdr:rowOff>
    </xdr:to>
    <xdr:pic>
      <xdr:nvPicPr>
        <xdr:cNvPr id="3080" name="Picture 307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02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88</xdr:row>
      <xdr:rowOff>0</xdr:rowOff>
    </xdr:from>
    <xdr:to>
      <xdr:col>23</xdr:col>
      <xdr:colOff>133350</xdr:colOff>
      <xdr:row>88</xdr:row>
      <xdr:rowOff>123825</xdr:rowOff>
    </xdr:to>
    <xdr:pic>
      <xdr:nvPicPr>
        <xdr:cNvPr id="3081" name="Picture 308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8402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133350</xdr:colOff>
      <xdr:row>89</xdr:row>
      <xdr:rowOff>123825</xdr:rowOff>
    </xdr:to>
    <xdr:pic>
      <xdr:nvPicPr>
        <xdr:cNvPr id="3082" name="Picture 308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02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89</xdr:row>
      <xdr:rowOff>0</xdr:rowOff>
    </xdr:from>
    <xdr:to>
      <xdr:col>23</xdr:col>
      <xdr:colOff>133350</xdr:colOff>
      <xdr:row>89</xdr:row>
      <xdr:rowOff>123825</xdr:rowOff>
    </xdr:to>
    <xdr:pic>
      <xdr:nvPicPr>
        <xdr:cNvPr id="3083" name="Picture 308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8602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133350</xdr:colOff>
      <xdr:row>90</xdr:row>
      <xdr:rowOff>123825</xdr:rowOff>
    </xdr:to>
    <xdr:pic>
      <xdr:nvPicPr>
        <xdr:cNvPr id="3084" name="Picture 308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0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90</xdr:row>
      <xdr:rowOff>0</xdr:rowOff>
    </xdr:from>
    <xdr:to>
      <xdr:col>23</xdr:col>
      <xdr:colOff>133350</xdr:colOff>
      <xdr:row>90</xdr:row>
      <xdr:rowOff>123825</xdr:rowOff>
    </xdr:to>
    <xdr:pic>
      <xdr:nvPicPr>
        <xdr:cNvPr id="3085" name="Picture 308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880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133350</xdr:colOff>
      <xdr:row>91</xdr:row>
      <xdr:rowOff>123825</xdr:rowOff>
    </xdr:to>
    <xdr:pic>
      <xdr:nvPicPr>
        <xdr:cNvPr id="3086" name="Picture 308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0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91</xdr:row>
      <xdr:rowOff>0</xdr:rowOff>
    </xdr:from>
    <xdr:to>
      <xdr:col>23</xdr:col>
      <xdr:colOff>133350</xdr:colOff>
      <xdr:row>91</xdr:row>
      <xdr:rowOff>123825</xdr:rowOff>
    </xdr:to>
    <xdr:pic>
      <xdr:nvPicPr>
        <xdr:cNvPr id="3087" name="Picture 308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900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133350</xdr:colOff>
      <xdr:row>92</xdr:row>
      <xdr:rowOff>123825</xdr:rowOff>
    </xdr:to>
    <xdr:pic>
      <xdr:nvPicPr>
        <xdr:cNvPr id="3088" name="Picture 308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92</xdr:row>
      <xdr:rowOff>0</xdr:rowOff>
    </xdr:from>
    <xdr:to>
      <xdr:col>23</xdr:col>
      <xdr:colOff>133350</xdr:colOff>
      <xdr:row>92</xdr:row>
      <xdr:rowOff>123825</xdr:rowOff>
    </xdr:to>
    <xdr:pic>
      <xdr:nvPicPr>
        <xdr:cNvPr id="3089" name="Picture 308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9202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133350</xdr:colOff>
      <xdr:row>93</xdr:row>
      <xdr:rowOff>123825</xdr:rowOff>
    </xdr:to>
    <xdr:pic>
      <xdr:nvPicPr>
        <xdr:cNvPr id="3090" name="Picture 308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02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93</xdr:row>
      <xdr:rowOff>0</xdr:rowOff>
    </xdr:from>
    <xdr:to>
      <xdr:col>23</xdr:col>
      <xdr:colOff>133350</xdr:colOff>
      <xdr:row>93</xdr:row>
      <xdr:rowOff>123825</xdr:rowOff>
    </xdr:to>
    <xdr:pic>
      <xdr:nvPicPr>
        <xdr:cNvPr id="3091" name="Picture 309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9402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133350</xdr:colOff>
      <xdr:row>94</xdr:row>
      <xdr:rowOff>123825</xdr:rowOff>
    </xdr:to>
    <xdr:pic>
      <xdr:nvPicPr>
        <xdr:cNvPr id="3092" name="Picture 309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02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94</xdr:row>
      <xdr:rowOff>0</xdr:rowOff>
    </xdr:from>
    <xdr:to>
      <xdr:col>23</xdr:col>
      <xdr:colOff>133350</xdr:colOff>
      <xdr:row>94</xdr:row>
      <xdr:rowOff>123825</xdr:rowOff>
    </xdr:to>
    <xdr:pic>
      <xdr:nvPicPr>
        <xdr:cNvPr id="3093" name="Picture 309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9602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133350</xdr:colOff>
      <xdr:row>95</xdr:row>
      <xdr:rowOff>123825</xdr:rowOff>
    </xdr:to>
    <xdr:pic>
      <xdr:nvPicPr>
        <xdr:cNvPr id="3094" name="Picture 309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02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95</xdr:row>
      <xdr:rowOff>0</xdr:rowOff>
    </xdr:from>
    <xdr:to>
      <xdr:col>23</xdr:col>
      <xdr:colOff>133350</xdr:colOff>
      <xdr:row>95</xdr:row>
      <xdr:rowOff>123825</xdr:rowOff>
    </xdr:to>
    <xdr:pic>
      <xdr:nvPicPr>
        <xdr:cNvPr id="3095" name="Picture 309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9802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133350</xdr:colOff>
      <xdr:row>96</xdr:row>
      <xdr:rowOff>123825</xdr:rowOff>
    </xdr:to>
    <xdr:pic>
      <xdr:nvPicPr>
        <xdr:cNvPr id="3096" name="Picture 309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96</xdr:row>
      <xdr:rowOff>0</xdr:rowOff>
    </xdr:from>
    <xdr:to>
      <xdr:col>23</xdr:col>
      <xdr:colOff>133350</xdr:colOff>
      <xdr:row>96</xdr:row>
      <xdr:rowOff>123825</xdr:rowOff>
    </xdr:to>
    <xdr:pic>
      <xdr:nvPicPr>
        <xdr:cNvPr id="3097" name="Picture 309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0002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3098" name="Picture 309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3099" name="Picture 309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00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3100" name="Picture 309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3101" name="Picture 310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00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3102" name="Picture 310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0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3103" name="Picture 310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800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3104" name="Picture 310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3105" name="Picture 310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000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3106" name="Picture 310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0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3107" name="Picture 310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200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3108" name="Picture 310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0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3109" name="Picture 310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400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3110" name="Picture 310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0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3111" name="Picture 311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600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3112" name="Picture 311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0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3113" name="Picture 311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800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3114" name="Picture 311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0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3115" name="Picture 311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000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3116" name="Picture 311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3117" name="Picture 311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200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3118" name="Picture 311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3119" name="Picture 311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400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3120" name="Picture 311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3121" name="Picture 312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600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3122" name="Picture 312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3123" name="Picture 312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380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3124" name="Picture 312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3125" name="Picture 312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000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3126" name="Picture 312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0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3127" name="Picture 312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200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3128" name="Picture 312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0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3129" name="Picture 312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400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3130" name="Picture 312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0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3131" name="Picture 313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600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3132" name="Picture 313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0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3133" name="Picture 313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4800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3134" name="Picture 313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0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3135" name="Picture 313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000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3136" name="Picture 313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0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3137" name="Picture 313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200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3138" name="Picture 313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0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3139" name="Picture 313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400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3140" name="Picture 313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0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3141" name="Picture 314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600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3142" name="Picture 314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0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3143" name="Picture 314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5800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3144" name="Picture 314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0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3145" name="Picture 314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000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3146" name="Picture 314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0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3147" name="Picture 314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200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3148" name="Picture 314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3149" name="Picture 314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400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3150" name="Picture 314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0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3151" name="Picture 315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600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3152" name="Picture 315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0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3153" name="Picture 315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6800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3154" name="Picture 315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0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3155" name="Picture 315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000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3156" name="Picture 315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3157" name="Picture 315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200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3158" name="Picture 315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3159" name="Picture 315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400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3160" name="Picture 315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0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3161" name="Picture 316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600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3162" name="Picture 316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0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3163" name="Picture 316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7800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3164" name="Picture 316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3165" name="Picture 316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001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3166" name="Picture 316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01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3167" name="Picture 316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201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3168" name="Picture 316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1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3169" name="Picture 316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401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3170" name="Picture 316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1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3171" name="Picture 317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601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3172" name="Picture 317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3173" name="Picture 317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8801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3174" name="Picture 317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3175" name="Picture 317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001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3176" name="Picture 317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1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3177" name="Picture 317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201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3178" name="Picture 317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1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3179" name="Picture 317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401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3180" name="Picture 317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1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3181" name="Picture 318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601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3182" name="Picture 318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1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3183" name="Picture 318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9801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3184" name="Picture 318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1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3185" name="Picture 318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001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3186" name="Picture 318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1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3187" name="Picture 318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201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3188" name="Picture 318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1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3189" name="Picture 318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401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3190" name="Picture 318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1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3191" name="Picture 319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601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3192" name="Picture 319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1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3193" name="Picture 319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0801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3194" name="Picture 319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1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3195" name="Picture 319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001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3196" name="Picture 319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1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3197" name="Picture 319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201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3198" name="Picture 319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3199" name="Picture 319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401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3200" name="Picture 319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01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3201" name="Picture 320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601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3202" name="Picture 320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01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3203" name="Picture 320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1801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3204" name="Picture 320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3205" name="Picture 320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001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3206" name="Picture 320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01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3207" name="Picture 320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201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3208" name="Picture 320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01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3209" name="Picture 320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401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3210" name="Picture 320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01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3211" name="Picture 321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601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3212" name="Picture 321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3213" name="Picture 321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2801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3214" name="Picture 321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01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133350</xdr:colOff>
      <xdr:row>61</xdr:row>
      <xdr:rowOff>123825</xdr:rowOff>
    </xdr:to>
    <xdr:pic>
      <xdr:nvPicPr>
        <xdr:cNvPr id="3215" name="Picture 321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001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133350</xdr:colOff>
      <xdr:row>62</xdr:row>
      <xdr:rowOff>123825</xdr:rowOff>
    </xdr:to>
    <xdr:pic>
      <xdr:nvPicPr>
        <xdr:cNvPr id="3216" name="Picture 321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01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133350</xdr:colOff>
      <xdr:row>62</xdr:row>
      <xdr:rowOff>123825</xdr:rowOff>
    </xdr:to>
    <xdr:pic>
      <xdr:nvPicPr>
        <xdr:cNvPr id="3217" name="Picture 321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201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133350</xdr:colOff>
      <xdr:row>63</xdr:row>
      <xdr:rowOff>123825</xdr:rowOff>
    </xdr:to>
    <xdr:pic>
      <xdr:nvPicPr>
        <xdr:cNvPr id="3218" name="Picture 321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01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133350</xdr:colOff>
      <xdr:row>63</xdr:row>
      <xdr:rowOff>123825</xdr:rowOff>
    </xdr:to>
    <xdr:pic>
      <xdr:nvPicPr>
        <xdr:cNvPr id="3219" name="Picture 321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401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133350</xdr:colOff>
      <xdr:row>64</xdr:row>
      <xdr:rowOff>123825</xdr:rowOff>
    </xdr:to>
    <xdr:pic>
      <xdr:nvPicPr>
        <xdr:cNvPr id="3220" name="Picture 321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01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133350</xdr:colOff>
      <xdr:row>64</xdr:row>
      <xdr:rowOff>123825</xdr:rowOff>
    </xdr:to>
    <xdr:pic>
      <xdr:nvPicPr>
        <xdr:cNvPr id="3221" name="Picture 322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601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133350</xdr:colOff>
      <xdr:row>65</xdr:row>
      <xdr:rowOff>123825</xdr:rowOff>
    </xdr:to>
    <xdr:pic>
      <xdr:nvPicPr>
        <xdr:cNvPr id="3222" name="Picture 322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0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133350</xdr:colOff>
      <xdr:row>65</xdr:row>
      <xdr:rowOff>123825</xdr:rowOff>
    </xdr:to>
    <xdr:pic>
      <xdr:nvPicPr>
        <xdr:cNvPr id="3223" name="Picture 322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380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133350</xdr:colOff>
      <xdr:row>66</xdr:row>
      <xdr:rowOff>123825</xdr:rowOff>
    </xdr:to>
    <xdr:pic>
      <xdr:nvPicPr>
        <xdr:cNvPr id="3224" name="Picture 322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133350</xdr:colOff>
      <xdr:row>66</xdr:row>
      <xdr:rowOff>123825</xdr:rowOff>
    </xdr:to>
    <xdr:pic>
      <xdr:nvPicPr>
        <xdr:cNvPr id="3225" name="Picture 322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00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133350</xdr:colOff>
      <xdr:row>67</xdr:row>
      <xdr:rowOff>123825</xdr:rowOff>
    </xdr:to>
    <xdr:pic>
      <xdr:nvPicPr>
        <xdr:cNvPr id="3226" name="Picture 322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01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133350</xdr:colOff>
      <xdr:row>67</xdr:row>
      <xdr:rowOff>123825</xdr:rowOff>
    </xdr:to>
    <xdr:pic>
      <xdr:nvPicPr>
        <xdr:cNvPr id="3227" name="Picture 322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201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133350</xdr:colOff>
      <xdr:row>68</xdr:row>
      <xdr:rowOff>123825</xdr:rowOff>
    </xdr:to>
    <xdr:pic>
      <xdr:nvPicPr>
        <xdr:cNvPr id="3228" name="Picture 322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01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133350</xdr:colOff>
      <xdr:row>68</xdr:row>
      <xdr:rowOff>123825</xdr:rowOff>
    </xdr:to>
    <xdr:pic>
      <xdr:nvPicPr>
        <xdr:cNvPr id="3229" name="Picture 322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401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133350</xdr:colOff>
      <xdr:row>69</xdr:row>
      <xdr:rowOff>123825</xdr:rowOff>
    </xdr:to>
    <xdr:pic>
      <xdr:nvPicPr>
        <xdr:cNvPr id="3230" name="Picture 322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01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133350</xdr:colOff>
      <xdr:row>69</xdr:row>
      <xdr:rowOff>123825</xdr:rowOff>
    </xdr:to>
    <xdr:pic>
      <xdr:nvPicPr>
        <xdr:cNvPr id="3231" name="Picture 323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601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133350</xdr:colOff>
      <xdr:row>70</xdr:row>
      <xdr:rowOff>123825</xdr:rowOff>
    </xdr:to>
    <xdr:pic>
      <xdr:nvPicPr>
        <xdr:cNvPr id="3232" name="Picture 323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01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133350</xdr:colOff>
      <xdr:row>70</xdr:row>
      <xdr:rowOff>123825</xdr:rowOff>
    </xdr:to>
    <xdr:pic>
      <xdr:nvPicPr>
        <xdr:cNvPr id="3233" name="Picture 323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4801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133350</xdr:colOff>
      <xdr:row>71</xdr:row>
      <xdr:rowOff>123825</xdr:rowOff>
    </xdr:to>
    <xdr:pic>
      <xdr:nvPicPr>
        <xdr:cNvPr id="3234" name="Picture 323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1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71</xdr:row>
      <xdr:rowOff>0</xdr:rowOff>
    </xdr:from>
    <xdr:to>
      <xdr:col>23</xdr:col>
      <xdr:colOff>133350</xdr:colOff>
      <xdr:row>71</xdr:row>
      <xdr:rowOff>123825</xdr:rowOff>
    </xdr:to>
    <xdr:pic>
      <xdr:nvPicPr>
        <xdr:cNvPr id="3235" name="Picture 323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001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133350</xdr:colOff>
      <xdr:row>72</xdr:row>
      <xdr:rowOff>123825</xdr:rowOff>
    </xdr:to>
    <xdr:pic>
      <xdr:nvPicPr>
        <xdr:cNvPr id="3236" name="Picture 323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01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23</xdr:col>
      <xdr:colOff>133350</xdr:colOff>
      <xdr:row>72</xdr:row>
      <xdr:rowOff>123825</xdr:rowOff>
    </xdr:to>
    <xdr:pic>
      <xdr:nvPicPr>
        <xdr:cNvPr id="3237" name="Picture 323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201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133350</xdr:colOff>
      <xdr:row>73</xdr:row>
      <xdr:rowOff>123825</xdr:rowOff>
    </xdr:to>
    <xdr:pic>
      <xdr:nvPicPr>
        <xdr:cNvPr id="3238" name="Picture 323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01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73</xdr:row>
      <xdr:rowOff>0</xdr:rowOff>
    </xdr:from>
    <xdr:to>
      <xdr:col>23</xdr:col>
      <xdr:colOff>133350</xdr:colOff>
      <xdr:row>73</xdr:row>
      <xdr:rowOff>123825</xdr:rowOff>
    </xdr:to>
    <xdr:pic>
      <xdr:nvPicPr>
        <xdr:cNvPr id="3239" name="Picture 323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401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133350</xdr:colOff>
      <xdr:row>74</xdr:row>
      <xdr:rowOff>123825</xdr:rowOff>
    </xdr:to>
    <xdr:pic>
      <xdr:nvPicPr>
        <xdr:cNvPr id="3240" name="Picture 323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01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74</xdr:row>
      <xdr:rowOff>0</xdr:rowOff>
    </xdr:from>
    <xdr:to>
      <xdr:col>23</xdr:col>
      <xdr:colOff>133350</xdr:colOff>
      <xdr:row>74</xdr:row>
      <xdr:rowOff>123825</xdr:rowOff>
    </xdr:to>
    <xdr:pic>
      <xdr:nvPicPr>
        <xdr:cNvPr id="3241" name="Picture 324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601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133350</xdr:colOff>
      <xdr:row>75</xdr:row>
      <xdr:rowOff>123825</xdr:rowOff>
    </xdr:to>
    <xdr:pic>
      <xdr:nvPicPr>
        <xdr:cNvPr id="3242" name="Picture 324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01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75</xdr:row>
      <xdr:rowOff>0</xdr:rowOff>
    </xdr:from>
    <xdr:to>
      <xdr:col>23</xdr:col>
      <xdr:colOff>133350</xdr:colOff>
      <xdr:row>75</xdr:row>
      <xdr:rowOff>123825</xdr:rowOff>
    </xdr:to>
    <xdr:pic>
      <xdr:nvPicPr>
        <xdr:cNvPr id="3243" name="Picture 324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5801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133350</xdr:colOff>
      <xdr:row>76</xdr:row>
      <xdr:rowOff>123825</xdr:rowOff>
    </xdr:to>
    <xdr:pic>
      <xdr:nvPicPr>
        <xdr:cNvPr id="3244" name="Picture 324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23</xdr:col>
      <xdr:colOff>133350</xdr:colOff>
      <xdr:row>76</xdr:row>
      <xdr:rowOff>123825</xdr:rowOff>
    </xdr:to>
    <xdr:pic>
      <xdr:nvPicPr>
        <xdr:cNvPr id="3245" name="Picture 324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002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133350</xdr:colOff>
      <xdr:row>77</xdr:row>
      <xdr:rowOff>123825</xdr:rowOff>
    </xdr:to>
    <xdr:pic>
      <xdr:nvPicPr>
        <xdr:cNvPr id="3246" name="Picture 324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02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77</xdr:row>
      <xdr:rowOff>0</xdr:rowOff>
    </xdr:from>
    <xdr:to>
      <xdr:col>23</xdr:col>
      <xdr:colOff>133350</xdr:colOff>
      <xdr:row>77</xdr:row>
      <xdr:rowOff>123825</xdr:rowOff>
    </xdr:to>
    <xdr:pic>
      <xdr:nvPicPr>
        <xdr:cNvPr id="3247" name="Picture 324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202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133350</xdr:colOff>
      <xdr:row>78</xdr:row>
      <xdr:rowOff>123825</xdr:rowOff>
    </xdr:to>
    <xdr:pic>
      <xdr:nvPicPr>
        <xdr:cNvPr id="3248" name="Picture 3247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78</xdr:row>
      <xdr:rowOff>0</xdr:rowOff>
    </xdr:from>
    <xdr:to>
      <xdr:col>23</xdr:col>
      <xdr:colOff>133350</xdr:colOff>
      <xdr:row>78</xdr:row>
      <xdr:rowOff>123825</xdr:rowOff>
    </xdr:to>
    <xdr:pic>
      <xdr:nvPicPr>
        <xdr:cNvPr id="3249" name="Picture 3248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40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133350</xdr:colOff>
      <xdr:row>79</xdr:row>
      <xdr:rowOff>123825</xdr:rowOff>
    </xdr:to>
    <xdr:pic>
      <xdr:nvPicPr>
        <xdr:cNvPr id="3250" name="Picture 3249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02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23</xdr:col>
      <xdr:colOff>133350</xdr:colOff>
      <xdr:row>79</xdr:row>
      <xdr:rowOff>123825</xdr:rowOff>
    </xdr:to>
    <xdr:pic>
      <xdr:nvPicPr>
        <xdr:cNvPr id="3251" name="Picture 3250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602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133350</xdr:colOff>
      <xdr:row>80</xdr:row>
      <xdr:rowOff>123825</xdr:rowOff>
    </xdr:to>
    <xdr:pic>
      <xdr:nvPicPr>
        <xdr:cNvPr id="3252" name="Picture 3251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02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80</xdr:row>
      <xdr:rowOff>0</xdr:rowOff>
    </xdr:from>
    <xdr:to>
      <xdr:col>23</xdr:col>
      <xdr:colOff>133350</xdr:colOff>
      <xdr:row>80</xdr:row>
      <xdr:rowOff>123825</xdr:rowOff>
    </xdr:to>
    <xdr:pic>
      <xdr:nvPicPr>
        <xdr:cNvPr id="3253" name="Picture 3252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6802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133350</xdr:colOff>
      <xdr:row>81</xdr:row>
      <xdr:rowOff>123825</xdr:rowOff>
    </xdr:to>
    <xdr:pic>
      <xdr:nvPicPr>
        <xdr:cNvPr id="3254" name="Picture 3253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2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81</xdr:row>
      <xdr:rowOff>0</xdr:rowOff>
    </xdr:from>
    <xdr:to>
      <xdr:col>23</xdr:col>
      <xdr:colOff>133350</xdr:colOff>
      <xdr:row>81</xdr:row>
      <xdr:rowOff>123825</xdr:rowOff>
    </xdr:to>
    <xdr:pic>
      <xdr:nvPicPr>
        <xdr:cNvPr id="3255" name="Picture 3254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7002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133350</xdr:colOff>
      <xdr:row>82</xdr:row>
      <xdr:rowOff>123825</xdr:rowOff>
    </xdr:to>
    <xdr:pic>
      <xdr:nvPicPr>
        <xdr:cNvPr id="3256" name="Picture 3255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02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82</xdr:row>
      <xdr:rowOff>0</xdr:rowOff>
    </xdr:from>
    <xdr:to>
      <xdr:col>23</xdr:col>
      <xdr:colOff>133350</xdr:colOff>
      <xdr:row>82</xdr:row>
      <xdr:rowOff>123825</xdr:rowOff>
    </xdr:to>
    <xdr:pic>
      <xdr:nvPicPr>
        <xdr:cNvPr id="3257" name="Picture 3256" descr="Graph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17202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21167</xdr:colOff>
      <xdr:row>26</xdr:row>
      <xdr:rowOff>28573</xdr:rowOff>
    </xdr:from>
    <xdr:to>
      <xdr:col>9</xdr:col>
      <xdr:colOff>169333</xdr:colOff>
      <xdr:row>43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349250</xdr:colOff>
      <xdr:row>25</xdr:row>
      <xdr:rowOff>147371</xdr:rowOff>
    </xdr:from>
    <xdr:to>
      <xdr:col>18</xdr:col>
      <xdr:colOff>95249</xdr:colOff>
      <xdr:row>43</xdr:row>
      <xdr:rowOff>84665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222250</xdr:colOff>
      <xdr:row>26</xdr:row>
      <xdr:rowOff>1</xdr:rowOff>
    </xdr:from>
    <xdr:to>
      <xdr:col>24</xdr:col>
      <xdr:colOff>783167</xdr:colOff>
      <xdr:row>43</xdr:row>
      <xdr:rowOff>137583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190500</xdr:colOff>
      <xdr:row>44</xdr:row>
      <xdr:rowOff>95251</xdr:rowOff>
    </xdr:from>
    <xdr:to>
      <xdr:col>25</xdr:col>
      <xdr:colOff>21167</xdr:colOff>
      <xdr:row>62</xdr:row>
      <xdr:rowOff>74085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10584</xdr:colOff>
      <xdr:row>44</xdr:row>
      <xdr:rowOff>42334</xdr:rowOff>
    </xdr:from>
    <xdr:to>
      <xdr:col>9</xdr:col>
      <xdr:colOff>137583</xdr:colOff>
      <xdr:row>62</xdr:row>
      <xdr:rowOff>42334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328082</xdr:colOff>
      <xdr:row>44</xdr:row>
      <xdr:rowOff>95248</xdr:rowOff>
    </xdr:from>
    <xdr:to>
      <xdr:col>18</xdr:col>
      <xdr:colOff>0</xdr:colOff>
      <xdr:row>62</xdr:row>
      <xdr:rowOff>105834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179917</xdr:colOff>
      <xdr:row>1</xdr:row>
      <xdr:rowOff>179917</xdr:rowOff>
    </xdr:from>
    <xdr:to>
      <xdr:col>37</xdr:col>
      <xdr:colOff>550333</xdr:colOff>
      <xdr:row>24</xdr:row>
      <xdr:rowOff>84667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211931</xdr:colOff>
      <xdr:row>2</xdr:row>
      <xdr:rowOff>119063</xdr:rowOff>
    </xdr:from>
    <xdr:to>
      <xdr:col>2</xdr:col>
      <xdr:colOff>238124</xdr:colOff>
      <xdr:row>4</xdr:row>
      <xdr:rowOff>42863</xdr:rowOff>
    </xdr:to>
    <xdr:sp macro="" textlink="">
      <xdr:nvSpPr>
        <xdr:cNvPr id="2" name="Down Arrow 1"/>
        <xdr:cNvSpPr/>
      </xdr:nvSpPr>
      <xdr:spPr>
        <a:xfrm>
          <a:off x="319087" y="381001"/>
          <a:ext cx="371475" cy="3167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4764</xdr:colOff>
      <xdr:row>9</xdr:row>
      <xdr:rowOff>188118</xdr:rowOff>
    </xdr:from>
    <xdr:to>
      <xdr:col>18</xdr:col>
      <xdr:colOff>11907</xdr:colOff>
      <xdr:row>12</xdr:row>
      <xdr:rowOff>83344</xdr:rowOff>
    </xdr:to>
    <xdr:sp macro="" textlink="">
      <xdr:nvSpPr>
        <xdr:cNvPr id="3" name="TextBox 2"/>
        <xdr:cNvSpPr txBox="1"/>
      </xdr:nvSpPr>
      <xdr:spPr>
        <a:xfrm>
          <a:off x="6874670" y="1807368"/>
          <a:ext cx="2436018" cy="46672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1. Select how many options/stocks you want to buy or sell from the</a:t>
          </a:r>
          <a:r>
            <a:rPr lang="en-US" sz="1100" b="1" baseline="0"/>
            <a:t> list</a:t>
          </a:r>
          <a:endParaRPr 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11</xdr:row>
          <xdr:rowOff>9525</xdr:rowOff>
        </xdr:from>
        <xdr:to>
          <xdr:col>4</xdr:col>
          <xdr:colOff>38100</xdr:colOff>
          <xdr:row>11</xdr:row>
          <xdr:rowOff>180975</xdr:rowOff>
        </xdr:to>
        <xdr:sp macro="" textlink="">
          <xdr:nvSpPr>
            <xdr:cNvPr id="9220" name="Drop Down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16</xdr:row>
          <xdr:rowOff>133350</xdr:rowOff>
        </xdr:from>
        <xdr:to>
          <xdr:col>3</xdr:col>
          <xdr:colOff>590550</xdr:colOff>
          <xdr:row>21</xdr:row>
          <xdr:rowOff>95250</xdr:rowOff>
        </xdr:to>
        <xdr:sp macro="" textlink="">
          <xdr:nvSpPr>
            <xdr:cNvPr id="9228" name="List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11</xdr:row>
          <xdr:rowOff>9525</xdr:rowOff>
        </xdr:from>
        <xdr:to>
          <xdr:col>7</xdr:col>
          <xdr:colOff>9525</xdr:colOff>
          <xdr:row>11</xdr:row>
          <xdr:rowOff>180975</xdr:rowOff>
        </xdr:to>
        <xdr:sp macro="" textlink="">
          <xdr:nvSpPr>
            <xdr:cNvPr id="9229" name="Drop Down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11</xdr:row>
          <xdr:rowOff>9525</xdr:rowOff>
        </xdr:from>
        <xdr:to>
          <xdr:col>10</xdr:col>
          <xdr:colOff>47625</xdr:colOff>
          <xdr:row>11</xdr:row>
          <xdr:rowOff>180975</xdr:rowOff>
        </xdr:to>
        <xdr:sp macro="" textlink="">
          <xdr:nvSpPr>
            <xdr:cNvPr id="9231" name="Drop Down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609600</xdr:colOff>
          <xdr:row>10</xdr:row>
          <xdr:rowOff>180975</xdr:rowOff>
        </xdr:from>
        <xdr:to>
          <xdr:col>13</xdr:col>
          <xdr:colOff>9525</xdr:colOff>
          <xdr:row>11</xdr:row>
          <xdr:rowOff>161925</xdr:rowOff>
        </xdr:to>
        <xdr:sp macro="" textlink="">
          <xdr:nvSpPr>
            <xdr:cNvPr id="9232" name="Drop Down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35719</xdr:colOff>
      <xdr:row>9</xdr:row>
      <xdr:rowOff>0</xdr:rowOff>
    </xdr:from>
    <xdr:to>
      <xdr:col>13</xdr:col>
      <xdr:colOff>583406</xdr:colOff>
      <xdr:row>21</xdr:row>
      <xdr:rowOff>178594</xdr:rowOff>
    </xdr:to>
    <xdr:sp macro="" textlink="">
      <xdr:nvSpPr>
        <xdr:cNvPr id="4" name="Rectangle 3"/>
        <xdr:cNvSpPr/>
      </xdr:nvSpPr>
      <xdr:spPr>
        <a:xfrm>
          <a:off x="142875" y="1619250"/>
          <a:ext cx="6893719" cy="236934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4</xdr:col>
          <xdr:colOff>9525</xdr:colOff>
          <xdr:row>14</xdr:row>
          <xdr:rowOff>171450</xdr:rowOff>
        </xdr:to>
        <xdr:sp macro="" textlink="">
          <xdr:nvSpPr>
            <xdr:cNvPr id="9233" name="Drop Down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14</xdr:row>
          <xdr:rowOff>19050</xdr:rowOff>
        </xdr:from>
        <xdr:to>
          <xdr:col>7</xdr:col>
          <xdr:colOff>19050</xdr:colOff>
          <xdr:row>15</xdr:row>
          <xdr:rowOff>0</xdr:rowOff>
        </xdr:to>
        <xdr:sp macro="" textlink="">
          <xdr:nvSpPr>
            <xdr:cNvPr id="9234" name="Drop Down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9525</xdr:rowOff>
        </xdr:from>
        <xdr:to>
          <xdr:col>10</xdr:col>
          <xdr:colOff>9525</xdr:colOff>
          <xdr:row>14</xdr:row>
          <xdr:rowOff>180975</xdr:rowOff>
        </xdr:to>
        <xdr:sp macro="" textlink="">
          <xdr:nvSpPr>
            <xdr:cNvPr id="9235" name="Drop Down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14</xdr:row>
          <xdr:rowOff>9525</xdr:rowOff>
        </xdr:from>
        <xdr:to>
          <xdr:col>13</xdr:col>
          <xdr:colOff>19050</xdr:colOff>
          <xdr:row>14</xdr:row>
          <xdr:rowOff>180975</xdr:rowOff>
        </xdr:to>
        <xdr:sp macro="" textlink="">
          <xdr:nvSpPr>
            <xdr:cNvPr id="9236" name="Drop Down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16</xdr:row>
          <xdr:rowOff>133350</xdr:rowOff>
        </xdr:from>
        <xdr:to>
          <xdr:col>6</xdr:col>
          <xdr:colOff>600075</xdr:colOff>
          <xdr:row>21</xdr:row>
          <xdr:rowOff>95250</xdr:rowOff>
        </xdr:to>
        <xdr:sp macro="" textlink="">
          <xdr:nvSpPr>
            <xdr:cNvPr id="9238" name="List Box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</xdr:row>
          <xdr:rowOff>123825</xdr:rowOff>
        </xdr:from>
        <xdr:to>
          <xdr:col>9</xdr:col>
          <xdr:colOff>590550</xdr:colOff>
          <xdr:row>21</xdr:row>
          <xdr:rowOff>85725</xdr:rowOff>
        </xdr:to>
        <xdr:sp macro="" textlink="">
          <xdr:nvSpPr>
            <xdr:cNvPr id="9239" name="List Box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114300</xdr:rowOff>
        </xdr:from>
        <xdr:to>
          <xdr:col>13</xdr:col>
          <xdr:colOff>0</xdr:colOff>
          <xdr:row>21</xdr:row>
          <xdr:rowOff>76200</xdr:rowOff>
        </xdr:to>
        <xdr:sp macro="" textlink="">
          <xdr:nvSpPr>
            <xdr:cNvPr id="9240" name="List Box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250032</xdr:colOff>
      <xdr:row>9</xdr:row>
      <xdr:rowOff>71437</xdr:rowOff>
    </xdr:from>
    <xdr:to>
      <xdr:col>9</xdr:col>
      <xdr:colOff>142876</xdr:colOff>
      <xdr:row>10</xdr:row>
      <xdr:rowOff>107157</xdr:rowOff>
    </xdr:to>
    <xdr:sp macro="" textlink="">
      <xdr:nvSpPr>
        <xdr:cNvPr id="5" name="TextBox 4"/>
        <xdr:cNvSpPr txBox="1"/>
      </xdr:nvSpPr>
      <xdr:spPr>
        <a:xfrm>
          <a:off x="2297907" y="1690687"/>
          <a:ext cx="2095500" cy="2262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Selection</a:t>
          </a:r>
          <a:r>
            <a:rPr lang="en-US" sz="1100"/>
            <a:t> </a:t>
          </a:r>
          <a:r>
            <a:rPr lang="en-US" sz="1100" b="1"/>
            <a:t>Dash-Board</a:t>
          </a:r>
        </a:p>
      </xdr:txBody>
    </xdr:sp>
    <xdr:clientData/>
  </xdr:twoCellAnchor>
  <xdr:twoCellAnchor>
    <xdr:from>
      <xdr:col>14</xdr:col>
      <xdr:colOff>11907</xdr:colOff>
      <xdr:row>13</xdr:row>
      <xdr:rowOff>83343</xdr:rowOff>
    </xdr:from>
    <xdr:to>
      <xdr:col>18</xdr:col>
      <xdr:colOff>19050</xdr:colOff>
      <xdr:row>15</xdr:row>
      <xdr:rowOff>169069</xdr:rowOff>
    </xdr:to>
    <xdr:sp macro="" textlink="">
      <xdr:nvSpPr>
        <xdr:cNvPr id="30" name="TextBox 29"/>
        <xdr:cNvSpPr txBox="1"/>
      </xdr:nvSpPr>
      <xdr:spPr>
        <a:xfrm>
          <a:off x="6881813" y="2440781"/>
          <a:ext cx="2436018" cy="46672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2. Select what you want to do with the options/stocks </a:t>
          </a:r>
        </a:p>
      </xdr:txBody>
    </xdr:sp>
    <xdr:clientData/>
  </xdr:twoCellAnchor>
  <xdr:twoCellAnchor>
    <xdr:from>
      <xdr:col>14</xdr:col>
      <xdr:colOff>11906</xdr:colOff>
      <xdr:row>17</xdr:row>
      <xdr:rowOff>11906</xdr:rowOff>
    </xdr:from>
    <xdr:to>
      <xdr:col>18</xdr:col>
      <xdr:colOff>19049</xdr:colOff>
      <xdr:row>19</xdr:row>
      <xdr:rowOff>97632</xdr:rowOff>
    </xdr:to>
    <xdr:sp macro="" textlink="">
      <xdr:nvSpPr>
        <xdr:cNvPr id="31" name="TextBox 30"/>
        <xdr:cNvSpPr txBox="1"/>
      </xdr:nvSpPr>
      <xdr:spPr>
        <a:xfrm>
          <a:off x="6881812" y="3131344"/>
          <a:ext cx="2436018" cy="46672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3. Select the corresponding strikes /spots</a:t>
          </a:r>
          <a:r>
            <a:rPr lang="en-US" sz="1100" b="1" baseline="0"/>
            <a:t> for those selections</a:t>
          </a:r>
          <a:endParaRPr lang="en-US" sz="1100" b="1"/>
        </a:p>
      </xdr:txBody>
    </xdr:sp>
    <xdr:clientData/>
  </xdr:twoCellAnchor>
  <xdr:twoCellAnchor>
    <xdr:from>
      <xdr:col>1</xdr:col>
      <xdr:colOff>47626</xdr:colOff>
      <xdr:row>24</xdr:row>
      <xdr:rowOff>35718</xdr:rowOff>
    </xdr:from>
    <xdr:to>
      <xdr:col>9</xdr:col>
      <xdr:colOff>166688</xdr:colOff>
      <xdr:row>33</xdr:row>
      <xdr:rowOff>23812</xdr:rowOff>
    </xdr:to>
    <xdr:sp macro="" textlink="">
      <xdr:nvSpPr>
        <xdr:cNvPr id="32" name="Rectangle 31"/>
        <xdr:cNvSpPr/>
      </xdr:nvSpPr>
      <xdr:spPr>
        <a:xfrm>
          <a:off x="154782" y="4488656"/>
          <a:ext cx="4298156" cy="217884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71438</xdr:colOff>
      <xdr:row>24</xdr:row>
      <xdr:rowOff>190489</xdr:rowOff>
    </xdr:from>
    <xdr:to>
      <xdr:col>8</xdr:col>
      <xdr:colOff>571501</xdr:colOff>
      <xdr:row>26</xdr:row>
      <xdr:rowOff>35709</xdr:rowOff>
    </xdr:to>
    <xdr:sp macro="" textlink="">
      <xdr:nvSpPr>
        <xdr:cNvPr id="34" name="TextBox 33"/>
        <xdr:cNvSpPr txBox="1"/>
      </xdr:nvSpPr>
      <xdr:spPr>
        <a:xfrm>
          <a:off x="2155032" y="4643427"/>
          <a:ext cx="2095500" cy="2262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Selection</a:t>
          </a:r>
          <a:r>
            <a:rPr lang="en-US" sz="1100"/>
            <a:t> </a:t>
          </a:r>
          <a:r>
            <a:rPr lang="en-US" sz="1100" b="1"/>
            <a:t>Confirmation </a:t>
          </a:r>
        </a:p>
      </xdr:txBody>
    </xdr:sp>
    <xdr:clientData/>
  </xdr:twoCellAnchor>
  <xdr:twoCellAnchor>
    <xdr:from>
      <xdr:col>1</xdr:col>
      <xdr:colOff>95251</xdr:colOff>
      <xdr:row>26</xdr:row>
      <xdr:rowOff>23813</xdr:rowOff>
    </xdr:from>
    <xdr:to>
      <xdr:col>4</xdr:col>
      <xdr:colOff>107156</xdr:colOff>
      <xdr:row>27</xdr:row>
      <xdr:rowOff>166687</xdr:rowOff>
    </xdr:to>
    <xdr:sp macro="" textlink="">
      <xdr:nvSpPr>
        <xdr:cNvPr id="37" name="TextBox 36"/>
        <xdr:cNvSpPr txBox="1"/>
      </xdr:nvSpPr>
      <xdr:spPr>
        <a:xfrm>
          <a:off x="202407" y="4857751"/>
          <a:ext cx="1607343" cy="33337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You selected</a:t>
          </a:r>
          <a:r>
            <a:rPr lang="en-US" sz="1100" b="1" baseline="0"/>
            <a:t> the below: </a:t>
          </a:r>
          <a:endParaRPr lang="en-US" sz="1100" b="1"/>
        </a:p>
      </xdr:txBody>
    </xdr:sp>
    <xdr:clientData/>
  </xdr:twoCellAnchor>
  <xdr:twoCellAnchor>
    <xdr:from>
      <xdr:col>19</xdr:col>
      <xdr:colOff>369094</xdr:colOff>
      <xdr:row>23</xdr:row>
      <xdr:rowOff>-1</xdr:rowOff>
    </xdr:from>
    <xdr:to>
      <xdr:col>27</xdr:col>
      <xdr:colOff>642937</xdr:colOff>
      <xdr:row>35</xdr:row>
      <xdr:rowOff>119061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440533</xdr:colOff>
          <xdr:row>21</xdr:row>
          <xdr:rowOff>11907</xdr:rowOff>
        </xdr:from>
        <xdr:to>
          <xdr:col>22</xdr:col>
          <xdr:colOff>297656</xdr:colOff>
          <xdr:row>22</xdr:row>
          <xdr:rowOff>107156</xdr:rowOff>
        </xdr:to>
        <xdr:sp macro="" textlink="">
          <xdr:nvSpPr>
            <xdr:cNvPr id="9243" name="Scroll Bar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404812</xdr:colOff>
      <xdr:row>23</xdr:row>
      <xdr:rowOff>11905</xdr:rowOff>
    </xdr:from>
    <xdr:to>
      <xdr:col>18</xdr:col>
      <xdr:colOff>535781</xdr:colOff>
      <xdr:row>35</xdr:row>
      <xdr:rowOff>83342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250031</xdr:colOff>
      <xdr:row>19</xdr:row>
      <xdr:rowOff>130969</xdr:rowOff>
    </xdr:from>
    <xdr:to>
      <xdr:col>21</xdr:col>
      <xdr:colOff>309562</xdr:colOff>
      <xdr:row>20</xdr:row>
      <xdr:rowOff>142874</xdr:rowOff>
    </xdr:to>
    <xdr:sp macro="" textlink="">
      <xdr:nvSpPr>
        <xdr:cNvPr id="36" name="TextBox 35"/>
        <xdr:cNvSpPr txBox="1"/>
      </xdr:nvSpPr>
      <xdr:spPr>
        <a:xfrm>
          <a:off x="8941594" y="3631407"/>
          <a:ext cx="2488406" cy="202405"/>
        </a:xfrm>
        <a:prstGeom prst="rect">
          <a:avLst/>
        </a:prstGeom>
        <a:solidFill>
          <a:srgbClr val="5B9BD5">
            <a:lumMod val="40000"/>
            <a:lumOff val="60000"/>
          </a:srgbClr>
        </a:solidFill>
        <a:ln w="9525" cmpd="sng">
          <a:solidFill>
            <a:sysClr val="windowText" lastClr="000000"/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Scroll Bar to See across the range</a:t>
          </a: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2" name="Picture 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3" name="Picture 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66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4" name="Picture 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5" name="Picture 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66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6" name="Picture 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6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7" name="Picture 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066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8" name="Picture 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6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9" name="Picture 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266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10" name="Picture 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11" name="Picture 1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466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12" name="Picture 1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6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13" name="Picture 1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66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14" name="Picture 1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6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15" name="Picture 1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866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16" name="Picture 1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6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17" name="Picture 1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066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18" name="Picture 1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6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19" name="Picture 1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266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20" name="Picture 1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6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21" name="Picture 2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466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22" name="Picture 2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23" name="Picture 2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667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24" name="Picture 2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67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25" name="Picture 2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867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26" name="Picture 2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27" name="Picture 2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3067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28" name="Picture 2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7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29" name="Picture 2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3267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30" name="Picture 2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7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31" name="Picture 3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3467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32" name="Picture 3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7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33" name="Picture 3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3667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34" name="Picture 3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7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35" name="Picture 3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3867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36" name="Picture 3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67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37" name="Picture 3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4067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38" name="Picture 3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7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39" name="Picture 3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4267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40" name="Picture 3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7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41" name="Picture 4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4467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42" name="Picture 4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7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43" name="Picture 4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4667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44" name="Picture 4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7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45" name="Picture 4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4867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46" name="Picture 4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7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47" name="Picture 4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067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48" name="Picture 4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7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49" name="Picture 4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267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50" name="Picture 4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51" name="Picture 5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46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52" name="Picture 5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53" name="Picture 5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66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54" name="Picture 5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7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55" name="Picture 5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867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56" name="Picture 5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7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57" name="Picture 5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067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58" name="Picture 5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67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59" name="Picture 5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267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60" name="Picture 5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67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61" name="Picture 6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467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62" name="Picture 6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63" name="Picture 6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667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64" name="Picture 6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67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65" name="Picture 6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867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66" name="Picture 6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67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67" name="Picture 6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067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68" name="Picture 6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67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69" name="Picture 6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267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70" name="Picture 6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67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71" name="Picture 7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467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72" name="Picture 7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67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73" name="Picture 7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667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74" name="Picture 7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7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75" name="Picture 7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867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76" name="Picture 7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77" name="Picture 7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06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78" name="Picture 7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67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79" name="Picture 7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267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80" name="Picture 7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7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81" name="Picture 8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467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82" name="Picture 8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7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83" name="Picture 8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667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84" name="Picture 8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7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85" name="Picture 8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867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86" name="Picture 8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7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87" name="Picture 8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067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88" name="Picture 8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7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89" name="Picture 8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267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90" name="Picture 8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7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91" name="Picture 9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467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92" name="Picture 9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7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93" name="Picture 9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667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94" name="Picture 9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7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95" name="Picture 9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867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96" name="Picture 9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7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97" name="Picture 9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0067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98" name="Picture 9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67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99" name="Picture 9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0267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100" name="Picture 9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6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101" name="Picture 10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046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204" name="Picture 20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1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205" name="Picture 20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71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206" name="Picture 20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207" name="Picture 20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71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208" name="Picture 20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1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209" name="Picture 20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71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210" name="Picture 20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1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211" name="Picture 21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371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212" name="Picture 21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1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213" name="Picture 21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571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214" name="Picture 21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215" name="Picture 21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771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216" name="Picture 21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1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217" name="Picture 21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971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218" name="Picture 21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1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219" name="Picture 21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171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220" name="Picture 21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221" name="Picture 22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37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222" name="Picture 22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223" name="Picture 22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57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224" name="Picture 22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1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225" name="Picture 22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771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226" name="Picture 22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1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227" name="Picture 22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971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228" name="Picture 22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1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229" name="Picture 22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3171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230" name="Picture 22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231" name="Picture 23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3371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232" name="Picture 23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71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233" name="Picture 23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3571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234" name="Picture 23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1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235" name="Picture 23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3771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236" name="Picture 23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1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237" name="Picture 23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3971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238" name="Picture 23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1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239" name="Picture 23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4171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240" name="Picture 23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1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241" name="Picture 24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4371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242" name="Picture 24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243" name="Picture 24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4572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244" name="Picture 24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245" name="Picture 24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4772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246" name="Picture 24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247" name="Picture 24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248" name="Picture 24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2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249" name="Picture 24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172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250" name="Picture 24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2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251" name="Picture 25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372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252" name="Picture 25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2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253" name="Picture 25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572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254" name="Picture 25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2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255" name="Picture 25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772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256" name="Picture 25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2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257" name="Picture 25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972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258" name="Picture 25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259" name="Picture 25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172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260" name="Picture 25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72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261" name="Picture 26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372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262" name="Picture 26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263" name="Picture 26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572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264" name="Picture 26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72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265" name="Picture 26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772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266" name="Picture 26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72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267" name="Picture 26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972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268" name="Picture 26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72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269" name="Picture 26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172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270" name="Picture 26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271" name="Picture 27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37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272" name="Picture 27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273" name="Picture 27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57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274" name="Picture 27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2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275" name="Picture 27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772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276" name="Picture 27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72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277" name="Picture 27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972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278" name="Picture 27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2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279" name="Picture 27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172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280" name="Picture 27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72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281" name="Picture 28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372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282" name="Picture 28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283" name="Picture 28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572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284" name="Picture 28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2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285" name="Picture 28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772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286" name="Picture 28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287" name="Picture 28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972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288" name="Picture 28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72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289" name="Picture 28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172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290" name="Picture 28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72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291" name="Picture 29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372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292" name="Picture 29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2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293" name="Picture 29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572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294" name="Picture 29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2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295" name="Picture 29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772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296" name="Picture 29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297" name="Picture 29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298" name="Picture 29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72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299" name="Picture 29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0172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300" name="Picture 29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301" name="Picture 30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0372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302" name="Picture 30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72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303" name="Picture 30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0572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304" name="Picture 30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72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305" name="Picture 30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0772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306" name="Picture 30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457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307" name="Picture 30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457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308" name="Picture 30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65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309" name="Picture 30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65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310" name="Picture 30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85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311" name="Picture 31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85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312" name="Picture 31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057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313" name="Picture 31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2057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314" name="Picture 31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257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315" name="Picture 31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2257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316" name="Picture 31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457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317" name="Picture 31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2457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318" name="Picture 31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657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319" name="Picture 31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2657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320" name="Picture 31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857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321" name="Picture 32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2857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322" name="Picture 32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057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323" name="Picture 32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3057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324" name="Picture 32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257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325" name="Picture 32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3257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326" name="Picture 32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457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327" name="Picture 32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3457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328" name="Picture 32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657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329" name="Picture 32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3657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330" name="Picture 32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857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331" name="Picture 33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3857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332" name="Picture 33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057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333" name="Picture 33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4057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334" name="Picture 33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335" name="Picture 33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336" name="Picture 33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457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337" name="Picture 33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4457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338" name="Picture 33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657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339" name="Picture 33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4657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340" name="Picture 33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857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341" name="Picture 34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4857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342" name="Picture 34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057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343" name="Picture 34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5057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344" name="Picture 34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257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345" name="Picture 34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5257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346" name="Picture 34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457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347" name="Picture 34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5457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348" name="Picture 34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657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349" name="Picture 34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5657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350" name="Picture 34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857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351" name="Picture 35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5857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352" name="Picture 35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057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353" name="Picture 35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6057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354" name="Picture 35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257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355" name="Picture 35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6257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356" name="Picture 35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457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357" name="Picture 35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6457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358" name="Picture 35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65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359" name="Picture 35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665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360" name="Picture 35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858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361" name="Picture 36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6858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362" name="Picture 36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058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363" name="Picture 36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7058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364" name="Picture 36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258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365" name="Picture 36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7258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366" name="Picture 36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458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367" name="Picture 36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7458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368" name="Picture 36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658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369" name="Picture 36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7658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370" name="Picture 36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858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371" name="Picture 37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7858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372" name="Picture 37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058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373" name="Picture 37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8058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374" name="Picture 37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258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375" name="Picture 37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8258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376" name="Picture 37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458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377" name="Picture 37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8458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378" name="Picture 37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658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379" name="Picture 37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8658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380" name="Picture 37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858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381" name="Picture 38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8858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382" name="Picture 38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058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383" name="Picture 38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9058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384" name="Picture 38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385" name="Picture 38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386" name="Picture 38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458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387" name="Picture 38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9458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388" name="Picture 38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658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389" name="Picture 38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9658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390" name="Picture 38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858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391" name="Picture 39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9858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392" name="Picture 39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0058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393" name="Picture 39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0058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394" name="Picture 39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0258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395" name="Picture 39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0258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396" name="Picture 39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0458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397" name="Picture 39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0458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398" name="Picture 39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0658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399" name="Picture 39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0658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400" name="Picture 39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0858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401" name="Picture 40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0858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402" name="Picture 40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058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403" name="Picture 40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1058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404" name="Picture 40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258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405" name="Picture 40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1258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406" name="Picture 40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58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407" name="Picture 40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1458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408" name="Picture 40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65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409" name="Picture 40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165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410" name="Picture 40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858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411" name="Picture 41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1858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412" name="Picture 41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058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413" name="Picture 41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2058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414" name="Picture 41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258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415" name="Picture 41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2258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416" name="Picture 41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458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417" name="Picture 41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2458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418" name="Picture 41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658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419" name="Picture 41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2658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420" name="Picture 41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858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421" name="Picture 42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2858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422" name="Picture 42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3058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423" name="Picture 42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457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424" name="Picture 42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457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425" name="Picture 42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65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426" name="Picture 42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65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427" name="Picture 42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85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428" name="Picture 42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85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429" name="Picture 42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057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430" name="Picture 42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2057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431" name="Picture 43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257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432" name="Picture 43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2257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433" name="Picture 43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457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434" name="Picture 43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2457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435" name="Picture 43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657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436" name="Picture 43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2657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437" name="Picture 43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857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438" name="Picture 43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2857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439" name="Picture 43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057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440" name="Picture 43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3057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441" name="Picture 44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257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442" name="Picture 44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3257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443" name="Picture 44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457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444" name="Picture 44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3457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445" name="Picture 44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657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446" name="Picture 44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3657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447" name="Picture 44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857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448" name="Picture 44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3857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449" name="Picture 44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057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450" name="Picture 44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4057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451" name="Picture 45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452" name="Picture 45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453" name="Picture 45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457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454" name="Picture 45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4457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455" name="Picture 45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657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456" name="Picture 45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4657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457" name="Picture 45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857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458" name="Picture 45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4857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459" name="Picture 45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057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460" name="Picture 45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5057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461" name="Picture 46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257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462" name="Picture 46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5257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463" name="Picture 46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457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464" name="Picture 46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5457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465" name="Picture 46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657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466" name="Picture 46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5657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467" name="Picture 46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857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468" name="Picture 46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5857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469" name="Picture 46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057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470" name="Picture 46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6057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471" name="Picture 47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257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472" name="Picture 47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6257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473" name="Picture 47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457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474" name="Picture 47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6457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475" name="Picture 47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65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476" name="Picture 47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665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477" name="Picture 47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858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478" name="Picture 47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6858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479" name="Picture 47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058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480" name="Picture 47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7058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481" name="Picture 48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258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482" name="Picture 48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7258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483" name="Picture 48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458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484" name="Picture 48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7458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485" name="Picture 48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658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486" name="Picture 48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7658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487" name="Picture 48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858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488" name="Picture 48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7858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489" name="Picture 48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058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490" name="Picture 48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8058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491" name="Picture 49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258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492" name="Picture 49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8258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493" name="Picture 49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458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494" name="Picture 49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8458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495" name="Picture 49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658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496" name="Picture 49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8658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497" name="Picture 49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858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498" name="Picture 49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8858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499" name="Picture 49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058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500" name="Picture 49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9058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501" name="Picture 50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502" name="Picture 50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503" name="Picture 50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458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504" name="Picture 50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9458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505" name="Picture 50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658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506" name="Picture 50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9658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507" name="Picture 50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858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508" name="Picture 50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9858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509" name="Picture 50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0058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510" name="Picture 50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0058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511" name="Picture 51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0258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512" name="Picture 51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0258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513" name="Picture 51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0458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514" name="Picture 51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0458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515" name="Picture 51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0658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516" name="Picture 51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0658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517" name="Picture 51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0858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518" name="Picture 51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0858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519" name="Picture 51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058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520" name="Picture 51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1058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521" name="Picture 52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258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522" name="Picture 52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1258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523" name="Picture 52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58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524" name="Picture 52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1458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525" name="Picture 52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65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526" name="Picture 52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165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527" name="Picture 52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858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528" name="Picture 52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1858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529" name="Picture 52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058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530" name="Picture 52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2058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531" name="Picture 53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258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532" name="Picture 53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2258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533" name="Picture 53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458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534" name="Picture 53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2458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535" name="Picture 53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658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536" name="Picture 53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2658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537" name="Picture 53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858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538" name="Picture 53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2858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539" name="Picture 53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3058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133350</xdr:colOff>
      <xdr:row>61</xdr:row>
      <xdr:rowOff>123825</xdr:rowOff>
    </xdr:to>
    <xdr:pic>
      <xdr:nvPicPr>
        <xdr:cNvPr id="540" name="Picture 53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3058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133350</xdr:colOff>
      <xdr:row>3</xdr:row>
      <xdr:rowOff>123825</xdr:rowOff>
    </xdr:to>
    <xdr:pic>
      <xdr:nvPicPr>
        <xdr:cNvPr id="674" name="Picture 67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457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133350</xdr:colOff>
      <xdr:row>3</xdr:row>
      <xdr:rowOff>123825</xdr:rowOff>
    </xdr:to>
    <xdr:pic>
      <xdr:nvPicPr>
        <xdr:cNvPr id="675" name="Picture 67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457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133350</xdr:colOff>
      <xdr:row>4</xdr:row>
      <xdr:rowOff>123825</xdr:rowOff>
    </xdr:to>
    <xdr:pic>
      <xdr:nvPicPr>
        <xdr:cNvPr id="676" name="Picture 67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65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133350</xdr:colOff>
      <xdr:row>4</xdr:row>
      <xdr:rowOff>123825</xdr:rowOff>
    </xdr:to>
    <xdr:pic>
      <xdr:nvPicPr>
        <xdr:cNvPr id="677" name="Picture 67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657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133350</xdr:colOff>
      <xdr:row>5</xdr:row>
      <xdr:rowOff>123825</xdr:rowOff>
    </xdr:to>
    <xdr:pic>
      <xdr:nvPicPr>
        <xdr:cNvPr id="678" name="Picture 67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85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133350</xdr:colOff>
      <xdr:row>5</xdr:row>
      <xdr:rowOff>123825</xdr:rowOff>
    </xdr:to>
    <xdr:pic>
      <xdr:nvPicPr>
        <xdr:cNvPr id="679" name="Picture 67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857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133350</xdr:colOff>
      <xdr:row>6</xdr:row>
      <xdr:rowOff>123825</xdr:rowOff>
    </xdr:to>
    <xdr:pic>
      <xdr:nvPicPr>
        <xdr:cNvPr id="680" name="Picture 67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057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133350</xdr:colOff>
      <xdr:row>6</xdr:row>
      <xdr:rowOff>123825</xdr:rowOff>
    </xdr:to>
    <xdr:pic>
      <xdr:nvPicPr>
        <xdr:cNvPr id="681" name="Picture 68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2057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133350</xdr:colOff>
      <xdr:row>7</xdr:row>
      <xdr:rowOff>123825</xdr:rowOff>
    </xdr:to>
    <xdr:pic>
      <xdr:nvPicPr>
        <xdr:cNvPr id="682" name="Picture 68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257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123825</xdr:rowOff>
    </xdr:to>
    <xdr:pic>
      <xdr:nvPicPr>
        <xdr:cNvPr id="683" name="Picture 68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2257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133350</xdr:colOff>
      <xdr:row>8</xdr:row>
      <xdr:rowOff>123825</xdr:rowOff>
    </xdr:to>
    <xdr:pic>
      <xdr:nvPicPr>
        <xdr:cNvPr id="684" name="Picture 68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457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133350</xdr:colOff>
      <xdr:row>8</xdr:row>
      <xdr:rowOff>123825</xdr:rowOff>
    </xdr:to>
    <xdr:pic>
      <xdr:nvPicPr>
        <xdr:cNvPr id="685" name="Picture 68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2457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123825</xdr:rowOff>
    </xdr:to>
    <xdr:pic>
      <xdr:nvPicPr>
        <xdr:cNvPr id="686" name="Picture 68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657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133350</xdr:colOff>
      <xdr:row>9</xdr:row>
      <xdr:rowOff>123825</xdr:rowOff>
    </xdr:to>
    <xdr:pic>
      <xdr:nvPicPr>
        <xdr:cNvPr id="687" name="Picture 68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2657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133350</xdr:colOff>
      <xdr:row>10</xdr:row>
      <xdr:rowOff>123825</xdr:rowOff>
    </xdr:to>
    <xdr:pic>
      <xdr:nvPicPr>
        <xdr:cNvPr id="688" name="Picture 68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857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133350</xdr:colOff>
      <xdr:row>10</xdr:row>
      <xdr:rowOff>123825</xdr:rowOff>
    </xdr:to>
    <xdr:pic>
      <xdr:nvPicPr>
        <xdr:cNvPr id="689" name="Picture 68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2857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133350</xdr:colOff>
      <xdr:row>11</xdr:row>
      <xdr:rowOff>123825</xdr:rowOff>
    </xdr:to>
    <xdr:pic>
      <xdr:nvPicPr>
        <xdr:cNvPr id="690" name="Picture 68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057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133350</xdr:colOff>
      <xdr:row>11</xdr:row>
      <xdr:rowOff>123825</xdr:rowOff>
    </xdr:to>
    <xdr:pic>
      <xdr:nvPicPr>
        <xdr:cNvPr id="691" name="Picture 69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3057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133350</xdr:colOff>
      <xdr:row>12</xdr:row>
      <xdr:rowOff>123825</xdr:rowOff>
    </xdr:to>
    <xdr:pic>
      <xdr:nvPicPr>
        <xdr:cNvPr id="692" name="Picture 69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257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133350</xdr:colOff>
      <xdr:row>12</xdr:row>
      <xdr:rowOff>123825</xdr:rowOff>
    </xdr:to>
    <xdr:pic>
      <xdr:nvPicPr>
        <xdr:cNvPr id="693" name="Picture 69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3257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133350</xdr:colOff>
      <xdr:row>13</xdr:row>
      <xdr:rowOff>123825</xdr:rowOff>
    </xdr:to>
    <xdr:pic>
      <xdr:nvPicPr>
        <xdr:cNvPr id="694" name="Picture 69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457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133350</xdr:colOff>
      <xdr:row>13</xdr:row>
      <xdr:rowOff>123825</xdr:rowOff>
    </xdr:to>
    <xdr:pic>
      <xdr:nvPicPr>
        <xdr:cNvPr id="695" name="Picture 69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3457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123825</xdr:rowOff>
    </xdr:to>
    <xdr:pic>
      <xdr:nvPicPr>
        <xdr:cNvPr id="696" name="Picture 69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657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133350</xdr:colOff>
      <xdr:row>14</xdr:row>
      <xdr:rowOff>123825</xdr:rowOff>
    </xdr:to>
    <xdr:pic>
      <xdr:nvPicPr>
        <xdr:cNvPr id="697" name="Picture 69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3657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123825</xdr:rowOff>
    </xdr:to>
    <xdr:pic>
      <xdr:nvPicPr>
        <xdr:cNvPr id="698" name="Picture 69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857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133350</xdr:colOff>
      <xdr:row>15</xdr:row>
      <xdr:rowOff>123825</xdr:rowOff>
    </xdr:to>
    <xdr:pic>
      <xdr:nvPicPr>
        <xdr:cNvPr id="699" name="Picture 69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3857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123825</xdr:rowOff>
    </xdr:to>
    <xdr:pic>
      <xdr:nvPicPr>
        <xdr:cNvPr id="700" name="Picture 69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057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133350</xdr:colOff>
      <xdr:row>16</xdr:row>
      <xdr:rowOff>123825</xdr:rowOff>
    </xdr:to>
    <xdr:pic>
      <xdr:nvPicPr>
        <xdr:cNvPr id="701" name="Picture 70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4057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123825</xdr:rowOff>
    </xdr:to>
    <xdr:pic>
      <xdr:nvPicPr>
        <xdr:cNvPr id="702" name="Picture 70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133350</xdr:colOff>
      <xdr:row>17</xdr:row>
      <xdr:rowOff>123825</xdr:rowOff>
    </xdr:to>
    <xdr:pic>
      <xdr:nvPicPr>
        <xdr:cNvPr id="703" name="Picture 70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4257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123825</xdr:rowOff>
    </xdr:to>
    <xdr:pic>
      <xdr:nvPicPr>
        <xdr:cNvPr id="704" name="Picture 70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457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133350</xdr:colOff>
      <xdr:row>18</xdr:row>
      <xdr:rowOff>123825</xdr:rowOff>
    </xdr:to>
    <xdr:pic>
      <xdr:nvPicPr>
        <xdr:cNvPr id="705" name="Picture 70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4457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123825</xdr:rowOff>
    </xdr:to>
    <xdr:pic>
      <xdr:nvPicPr>
        <xdr:cNvPr id="706" name="Picture 70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657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123825</xdr:rowOff>
    </xdr:to>
    <xdr:pic>
      <xdr:nvPicPr>
        <xdr:cNvPr id="707" name="Picture 70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4657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123825</xdr:rowOff>
    </xdr:to>
    <xdr:pic>
      <xdr:nvPicPr>
        <xdr:cNvPr id="708" name="Picture 70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857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133350</xdr:colOff>
      <xdr:row>20</xdr:row>
      <xdr:rowOff>123825</xdr:rowOff>
    </xdr:to>
    <xdr:pic>
      <xdr:nvPicPr>
        <xdr:cNvPr id="709" name="Picture 70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4857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133350</xdr:colOff>
      <xdr:row>21</xdr:row>
      <xdr:rowOff>123825</xdr:rowOff>
    </xdr:to>
    <xdr:pic>
      <xdr:nvPicPr>
        <xdr:cNvPr id="710" name="Picture 70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057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133350</xdr:colOff>
      <xdr:row>21</xdr:row>
      <xdr:rowOff>123825</xdr:rowOff>
    </xdr:to>
    <xdr:pic>
      <xdr:nvPicPr>
        <xdr:cNvPr id="711" name="Picture 71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5057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123825</xdr:rowOff>
    </xdr:to>
    <xdr:pic>
      <xdr:nvPicPr>
        <xdr:cNvPr id="712" name="Picture 71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257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133350</xdr:colOff>
      <xdr:row>22</xdr:row>
      <xdr:rowOff>123825</xdr:rowOff>
    </xdr:to>
    <xdr:pic>
      <xdr:nvPicPr>
        <xdr:cNvPr id="713" name="Picture 71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5257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133350</xdr:colOff>
      <xdr:row>23</xdr:row>
      <xdr:rowOff>123825</xdr:rowOff>
    </xdr:to>
    <xdr:pic>
      <xdr:nvPicPr>
        <xdr:cNvPr id="714" name="Picture 71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457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133350</xdr:colOff>
      <xdr:row>23</xdr:row>
      <xdr:rowOff>123825</xdr:rowOff>
    </xdr:to>
    <xdr:pic>
      <xdr:nvPicPr>
        <xdr:cNvPr id="715" name="Picture 71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5457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133350</xdr:colOff>
      <xdr:row>24</xdr:row>
      <xdr:rowOff>123825</xdr:rowOff>
    </xdr:to>
    <xdr:pic>
      <xdr:nvPicPr>
        <xdr:cNvPr id="716" name="Picture 71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657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133350</xdr:colOff>
      <xdr:row>24</xdr:row>
      <xdr:rowOff>123825</xdr:rowOff>
    </xdr:to>
    <xdr:pic>
      <xdr:nvPicPr>
        <xdr:cNvPr id="717" name="Picture 71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5657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133350</xdr:colOff>
      <xdr:row>25</xdr:row>
      <xdr:rowOff>123825</xdr:rowOff>
    </xdr:to>
    <xdr:pic>
      <xdr:nvPicPr>
        <xdr:cNvPr id="718" name="Picture 71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857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133350</xdr:colOff>
      <xdr:row>25</xdr:row>
      <xdr:rowOff>123825</xdr:rowOff>
    </xdr:to>
    <xdr:pic>
      <xdr:nvPicPr>
        <xdr:cNvPr id="719" name="Picture 71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5857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123825</xdr:rowOff>
    </xdr:to>
    <xdr:pic>
      <xdr:nvPicPr>
        <xdr:cNvPr id="720" name="Picture 71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057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133350</xdr:colOff>
      <xdr:row>26</xdr:row>
      <xdr:rowOff>123825</xdr:rowOff>
    </xdr:to>
    <xdr:pic>
      <xdr:nvPicPr>
        <xdr:cNvPr id="721" name="Picture 72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6057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133350</xdr:colOff>
      <xdr:row>27</xdr:row>
      <xdr:rowOff>123825</xdr:rowOff>
    </xdr:to>
    <xdr:pic>
      <xdr:nvPicPr>
        <xdr:cNvPr id="722" name="Picture 72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257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133350</xdr:colOff>
      <xdr:row>27</xdr:row>
      <xdr:rowOff>123825</xdr:rowOff>
    </xdr:to>
    <xdr:pic>
      <xdr:nvPicPr>
        <xdr:cNvPr id="723" name="Picture 72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6257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123825</xdr:rowOff>
    </xdr:to>
    <xdr:pic>
      <xdr:nvPicPr>
        <xdr:cNvPr id="724" name="Picture 72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457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133350</xdr:colOff>
      <xdr:row>28</xdr:row>
      <xdr:rowOff>123825</xdr:rowOff>
    </xdr:to>
    <xdr:pic>
      <xdr:nvPicPr>
        <xdr:cNvPr id="725" name="Picture 72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6457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133350</xdr:colOff>
      <xdr:row>29</xdr:row>
      <xdr:rowOff>123825</xdr:rowOff>
    </xdr:to>
    <xdr:pic>
      <xdr:nvPicPr>
        <xdr:cNvPr id="726" name="Picture 72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65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133350</xdr:colOff>
      <xdr:row>29</xdr:row>
      <xdr:rowOff>123825</xdr:rowOff>
    </xdr:to>
    <xdr:pic>
      <xdr:nvPicPr>
        <xdr:cNvPr id="727" name="Picture 72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6657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133350</xdr:colOff>
      <xdr:row>30</xdr:row>
      <xdr:rowOff>123825</xdr:rowOff>
    </xdr:to>
    <xdr:pic>
      <xdr:nvPicPr>
        <xdr:cNvPr id="728" name="Picture 72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858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133350</xdr:colOff>
      <xdr:row>30</xdr:row>
      <xdr:rowOff>123825</xdr:rowOff>
    </xdr:to>
    <xdr:pic>
      <xdr:nvPicPr>
        <xdr:cNvPr id="729" name="Picture 72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6858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133350</xdr:colOff>
      <xdr:row>31</xdr:row>
      <xdr:rowOff>123825</xdr:rowOff>
    </xdr:to>
    <xdr:pic>
      <xdr:nvPicPr>
        <xdr:cNvPr id="730" name="Picture 72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058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133350</xdr:colOff>
      <xdr:row>31</xdr:row>
      <xdr:rowOff>123825</xdr:rowOff>
    </xdr:to>
    <xdr:pic>
      <xdr:nvPicPr>
        <xdr:cNvPr id="731" name="Picture 73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7058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133350</xdr:colOff>
      <xdr:row>32</xdr:row>
      <xdr:rowOff>123825</xdr:rowOff>
    </xdr:to>
    <xdr:pic>
      <xdr:nvPicPr>
        <xdr:cNvPr id="732" name="Picture 73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258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133350</xdr:colOff>
      <xdr:row>32</xdr:row>
      <xdr:rowOff>123825</xdr:rowOff>
    </xdr:to>
    <xdr:pic>
      <xdr:nvPicPr>
        <xdr:cNvPr id="733" name="Picture 73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7258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133350</xdr:colOff>
      <xdr:row>33</xdr:row>
      <xdr:rowOff>123825</xdr:rowOff>
    </xdr:to>
    <xdr:pic>
      <xdr:nvPicPr>
        <xdr:cNvPr id="734" name="Picture 73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458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133350</xdr:colOff>
      <xdr:row>33</xdr:row>
      <xdr:rowOff>123825</xdr:rowOff>
    </xdr:to>
    <xdr:pic>
      <xdr:nvPicPr>
        <xdr:cNvPr id="735" name="Picture 73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7458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133350</xdr:colOff>
      <xdr:row>34</xdr:row>
      <xdr:rowOff>123825</xdr:rowOff>
    </xdr:to>
    <xdr:pic>
      <xdr:nvPicPr>
        <xdr:cNvPr id="736" name="Picture 73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658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133350</xdr:colOff>
      <xdr:row>34</xdr:row>
      <xdr:rowOff>123825</xdr:rowOff>
    </xdr:to>
    <xdr:pic>
      <xdr:nvPicPr>
        <xdr:cNvPr id="737" name="Picture 73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7658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133350</xdr:colOff>
      <xdr:row>35</xdr:row>
      <xdr:rowOff>123825</xdr:rowOff>
    </xdr:to>
    <xdr:pic>
      <xdr:nvPicPr>
        <xdr:cNvPr id="738" name="Picture 73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858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133350</xdr:colOff>
      <xdr:row>35</xdr:row>
      <xdr:rowOff>123825</xdr:rowOff>
    </xdr:to>
    <xdr:pic>
      <xdr:nvPicPr>
        <xdr:cNvPr id="739" name="Picture 73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7858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133350</xdr:colOff>
      <xdr:row>36</xdr:row>
      <xdr:rowOff>123825</xdr:rowOff>
    </xdr:to>
    <xdr:pic>
      <xdr:nvPicPr>
        <xdr:cNvPr id="740" name="Picture 73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058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133350</xdr:colOff>
      <xdr:row>36</xdr:row>
      <xdr:rowOff>123825</xdr:rowOff>
    </xdr:to>
    <xdr:pic>
      <xdr:nvPicPr>
        <xdr:cNvPr id="741" name="Picture 74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8058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123825</xdr:rowOff>
    </xdr:to>
    <xdr:pic>
      <xdr:nvPicPr>
        <xdr:cNvPr id="742" name="Picture 74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258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133350</xdr:colOff>
      <xdr:row>37</xdr:row>
      <xdr:rowOff>123825</xdr:rowOff>
    </xdr:to>
    <xdr:pic>
      <xdr:nvPicPr>
        <xdr:cNvPr id="743" name="Picture 74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8258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133350</xdr:colOff>
      <xdr:row>38</xdr:row>
      <xdr:rowOff>123825</xdr:rowOff>
    </xdr:to>
    <xdr:pic>
      <xdr:nvPicPr>
        <xdr:cNvPr id="744" name="Picture 74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458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133350</xdr:colOff>
      <xdr:row>38</xdr:row>
      <xdr:rowOff>123825</xdr:rowOff>
    </xdr:to>
    <xdr:pic>
      <xdr:nvPicPr>
        <xdr:cNvPr id="745" name="Picture 74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8458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133350</xdr:colOff>
      <xdr:row>39</xdr:row>
      <xdr:rowOff>123825</xdr:rowOff>
    </xdr:to>
    <xdr:pic>
      <xdr:nvPicPr>
        <xdr:cNvPr id="746" name="Picture 74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658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133350</xdr:colOff>
      <xdr:row>39</xdr:row>
      <xdr:rowOff>123825</xdr:rowOff>
    </xdr:to>
    <xdr:pic>
      <xdr:nvPicPr>
        <xdr:cNvPr id="747" name="Picture 74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8658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133350</xdr:colOff>
      <xdr:row>40</xdr:row>
      <xdr:rowOff>123825</xdr:rowOff>
    </xdr:to>
    <xdr:pic>
      <xdr:nvPicPr>
        <xdr:cNvPr id="748" name="Picture 74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858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133350</xdr:colOff>
      <xdr:row>40</xdr:row>
      <xdr:rowOff>123825</xdr:rowOff>
    </xdr:to>
    <xdr:pic>
      <xdr:nvPicPr>
        <xdr:cNvPr id="749" name="Picture 74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8858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123825</xdr:rowOff>
    </xdr:to>
    <xdr:pic>
      <xdr:nvPicPr>
        <xdr:cNvPr id="750" name="Picture 74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058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133350</xdr:colOff>
      <xdr:row>41</xdr:row>
      <xdr:rowOff>123825</xdr:rowOff>
    </xdr:to>
    <xdr:pic>
      <xdr:nvPicPr>
        <xdr:cNvPr id="751" name="Picture 75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9058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123825</xdr:rowOff>
    </xdr:to>
    <xdr:pic>
      <xdr:nvPicPr>
        <xdr:cNvPr id="752" name="Picture 75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133350</xdr:colOff>
      <xdr:row>42</xdr:row>
      <xdr:rowOff>123825</xdr:rowOff>
    </xdr:to>
    <xdr:pic>
      <xdr:nvPicPr>
        <xdr:cNvPr id="753" name="Picture 75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9258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133350</xdr:colOff>
      <xdr:row>43</xdr:row>
      <xdr:rowOff>123825</xdr:rowOff>
    </xdr:to>
    <xdr:pic>
      <xdr:nvPicPr>
        <xdr:cNvPr id="754" name="Picture 75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458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133350</xdr:colOff>
      <xdr:row>43</xdr:row>
      <xdr:rowOff>123825</xdr:rowOff>
    </xdr:to>
    <xdr:pic>
      <xdr:nvPicPr>
        <xdr:cNvPr id="755" name="Picture 75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9458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133350</xdr:colOff>
      <xdr:row>44</xdr:row>
      <xdr:rowOff>123825</xdr:rowOff>
    </xdr:to>
    <xdr:pic>
      <xdr:nvPicPr>
        <xdr:cNvPr id="756" name="Picture 75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658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133350</xdr:colOff>
      <xdr:row>44</xdr:row>
      <xdr:rowOff>123825</xdr:rowOff>
    </xdr:to>
    <xdr:pic>
      <xdr:nvPicPr>
        <xdr:cNvPr id="757" name="Picture 75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9658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133350</xdr:colOff>
      <xdr:row>45</xdr:row>
      <xdr:rowOff>123825</xdr:rowOff>
    </xdr:to>
    <xdr:pic>
      <xdr:nvPicPr>
        <xdr:cNvPr id="758" name="Picture 75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858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133350</xdr:colOff>
      <xdr:row>45</xdr:row>
      <xdr:rowOff>123825</xdr:rowOff>
    </xdr:to>
    <xdr:pic>
      <xdr:nvPicPr>
        <xdr:cNvPr id="759" name="Picture 75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9858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123825</xdr:rowOff>
    </xdr:to>
    <xdr:pic>
      <xdr:nvPicPr>
        <xdr:cNvPr id="760" name="Picture 75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0058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133350</xdr:colOff>
      <xdr:row>46</xdr:row>
      <xdr:rowOff>123825</xdr:rowOff>
    </xdr:to>
    <xdr:pic>
      <xdr:nvPicPr>
        <xdr:cNvPr id="761" name="Picture 76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0058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133350</xdr:colOff>
      <xdr:row>47</xdr:row>
      <xdr:rowOff>123825</xdr:rowOff>
    </xdr:to>
    <xdr:pic>
      <xdr:nvPicPr>
        <xdr:cNvPr id="762" name="Picture 76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0258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133350</xdr:colOff>
      <xdr:row>47</xdr:row>
      <xdr:rowOff>123825</xdr:rowOff>
    </xdr:to>
    <xdr:pic>
      <xdr:nvPicPr>
        <xdr:cNvPr id="763" name="Picture 76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0258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133350</xdr:colOff>
      <xdr:row>48</xdr:row>
      <xdr:rowOff>123825</xdr:rowOff>
    </xdr:to>
    <xdr:pic>
      <xdr:nvPicPr>
        <xdr:cNvPr id="764" name="Picture 76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0458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133350</xdr:colOff>
      <xdr:row>48</xdr:row>
      <xdr:rowOff>123825</xdr:rowOff>
    </xdr:to>
    <xdr:pic>
      <xdr:nvPicPr>
        <xdr:cNvPr id="765" name="Picture 76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0458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123825</xdr:rowOff>
    </xdr:to>
    <xdr:pic>
      <xdr:nvPicPr>
        <xdr:cNvPr id="766" name="Picture 76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0658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133350</xdr:colOff>
      <xdr:row>49</xdr:row>
      <xdr:rowOff>123825</xdr:rowOff>
    </xdr:to>
    <xdr:pic>
      <xdr:nvPicPr>
        <xdr:cNvPr id="767" name="Picture 76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0658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133350</xdr:colOff>
      <xdr:row>50</xdr:row>
      <xdr:rowOff>123825</xdr:rowOff>
    </xdr:to>
    <xdr:pic>
      <xdr:nvPicPr>
        <xdr:cNvPr id="768" name="Picture 76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0858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123825</xdr:rowOff>
    </xdr:to>
    <xdr:pic>
      <xdr:nvPicPr>
        <xdr:cNvPr id="769" name="Picture 76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0858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133350</xdr:colOff>
      <xdr:row>51</xdr:row>
      <xdr:rowOff>123825</xdr:rowOff>
    </xdr:to>
    <xdr:pic>
      <xdr:nvPicPr>
        <xdr:cNvPr id="770" name="Picture 76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058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133350</xdr:colOff>
      <xdr:row>51</xdr:row>
      <xdr:rowOff>123825</xdr:rowOff>
    </xdr:to>
    <xdr:pic>
      <xdr:nvPicPr>
        <xdr:cNvPr id="771" name="Picture 77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1058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123825</xdr:rowOff>
    </xdr:to>
    <xdr:pic>
      <xdr:nvPicPr>
        <xdr:cNvPr id="772" name="Picture 77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258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133350</xdr:colOff>
      <xdr:row>52</xdr:row>
      <xdr:rowOff>123825</xdr:rowOff>
    </xdr:to>
    <xdr:pic>
      <xdr:nvPicPr>
        <xdr:cNvPr id="773" name="Picture 77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1258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133350</xdr:colOff>
      <xdr:row>53</xdr:row>
      <xdr:rowOff>123825</xdr:rowOff>
    </xdr:to>
    <xdr:pic>
      <xdr:nvPicPr>
        <xdr:cNvPr id="774" name="Picture 77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58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133350</xdr:colOff>
      <xdr:row>53</xdr:row>
      <xdr:rowOff>123825</xdr:rowOff>
    </xdr:to>
    <xdr:pic>
      <xdr:nvPicPr>
        <xdr:cNvPr id="775" name="Picture 77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1458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133350</xdr:colOff>
      <xdr:row>54</xdr:row>
      <xdr:rowOff>123825</xdr:rowOff>
    </xdr:to>
    <xdr:pic>
      <xdr:nvPicPr>
        <xdr:cNvPr id="776" name="Picture 77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65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133350</xdr:colOff>
      <xdr:row>54</xdr:row>
      <xdr:rowOff>123825</xdr:rowOff>
    </xdr:to>
    <xdr:pic>
      <xdr:nvPicPr>
        <xdr:cNvPr id="777" name="Picture 77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1658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133350</xdr:colOff>
      <xdr:row>55</xdr:row>
      <xdr:rowOff>123825</xdr:rowOff>
    </xdr:to>
    <xdr:pic>
      <xdr:nvPicPr>
        <xdr:cNvPr id="778" name="Picture 77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858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133350</xdr:colOff>
      <xdr:row>55</xdr:row>
      <xdr:rowOff>123825</xdr:rowOff>
    </xdr:to>
    <xdr:pic>
      <xdr:nvPicPr>
        <xdr:cNvPr id="779" name="Picture 77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1858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123825</xdr:rowOff>
    </xdr:to>
    <xdr:pic>
      <xdr:nvPicPr>
        <xdr:cNvPr id="780" name="Picture 77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058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133350</xdr:colOff>
      <xdr:row>56</xdr:row>
      <xdr:rowOff>123825</xdr:rowOff>
    </xdr:to>
    <xdr:pic>
      <xdr:nvPicPr>
        <xdr:cNvPr id="781" name="Picture 78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2058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133350</xdr:colOff>
      <xdr:row>57</xdr:row>
      <xdr:rowOff>123825</xdr:rowOff>
    </xdr:to>
    <xdr:pic>
      <xdr:nvPicPr>
        <xdr:cNvPr id="782" name="Picture 78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258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133350</xdr:colOff>
      <xdr:row>57</xdr:row>
      <xdr:rowOff>123825</xdr:rowOff>
    </xdr:to>
    <xdr:pic>
      <xdr:nvPicPr>
        <xdr:cNvPr id="783" name="Picture 78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2258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133350</xdr:colOff>
      <xdr:row>58</xdr:row>
      <xdr:rowOff>123825</xdr:rowOff>
    </xdr:to>
    <xdr:pic>
      <xdr:nvPicPr>
        <xdr:cNvPr id="784" name="Picture 78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458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133350</xdr:colOff>
      <xdr:row>58</xdr:row>
      <xdr:rowOff>123825</xdr:rowOff>
    </xdr:to>
    <xdr:pic>
      <xdr:nvPicPr>
        <xdr:cNvPr id="785" name="Picture 78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2458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133350</xdr:colOff>
      <xdr:row>59</xdr:row>
      <xdr:rowOff>123825</xdr:rowOff>
    </xdr:to>
    <xdr:pic>
      <xdr:nvPicPr>
        <xdr:cNvPr id="786" name="Picture 78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658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133350</xdr:colOff>
      <xdr:row>59</xdr:row>
      <xdr:rowOff>123825</xdr:rowOff>
    </xdr:to>
    <xdr:pic>
      <xdr:nvPicPr>
        <xdr:cNvPr id="787" name="Picture 78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2658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133350</xdr:colOff>
      <xdr:row>60</xdr:row>
      <xdr:rowOff>123825</xdr:rowOff>
    </xdr:to>
    <xdr:pic>
      <xdr:nvPicPr>
        <xdr:cNvPr id="788" name="Picture 78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858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133350</xdr:colOff>
      <xdr:row>60</xdr:row>
      <xdr:rowOff>123825</xdr:rowOff>
    </xdr:to>
    <xdr:pic>
      <xdr:nvPicPr>
        <xdr:cNvPr id="789" name="Picture 78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2858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133350</xdr:colOff>
      <xdr:row>61</xdr:row>
      <xdr:rowOff>123825</xdr:rowOff>
    </xdr:to>
    <xdr:pic>
      <xdr:nvPicPr>
        <xdr:cNvPr id="790" name="Picture 78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3058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133350</xdr:colOff>
      <xdr:row>61</xdr:row>
      <xdr:rowOff>123825</xdr:rowOff>
    </xdr:to>
    <xdr:pic>
      <xdr:nvPicPr>
        <xdr:cNvPr id="791" name="Picture 79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3058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133350</xdr:colOff>
      <xdr:row>62</xdr:row>
      <xdr:rowOff>123825</xdr:rowOff>
    </xdr:to>
    <xdr:pic>
      <xdr:nvPicPr>
        <xdr:cNvPr id="792" name="Picture 79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3258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133350</xdr:colOff>
      <xdr:row>62</xdr:row>
      <xdr:rowOff>123825</xdr:rowOff>
    </xdr:to>
    <xdr:pic>
      <xdr:nvPicPr>
        <xdr:cNvPr id="793" name="Picture 79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3258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133350</xdr:colOff>
      <xdr:row>63</xdr:row>
      <xdr:rowOff>123825</xdr:rowOff>
    </xdr:to>
    <xdr:pic>
      <xdr:nvPicPr>
        <xdr:cNvPr id="794" name="Picture 79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3458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133350</xdr:colOff>
      <xdr:row>63</xdr:row>
      <xdr:rowOff>123825</xdr:rowOff>
    </xdr:to>
    <xdr:pic>
      <xdr:nvPicPr>
        <xdr:cNvPr id="795" name="Picture 79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3458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133350</xdr:colOff>
      <xdr:row>64</xdr:row>
      <xdr:rowOff>123825</xdr:rowOff>
    </xdr:to>
    <xdr:pic>
      <xdr:nvPicPr>
        <xdr:cNvPr id="796" name="Picture 79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3658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133350</xdr:colOff>
      <xdr:row>64</xdr:row>
      <xdr:rowOff>123825</xdr:rowOff>
    </xdr:to>
    <xdr:pic>
      <xdr:nvPicPr>
        <xdr:cNvPr id="797" name="Picture 79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3658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133350</xdr:colOff>
      <xdr:row>65</xdr:row>
      <xdr:rowOff>123825</xdr:rowOff>
    </xdr:to>
    <xdr:pic>
      <xdr:nvPicPr>
        <xdr:cNvPr id="798" name="Picture 797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3858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133350</xdr:colOff>
      <xdr:row>65</xdr:row>
      <xdr:rowOff>123825</xdr:rowOff>
    </xdr:to>
    <xdr:pic>
      <xdr:nvPicPr>
        <xdr:cNvPr id="799" name="Picture 798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3858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133350</xdr:colOff>
      <xdr:row>66</xdr:row>
      <xdr:rowOff>123825</xdr:rowOff>
    </xdr:to>
    <xdr:pic>
      <xdr:nvPicPr>
        <xdr:cNvPr id="800" name="Picture 799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4058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133350</xdr:colOff>
      <xdr:row>66</xdr:row>
      <xdr:rowOff>123825</xdr:rowOff>
    </xdr:to>
    <xdr:pic>
      <xdr:nvPicPr>
        <xdr:cNvPr id="801" name="Picture 800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4058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133350</xdr:colOff>
      <xdr:row>67</xdr:row>
      <xdr:rowOff>123825</xdr:rowOff>
    </xdr:to>
    <xdr:pic>
      <xdr:nvPicPr>
        <xdr:cNvPr id="802" name="Picture 801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133350</xdr:colOff>
      <xdr:row>67</xdr:row>
      <xdr:rowOff>123825</xdr:rowOff>
    </xdr:to>
    <xdr:pic>
      <xdr:nvPicPr>
        <xdr:cNvPr id="803" name="Picture 802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4258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133350</xdr:colOff>
      <xdr:row>68</xdr:row>
      <xdr:rowOff>123825</xdr:rowOff>
    </xdr:to>
    <xdr:pic>
      <xdr:nvPicPr>
        <xdr:cNvPr id="804" name="Picture 803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4458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133350</xdr:colOff>
      <xdr:row>68</xdr:row>
      <xdr:rowOff>123825</xdr:rowOff>
    </xdr:to>
    <xdr:pic>
      <xdr:nvPicPr>
        <xdr:cNvPr id="805" name="Picture 804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4458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133350</xdr:colOff>
      <xdr:row>69</xdr:row>
      <xdr:rowOff>123825</xdr:rowOff>
    </xdr:to>
    <xdr:pic>
      <xdr:nvPicPr>
        <xdr:cNvPr id="806" name="Picture 805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4658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133350</xdr:colOff>
      <xdr:row>69</xdr:row>
      <xdr:rowOff>123825</xdr:rowOff>
    </xdr:to>
    <xdr:pic>
      <xdr:nvPicPr>
        <xdr:cNvPr id="807" name="Picture 806" descr="Graph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4658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21167</xdr:colOff>
      <xdr:row>20</xdr:row>
      <xdr:rowOff>28573</xdr:rowOff>
    </xdr:from>
    <xdr:to>
      <xdr:col>9</xdr:col>
      <xdr:colOff>169333</xdr:colOff>
      <xdr:row>37</xdr:row>
      <xdr:rowOff>84666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349250</xdr:colOff>
      <xdr:row>19</xdr:row>
      <xdr:rowOff>147371</xdr:rowOff>
    </xdr:from>
    <xdr:to>
      <xdr:col>18</xdr:col>
      <xdr:colOff>95249</xdr:colOff>
      <xdr:row>37</xdr:row>
      <xdr:rowOff>84665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222250</xdr:colOff>
      <xdr:row>20</xdr:row>
      <xdr:rowOff>1</xdr:rowOff>
    </xdr:from>
    <xdr:to>
      <xdr:col>24</xdr:col>
      <xdr:colOff>783167</xdr:colOff>
      <xdr:row>37</xdr:row>
      <xdr:rowOff>137583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190500</xdr:colOff>
      <xdr:row>38</xdr:row>
      <xdr:rowOff>95251</xdr:rowOff>
    </xdr:from>
    <xdr:to>
      <xdr:col>25</xdr:col>
      <xdr:colOff>21167</xdr:colOff>
      <xdr:row>56</xdr:row>
      <xdr:rowOff>74085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10584</xdr:colOff>
      <xdr:row>38</xdr:row>
      <xdr:rowOff>42334</xdr:rowOff>
    </xdr:from>
    <xdr:to>
      <xdr:col>9</xdr:col>
      <xdr:colOff>137583</xdr:colOff>
      <xdr:row>56</xdr:row>
      <xdr:rowOff>42334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328082</xdr:colOff>
      <xdr:row>38</xdr:row>
      <xdr:rowOff>95248</xdr:rowOff>
    </xdr:from>
    <xdr:to>
      <xdr:col>18</xdr:col>
      <xdr:colOff>0</xdr:colOff>
      <xdr:row>56</xdr:row>
      <xdr:rowOff>105834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179917</xdr:colOff>
      <xdr:row>1</xdr:row>
      <xdr:rowOff>179917</xdr:rowOff>
    </xdr:from>
    <xdr:to>
      <xdr:col>36</xdr:col>
      <xdr:colOff>52915</xdr:colOff>
      <xdr:row>18</xdr:row>
      <xdr:rowOff>74084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ption%20Pain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 Pain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138" Type="http://schemas.openxmlformats.org/officeDocument/2006/relationships/hyperlink" Target="javascript:;" TargetMode="External"/><Relationship Id="rId159" Type="http://schemas.openxmlformats.org/officeDocument/2006/relationships/hyperlink" Target="javascript:;" TargetMode="External"/><Relationship Id="rId170" Type="http://schemas.openxmlformats.org/officeDocument/2006/relationships/hyperlink" Target="https://www.nseindia.com/get-quotes/derivatives?symbol=NIFTY&amp;identifier=OPTIDXNIFTY27-05-2021CE14900.00" TargetMode="External"/><Relationship Id="rId191" Type="http://schemas.openxmlformats.org/officeDocument/2006/relationships/hyperlink" Target="https://www.nseindia.com/get-quotes/derivatives?symbol=NIFTY&amp;identifier=OPTIDXNIFTY27-05-2021CE15250.00" TargetMode="External"/><Relationship Id="rId205" Type="http://schemas.openxmlformats.org/officeDocument/2006/relationships/hyperlink" Target="https://www.nseindia.com/get-quotes/derivatives?symbol=NIFTY&amp;identifier=OPTIDXNIFTY27-05-2021PE15450.00" TargetMode="External"/><Relationship Id="rId226" Type="http://schemas.openxmlformats.org/officeDocument/2006/relationships/hyperlink" Target="https://www.nseindia.com/get-quotes/derivatives?symbol=NIFTY&amp;identifier=OPTIDXNIFTY27-05-2021PE15800.00" TargetMode="External"/><Relationship Id="rId247" Type="http://schemas.openxmlformats.org/officeDocument/2006/relationships/hyperlink" Target="https://www.nseindia.com/get-quotes/derivatives?symbol=NIFTY&amp;identifier=OPTIDXNIFTY27-05-2021PE16150.00" TargetMode="External"/><Relationship Id="rId107" Type="http://schemas.openxmlformats.org/officeDocument/2006/relationships/hyperlink" Target="https://www.nseindia.com/get-quotes/derivatives?symbol=NIFTY&amp;identifier=OPTIDXNIFTY27-05-2021CE13850.00" TargetMode="External"/><Relationship Id="rId268" Type="http://schemas.openxmlformats.org/officeDocument/2006/relationships/hyperlink" Target="https://www.nseindia.com/get-quotes/derivatives?symbol=NIFTY&amp;identifier=OPTIDXNIFTY27-05-2021PE16500.00" TargetMode="External"/><Relationship Id="rId11" Type="http://schemas.openxmlformats.org/officeDocument/2006/relationships/hyperlink" Target="https://www.nseindia.com/get-quotes/derivatives?symbol=NIFTY&amp;identifier=OPTIDXNIFTY29-04-2021CE16300.00" TargetMode="External"/><Relationship Id="rId32" Type="http://schemas.openxmlformats.org/officeDocument/2006/relationships/hyperlink" Target="https://www.nseindia.com/get-quotes/derivatives?symbol=NIFTY&amp;identifier=OPTIDXNIFTY29-04-2021CE16650.00" TargetMode="External"/><Relationship Id="rId53" Type="http://schemas.openxmlformats.org/officeDocument/2006/relationships/hyperlink" Target="https://www.nseindia.com/get-quotes/derivatives?symbol=NIFTY&amp;identifier=OPTIDXNIFTY27-05-2021CE12950.00" TargetMode="External"/><Relationship Id="rId74" Type="http://schemas.openxmlformats.org/officeDocument/2006/relationships/hyperlink" Target="https://www.nseindia.com/get-quotes/derivatives?symbol=NIFTY&amp;identifier=OPTIDXNIFTY27-05-2021CE13300.00" TargetMode="External"/><Relationship Id="rId128" Type="http://schemas.openxmlformats.org/officeDocument/2006/relationships/hyperlink" Target="https://www.nseindia.com/get-quotes/derivatives?symbol=NIFTY&amp;identifier=OPTIDXNIFTY27-05-2021CE14200.00" TargetMode="External"/><Relationship Id="rId149" Type="http://schemas.openxmlformats.org/officeDocument/2006/relationships/hyperlink" Target="https://www.nseindia.com/get-quotes/derivatives?symbol=NIFTY&amp;identifier=OPTIDXNIFTY27-05-2021CE14550.00" TargetMode="External"/><Relationship Id="rId5" Type="http://schemas.openxmlformats.org/officeDocument/2006/relationships/hyperlink" Target="https://www.nseindia.com/get-quotes/derivatives?symbol=NIFTY&amp;identifier=OPTIDXNIFTY29-04-2021CE16200.00" TargetMode="External"/><Relationship Id="rId95" Type="http://schemas.openxmlformats.org/officeDocument/2006/relationships/hyperlink" Target="https://www.nseindia.com/get-quotes/derivatives?symbol=NIFTY&amp;identifier=OPTIDXNIFTY27-05-2021CE13650.00" TargetMode="External"/><Relationship Id="rId160" Type="http://schemas.openxmlformats.org/officeDocument/2006/relationships/hyperlink" Target="https://www.nseindia.com/get-quotes/derivatives?symbol=NIFTY&amp;identifier=OPTIDXNIFTY27-05-2021PE14700.00" TargetMode="External"/><Relationship Id="rId181" Type="http://schemas.openxmlformats.org/officeDocument/2006/relationships/hyperlink" Target="https://www.nseindia.com/get-quotes/derivatives?symbol=NIFTY&amp;identifier=OPTIDXNIFTY27-05-2021PE15050.00" TargetMode="External"/><Relationship Id="rId216" Type="http://schemas.openxmlformats.org/officeDocument/2006/relationships/hyperlink" Target="javascript:;" TargetMode="External"/><Relationship Id="rId237" Type="http://schemas.openxmlformats.org/officeDocument/2006/relationships/hyperlink" Target="javascript:;" TargetMode="External"/><Relationship Id="rId258" Type="http://schemas.openxmlformats.org/officeDocument/2006/relationships/hyperlink" Target="javascript:;" TargetMode="External"/><Relationship Id="rId279" Type="http://schemas.openxmlformats.org/officeDocument/2006/relationships/hyperlink" Target="javascript:;" TargetMode="External"/><Relationship Id="rId22" Type="http://schemas.openxmlformats.org/officeDocument/2006/relationships/hyperlink" Target="https://www.nseindia.com/get-quotes/derivatives?symbol=NIFTY&amp;identifier=OPTIDXNIFTY29-04-2021PE16450.00" TargetMode="External"/><Relationship Id="rId43" Type="http://schemas.openxmlformats.org/officeDocument/2006/relationships/hyperlink" Target="https://www.nseindia.com/get-quotes/derivatives?symbol=NIFTY&amp;identifier=OPTIDXNIFTY29-04-2021PE16800.00" TargetMode="External"/><Relationship Id="rId64" Type="http://schemas.openxmlformats.org/officeDocument/2006/relationships/hyperlink" Target="https://www.nseindia.com/get-quotes/derivatives?symbol=NIFTY&amp;identifier=OPTIDXNIFTY27-05-2021PE13100.00" TargetMode="External"/><Relationship Id="rId118" Type="http://schemas.openxmlformats.org/officeDocument/2006/relationships/hyperlink" Target="https://www.nseindia.com/get-quotes/derivatives?symbol=NIFTY&amp;identifier=OPTIDXNIFTY27-05-2021PE14000.00" TargetMode="External"/><Relationship Id="rId139" Type="http://schemas.openxmlformats.org/officeDocument/2006/relationships/hyperlink" Target="https://www.nseindia.com/get-quotes/derivatives?symbol=NIFTY&amp;identifier=OPTIDXNIFTY27-05-2021PE14350.00" TargetMode="External"/><Relationship Id="rId85" Type="http://schemas.openxmlformats.org/officeDocument/2006/relationships/hyperlink" Target="https://www.nseindia.com/get-quotes/derivatives?symbol=NIFTY&amp;identifier=OPTIDXNIFTY27-05-2021PE13450.00" TargetMode="External"/><Relationship Id="rId150" Type="http://schemas.openxmlformats.org/officeDocument/2006/relationships/hyperlink" Target="javascript:;" TargetMode="External"/><Relationship Id="rId171" Type="http://schemas.openxmlformats.org/officeDocument/2006/relationships/hyperlink" Target="javascript:;" TargetMode="External"/><Relationship Id="rId192" Type="http://schemas.openxmlformats.org/officeDocument/2006/relationships/hyperlink" Target="javascript:;" TargetMode="External"/><Relationship Id="rId206" Type="http://schemas.openxmlformats.org/officeDocument/2006/relationships/hyperlink" Target="https://www.nseindia.com/get-quotes/derivatives?symbol=NIFTY&amp;identifier=OPTIDXNIFTY27-05-2021CE15500.00" TargetMode="External"/><Relationship Id="rId227" Type="http://schemas.openxmlformats.org/officeDocument/2006/relationships/hyperlink" Target="https://www.nseindia.com/get-quotes/derivatives?symbol=NIFTY&amp;identifier=OPTIDXNIFTY27-05-2021CE15850.00" TargetMode="External"/><Relationship Id="rId248" Type="http://schemas.openxmlformats.org/officeDocument/2006/relationships/hyperlink" Target="https://www.nseindia.com/get-quotes/derivatives?symbol=NIFTY&amp;identifier=OPTIDXNIFTY27-05-2021CE16200.00" TargetMode="External"/><Relationship Id="rId269" Type="http://schemas.openxmlformats.org/officeDocument/2006/relationships/hyperlink" Target="https://www.nseindia.com/get-quotes/derivatives?symbol=NIFTY&amp;identifier=OPTIDXNIFTY27-05-2021CE16550.00" TargetMode="External"/><Relationship Id="rId12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29" Type="http://schemas.openxmlformats.org/officeDocument/2006/relationships/hyperlink" Target="javascript:;" TargetMode="External"/><Relationship Id="rId280" Type="http://schemas.openxmlformats.org/officeDocument/2006/relationships/hyperlink" Target="https://www.nseindia.com/get-quotes/derivatives?symbol=NIFTY&amp;identifier=OPTIDXNIFTY27-05-2021PE16700.00" TargetMode="External"/><Relationship Id="rId54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40" Type="http://schemas.openxmlformats.org/officeDocument/2006/relationships/hyperlink" Target="https://www.nseindia.com/get-quotes/derivatives?symbol=NIFTY&amp;identifier=OPTIDXNIFTY27-05-2021CE14400.00" TargetMode="External"/><Relationship Id="rId161" Type="http://schemas.openxmlformats.org/officeDocument/2006/relationships/hyperlink" Target="https://www.nseindia.com/get-quotes/derivatives?symbol=NIFTY&amp;identifier=OPTIDXNIFTY27-05-2021CE14750.00" TargetMode="External"/><Relationship Id="rId182" Type="http://schemas.openxmlformats.org/officeDocument/2006/relationships/hyperlink" Target="https://www.nseindia.com/get-quotes/derivatives?symbol=NIFTY&amp;identifier=OPTIDXNIFTY27-05-2021CE15100.00" TargetMode="External"/><Relationship Id="rId217" Type="http://schemas.openxmlformats.org/officeDocument/2006/relationships/hyperlink" Target="https://www.nseindia.com/get-quotes/derivatives?symbol=NIFTY&amp;identifier=OPTIDXNIFTY27-05-2021PE15650.00" TargetMode="External"/><Relationship Id="rId6" Type="http://schemas.openxmlformats.org/officeDocument/2006/relationships/hyperlink" Target="javascript:;" TargetMode="External"/><Relationship Id="rId238" Type="http://schemas.openxmlformats.org/officeDocument/2006/relationships/hyperlink" Target="https://www.nseindia.com/get-quotes/derivatives?symbol=NIFTY&amp;identifier=OPTIDXNIFTY27-05-2021PE16000.00" TargetMode="External"/><Relationship Id="rId259" Type="http://schemas.openxmlformats.org/officeDocument/2006/relationships/hyperlink" Target="https://www.nseindia.com/get-quotes/derivatives?symbol=NIFTY&amp;identifier=OPTIDXNIFTY27-05-2021PE16350.00" TargetMode="External"/><Relationship Id="rId23" Type="http://schemas.openxmlformats.org/officeDocument/2006/relationships/hyperlink" Target="https://www.nseindia.com/get-quotes/derivatives?symbol=NIFTY&amp;identifier=OPTIDXNIFTY29-04-2021CE16500.00" TargetMode="External"/><Relationship Id="rId119" Type="http://schemas.openxmlformats.org/officeDocument/2006/relationships/hyperlink" Target="https://www.nseindia.com/get-quotes/derivatives?symbol=NIFTY&amp;identifier=OPTIDXNIFTY27-05-2021CE14050.00" TargetMode="External"/><Relationship Id="rId270" Type="http://schemas.openxmlformats.org/officeDocument/2006/relationships/hyperlink" Target="javascript:;" TargetMode="External"/><Relationship Id="rId44" Type="http://schemas.openxmlformats.org/officeDocument/2006/relationships/hyperlink" Target="https://www.nseindia.com/get-quotes/derivatives?symbol=NIFTY&amp;identifier=OPTIDXNIFTY27-05-2021CE12800.00" TargetMode="External"/><Relationship Id="rId65" Type="http://schemas.openxmlformats.org/officeDocument/2006/relationships/hyperlink" Target="https://www.nseindia.com/get-quotes/derivatives?symbol=NIFTY&amp;identifier=OPTIDXNIFTY27-05-2021CE13150.00" TargetMode="External"/><Relationship Id="rId86" Type="http://schemas.openxmlformats.org/officeDocument/2006/relationships/hyperlink" Target="https://www.nseindia.com/get-quotes/derivatives?symbol=NIFTY&amp;identifier=OPTIDXNIFTY27-05-2021CE13500.00" TargetMode="External"/><Relationship Id="rId130" Type="http://schemas.openxmlformats.org/officeDocument/2006/relationships/hyperlink" Target="https://www.nseindia.com/get-quotes/derivatives?symbol=NIFTY&amp;identifier=OPTIDXNIFTY27-05-2021PE14200.00" TargetMode="External"/><Relationship Id="rId151" Type="http://schemas.openxmlformats.org/officeDocument/2006/relationships/hyperlink" Target="https://www.nseindia.com/get-quotes/derivatives?symbol=NIFTY&amp;identifier=OPTIDXNIFTY27-05-2021PE14550.00" TargetMode="External"/><Relationship Id="rId172" Type="http://schemas.openxmlformats.org/officeDocument/2006/relationships/hyperlink" Target="https://www.nseindia.com/get-quotes/derivatives?symbol=NIFTY&amp;identifier=OPTIDXNIFTY27-05-2021PE14900.00" TargetMode="External"/><Relationship Id="rId193" Type="http://schemas.openxmlformats.org/officeDocument/2006/relationships/hyperlink" Target="https://www.nseindia.com/get-quotes/derivatives?symbol=NIFTY&amp;identifier=OPTIDXNIFTY27-05-2021PE15250.00" TargetMode="External"/><Relationship Id="rId207" Type="http://schemas.openxmlformats.org/officeDocument/2006/relationships/hyperlink" Target="javascript:;" TargetMode="External"/><Relationship Id="rId228" Type="http://schemas.openxmlformats.org/officeDocument/2006/relationships/hyperlink" Target="javascript:;" TargetMode="External"/><Relationship Id="rId249" Type="http://schemas.openxmlformats.org/officeDocument/2006/relationships/hyperlink" Target="javascript:;" TargetMode="External"/><Relationship Id="rId13" Type="http://schemas.openxmlformats.org/officeDocument/2006/relationships/hyperlink" Target="https://www.nseindia.com/get-quotes/derivatives?symbol=NIFTY&amp;identifier=OPTIDXNIFTY29-04-2021PE16300.00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https://www.nseindia.com/get-quotes/derivatives?symbol=NIFTY&amp;identifier=OPTIDXNIFTY27-05-2021PE13850.00" TargetMode="External"/><Relationship Id="rId260" Type="http://schemas.openxmlformats.org/officeDocument/2006/relationships/hyperlink" Target="https://www.nseindia.com/get-quotes/derivatives?symbol=NIFTY&amp;identifier=OPTIDXNIFTY27-05-2021CE16400.00" TargetMode="External"/><Relationship Id="rId265" Type="http://schemas.openxmlformats.org/officeDocument/2006/relationships/hyperlink" Target="https://www.nseindia.com/get-quotes/derivatives?symbol=NIFTY&amp;identifier=OPTIDXNIFTY27-05-2021PE16450.00" TargetMode="External"/><Relationship Id="rId281" Type="http://schemas.openxmlformats.org/officeDocument/2006/relationships/hyperlink" Target="https://www.nseindia.com/get-quotes/derivatives?symbol=NIFTY&amp;identifier=OPTIDXNIFTY27-05-2021CE16750.00" TargetMode="External"/><Relationship Id="rId34" Type="http://schemas.openxmlformats.org/officeDocument/2006/relationships/hyperlink" Target="https://www.nseindia.com/get-quotes/derivatives?symbol=NIFTY&amp;identifier=OPTIDXNIFTY29-04-2021PE16650.00" TargetMode="External"/><Relationship Id="rId50" Type="http://schemas.openxmlformats.org/officeDocument/2006/relationships/hyperlink" Target="https://www.nseindia.com/get-quotes/derivatives?symbol=NIFTY&amp;identifier=OPTIDXNIFTY27-05-2021CE12900.00" TargetMode="External"/><Relationship Id="rId55" Type="http://schemas.openxmlformats.org/officeDocument/2006/relationships/hyperlink" Target="https://www.nseindia.com/get-quotes/derivatives?symbol=NIFTY&amp;identifier=OPTIDXNIFTY27-05-2021PE12950.00" TargetMode="External"/><Relationship Id="rId76" Type="http://schemas.openxmlformats.org/officeDocument/2006/relationships/hyperlink" Target="https://www.nseindia.com/get-quotes/derivatives?symbol=NIFTY&amp;identifier=OPTIDXNIFTY27-05-2021PE13300.00" TargetMode="External"/><Relationship Id="rId97" Type="http://schemas.openxmlformats.org/officeDocument/2006/relationships/hyperlink" Target="https://www.nseindia.com/get-quotes/derivatives?symbol=NIFTY&amp;identifier=OPTIDXNIFTY27-05-2021PE13650.00" TargetMode="External"/><Relationship Id="rId104" Type="http://schemas.openxmlformats.org/officeDocument/2006/relationships/hyperlink" Target="https://www.nseindia.com/get-quotes/derivatives?symbol=NIFTY&amp;identifier=OPTIDXNIFTY27-05-2021CE13800.00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https://www.nseindia.com/get-quotes/derivatives?symbol=NIFTY&amp;identifier=OPTIDXNIFTY27-05-2021CE14150.00" TargetMode="External"/><Relationship Id="rId141" Type="http://schemas.openxmlformats.org/officeDocument/2006/relationships/hyperlink" Target="javascript:;" TargetMode="External"/><Relationship Id="rId146" Type="http://schemas.openxmlformats.org/officeDocument/2006/relationships/hyperlink" Target="https://www.nseindia.com/get-quotes/derivatives?symbol=NIFTY&amp;identifier=OPTIDXNIFTY27-05-2021CE14500.00" TargetMode="External"/><Relationship Id="rId167" Type="http://schemas.openxmlformats.org/officeDocument/2006/relationships/hyperlink" Target="https://www.nseindia.com/get-quotes/derivatives?symbol=NIFTY&amp;identifier=OPTIDXNIFTY27-05-2021CE14850.00" TargetMode="External"/><Relationship Id="rId188" Type="http://schemas.openxmlformats.org/officeDocument/2006/relationships/hyperlink" Target="https://www.nseindia.com/get-quotes/derivatives?symbol=NIFTY&amp;identifier=OPTIDXNIFTY27-05-2021CE15200.00" TargetMode="External"/><Relationship Id="rId7" Type="http://schemas.openxmlformats.org/officeDocument/2006/relationships/hyperlink" Target="https://www.nseindia.com/get-quotes/derivatives?symbol=NIFTY&amp;identifier=OPTIDXNIFTY29-04-2021PE16200.00" TargetMode="External"/><Relationship Id="rId71" Type="http://schemas.openxmlformats.org/officeDocument/2006/relationships/hyperlink" Target="https://www.nseindia.com/get-quotes/derivatives?symbol=NIFTY&amp;identifier=OPTIDXNIFTY27-05-2021CE13250.00" TargetMode="External"/><Relationship Id="rId92" Type="http://schemas.openxmlformats.org/officeDocument/2006/relationships/hyperlink" Target="https://www.nseindia.com/get-quotes/derivatives?symbol=NIFTY&amp;identifier=OPTIDXNIFTY27-05-2021CE13600.00" TargetMode="External"/><Relationship Id="rId162" Type="http://schemas.openxmlformats.org/officeDocument/2006/relationships/hyperlink" Target="javascript:;" TargetMode="External"/><Relationship Id="rId183" Type="http://schemas.openxmlformats.org/officeDocument/2006/relationships/hyperlink" Target="javascript:;" TargetMode="External"/><Relationship Id="rId213" Type="http://schemas.openxmlformats.org/officeDocument/2006/relationships/hyperlink" Target="javascript:;" TargetMode="External"/><Relationship Id="rId218" Type="http://schemas.openxmlformats.org/officeDocument/2006/relationships/hyperlink" Target="https://www.nseindia.com/get-quotes/derivatives?symbol=NIFTY&amp;identifier=OPTIDXNIFTY27-05-2021CE15700.00" TargetMode="External"/><Relationship Id="rId234" Type="http://schemas.openxmlformats.org/officeDocument/2006/relationships/hyperlink" Target="javascript:;" TargetMode="External"/><Relationship Id="rId239" Type="http://schemas.openxmlformats.org/officeDocument/2006/relationships/hyperlink" Target="https://www.nseindia.com/get-quotes/derivatives?symbol=NIFTY&amp;identifier=OPTIDXNIFTY27-05-2021CE16050.00" TargetMode="External"/><Relationship Id="rId2" Type="http://schemas.openxmlformats.org/officeDocument/2006/relationships/hyperlink" Target="https://www.nseindia.com/get-quotes/derivatives?symbol=NIFTY&amp;identifier=OPTIDXNIFTY29-04-2021CE16150.00" TargetMode="External"/><Relationship Id="rId29" Type="http://schemas.openxmlformats.org/officeDocument/2006/relationships/hyperlink" Target="https://www.nseindia.com/get-quotes/derivatives?symbol=NIFTY&amp;identifier=OPTIDXNIFTY29-04-2021CE16600.00" TargetMode="External"/><Relationship Id="rId250" Type="http://schemas.openxmlformats.org/officeDocument/2006/relationships/hyperlink" Target="https://www.nseindia.com/get-quotes/derivatives?symbol=NIFTY&amp;identifier=OPTIDXNIFTY27-05-2021PE16200.00" TargetMode="External"/><Relationship Id="rId255" Type="http://schemas.openxmlformats.org/officeDocument/2006/relationships/hyperlink" Target="javascript:;" TargetMode="External"/><Relationship Id="rId271" Type="http://schemas.openxmlformats.org/officeDocument/2006/relationships/hyperlink" Target="https://www.nseindia.com/get-quotes/derivatives?symbol=NIFTY&amp;identifier=OPTIDXNIFTY27-05-2021PE16550.00" TargetMode="External"/><Relationship Id="rId276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https://www.nseindia.com/get-quotes/derivatives?symbol=NIFTY&amp;identifier=OPTIDXNIFTY29-04-2021PE16750.00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https://www.nseindia.com/get-quotes/derivatives?symbol=NIFTY&amp;identifier=OPTIDXNIFTY27-05-2021CE13900.00" TargetMode="External"/><Relationship Id="rId115" Type="http://schemas.openxmlformats.org/officeDocument/2006/relationships/hyperlink" Target="https://www.nseindia.com/get-quotes/derivatives?symbol=NIFTY&amp;identifier=OPTIDXNIFTY27-05-2021PE13950.00" TargetMode="External"/><Relationship Id="rId131" Type="http://schemas.openxmlformats.org/officeDocument/2006/relationships/hyperlink" Target="https://www.nseindia.com/get-quotes/derivatives?symbol=NIFTY&amp;identifier=OPTIDXNIFTY27-05-2021CE14250.00" TargetMode="External"/><Relationship Id="rId136" Type="http://schemas.openxmlformats.org/officeDocument/2006/relationships/hyperlink" Target="https://www.nseindia.com/get-quotes/derivatives?symbol=NIFTY&amp;identifier=OPTIDXNIFTY27-05-2021PE14300.00" TargetMode="External"/><Relationship Id="rId157" Type="http://schemas.openxmlformats.org/officeDocument/2006/relationships/hyperlink" Target="https://www.nseindia.com/get-quotes/derivatives?symbol=NIFTY&amp;identifier=OPTIDXNIFTY27-05-2021PE14650.00" TargetMode="External"/><Relationship Id="rId178" Type="http://schemas.openxmlformats.org/officeDocument/2006/relationships/hyperlink" Target="https://www.nseindia.com/get-quotes/derivatives?symbol=NIFTY&amp;identifier=OPTIDXNIFTY27-05-2021PE15000.00" TargetMode="External"/><Relationship Id="rId61" Type="http://schemas.openxmlformats.org/officeDocument/2006/relationships/hyperlink" Target="https://www.nseindia.com/get-quotes/derivatives?symbol=NIFTY&amp;identifier=OPTIDXNIFTY27-05-2021PE13050.00" TargetMode="External"/><Relationship Id="rId82" Type="http://schemas.openxmlformats.org/officeDocument/2006/relationships/hyperlink" Target="https://www.nseindia.com/get-quotes/derivatives?symbol=NIFTY&amp;identifier=OPTIDXNIFTY27-05-2021PE13400.00" TargetMode="External"/><Relationship Id="rId152" Type="http://schemas.openxmlformats.org/officeDocument/2006/relationships/hyperlink" Target="https://www.nseindia.com/get-quotes/derivatives?symbol=NIFTY&amp;identifier=OPTIDXNIFTY27-05-2021CE14600.00" TargetMode="External"/><Relationship Id="rId173" Type="http://schemas.openxmlformats.org/officeDocument/2006/relationships/hyperlink" Target="https://www.nseindia.com/get-quotes/derivatives?symbol=NIFTY&amp;identifier=OPTIDXNIFTY27-05-2021CE14950.00" TargetMode="External"/><Relationship Id="rId194" Type="http://schemas.openxmlformats.org/officeDocument/2006/relationships/hyperlink" Target="https://www.nseindia.com/get-quotes/derivatives?symbol=NIFTY&amp;identifier=OPTIDXNIFTY27-05-2021CE15300.00" TargetMode="External"/><Relationship Id="rId199" Type="http://schemas.openxmlformats.org/officeDocument/2006/relationships/hyperlink" Target="https://www.nseindia.com/get-quotes/derivatives?symbol=NIFTY&amp;identifier=OPTIDXNIFTY27-05-2021PE15350.00" TargetMode="External"/><Relationship Id="rId203" Type="http://schemas.openxmlformats.org/officeDocument/2006/relationships/hyperlink" Target="https://www.nseindia.com/get-quotes/derivatives?symbol=NIFTY&amp;identifier=OPTIDXNIFTY27-05-2021CE15450.00" TargetMode="External"/><Relationship Id="rId208" Type="http://schemas.openxmlformats.org/officeDocument/2006/relationships/hyperlink" Target="https://www.nseindia.com/get-quotes/derivatives?symbol=NIFTY&amp;identifier=OPTIDXNIFTY27-05-2021PE15500.00" TargetMode="External"/><Relationship Id="rId229" Type="http://schemas.openxmlformats.org/officeDocument/2006/relationships/hyperlink" Target="https://www.nseindia.com/get-quotes/derivatives?symbol=NIFTY&amp;identifier=OPTIDXNIFTY27-05-2021PE15850.00" TargetMode="External"/><Relationship Id="rId19" Type="http://schemas.openxmlformats.org/officeDocument/2006/relationships/hyperlink" Target="https://www.nseindia.com/get-quotes/derivatives?symbol=NIFTY&amp;identifier=OPTIDXNIFTY29-04-2021PE16400.00" TargetMode="External"/><Relationship Id="rId224" Type="http://schemas.openxmlformats.org/officeDocument/2006/relationships/hyperlink" Target="https://www.nseindia.com/get-quotes/derivatives?symbol=NIFTY&amp;identifier=OPTIDXNIFTY27-05-2021CE15800.00" TargetMode="External"/><Relationship Id="rId240" Type="http://schemas.openxmlformats.org/officeDocument/2006/relationships/hyperlink" Target="javascript:;" TargetMode="External"/><Relationship Id="rId245" Type="http://schemas.openxmlformats.org/officeDocument/2006/relationships/hyperlink" Target="https://www.nseindia.com/get-quotes/derivatives?symbol=NIFTY&amp;identifier=OPTIDXNIFTY27-05-2021CE16150.00" TargetMode="External"/><Relationship Id="rId261" Type="http://schemas.openxmlformats.org/officeDocument/2006/relationships/hyperlink" Target="javascript:;" TargetMode="External"/><Relationship Id="rId266" Type="http://schemas.openxmlformats.org/officeDocument/2006/relationships/hyperlink" Target="https://www.nseindia.com/get-quotes/derivatives?symbol=NIFTY&amp;identifier=OPTIDXNIFTY27-05-2021CE16500.00" TargetMode="External"/><Relationship Id="rId14" Type="http://schemas.openxmlformats.org/officeDocument/2006/relationships/hyperlink" Target="https://www.nseindia.com/get-quotes/derivatives?symbol=NIFTY&amp;identifier=OPTIDXNIFTY29-04-2021CE16350.00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https://www.nseindia.com/get-quotes/derivatives?symbol=NIFTY&amp;identifier=OPTIDXNIFTY29-04-2021CE16700.00" TargetMode="External"/><Relationship Id="rId56" Type="http://schemas.openxmlformats.org/officeDocument/2006/relationships/hyperlink" Target="https://www.nseindia.com/get-quotes/derivatives?symbol=NIFTY&amp;identifier=OPTIDXNIFTY27-05-2021CE13000.00" TargetMode="External"/><Relationship Id="rId77" Type="http://schemas.openxmlformats.org/officeDocument/2006/relationships/hyperlink" Target="https://www.nseindia.com/get-quotes/derivatives?symbol=NIFTY&amp;identifier=OPTIDXNIFTY27-05-2021CE13350.00" TargetMode="External"/><Relationship Id="rId100" Type="http://schemas.openxmlformats.org/officeDocument/2006/relationships/hyperlink" Target="https://www.nseindia.com/get-quotes/derivatives?symbol=NIFTY&amp;identifier=OPTIDXNIFTY27-05-2021PE13700.00" TargetMode="External"/><Relationship Id="rId105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147" Type="http://schemas.openxmlformats.org/officeDocument/2006/relationships/hyperlink" Target="javascript:;" TargetMode="External"/><Relationship Id="rId168" Type="http://schemas.openxmlformats.org/officeDocument/2006/relationships/hyperlink" Target="javascript:;" TargetMode="External"/><Relationship Id="rId282" Type="http://schemas.openxmlformats.org/officeDocument/2006/relationships/hyperlink" Target="javascript:;" TargetMode="External"/><Relationship Id="rId8" Type="http://schemas.openxmlformats.org/officeDocument/2006/relationships/hyperlink" Target="https://www.nseindia.com/get-quotes/derivatives?symbol=NIFTY&amp;identifier=OPTIDXNIFTY29-04-2021CE16250.00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https://www.nseindia.com/get-quotes/derivatives?symbol=NIFTY&amp;identifier=OPTIDXNIFTY27-05-2021CE13700.00" TargetMode="External"/><Relationship Id="rId121" Type="http://schemas.openxmlformats.org/officeDocument/2006/relationships/hyperlink" Target="https://www.nseindia.com/get-quotes/derivatives?symbol=NIFTY&amp;identifier=OPTIDXNIFTY27-05-2021PE14050.00" TargetMode="External"/><Relationship Id="rId142" Type="http://schemas.openxmlformats.org/officeDocument/2006/relationships/hyperlink" Target="https://www.nseindia.com/get-quotes/derivatives?symbol=NIFTY&amp;identifier=OPTIDXNIFTY27-05-2021PE14400.00" TargetMode="External"/><Relationship Id="rId163" Type="http://schemas.openxmlformats.org/officeDocument/2006/relationships/hyperlink" Target="https://www.nseindia.com/get-quotes/derivatives?symbol=NIFTY&amp;identifier=OPTIDXNIFTY27-05-2021PE14750.00" TargetMode="External"/><Relationship Id="rId184" Type="http://schemas.openxmlformats.org/officeDocument/2006/relationships/hyperlink" Target="https://www.nseindia.com/get-quotes/derivatives?symbol=NIFTY&amp;identifier=OPTIDXNIFTY27-05-2021PE15100.00" TargetMode="External"/><Relationship Id="rId189" Type="http://schemas.openxmlformats.org/officeDocument/2006/relationships/hyperlink" Target="javascript:;" TargetMode="External"/><Relationship Id="rId219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4" Type="http://schemas.openxmlformats.org/officeDocument/2006/relationships/hyperlink" Target="https://www.nseindia.com/get-quotes/derivatives?symbol=NIFTY&amp;identifier=OPTIDXNIFTY27-05-2021PE15600.00" TargetMode="External"/><Relationship Id="rId230" Type="http://schemas.openxmlformats.org/officeDocument/2006/relationships/hyperlink" Target="https://www.nseindia.com/get-quotes/derivatives?symbol=NIFTY&amp;identifier=OPTIDXNIFTY27-05-2021CE15900.00" TargetMode="External"/><Relationship Id="rId235" Type="http://schemas.openxmlformats.org/officeDocument/2006/relationships/hyperlink" Target="https://www.nseindia.com/get-quotes/derivatives?symbol=NIFTY&amp;identifier=OPTIDXNIFTY27-05-2021PE15950.00" TargetMode="External"/><Relationship Id="rId251" Type="http://schemas.openxmlformats.org/officeDocument/2006/relationships/hyperlink" Target="https://www.nseindia.com/get-quotes/derivatives?symbol=NIFTY&amp;identifier=OPTIDXNIFTY27-05-2021CE16250.00" TargetMode="External"/><Relationship Id="rId256" Type="http://schemas.openxmlformats.org/officeDocument/2006/relationships/hyperlink" Target="https://www.nseindia.com/get-quotes/derivatives?symbol=NIFTY&amp;identifier=OPTIDXNIFTY27-05-2021PE16300.00" TargetMode="External"/><Relationship Id="rId277" Type="http://schemas.openxmlformats.org/officeDocument/2006/relationships/hyperlink" Target="https://www.nseindia.com/get-quotes/derivatives?symbol=NIFTY&amp;identifier=OPTIDXNIFTY27-05-2021PE16650.00" TargetMode="External"/><Relationship Id="rId25" Type="http://schemas.openxmlformats.org/officeDocument/2006/relationships/hyperlink" Target="https://www.nseindia.com/get-quotes/derivatives?symbol=NIFTY&amp;identifier=OPTIDXNIFTY29-04-2021PE16500.00" TargetMode="External"/><Relationship Id="rId46" Type="http://schemas.openxmlformats.org/officeDocument/2006/relationships/hyperlink" Target="https://www.nseindia.com/get-quotes/derivatives?symbol=NIFTY&amp;identifier=OPTIDXNIFTY27-05-2021PE12800.00" TargetMode="External"/><Relationship Id="rId67" Type="http://schemas.openxmlformats.org/officeDocument/2006/relationships/hyperlink" Target="https://www.nseindia.com/get-quotes/derivatives?symbol=NIFTY&amp;identifier=OPTIDXNIFTY27-05-2021PE13150.00" TargetMode="External"/><Relationship Id="rId116" Type="http://schemas.openxmlformats.org/officeDocument/2006/relationships/hyperlink" Target="https://www.nseindia.com/get-quotes/derivatives?symbol=NIFTY&amp;identifier=OPTIDXNIFTY27-05-2021CE14000.00" TargetMode="External"/><Relationship Id="rId137" Type="http://schemas.openxmlformats.org/officeDocument/2006/relationships/hyperlink" Target="https://www.nseindia.com/get-quotes/derivatives?symbol=NIFTY&amp;identifier=OPTIDXNIFTY27-05-2021CE14350.00" TargetMode="External"/><Relationship Id="rId158" Type="http://schemas.openxmlformats.org/officeDocument/2006/relationships/hyperlink" Target="https://www.nseindia.com/get-quotes/derivatives?symbol=NIFTY&amp;identifier=OPTIDXNIFTY27-05-2021CE14700.00" TargetMode="External"/><Relationship Id="rId272" Type="http://schemas.openxmlformats.org/officeDocument/2006/relationships/hyperlink" Target="https://www.nseindia.com/get-quotes/derivatives?symbol=NIFTY&amp;identifier=OPTIDXNIFTY27-05-2021CE16600.00" TargetMode="External"/><Relationship Id="rId20" Type="http://schemas.openxmlformats.org/officeDocument/2006/relationships/hyperlink" Target="https://www.nseindia.com/get-quotes/derivatives?symbol=NIFTY&amp;identifier=OPTIDXNIFTY29-04-2021CE16450.00" TargetMode="External"/><Relationship Id="rId41" Type="http://schemas.openxmlformats.org/officeDocument/2006/relationships/hyperlink" Target="https://www.nseindia.com/get-quotes/derivatives?symbol=NIFTY&amp;identifier=OPTIDXNIFTY29-04-2021CE16800.00" TargetMode="External"/><Relationship Id="rId62" Type="http://schemas.openxmlformats.org/officeDocument/2006/relationships/hyperlink" Target="https://www.nseindia.com/get-quotes/derivatives?symbol=NIFTY&amp;identifier=OPTIDXNIFTY27-05-2021CE13100.00" TargetMode="External"/><Relationship Id="rId83" Type="http://schemas.openxmlformats.org/officeDocument/2006/relationships/hyperlink" Target="https://www.nseindia.com/get-quotes/derivatives?symbol=NIFTY&amp;identifier=OPTIDXNIFTY27-05-2021CE13450.00" TargetMode="External"/><Relationship Id="rId88" Type="http://schemas.openxmlformats.org/officeDocument/2006/relationships/hyperlink" Target="https://www.nseindia.com/get-quotes/derivatives?symbol=NIFTY&amp;identifier=OPTIDXNIFTY27-05-2021PE13500.00" TargetMode="External"/><Relationship Id="rId111" Type="http://schemas.openxmlformats.org/officeDocument/2006/relationships/hyperlink" Target="javascript:;" TargetMode="External"/><Relationship Id="rId132" Type="http://schemas.openxmlformats.org/officeDocument/2006/relationships/hyperlink" Target="javascript:;" TargetMode="External"/><Relationship Id="rId153" Type="http://schemas.openxmlformats.org/officeDocument/2006/relationships/hyperlink" Target="javascript:;" TargetMode="External"/><Relationship Id="rId174" Type="http://schemas.openxmlformats.org/officeDocument/2006/relationships/hyperlink" Target="javascript:;" TargetMode="External"/><Relationship Id="rId179" Type="http://schemas.openxmlformats.org/officeDocument/2006/relationships/hyperlink" Target="https://www.nseindia.com/get-quotes/derivatives?symbol=NIFTY&amp;identifier=OPTIDXNIFTY27-05-2021CE15050.00" TargetMode="External"/><Relationship Id="rId195" Type="http://schemas.openxmlformats.org/officeDocument/2006/relationships/hyperlink" Target="javascript:;" TargetMode="External"/><Relationship Id="rId209" Type="http://schemas.openxmlformats.org/officeDocument/2006/relationships/hyperlink" Target="https://www.nseindia.com/get-quotes/derivatives?symbol=NIFTY&amp;identifier=OPTIDXNIFTY27-05-2021CE15550.00" TargetMode="External"/><Relationship Id="rId190" Type="http://schemas.openxmlformats.org/officeDocument/2006/relationships/hyperlink" Target="https://www.nseindia.com/get-quotes/derivatives?symbol=NIFTY&amp;identifier=OPTIDXNIFTY27-05-2021PE15200.00" TargetMode="External"/><Relationship Id="rId204" Type="http://schemas.openxmlformats.org/officeDocument/2006/relationships/hyperlink" Target="javascript:;" TargetMode="External"/><Relationship Id="rId220" Type="http://schemas.openxmlformats.org/officeDocument/2006/relationships/hyperlink" Target="https://www.nseindia.com/get-quotes/derivatives?symbol=NIFTY&amp;identifier=OPTIDXNIFTY27-05-2021PE15700.00" TargetMode="External"/><Relationship Id="rId225" Type="http://schemas.openxmlformats.org/officeDocument/2006/relationships/hyperlink" Target="javascript:;" TargetMode="External"/><Relationship Id="rId241" Type="http://schemas.openxmlformats.org/officeDocument/2006/relationships/hyperlink" Target="https://www.nseindia.com/get-quotes/derivatives?symbol=NIFTY&amp;identifier=OPTIDXNIFTY27-05-2021PE16050.00" TargetMode="External"/><Relationship Id="rId246" Type="http://schemas.openxmlformats.org/officeDocument/2006/relationships/hyperlink" Target="javascript:;" TargetMode="External"/><Relationship Id="rId267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https://www.nseindia.com/get-quotes/derivatives?symbol=NIFTY&amp;identifier=OPTIDXNIFTY27-05-2021PE13800.00" TargetMode="External"/><Relationship Id="rId127" Type="http://schemas.openxmlformats.org/officeDocument/2006/relationships/hyperlink" Target="https://www.nseindia.com/get-quotes/derivatives?symbol=NIFTY&amp;identifier=OPTIDXNIFTY27-05-2021PE14150.00" TargetMode="External"/><Relationship Id="rId262" Type="http://schemas.openxmlformats.org/officeDocument/2006/relationships/hyperlink" Target="https://www.nseindia.com/get-quotes/derivatives?symbol=NIFTY&amp;identifier=OPTIDXNIFTY27-05-2021PE16400.00" TargetMode="External"/><Relationship Id="rId283" Type="http://schemas.openxmlformats.org/officeDocument/2006/relationships/hyperlink" Target="https://www.nseindia.com/get-quotes/derivatives?symbol=NIFTY&amp;identifier=OPTIDXNIFTY27-05-2021PE16750.00" TargetMode="External"/><Relationship Id="rId10" Type="http://schemas.openxmlformats.org/officeDocument/2006/relationships/hyperlink" Target="https://www.nseindia.com/get-quotes/derivatives?symbol=NIFTY&amp;identifier=OPTIDXNIFTY29-04-2021PE16250.00" TargetMode="External"/><Relationship Id="rId31" Type="http://schemas.openxmlformats.org/officeDocument/2006/relationships/hyperlink" Target="https://www.nseindia.com/get-quotes/derivatives?symbol=NIFTY&amp;identifier=OPTIDXNIFTY29-04-2021PE16600.00" TargetMode="External"/><Relationship Id="rId52" Type="http://schemas.openxmlformats.org/officeDocument/2006/relationships/hyperlink" Target="https://www.nseindia.com/get-quotes/derivatives?symbol=NIFTY&amp;identifier=OPTIDXNIFTY27-05-2021PE12900.00" TargetMode="External"/><Relationship Id="rId73" Type="http://schemas.openxmlformats.org/officeDocument/2006/relationships/hyperlink" Target="https://www.nseindia.com/get-quotes/derivatives?symbol=NIFTY&amp;identifier=OPTIDXNIFTY27-05-2021PE13250.00" TargetMode="External"/><Relationship Id="rId78" Type="http://schemas.openxmlformats.org/officeDocument/2006/relationships/hyperlink" Target="javascript:;" TargetMode="External"/><Relationship Id="rId94" Type="http://schemas.openxmlformats.org/officeDocument/2006/relationships/hyperlink" Target="https://www.nseindia.com/get-quotes/derivatives?symbol=NIFTY&amp;identifier=OPTIDXNIFTY27-05-2021PE13600.00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https://www.nseindia.com/get-quotes/derivatives?symbol=NIFTY&amp;identifier=OPTIDXNIFTY27-05-2021CE13750.00" TargetMode="External"/><Relationship Id="rId122" Type="http://schemas.openxmlformats.org/officeDocument/2006/relationships/hyperlink" Target="https://www.nseindia.com/get-quotes/derivatives?symbol=NIFTY&amp;identifier=OPTIDXNIFTY27-05-2021CE14100.00" TargetMode="External"/><Relationship Id="rId143" Type="http://schemas.openxmlformats.org/officeDocument/2006/relationships/hyperlink" Target="https://www.nseindia.com/get-quotes/derivatives?symbol=NIFTY&amp;identifier=OPTIDXNIFTY27-05-2021CE14450.00" TargetMode="External"/><Relationship Id="rId148" Type="http://schemas.openxmlformats.org/officeDocument/2006/relationships/hyperlink" Target="https://www.nseindia.com/get-quotes/derivatives?symbol=NIFTY&amp;identifier=OPTIDXNIFTY27-05-2021PE14500.00" TargetMode="External"/><Relationship Id="rId164" Type="http://schemas.openxmlformats.org/officeDocument/2006/relationships/hyperlink" Target="https://www.nseindia.com/get-quotes/derivatives?symbol=NIFTY&amp;identifier=OPTIDXNIFTY27-05-2021CE14800.00" TargetMode="External"/><Relationship Id="rId169" Type="http://schemas.openxmlformats.org/officeDocument/2006/relationships/hyperlink" Target="https://www.nseindia.com/get-quotes/derivatives?symbol=NIFTY&amp;identifier=OPTIDXNIFTY27-05-2021PE14850.00" TargetMode="External"/><Relationship Id="rId185" Type="http://schemas.openxmlformats.org/officeDocument/2006/relationships/hyperlink" Target="https://www.nseindia.com/get-quotes/derivatives?symbol=NIFTY&amp;identifier=OPTIDXNIFTY27-05-2021CE15150.00" TargetMode="External"/><Relationship Id="rId4" Type="http://schemas.openxmlformats.org/officeDocument/2006/relationships/hyperlink" Target="https://www.nseindia.com/get-quotes/derivatives?symbol=NIFTY&amp;identifier=OPTIDXNIFTY29-04-2021PE16150.00" TargetMode="External"/><Relationship Id="rId9" Type="http://schemas.openxmlformats.org/officeDocument/2006/relationships/hyperlink" Target="javascript:;" TargetMode="External"/><Relationship Id="rId180" Type="http://schemas.openxmlformats.org/officeDocument/2006/relationships/hyperlink" Target="javascript:;" TargetMode="External"/><Relationship Id="rId210" Type="http://schemas.openxmlformats.org/officeDocument/2006/relationships/hyperlink" Target="javascript:;" TargetMode="External"/><Relationship Id="rId215" Type="http://schemas.openxmlformats.org/officeDocument/2006/relationships/hyperlink" Target="https://www.nseindia.com/get-quotes/derivatives?symbol=NIFTY&amp;identifier=OPTIDXNIFTY27-05-2021CE15650.00" TargetMode="External"/><Relationship Id="rId236" Type="http://schemas.openxmlformats.org/officeDocument/2006/relationships/hyperlink" Target="https://www.nseindia.com/get-quotes/derivatives?symbol=NIFTY&amp;identifier=OPTIDXNIFTY27-05-2021CE16000.00" TargetMode="External"/><Relationship Id="rId257" Type="http://schemas.openxmlformats.org/officeDocument/2006/relationships/hyperlink" Target="https://www.nseindia.com/get-quotes/derivatives?symbol=NIFTY&amp;identifier=OPTIDXNIFTY27-05-2021CE16350.00" TargetMode="External"/><Relationship Id="rId278" Type="http://schemas.openxmlformats.org/officeDocument/2006/relationships/hyperlink" Target="https://www.nseindia.com/get-quotes/derivatives?symbol=NIFTY&amp;identifier=OPTIDXNIFTY27-05-2021CE16700.00" TargetMode="External"/><Relationship Id="rId26" Type="http://schemas.openxmlformats.org/officeDocument/2006/relationships/hyperlink" Target="https://www.nseindia.com/get-quotes/derivatives?symbol=NIFTY&amp;identifier=OPTIDXNIFTY29-04-2021CE16550.00" TargetMode="External"/><Relationship Id="rId231" Type="http://schemas.openxmlformats.org/officeDocument/2006/relationships/hyperlink" Target="javascript:;" TargetMode="External"/><Relationship Id="rId252" Type="http://schemas.openxmlformats.org/officeDocument/2006/relationships/hyperlink" Target="javascript:;" TargetMode="External"/><Relationship Id="rId273" Type="http://schemas.openxmlformats.org/officeDocument/2006/relationships/hyperlink" Target="javascript:;" TargetMode="External"/><Relationship Id="rId47" Type="http://schemas.openxmlformats.org/officeDocument/2006/relationships/hyperlink" Target="https://www.nseindia.com/get-quotes/derivatives?symbol=NIFTY&amp;identifier=OPTIDXNIFTY27-05-2021CE12850.00" TargetMode="External"/><Relationship Id="rId68" Type="http://schemas.openxmlformats.org/officeDocument/2006/relationships/hyperlink" Target="https://www.nseindia.com/get-quotes/derivatives?symbol=NIFTY&amp;identifier=OPTIDXNIFTY27-05-2021CE13200.00" TargetMode="External"/><Relationship Id="rId89" Type="http://schemas.openxmlformats.org/officeDocument/2006/relationships/hyperlink" Target="https://www.nseindia.com/get-quotes/derivatives?symbol=NIFTY&amp;identifier=OPTIDXNIFTY27-05-2021CE13550.00" TargetMode="External"/><Relationship Id="rId112" Type="http://schemas.openxmlformats.org/officeDocument/2006/relationships/hyperlink" Target="https://www.nseindia.com/get-quotes/derivatives?symbol=NIFTY&amp;identifier=OPTIDXNIFTY27-05-2021PE13900.00" TargetMode="External"/><Relationship Id="rId133" Type="http://schemas.openxmlformats.org/officeDocument/2006/relationships/hyperlink" Target="https://www.nseindia.com/get-quotes/derivatives?symbol=NIFTY&amp;identifier=OPTIDXNIFTY27-05-2021PE14250.00" TargetMode="External"/><Relationship Id="rId154" Type="http://schemas.openxmlformats.org/officeDocument/2006/relationships/hyperlink" Target="https://www.nseindia.com/get-quotes/derivatives?symbol=NIFTY&amp;identifier=OPTIDXNIFTY27-05-2021PE14600.00" TargetMode="External"/><Relationship Id="rId175" Type="http://schemas.openxmlformats.org/officeDocument/2006/relationships/hyperlink" Target="https://www.nseindia.com/get-quotes/derivatives?symbol=NIFTY&amp;identifier=OPTIDXNIFTY27-05-2021PE14950.00" TargetMode="External"/><Relationship Id="rId196" Type="http://schemas.openxmlformats.org/officeDocument/2006/relationships/hyperlink" Target="https://www.nseindia.com/get-quotes/derivatives?symbol=NIFTY&amp;identifier=OPTIDXNIFTY27-05-2021PE15300.00" TargetMode="External"/><Relationship Id="rId200" Type="http://schemas.openxmlformats.org/officeDocument/2006/relationships/hyperlink" Target="https://www.nseindia.com/get-quotes/derivatives?symbol=NIFTY&amp;identifier=OPTIDXNIFTY27-05-2021CE15400.00" TargetMode="External"/><Relationship Id="rId16" Type="http://schemas.openxmlformats.org/officeDocument/2006/relationships/hyperlink" Target="https://www.nseindia.com/get-quotes/derivatives?symbol=NIFTY&amp;identifier=OPTIDXNIFTY29-04-2021PE16350.00" TargetMode="External"/><Relationship Id="rId221" Type="http://schemas.openxmlformats.org/officeDocument/2006/relationships/hyperlink" Target="https://www.nseindia.com/get-quotes/derivatives?symbol=NIFTY&amp;identifier=OPTIDXNIFTY27-05-2021CE15750.00" TargetMode="External"/><Relationship Id="rId242" Type="http://schemas.openxmlformats.org/officeDocument/2006/relationships/hyperlink" Target="https://www.nseindia.com/get-quotes/derivatives?symbol=NIFTY&amp;identifier=OPTIDXNIFTY27-05-2021CE16100.00" TargetMode="External"/><Relationship Id="rId263" Type="http://schemas.openxmlformats.org/officeDocument/2006/relationships/hyperlink" Target="https://www.nseindia.com/get-quotes/derivatives?symbol=NIFTY&amp;identifier=OPTIDXNIFTY27-05-2021CE16450.00" TargetMode="External"/><Relationship Id="rId284" Type="http://schemas.openxmlformats.org/officeDocument/2006/relationships/printerSettings" Target="../printerSettings/printerSettings1.bin"/><Relationship Id="rId37" Type="http://schemas.openxmlformats.org/officeDocument/2006/relationships/hyperlink" Target="https://www.nseindia.com/get-quotes/derivatives?symbol=NIFTY&amp;identifier=OPTIDXNIFTY29-04-2021PE16700.00" TargetMode="External"/><Relationship Id="rId58" Type="http://schemas.openxmlformats.org/officeDocument/2006/relationships/hyperlink" Target="https://www.nseindia.com/get-quotes/derivatives?symbol=NIFTY&amp;identifier=OPTIDXNIFTY27-05-2021PE13000.00" TargetMode="External"/><Relationship Id="rId79" Type="http://schemas.openxmlformats.org/officeDocument/2006/relationships/hyperlink" Target="https://www.nseindia.com/get-quotes/derivatives?symbol=NIFTY&amp;identifier=OPTIDXNIFTY27-05-2021PE13350.00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144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165" Type="http://schemas.openxmlformats.org/officeDocument/2006/relationships/hyperlink" Target="javascript:;" TargetMode="External"/><Relationship Id="rId186" Type="http://schemas.openxmlformats.org/officeDocument/2006/relationships/hyperlink" Target="javascript:;" TargetMode="External"/><Relationship Id="rId211" Type="http://schemas.openxmlformats.org/officeDocument/2006/relationships/hyperlink" Target="https://www.nseindia.com/get-quotes/derivatives?symbol=NIFTY&amp;identifier=OPTIDXNIFTY27-05-2021PE15550.00" TargetMode="External"/><Relationship Id="rId232" Type="http://schemas.openxmlformats.org/officeDocument/2006/relationships/hyperlink" Target="https://www.nseindia.com/get-quotes/derivatives?symbol=NIFTY&amp;identifier=OPTIDXNIFTY27-05-2021PE15900.00" TargetMode="External"/><Relationship Id="rId253" Type="http://schemas.openxmlformats.org/officeDocument/2006/relationships/hyperlink" Target="https://www.nseindia.com/get-quotes/derivatives?symbol=NIFTY&amp;identifier=OPTIDXNIFTY27-05-2021PE16250.00" TargetMode="External"/><Relationship Id="rId274" Type="http://schemas.openxmlformats.org/officeDocument/2006/relationships/hyperlink" Target="https://www.nseindia.com/get-quotes/derivatives?symbol=NIFTY&amp;identifier=OPTIDXNIFTY27-05-2021PE16600.00" TargetMode="External"/><Relationship Id="rId27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113" Type="http://schemas.openxmlformats.org/officeDocument/2006/relationships/hyperlink" Target="https://www.nseindia.com/get-quotes/derivatives?symbol=NIFTY&amp;identifier=OPTIDXNIFTY27-05-2021CE13950.00" TargetMode="External"/><Relationship Id="rId134" Type="http://schemas.openxmlformats.org/officeDocument/2006/relationships/hyperlink" Target="https://www.nseindia.com/get-quotes/derivatives?symbol=NIFTY&amp;identifier=OPTIDXNIFTY27-05-2021CE14300.00" TargetMode="External"/><Relationship Id="rId80" Type="http://schemas.openxmlformats.org/officeDocument/2006/relationships/hyperlink" Target="https://www.nseindia.com/get-quotes/derivatives?symbol=NIFTY&amp;identifier=OPTIDXNIFTY27-05-2021CE13400.00" TargetMode="External"/><Relationship Id="rId155" Type="http://schemas.openxmlformats.org/officeDocument/2006/relationships/hyperlink" Target="https://www.nseindia.com/get-quotes/derivatives?symbol=NIFTY&amp;identifier=OPTIDXNIFTY27-05-2021CE14650.00" TargetMode="External"/><Relationship Id="rId176" Type="http://schemas.openxmlformats.org/officeDocument/2006/relationships/hyperlink" Target="https://www.nseindia.com/get-quotes/derivatives?symbol=NIFTY&amp;identifier=OPTIDXNIFTY27-05-2021CE15000.00" TargetMode="External"/><Relationship Id="rId197" Type="http://schemas.openxmlformats.org/officeDocument/2006/relationships/hyperlink" Target="https://www.nseindia.com/get-quotes/derivatives?symbol=NIFTY&amp;identifier=OPTIDXNIFTY27-05-2021CE15350.00" TargetMode="External"/><Relationship Id="rId201" Type="http://schemas.openxmlformats.org/officeDocument/2006/relationships/hyperlink" Target="javascript:;" TargetMode="External"/><Relationship Id="rId222" Type="http://schemas.openxmlformats.org/officeDocument/2006/relationships/hyperlink" Target="javascript:;" TargetMode="External"/><Relationship Id="rId243" Type="http://schemas.openxmlformats.org/officeDocument/2006/relationships/hyperlink" Target="javascript:;" TargetMode="External"/><Relationship Id="rId264" Type="http://schemas.openxmlformats.org/officeDocument/2006/relationships/hyperlink" Target="javascript:;" TargetMode="External"/><Relationship Id="rId285" Type="http://schemas.openxmlformats.org/officeDocument/2006/relationships/drawing" Target="../drawings/drawing1.xml"/><Relationship Id="rId17" Type="http://schemas.openxmlformats.org/officeDocument/2006/relationships/hyperlink" Target="https://www.nseindia.com/get-quotes/derivatives?symbol=NIFTY&amp;identifier=OPTIDXNIFTY29-04-2021CE16400.00" TargetMode="External"/><Relationship Id="rId38" Type="http://schemas.openxmlformats.org/officeDocument/2006/relationships/hyperlink" Target="https://www.nseindia.com/get-quotes/derivatives?symbol=NIFTY&amp;identifier=OPTIDXNIFTY29-04-2021CE16750.00" TargetMode="External"/><Relationship Id="rId59" Type="http://schemas.openxmlformats.org/officeDocument/2006/relationships/hyperlink" Target="https://www.nseindia.com/get-quotes/derivatives?symbol=NIFTY&amp;identifier=OPTIDXNIFTY27-05-2021CE13050.00" TargetMode="External"/><Relationship Id="rId103" Type="http://schemas.openxmlformats.org/officeDocument/2006/relationships/hyperlink" Target="https://www.nseindia.com/get-quotes/derivatives?symbol=NIFTY&amp;identifier=OPTIDXNIFTY27-05-2021PE13750.00" TargetMode="External"/><Relationship Id="rId124" Type="http://schemas.openxmlformats.org/officeDocument/2006/relationships/hyperlink" Target="https://www.nseindia.com/get-quotes/derivatives?symbol=NIFTY&amp;identifier=OPTIDXNIFTY27-05-2021PE14100.00" TargetMode="External"/><Relationship Id="rId70" Type="http://schemas.openxmlformats.org/officeDocument/2006/relationships/hyperlink" Target="https://www.nseindia.com/get-quotes/derivatives?symbol=NIFTY&amp;identifier=OPTIDXNIFTY27-05-2021PE13200.00" TargetMode="External"/><Relationship Id="rId91" Type="http://schemas.openxmlformats.org/officeDocument/2006/relationships/hyperlink" Target="https://www.nseindia.com/get-quotes/derivatives?symbol=NIFTY&amp;identifier=OPTIDXNIFTY27-05-2021PE13550.00" TargetMode="External"/><Relationship Id="rId145" Type="http://schemas.openxmlformats.org/officeDocument/2006/relationships/hyperlink" Target="https://www.nseindia.com/get-quotes/derivatives?symbol=NIFTY&amp;identifier=OPTIDXNIFTY27-05-2021PE14450.00" TargetMode="External"/><Relationship Id="rId166" Type="http://schemas.openxmlformats.org/officeDocument/2006/relationships/hyperlink" Target="https://www.nseindia.com/get-quotes/derivatives?symbol=NIFTY&amp;identifier=OPTIDXNIFTY27-05-2021PE14800.00" TargetMode="External"/><Relationship Id="rId187" Type="http://schemas.openxmlformats.org/officeDocument/2006/relationships/hyperlink" Target="https://www.nseindia.com/get-quotes/derivatives?symbol=NIFTY&amp;identifier=OPTIDXNIFTY27-05-2021PE15150.00" TargetMode="External"/><Relationship Id="rId1" Type="http://schemas.openxmlformats.org/officeDocument/2006/relationships/hyperlink" Target="https://www.nseindia.com/live_market/dynaContent/live_watch/option_chain/optionKeys.jsp" TargetMode="External"/><Relationship Id="rId212" Type="http://schemas.openxmlformats.org/officeDocument/2006/relationships/hyperlink" Target="https://www.nseindia.com/get-quotes/derivatives?symbol=NIFTY&amp;identifier=OPTIDXNIFTY27-05-2021CE15600.00" TargetMode="External"/><Relationship Id="rId233" Type="http://schemas.openxmlformats.org/officeDocument/2006/relationships/hyperlink" Target="https://www.nseindia.com/get-quotes/derivatives?symbol=NIFTY&amp;identifier=OPTIDXNIFTY27-05-2021CE15950.00" TargetMode="External"/><Relationship Id="rId254" Type="http://schemas.openxmlformats.org/officeDocument/2006/relationships/hyperlink" Target="https://www.nseindia.com/get-quotes/derivatives?symbol=NIFTY&amp;identifier=OPTIDXNIFTY27-05-2021CE16300.00" TargetMode="External"/><Relationship Id="rId28" Type="http://schemas.openxmlformats.org/officeDocument/2006/relationships/hyperlink" Target="https://www.nseindia.com/get-quotes/derivatives?symbol=NIFTY&amp;identifier=OPTIDXNIFTY29-04-2021PE16550.00" TargetMode="External"/><Relationship Id="rId49" Type="http://schemas.openxmlformats.org/officeDocument/2006/relationships/hyperlink" Target="https://www.nseindia.com/get-quotes/derivatives?symbol=NIFTY&amp;identifier=OPTIDXNIFTY27-05-2021PE12850.00" TargetMode="External"/><Relationship Id="rId114" Type="http://schemas.openxmlformats.org/officeDocument/2006/relationships/hyperlink" Target="javascript:;" TargetMode="External"/><Relationship Id="rId275" Type="http://schemas.openxmlformats.org/officeDocument/2006/relationships/hyperlink" Target="https://www.nseindia.com/get-quotes/derivatives?symbol=NIFTY&amp;identifier=OPTIDXNIFTY27-05-2021CE16650.00" TargetMode="External"/><Relationship Id="rId60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135" Type="http://schemas.openxmlformats.org/officeDocument/2006/relationships/hyperlink" Target="javascript:;" TargetMode="External"/><Relationship Id="rId156" Type="http://schemas.openxmlformats.org/officeDocument/2006/relationships/hyperlink" Target="javascript:;" TargetMode="External"/><Relationship Id="rId177" Type="http://schemas.openxmlformats.org/officeDocument/2006/relationships/hyperlink" Target="javascript:;" TargetMode="External"/><Relationship Id="rId198" Type="http://schemas.openxmlformats.org/officeDocument/2006/relationships/hyperlink" Target="javascript:;" TargetMode="External"/><Relationship Id="rId202" Type="http://schemas.openxmlformats.org/officeDocument/2006/relationships/hyperlink" Target="https://www.nseindia.com/get-quotes/derivatives?symbol=NIFTY&amp;identifier=OPTIDXNIFTY27-05-2021PE15400.00" TargetMode="External"/><Relationship Id="rId223" Type="http://schemas.openxmlformats.org/officeDocument/2006/relationships/hyperlink" Target="https://www.nseindia.com/get-quotes/derivatives?symbol=NIFTY&amp;identifier=OPTIDXNIFTY27-05-2021PE15750.00" TargetMode="External"/><Relationship Id="rId244" Type="http://schemas.openxmlformats.org/officeDocument/2006/relationships/hyperlink" Target="https://www.nseindia.com/get-quotes/derivatives?symbol=NIFTY&amp;identifier=OPTIDXNIFTY27-05-2021PE16100.0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omments" Target="../comments1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seindia.com/get-quotes/derivatives?symbol=RELIANCE&amp;identifier=OPTSTKRELIANCE27-05-2021PE2120.00" TargetMode="External"/><Relationship Id="rId21" Type="http://schemas.openxmlformats.org/officeDocument/2006/relationships/hyperlink" Target="https://www.nseindia.com/get-quotes/derivatives?symbol=RELIANCE&amp;identifier=OPTSTKRELIANCE27-05-2021PE1480.00" TargetMode="External"/><Relationship Id="rId42" Type="http://schemas.openxmlformats.org/officeDocument/2006/relationships/hyperlink" Target="https://www.nseindia.com/get-quotes/derivatives?symbol=RELIANCE&amp;identifier=OPTSTKRELIANCE27-05-2021PE1620.00" TargetMode="External"/><Relationship Id="rId63" Type="http://schemas.openxmlformats.org/officeDocument/2006/relationships/hyperlink" Target="https://www.nseindia.com/get-quotes/derivatives?symbol=RELIANCE&amp;identifier=OPTSTKRELIANCE27-05-2021PE1760.00" TargetMode="External"/><Relationship Id="rId84" Type="http://schemas.openxmlformats.org/officeDocument/2006/relationships/hyperlink" Target="https://www.nseindia.com/get-quotes/derivatives?symbol=RELIANCE&amp;identifier=OPTSTKRELIANCE27-05-2021PE1900.00" TargetMode="External"/><Relationship Id="rId138" Type="http://schemas.openxmlformats.org/officeDocument/2006/relationships/hyperlink" Target="https://www.nseindia.com/get-quotes/derivatives?symbol=RELIANCE&amp;identifier=OPTSTKRELIANCE27-05-2021PE2260.00" TargetMode="External"/><Relationship Id="rId159" Type="http://schemas.openxmlformats.org/officeDocument/2006/relationships/hyperlink" Target="https://www.nseindia.com/get-quotes/derivatives?symbol=RELIANCE&amp;identifier=OPTSTKRELIANCE27-05-2021PE2400.00" TargetMode="External"/><Relationship Id="rId170" Type="http://schemas.openxmlformats.org/officeDocument/2006/relationships/hyperlink" Target="javascript:;" TargetMode="External"/><Relationship Id="rId191" Type="http://schemas.openxmlformats.org/officeDocument/2006/relationships/hyperlink" Target="javascript:;" TargetMode="External"/><Relationship Id="rId205" Type="http://schemas.openxmlformats.org/officeDocument/2006/relationships/comments" Target="../comments2.xml"/><Relationship Id="rId16" Type="http://schemas.openxmlformats.org/officeDocument/2006/relationships/hyperlink" Target="https://www.nseindia.com/get-quotes/derivatives?symbol=RELIANCE&amp;identifier=OPTSTKRELIANCE27-05-2021CE1460.00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https://www.nseindia.com/get-quotes/derivatives?symbol=RELIANCE&amp;identifier=OPTSTKRELIANCE27-05-2021CE1600.00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https://www.nseindia.com/get-quotes/derivatives?symbol=RELIANCE&amp;identifier=OPTSTKRELIANCE27-05-2021CE1740.00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https://www.nseindia.com/get-quotes/derivatives?symbol=RELIANCE&amp;identifier=OPTSTKRELIANCE27-05-2021CE1880.00" TargetMode="External"/><Relationship Id="rId102" Type="http://schemas.openxmlformats.org/officeDocument/2006/relationships/hyperlink" Target="https://www.nseindia.com/get-quotes/derivatives?symbol=RELIANCE&amp;identifier=OPTSTKRELIANCE27-05-2021PE2020.00" TargetMode="External"/><Relationship Id="rId123" Type="http://schemas.openxmlformats.org/officeDocument/2006/relationships/hyperlink" Target="https://www.nseindia.com/get-quotes/derivatives?symbol=RELIANCE&amp;identifier=OPTSTKRELIANCE27-05-2021PE2160.00" TargetMode="External"/><Relationship Id="rId128" Type="http://schemas.openxmlformats.org/officeDocument/2006/relationships/hyperlink" Target="javascript:;" TargetMode="External"/><Relationship Id="rId144" Type="http://schemas.openxmlformats.org/officeDocument/2006/relationships/hyperlink" Target="https://www.nseindia.com/get-quotes/derivatives?symbol=RELIANCE&amp;identifier=OPTSTKRELIANCE27-05-2021PE2300.00" TargetMode="External"/><Relationship Id="rId14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https://www.nseindia.com/get-quotes/derivatives?symbol=RELIANCE&amp;identifier=OPTSTKRELIANCE27-05-2021PE1940.00" TargetMode="External"/><Relationship Id="rId95" Type="http://schemas.openxmlformats.org/officeDocument/2006/relationships/hyperlink" Target="javascript:;" TargetMode="External"/><Relationship Id="rId160" Type="http://schemas.openxmlformats.org/officeDocument/2006/relationships/hyperlink" Target="https://www.nseindia.com/get-quotes/derivatives?symbol=RELIANCE&amp;identifier=OPTSTKRELIANCE27-05-2021CE2420.00" TargetMode="External"/><Relationship Id="rId165" Type="http://schemas.openxmlformats.org/officeDocument/2006/relationships/hyperlink" Target="https://www.nseindia.com/get-quotes/derivatives?symbol=RELIANCE&amp;identifier=OPTSTKRELIANCE27-05-2021PE2440.00" TargetMode="External"/><Relationship Id="rId181" Type="http://schemas.openxmlformats.org/officeDocument/2006/relationships/hyperlink" Target="https://www.nseindia.com/get-quotes/derivatives?symbol=RELIANCE&amp;identifier=OPTSTKRELIANCE27-05-2021CE2560.00" TargetMode="External"/><Relationship Id="rId186" Type="http://schemas.openxmlformats.org/officeDocument/2006/relationships/hyperlink" Target="https://www.nseindia.com/get-quotes/derivatives?symbol=RELIANCE&amp;identifier=OPTSTKRELIANCE27-05-2021PE2580.00" TargetMode="External"/><Relationship Id="rId22" Type="http://schemas.openxmlformats.org/officeDocument/2006/relationships/hyperlink" Target="https://www.nseindia.com/get-quotes/derivatives?symbol=RELIANCE&amp;identifier=OPTSTKRELIANCE27-05-2021CE1500.00" TargetMode="External"/><Relationship Id="rId27" Type="http://schemas.openxmlformats.org/officeDocument/2006/relationships/hyperlink" Target="https://www.nseindia.com/get-quotes/derivatives?symbol=RELIANCE&amp;identifier=OPTSTKRELIANCE27-05-2021PE1520.00" TargetMode="External"/><Relationship Id="rId43" Type="http://schemas.openxmlformats.org/officeDocument/2006/relationships/hyperlink" Target="https://www.nseindia.com/get-quotes/derivatives?symbol=RELIANCE&amp;identifier=OPTSTKRELIANCE27-05-2021CE1640.00" TargetMode="External"/><Relationship Id="rId48" Type="http://schemas.openxmlformats.org/officeDocument/2006/relationships/hyperlink" Target="https://www.nseindia.com/get-quotes/derivatives?symbol=RELIANCE&amp;identifier=OPTSTKRELIANCE27-05-2021PE1660.00" TargetMode="External"/><Relationship Id="rId64" Type="http://schemas.openxmlformats.org/officeDocument/2006/relationships/hyperlink" Target="https://www.nseindia.com/get-quotes/derivatives?symbol=RELIANCE&amp;identifier=OPTSTKRELIANCE27-05-2021CE1780.00" TargetMode="External"/><Relationship Id="rId69" Type="http://schemas.openxmlformats.org/officeDocument/2006/relationships/hyperlink" Target="https://www.nseindia.com/get-quotes/derivatives?symbol=RELIANCE&amp;identifier=OPTSTKRELIANCE27-05-2021PE1800.00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https://www.nseindia.com/get-quotes/derivatives?symbol=RELIANCE&amp;identifier=OPTSTKRELIANCE27-05-2021CE2140.00" TargetMode="External"/><Relationship Id="rId134" Type="http://schemas.openxmlformats.org/officeDocument/2006/relationships/hyperlink" Target="javascript:;" TargetMode="External"/><Relationship Id="rId139" Type="http://schemas.openxmlformats.org/officeDocument/2006/relationships/hyperlink" Target="https://www.nseindia.com/get-quotes/derivatives?symbol=RELIANCE&amp;identifier=OPTSTKRELIANCE27-05-2021CE2280.00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https://www.nseindia.com/get-quotes/derivatives?symbol=RELIANCE&amp;identifier=OPTSTKRELIANCE27-05-2021CE1920.00" TargetMode="External"/><Relationship Id="rId150" Type="http://schemas.openxmlformats.org/officeDocument/2006/relationships/hyperlink" Target="https://www.nseindia.com/get-quotes/derivatives?symbol=RELIANCE&amp;identifier=OPTSTKRELIANCE27-05-2021PE2340.00" TargetMode="External"/><Relationship Id="rId155" Type="http://schemas.openxmlformats.org/officeDocument/2006/relationships/hyperlink" Target="javascript:;" TargetMode="External"/><Relationship Id="rId171" Type="http://schemas.openxmlformats.org/officeDocument/2006/relationships/hyperlink" Target="https://www.nseindia.com/get-quotes/derivatives?symbol=RELIANCE&amp;identifier=OPTSTKRELIANCE27-05-2021PE2480.00" TargetMode="External"/><Relationship Id="rId176" Type="http://schemas.openxmlformats.org/officeDocument/2006/relationships/hyperlink" Target="javascript:;" TargetMode="External"/><Relationship Id="rId192" Type="http://schemas.openxmlformats.org/officeDocument/2006/relationships/hyperlink" Target="https://www.nseindia.com/get-quotes/derivatives?symbol=RELIANCE&amp;identifier=OPTSTKRELIANCE27-05-2021PE2620.00" TargetMode="External"/><Relationship Id="rId197" Type="http://schemas.openxmlformats.org/officeDocument/2006/relationships/hyperlink" Target="javascript:;" TargetMode="External"/><Relationship Id="rId201" Type="http://schemas.openxmlformats.org/officeDocument/2006/relationships/hyperlink" Target="https://www.nseindia.com/get-quotes/derivatives?symbol=RELIANCE&amp;identifier=OPTSTKRELIANCE27-05-2021PE2680.00" TargetMode="External"/><Relationship Id="rId12" Type="http://schemas.openxmlformats.org/officeDocument/2006/relationships/hyperlink" Target="https://www.nseindia.com/get-quotes/derivatives?symbol=RELIANCE&amp;identifier=OPTSTKRELIANCE27-05-2021PE1420.00" TargetMode="External"/><Relationship Id="rId17" Type="http://schemas.openxmlformats.org/officeDocument/2006/relationships/hyperlink" Target="javascript:;" TargetMode="External"/><Relationship Id="rId33" Type="http://schemas.openxmlformats.org/officeDocument/2006/relationships/hyperlink" Target="https://www.nseindia.com/get-quotes/derivatives?symbol=RELIANCE&amp;identifier=OPTSTKRELIANCE27-05-2021PE1560.00" TargetMode="External"/><Relationship Id="rId38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103" Type="http://schemas.openxmlformats.org/officeDocument/2006/relationships/hyperlink" Target="https://www.nseindia.com/get-quotes/derivatives?symbol=RELIANCE&amp;identifier=OPTSTKRELIANCE27-05-2021CE2040.00" TargetMode="External"/><Relationship Id="rId108" Type="http://schemas.openxmlformats.org/officeDocument/2006/relationships/hyperlink" Target="https://www.nseindia.com/get-quotes/derivatives?symbol=RELIANCE&amp;identifier=OPTSTKRELIANCE27-05-2021PE2060.00" TargetMode="External"/><Relationship Id="rId124" Type="http://schemas.openxmlformats.org/officeDocument/2006/relationships/hyperlink" Target="https://www.nseindia.com/get-quotes/derivatives?symbol=RELIANCE&amp;identifier=OPTSTKRELIANCE27-05-2021CE2180.00" TargetMode="External"/><Relationship Id="rId129" Type="http://schemas.openxmlformats.org/officeDocument/2006/relationships/hyperlink" Target="https://www.nseindia.com/get-quotes/derivatives?symbol=RELIANCE&amp;identifier=OPTSTKRELIANCE27-05-2021PE2200.00" TargetMode="External"/><Relationship Id="rId54" Type="http://schemas.openxmlformats.org/officeDocument/2006/relationships/hyperlink" Target="https://www.nseindia.com/get-quotes/derivatives?symbol=RELIANCE&amp;identifier=OPTSTKRELIANCE27-05-2021PE1700.00" TargetMode="External"/><Relationship Id="rId70" Type="http://schemas.openxmlformats.org/officeDocument/2006/relationships/hyperlink" Target="https://www.nseindia.com/get-quotes/derivatives?symbol=RELIANCE&amp;identifier=OPTSTKRELIANCE27-05-2021CE1820.00" TargetMode="External"/><Relationship Id="rId75" Type="http://schemas.openxmlformats.org/officeDocument/2006/relationships/hyperlink" Target="https://www.nseindia.com/get-quotes/derivatives?symbol=RELIANCE&amp;identifier=OPTSTKRELIANCE27-05-2021PE1840.00" TargetMode="External"/><Relationship Id="rId91" Type="http://schemas.openxmlformats.org/officeDocument/2006/relationships/hyperlink" Target="https://www.nseindia.com/get-quotes/derivatives?symbol=RELIANCE&amp;identifier=OPTSTKRELIANCE27-05-2021CE1960.00" TargetMode="External"/><Relationship Id="rId96" Type="http://schemas.openxmlformats.org/officeDocument/2006/relationships/hyperlink" Target="https://www.nseindia.com/get-quotes/derivatives?symbol=RELIANCE&amp;identifier=OPTSTKRELIANCE27-05-2021PE1980.00" TargetMode="External"/><Relationship Id="rId140" Type="http://schemas.openxmlformats.org/officeDocument/2006/relationships/hyperlink" Target="javascript:;" TargetMode="External"/><Relationship Id="rId145" Type="http://schemas.openxmlformats.org/officeDocument/2006/relationships/hyperlink" Target="https://www.nseindia.com/get-quotes/derivatives?symbol=RELIANCE&amp;identifier=OPTSTKRELIANCE27-05-2021CE2320.00" TargetMode="External"/><Relationship Id="rId161" Type="http://schemas.openxmlformats.org/officeDocument/2006/relationships/hyperlink" Target="javascript:;" TargetMode="External"/><Relationship Id="rId166" Type="http://schemas.openxmlformats.org/officeDocument/2006/relationships/hyperlink" Target="https://www.nseindia.com/get-quotes/derivatives?symbol=RELIANCE&amp;identifier=OPTSTKRELIANCE27-05-2021CE2460.00" TargetMode="External"/><Relationship Id="rId182" Type="http://schemas.openxmlformats.org/officeDocument/2006/relationships/hyperlink" Target="javascript:;" TargetMode="External"/><Relationship Id="rId187" Type="http://schemas.openxmlformats.org/officeDocument/2006/relationships/hyperlink" Target="https://www.nseindia.com/get-quotes/derivatives?symbol=RELIANCE&amp;identifier=OPTSTKRELIANCE27-05-2021CE2600.00" TargetMode="External"/><Relationship Id="rId1" Type="http://schemas.openxmlformats.org/officeDocument/2006/relationships/hyperlink" Target="https://www.nseindia.com/get-quotes/derivatives?symbol=RELIANCE&amp;identifier=OPTSTKRELIANCE27-05-2021CE1360.00" TargetMode="External"/><Relationship Id="rId6" Type="http://schemas.openxmlformats.org/officeDocument/2006/relationships/hyperlink" Target="https://www.nseindia.com/get-quotes/derivatives?symbol=RELIANCE&amp;identifier=OPTSTKRELIANCE27-05-2021PE1380.00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https://www.nseindia.com/get-quotes/derivatives?symbol=RELIANCE&amp;identifier=OPTSTKRELIANCE27-05-2021CE1540.00" TargetMode="External"/><Relationship Id="rId49" Type="http://schemas.openxmlformats.org/officeDocument/2006/relationships/hyperlink" Target="https://www.nseindia.com/get-quotes/derivatives?symbol=RELIANCE&amp;identifier=OPTSTKRELIANCE27-05-2021CE1680.00" TargetMode="External"/><Relationship Id="rId114" Type="http://schemas.openxmlformats.org/officeDocument/2006/relationships/hyperlink" Target="https://www.nseindia.com/get-quotes/derivatives?symbol=RELIANCE&amp;identifier=OPTSTKRELIANCE27-05-2021PE2100.00" TargetMode="External"/><Relationship Id="rId119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60" Type="http://schemas.openxmlformats.org/officeDocument/2006/relationships/hyperlink" Target="https://www.nseindia.com/get-quotes/derivatives?symbol=RELIANCE&amp;identifier=OPTSTKRELIANCE27-05-2021PE1740.00" TargetMode="External"/><Relationship Id="rId65" Type="http://schemas.openxmlformats.org/officeDocument/2006/relationships/hyperlink" Target="javascript:;" TargetMode="External"/><Relationship Id="rId81" Type="http://schemas.openxmlformats.org/officeDocument/2006/relationships/hyperlink" Target="https://www.nseindia.com/get-quotes/derivatives?symbol=RELIANCE&amp;identifier=OPTSTKRELIANCE27-05-2021PE1880.00" TargetMode="External"/><Relationship Id="rId86" Type="http://schemas.openxmlformats.org/officeDocument/2006/relationships/hyperlink" Target="javascript:;" TargetMode="External"/><Relationship Id="rId130" Type="http://schemas.openxmlformats.org/officeDocument/2006/relationships/hyperlink" Target="https://www.nseindia.com/get-quotes/derivatives?symbol=RELIANCE&amp;identifier=OPTSTKRELIANCE27-05-2021CE2220.00" TargetMode="External"/><Relationship Id="rId135" Type="http://schemas.openxmlformats.org/officeDocument/2006/relationships/hyperlink" Target="https://www.nseindia.com/get-quotes/derivatives?symbol=RELIANCE&amp;identifier=OPTSTKRELIANCE27-05-2021PE2240.00" TargetMode="External"/><Relationship Id="rId151" Type="http://schemas.openxmlformats.org/officeDocument/2006/relationships/hyperlink" Target="https://www.nseindia.com/get-quotes/derivatives?symbol=RELIANCE&amp;identifier=OPTSTKRELIANCE27-05-2021CE2360.00" TargetMode="External"/><Relationship Id="rId156" Type="http://schemas.openxmlformats.org/officeDocument/2006/relationships/hyperlink" Target="https://www.nseindia.com/get-quotes/derivatives?symbol=RELIANCE&amp;identifier=OPTSTKRELIANCE27-05-2021PE2380.00" TargetMode="External"/><Relationship Id="rId177" Type="http://schemas.openxmlformats.org/officeDocument/2006/relationships/hyperlink" Target="https://www.nseindia.com/get-quotes/derivatives?symbol=RELIANCE&amp;identifier=OPTSTKRELIANCE27-05-2021PE2520.00" TargetMode="External"/><Relationship Id="rId198" Type="http://schemas.openxmlformats.org/officeDocument/2006/relationships/hyperlink" Target="https://www.nseindia.com/get-quotes/derivatives?symbol=RELIANCE&amp;identifier=OPTSTKRELIANCE27-05-2021PE2660.00" TargetMode="External"/><Relationship Id="rId172" Type="http://schemas.openxmlformats.org/officeDocument/2006/relationships/hyperlink" Target="https://www.nseindia.com/get-quotes/derivatives?symbol=RELIANCE&amp;identifier=OPTSTKRELIANCE27-05-2021CE2500.00" TargetMode="External"/><Relationship Id="rId193" Type="http://schemas.openxmlformats.org/officeDocument/2006/relationships/hyperlink" Target="https://www.nseindia.com/get-quotes/derivatives?symbol=RELIANCE&amp;identifier=OPTSTKRELIANCE27-05-2021CE2640.00" TargetMode="External"/><Relationship Id="rId202" Type="http://schemas.openxmlformats.org/officeDocument/2006/relationships/printerSettings" Target="../printerSettings/printerSettings4.bin"/><Relationship Id="rId13" Type="http://schemas.openxmlformats.org/officeDocument/2006/relationships/hyperlink" Target="https://www.nseindia.com/get-quotes/derivatives?symbol=RELIANCE&amp;identifier=OPTSTKRELIANCE27-05-2021CE1440.00" TargetMode="External"/><Relationship Id="rId18" Type="http://schemas.openxmlformats.org/officeDocument/2006/relationships/hyperlink" Target="https://www.nseindia.com/get-quotes/derivatives?symbol=RELIANCE&amp;identifier=OPTSTKRELIANCE27-05-2021PE1460.00" TargetMode="External"/><Relationship Id="rId39" Type="http://schemas.openxmlformats.org/officeDocument/2006/relationships/hyperlink" Target="https://www.nseindia.com/get-quotes/derivatives?symbol=RELIANCE&amp;identifier=OPTSTKRELIANCE27-05-2021PE1600.00" TargetMode="External"/><Relationship Id="rId109" Type="http://schemas.openxmlformats.org/officeDocument/2006/relationships/hyperlink" Target="https://www.nseindia.com/get-quotes/derivatives?symbol=RELIANCE&amp;identifier=OPTSTKRELIANCE27-05-2021CE2080.00" TargetMode="External"/><Relationship Id="rId34" Type="http://schemas.openxmlformats.org/officeDocument/2006/relationships/hyperlink" Target="https://www.nseindia.com/get-quotes/derivatives?symbol=RELIANCE&amp;identifier=OPTSTKRELIANCE27-05-2021CE1580.00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https://www.nseindia.com/get-quotes/derivatives?symbol=RELIANCE&amp;identifier=OPTSTKRELIANCE27-05-2021CE1720.00" TargetMode="External"/><Relationship Id="rId76" Type="http://schemas.openxmlformats.org/officeDocument/2006/relationships/hyperlink" Target="https://www.nseindia.com/get-quotes/derivatives?symbol=RELIANCE&amp;identifier=OPTSTKRELIANCE27-05-2021CE1860.00" TargetMode="External"/><Relationship Id="rId97" Type="http://schemas.openxmlformats.org/officeDocument/2006/relationships/hyperlink" Target="https://www.nseindia.com/get-quotes/derivatives?symbol=RELIANCE&amp;identifier=OPTSTKRELIANCE27-05-2021CE2000.00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https://www.nseindia.com/get-quotes/derivatives?symbol=RELIANCE&amp;identifier=OPTSTKRELIANCE27-05-2021PE2140.00" TargetMode="External"/><Relationship Id="rId125" Type="http://schemas.openxmlformats.org/officeDocument/2006/relationships/hyperlink" Target="javascript:;" TargetMode="External"/><Relationship Id="rId141" Type="http://schemas.openxmlformats.org/officeDocument/2006/relationships/hyperlink" Target="https://www.nseindia.com/get-quotes/derivatives?symbol=RELIANCE&amp;identifier=OPTSTKRELIANCE27-05-2021PE2280.00" TargetMode="External"/><Relationship Id="rId146" Type="http://schemas.openxmlformats.org/officeDocument/2006/relationships/hyperlink" Target="javascript:;" TargetMode="External"/><Relationship Id="rId167" Type="http://schemas.openxmlformats.org/officeDocument/2006/relationships/hyperlink" Target="javascript:;" TargetMode="External"/><Relationship Id="rId188" Type="http://schemas.openxmlformats.org/officeDocument/2006/relationships/hyperlink" Target="javascript:;" TargetMode="External"/><Relationship Id="rId7" Type="http://schemas.openxmlformats.org/officeDocument/2006/relationships/hyperlink" Target="https://www.nseindia.com/get-quotes/derivatives?symbol=RELIANCE&amp;identifier=OPTSTKRELIANCE27-05-2021CE1400.00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162" Type="http://schemas.openxmlformats.org/officeDocument/2006/relationships/hyperlink" Target="https://www.nseindia.com/get-quotes/derivatives?symbol=RELIANCE&amp;identifier=OPTSTKRELIANCE27-05-2021PE2420.00" TargetMode="External"/><Relationship Id="rId183" Type="http://schemas.openxmlformats.org/officeDocument/2006/relationships/hyperlink" Target="https://www.nseindia.com/get-quotes/derivatives?symbol=RELIANCE&amp;identifier=OPTSTKRELIANCE27-05-2021PE2560.00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https://www.nseindia.com/get-quotes/derivatives?symbol=RELIANCE&amp;identifier=OPTSTKRELIANCE27-05-2021PE1500.00" TargetMode="External"/><Relationship Id="rId40" Type="http://schemas.openxmlformats.org/officeDocument/2006/relationships/hyperlink" Target="https://www.nseindia.com/get-quotes/derivatives?symbol=RELIANCE&amp;identifier=OPTSTKRELIANCE27-05-2021CE1620.00" TargetMode="External"/><Relationship Id="rId45" Type="http://schemas.openxmlformats.org/officeDocument/2006/relationships/hyperlink" Target="https://www.nseindia.com/get-quotes/derivatives?symbol=RELIANCE&amp;identifier=OPTSTKRELIANCE27-05-2021PE1640.00" TargetMode="External"/><Relationship Id="rId66" Type="http://schemas.openxmlformats.org/officeDocument/2006/relationships/hyperlink" Target="https://www.nseindia.com/get-quotes/derivatives?symbol=RELIANCE&amp;identifier=OPTSTKRELIANCE27-05-2021PE1780.00" TargetMode="External"/><Relationship Id="rId87" Type="http://schemas.openxmlformats.org/officeDocument/2006/relationships/hyperlink" Target="https://www.nseindia.com/get-quotes/derivatives?symbol=RELIANCE&amp;identifier=OPTSTKRELIANCE27-05-2021PE1920.00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https://www.nseindia.com/get-quotes/derivatives?symbol=RELIANCE&amp;identifier=OPTSTKRELIANCE27-05-2021CE2120.00" TargetMode="External"/><Relationship Id="rId131" Type="http://schemas.openxmlformats.org/officeDocument/2006/relationships/hyperlink" Target="javascript:;" TargetMode="External"/><Relationship Id="rId136" Type="http://schemas.openxmlformats.org/officeDocument/2006/relationships/hyperlink" Target="https://www.nseindia.com/get-quotes/derivatives?symbol=RELIANCE&amp;identifier=OPTSTKRELIANCE27-05-2021CE2260.00" TargetMode="External"/><Relationship Id="rId157" Type="http://schemas.openxmlformats.org/officeDocument/2006/relationships/hyperlink" Target="https://www.nseindia.com/get-quotes/derivatives?symbol=RELIANCE&amp;identifier=OPTSTKRELIANCE27-05-2021CE2400.00" TargetMode="External"/><Relationship Id="rId178" Type="http://schemas.openxmlformats.org/officeDocument/2006/relationships/hyperlink" Target="https://www.nseindia.com/get-quotes/derivatives?symbol=RELIANCE&amp;identifier=OPTSTKRELIANCE27-05-2021CE2540.00" TargetMode="External"/><Relationship Id="rId61" Type="http://schemas.openxmlformats.org/officeDocument/2006/relationships/hyperlink" Target="https://www.nseindia.com/get-quotes/derivatives?symbol=RELIANCE&amp;identifier=OPTSTKRELIANCE27-05-2021CE1760.00" TargetMode="External"/><Relationship Id="rId82" Type="http://schemas.openxmlformats.org/officeDocument/2006/relationships/hyperlink" Target="https://www.nseindia.com/get-quotes/derivatives?symbol=RELIANCE&amp;identifier=OPTSTKRELIANCE27-05-2021CE1900.00" TargetMode="External"/><Relationship Id="rId152" Type="http://schemas.openxmlformats.org/officeDocument/2006/relationships/hyperlink" Target="javascript:;" TargetMode="External"/><Relationship Id="rId173" Type="http://schemas.openxmlformats.org/officeDocument/2006/relationships/hyperlink" Target="javascript:;" TargetMode="External"/><Relationship Id="rId194" Type="http://schemas.openxmlformats.org/officeDocument/2006/relationships/hyperlink" Target="javascript:;" TargetMode="External"/><Relationship Id="rId199" Type="http://schemas.openxmlformats.org/officeDocument/2006/relationships/hyperlink" Target="https://www.nseindia.com/get-quotes/derivatives?symbol=RELIANCE&amp;identifier=OPTSTKRELIANCE27-05-2021CE2680.00" TargetMode="External"/><Relationship Id="rId203" Type="http://schemas.openxmlformats.org/officeDocument/2006/relationships/drawing" Target="../drawings/drawing4.xml"/><Relationship Id="rId19" Type="http://schemas.openxmlformats.org/officeDocument/2006/relationships/hyperlink" Target="https://www.nseindia.com/get-quotes/derivatives?symbol=RELIANCE&amp;identifier=OPTSTKRELIANCE27-05-2021CE1480.00" TargetMode="External"/><Relationship Id="rId14" Type="http://schemas.openxmlformats.org/officeDocument/2006/relationships/hyperlink" Target="javascript:;" TargetMode="External"/><Relationship Id="rId30" Type="http://schemas.openxmlformats.org/officeDocument/2006/relationships/hyperlink" Target="https://www.nseindia.com/get-quotes/derivatives?symbol=RELIANCE&amp;identifier=OPTSTKRELIANCE27-05-2021PE1540.00" TargetMode="External"/><Relationship Id="rId35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https://www.nseindia.com/get-quotes/derivatives?symbol=RELIANCE&amp;identifier=OPTSTKRELIANCE27-05-2021CE2020.00" TargetMode="External"/><Relationship Id="rId105" Type="http://schemas.openxmlformats.org/officeDocument/2006/relationships/hyperlink" Target="https://www.nseindia.com/get-quotes/derivatives?symbol=RELIANCE&amp;identifier=OPTSTKRELIANCE27-05-2021PE2040.00" TargetMode="External"/><Relationship Id="rId126" Type="http://schemas.openxmlformats.org/officeDocument/2006/relationships/hyperlink" Target="https://www.nseindia.com/get-quotes/derivatives?symbol=RELIANCE&amp;identifier=OPTSTKRELIANCE27-05-2021PE2180.00" TargetMode="External"/><Relationship Id="rId147" Type="http://schemas.openxmlformats.org/officeDocument/2006/relationships/hyperlink" Target="https://www.nseindia.com/get-quotes/derivatives?symbol=RELIANCE&amp;identifier=OPTSTKRELIANCE27-05-2021PE2320.00" TargetMode="External"/><Relationship Id="rId168" Type="http://schemas.openxmlformats.org/officeDocument/2006/relationships/hyperlink" Target="https://www.nseindia.com/get-quotes/derivatives?symbol=RELIANCE&amp;identifier=OPTSTKRELIANCE27-05-2021PE2460.00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https://www.nseindia.com/get-quotes/derivatives?symbol=RELIANCE&amp;identifier=OPTSTKRELIANCE27-05-2021PE1680.00" TargetMode="External"/><Relationship Id="rId72" Type="http://schemas.openxmlformats.org/officeDocument/2006/relationships/hyperlink" Target="https://www.nseindia.com/get-quotes/derivatives?symbol=RELIANCE&amp;identifier=OPTSTKRELIANCE27-05-2021PE1820.00" TargetMode="External"/><Relationship Id="rId93" Type="http://schemas.openxmlformats.org/officeDocument/2006/relationships/hyperlink" Target="https://www.nseindia.com/get-quotes/derivatives?symbol=RELIANCE&amp;identifier=OPTSTKRELIANCE27-05-2021PE1960.00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https://www.nseindia.com/get-quotes/derivatives?symbol=RELIANCE&amp;identifier=OPTSTKRELIANCE27-05-2021CE2160.00" TargetMode="External"/><Relationship Id="rId142" Type="http://schemas.openxmlformats.org/officeDocument/2006/relationships/hyperlink" Target="https://www.nseindia.com/get-quotes/derivatives?symbol=RELIANCE&amp;identifier=OPTSTKRELIANCE27-05-2021CE2300.00" TargetMode="External"/><Relationship Id="rId163" Type="http://schemas.openxmlformats.org/officeDocument/2006/relationships/hyperlink" Target="https://www.nseindia.com/get-quotes/derivatives?symbol=RELIANCE&amp;identifier=OPTSTKRELIANCE27-05-2021CE2440.00" TargetMode="External"/><Relationship Id="rId184" Type="http://schemas.openxmlformats.org/officeDocument/2006/relationships/hyperlink" Target="https://www.nseindia.com/get-quotes/derivatives?symbol=RELIANCE&amp;identifier=OPTSTKRELIANCE27-05-2021CE2580.00" TargetMode="External"/><Relationship Id="rId189" Type="http://schemas.openxmlformats.org/officeDocument/2006/relationships/hyperlink" Target="https://www.nseindia.com/get-quotes/derivatives?symbol=RELIANCE&amp;identifier=OPTSTKRELIANCE27-05-2021PE2600.00" TargetMode="External"/><Relationship Id="rId3" Type="http://schemas.openxmlformats.org/officeDocument/2006/relationships/hyperlink" Target="https://www.nseindia.com/get-quotes/derivatives?symbol=RELIANCE&amp;identifier=OPTSTKRELIANCE27-05-2021PE1360.00" TargetMode="External"/><Relationship Id="rId25" Type="http://schemas.openxmlformats.org/officeDocument/2006/relationships/hyperlink" Target="https://www.nseindia.com/get-quotes/derivatives?symbol=RELIANCE&amp;identifier=OPTSTKRELIANCE27-05-2021CE1520.00" TargetMode="External"/><Relationship Id="rId46" Type="http://schemas.openxmlformats.org/officeDocument/2006/relationships/hyperlink" Target="https://www.nseindia.com/get-quotes/derivatives?symbol=RELIANCE&amp;identifier=OPTSTKRELIANCE27-05-2021CE1660.00" TargetMode="External"/><Relationship Id="rId67" Type="http://schemas.openxmlformats.org/officeDocument/2006/relationships/hyperlink" Target="https://www.nseindia.com/get-quotes/derivatives?symbol=RELIANCE&amp;identifier=OPTSTKRELIANCE27-05-2021CE1800.00" TargetMode="External"/><Relationship Id="rId116" Type="http://schemas.openxmlformats.org/officeDocument/2006/relationships/hyperlink" Target="javascript:;" TargetMode="External"/><Relationship Id="rId137" Type="http://schemas.openxmlformats.org/officeDocument/2006/relationships/hyperlink" Target="javascript:;" TargetMode="External"/><Relationship Id="rId158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https://www.nseindia.com/get-quotes/derivatives?symbol=RELIANCE&amp;identifier=OPTSTKRELIANCE27-05-2021CE1940.00" TargetMode="External"/><Relationship Id="rId111" Type="http://schemas.openxmlformats.org/officeDocument/2006/relationships/hyperlink" Target="https://www.nseindia.com/get-quotes/derivatives?symbol=RELIANCE&amp;identifier=OPTSTKRELIANCE27-05-2021PE2080.00" TargetMode="External"/><Relationship Id="rId132" Type="http://schemas.openxmlformats.org/officeDocument/2006/relationships/hyperlink" Target="https://www.nseindia.com/get-quotes/derivatives?symbol=RELIANCE&amp;identifier=OPTSTKRELIANCE27-05-2021PE2220.00" TargetMode="External"/><Relationship Id="rId153" Type="http://schemas.openxmlformats.org/officeDocument/2006/relationships/hyperlink" Target="https://www.nseindia.com/get-quotes/derivatives?symbol=RELIANCE&amp;identifier=OPTSTKRELIANCE27-05-2021PE2360.00" TargetMode="External"/><Relationship Id="rId174" Type="http://schemas.openxmlformats.org/officeDocument/2006/relationships/hyperlink" Target="https://www.nseindia.com/get-quotes/derivatives?symbol=RELIANCE&amp;identifier=OPTSTKRELIANCE27-05-2021PE2500.00" TargetMode="External"/><Relationship Id="rId179" Type="http://schemas.openxmlformats.org/officeDocument/2006/relationships/hyperlink" Target="javascript:;" TargetMode="External"/><Relationship Id="rId195" Type="http://schemas.openxmlformats.org/officeDocument/2006/relationships/hyperlink" Target="https://www.nseindia.com/get-quotes/derivatives?symbol=RELIANCE&amp;identifier=OPTSTKRELIANCE27-05-2021PE2640.00" TargetMode="External"/><Relationship Id="rId190" Type="http://schemas.openxmlformats.org/officeDocument/2006/relationships/hyperlink" Target="https://www.nseindia.com/get-quotes/derivatives?symbol=RELIANCE&amp;identifier=OPTSTKRELIANCE27-05-2021CE2620.00" TargetMode="External"/><Relationship Id="rId204" Type="http://schemas.openxmlformats.org/officeDocument/2006/relationships/vmlDrawing" Target="../drawings/vmlDrawing2.vml"/><Relationship Id="rId15" Type="http://schemas.openxmlformats.org/officeDocument/2006/relationships/hyperlink" Target="https://www.nseindia.com/get-quotes/derivatives?symbol=RELIANCE&amp;identifier=OPTSTKRELIANCE27-05-2021PE1440.00" TargetMode="External"/><Relationship Id="rId36" Type="http://schemas.openxmlformats.org/officeDocument/2006/relationships/hyperlink" Target="https://www.nseindia.com/get-quotes/derivatives?symbol=RELIANCE&amp;identifier=OPTSTKRELIANCE27-05-2021PE1580.00" TargetMode="External"/><Relationship Id="rId57" Type="http://schemas.openxmlformats.org/officeDocument/2006/relationships/hyperlink" Target="https://www.nseindia.com/get-quotes/derivatives?symbol=RELIANCE&amp;identifier=OPTSTKRELIANCE27-05-2021PE1720.00" TargetMode="External"/><Relationship Id="rId106" Type="http://schemas.openxmlformats.org/officeDocument/2006/relationships/hyperlink" Target="https://www.nseindia.com/get-quotes/derivatives?symbol=RELIANCE&amp;identifier=OPTSTKRELIANCE27-05-2021CE2060.00" TargetMode="External"/><Relationship Id="rId127" Type="http://schemas.openxmlformats.org/officeDocument/2006/relationships/hyperlink" Target="https://www.nseindia.com/get-quotes/derivatives?symbol=RELIANCE&amp;identifier=OPTSTKRELIANCE27-05-2021CE2200.00" TargetMode="External"/><Relationship Id="rId10" Type="http://schemas.openxmlformats.org/officeDocument/2006/relationships/hyperlink" Target="https://www.nseindia.com/get-quotes/derivatives?symbol=RELIANCE&amp;identifier=OPTSTKRELIANCE27-05-2021CE1420.00" TargetMode="External"/><Relationship Id="rId31" Type="http://schemas.openxmlformats.org/officeDocument/2006/relationships/hyperlink" Target="https://www.nseindia.com/get-quotes/derivatives?symbol=RELIANCE&amp;identifier=OPTSTKRELIANCE27-05-2021CE1560.00" TargetMode="External"/><Relationship Id="rId52" Type="http://schemas.openxmlformats.org/officeDocument/2006/relationships/hyperlink" Target="https://www.nseindia.com/get-quotes/derivatives?symbol=RELIANCE&amp;identifier=OPTSTKRELIANCE27-05-2021CE1700.00" TargetMode="External"/><Relationship Id="rId73" Type="http://schemas.openxmlformats.org/officeDocument/2006/relationships/hyperlink" Target="https://www.nseindia.com/get-quotes/derivatives?symbol=RELIANCE&amp;identifier=OPTSTKRELIANCE27-05-2021CE1840.00" TargetMode="External"/><Relationship Id="rId78" Type="http://schemas.openxmlformats.org/officeDocument/2006/relationships/hyperlink" Target="https://www.nseindia.com/get-quotes/derivatives?symbol=RELIANCE&amp;identifier=OPTSTKRELIANCE27-05-2021PE1860.00" TargetMode="External"/><Relationship Id="rId94" Type="http://schemas.openxmlformats.org/officeDocument/2006/relationships/hyperlink" Target="https://www.nseindia.com/get-quotes/derivatives?symbol=RELIANCE&amp;identifier=OPTSTKRELIANCE27-05-2021CE1980.00" TargetMode="External"/><Relationship Id="rId99" Type="http://schemas.openxmlformats.org/officeDocument/2006/relationships/hyperlink" Target="https://www.nseindia.com/get-quotes/derivatives?symbol=RELIANCE&amp;identifier=OPTSTKRELIANCE27-05-2021PE2000.00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143" Type="http://schemas.openxmlformats.org/officeDocument/2006/relationships/hyperlink" Target="javascript:;" TargetMode="External"/><Relationship Id="rId148" Type="http://schemas.openxmlformats.org/officeDocument/2006/relationships/hyperlink" Target="https://www.nseindia.com/get-quotes/derivatives?symbol=RELIANCE&amp;identifier=OPTSTKRELIANCE27-05-2021CE2340.00" TargetMode="External"/><Relationship Id="rId164" Type="http://schemas.openxmlformats.org/officeDocument/2006/relationships/hyperlink" Target="javascript:;" TargetMode="External"/><Relationship Id="rId169" Type="http://schemas.openxmlformats.org/officeDocument/2006/relationships/hyperlink" Target="https://www.nseindia.com/get-quotes/derivatives?symbol=RELIANCE&amp;identifier=OPTSTKRELIANCE27-05-2021CE2480.00" TargetMode="External"/><Relationship Id="rId185" Type="http://schemas.openxmlformats.org/officeDocument/2006/relationships/hyperlink" Target="javascript:;" TargetMode="External"/><Relationship Id="rId4" Type="http://schemas.openxmlformats.org/officeDocument/2006/relationships/hyperlink" Target="https://www.nseindia.com/get-quotes/derivatives?symbol=RELIANCE&amp;identifier=OPTSTKRELIANCE27-05-2021CE1380.00" TargetMode="External"/><Relationship Id="rId9" Type="http://schemas.openxmlformats.org/officeDocument/2006/relationships/hyperlink" Target="https://www.nseindia.com/get-quotes/derivatives?symbol=RELIANCE&amp;identifier=OPTSTKRELIANCE27-05-2021PE1400.00" TargetMode="External"/><Relationship Id="rId180" Type="http://schemas.openxmlformats.org/officeDocument/2006/relationships/hyperlink" Target="https://www.nseindia.com/get-quotes/derivatives?symbol=RELIANCE&amp;identifier=OPTSTKRELIANCE27-05-2021PE2540.00" TargetMode="External"/><Relationship Id="rId26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https://www.nseindia.com/get-quotes/derivatives?symbol=RELIANCE&amp;identifier=OPTSTKRELIANCE27-05-2021CE2100.00" TargetMode="External"/><Relationship Id="rId133" Type="http://schemas.openxmlformats.org/officeDocument/2006/relationships/hyperlink" Target="https://www.nseindia.com/get-quotes/derivatives?symbol=RELIANCE&amp;identifier=OPTSTKRELIANCE27-05-2021CE2240.00" TargetMode="External"/><Relationship Id="rId154" Type="http://schemas.openxmlformats.org/officeDocument/2006/relationships/hyperlink" Target="https://www.nseindia.com/get-quotes/derivatives?symbol=RELIANCE&amp;identifier=OPTSTKRELIANCE27-05-2021CE2380.00" TargetMode="External"/><Relationship Id="rId175" Type="http://schemas.openxmlformats.org/officeDocument/2006/relationships/hyperlink" Target="https://www.nseindia.com/get-quotes/derivatives?symbol=RELIANCE&amp;identifier=OPTSTKRELIANCE27-05-2021CE2520.00" TargetMode="External"/><Relationship Id="rId196" Type="http://schemas.openxmlformats.org/officeDocument/2006/relationships/hyperlink" Target="https://www.nseindia.com/get-quotes/derivatives?symbol=RELIANCE&amp;identifier=OPTSTKRELIANCE27-05-2021CE2660.00" TargetMode="External"/><Relationship Id="rId200" Type="http://schemas.openxmlformats.org/officeDocument/2006/relationships/hyperlink" Target="javascript: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3"/>
  <sheetViews>
    <sheetView zoomScale="60" zoomScaleNormal="60" workbookViewId="0">
      <pane ySplit="3" topLeftCell="A4" activePane="bottomLeft" state="frozen"/>
      <selection pane="bottomLeft" activeCell="B2" sqref="B2:B3"/>
    </sheetView>
  </sheetViews>
  <sheetFormatPr defaultRowHeight="15"/>
  <cols>
    <col min="1" max="1" width="3.85546875" customWidth="1"/>
    <col min="3" max="3" width="13" bestFit="1" customWidth="1"/>
    <col min="4" max="4" width="12.140625" bestFit="1" customWidth="1"/>
    <col min="7" max="7" width="9.7109375" bestFit="1" customWidth="1"/>
    <col min="10" max="11" width="11.5703125" bestFit="1" customWidth="1"/>
    <col min="13" max="13" width="17.5703125" bestFit="1" customWidth="1"/>
    <col min="22" max="22" width="15.5703125" bestFit="1" customWidth="1"/>
    <col min="23" max="23" width="13" bestFit="1" customWidth="1"/>
    <col min="27" max="27" width="32.5703125" bestFit="1" customWidth="1"/>
    <col min="28" max="28" width="17.5703125" bestFit="1" customWidth="1"/>
  </cols>
  <sheetData>
    <row r="1" spans="1:29" ht="73.5" customHeight="1" thickBot="1">
      <c r="B1" s="97" t="s">
        <v>53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8" t="s">
        <v>17</v>
      </c>
      <c r="O1" s="98"/>
      <c r="P1" s="98"/>
      <c r="Q1" s="98"/>
      <c r="R1" s="98"/>
      <c r="S1" s="98"/>
      <c r="T1" s="98"/>
      <c r="U1" s="98"/>
      <c r="V1" s="98"/>
      <c r="W1" s="98"/>
      <c r="X1" s="98"/>
      <c r="AB1" s="96" t="s">
        <v>16</v>
      </c>
      <c r="AC1" s="96"/>
    </row>
    <row r="2" spans="1:29" ht="18" customHeight="1">
      <c r="B2" s="99" t="s">
        <v>0</v>
      </c>
      <c r="C2" s="94" t="s">
        <v>1</v>
      </c>
      <c r="D2" s="94" t="s">
        <v>2</v>
      </c>
      <c r="E2" s="94" t="s">
        <v>3</v>
      </c>
      <c r="F2" s="94" t="s">
        <v>4</v>
      </c>
      <c r="G2" s="94" t="s">
        <v>5</v>
      </c>
      <c r="H2" s="94" t="s">
        <v>6</v>
      </c>
      <c r="I2" s="3" t="s">
        <v>7</v>
      </c>
      <c r="J2" s="3" t="s">
        <v>7</v>
      </c>
      <c r="K2" s="3" t="s">
        <v>10</v>
      </c>
      <c r="L2" s="3" t="s">
        <v>10</v>
      </c>
      <c r="M2" s="94" t="s">
        <v>11</v>
      </c>
      <c r="N2" s="3" t="s">
        <v>7</v>
      </c>
      <c r="O2" s="3" t="s">
        <v>7</v>
      </c>
      <c r="P2" s="3" t="s">
        <v>10</v>
      </c>
      <c r="Q2" s="3" t="s">
        <v>10</v>
      </c>
      <c r="R2" s="94" t="s">
        <v>6</v>
      </c>
      <c r="S2" s="94" t="s">
        <v>5</v>
      </c>
      <c r="T2" s="94" t="s">
        <v>4</v>
      </c>
      <c r="U2" s="94" t="s">
        <v>3</v>
      </c>
      <c r="V2" s="94" t="s">
        <v>2</v>
      </c>
      <c r="W2" s="94" t="s">
        <v>1</v>
      </c>
      <c r="X2" s="94" t="s">
        <v>0</v>
      </c>
      <c r="AA2" s="1" t="s">
        <v>13</v>
      </c>
      <c r="AB2" s="4">
        <v>14824</v>
      </c>
    </row>
    <row r="3" spans="1:29" ht="18.75" thickBot="1">
      <c r="B3" s="100"/>
      <c r="C3" s="95"/>
      <c r="D3" s="95"/>
      <c r="E3" s="95"/>
      <c r="F3" s="95"/>
      <c r="G3" s="95"/>
      <c r="H3" s="95"/>
      <c r="I3" s="2" t="s">
        <v>8</v>
      </c>
      <c r="J3" s="2" t="s">
        <v>9</v>
      </c>
      <c r="K3" s="2" t="s">
        <v>9</v>
      </c>
      <c r="L3" s="2" t="s">
        <v>8</v>
      </c>
      <c r="M3" s="95"/>
      <c r="N3" s="2" t="s">
        <v>8</v>
      </c>
      <c r="O3" s="2" t="s">
        <v>9</v>
      </c>
      <c r="P3" s="2" t="s">
        <v>9</v>
      </c>
      <c r="Q3" s="2" t="s">
        <v>8</v>
      </c>
      <c r="R3" s="95"/>
      <c r="S3" s="95"/>
      <c r="T3" s="95"/>
      <c r="U3" s="95"/>
      <c r="V3" s="95"/>
      <c r="W3" s="95"/>
      <c r="X3" s="95"/>
    </row>
    <row r="4" spans="1:29" ht="15.75" thickBot="1">
      <c r="A4">
        <v>1</v>
      </c>
      <c r="B4" s="15"/>
      <c r="C4" s="16">
        <v>3616</v>
      </c>
      <c r="D4" s="17">
        <v>-2</v>
      </c>
      <c r="E4" s="17">
        <v>9</v>
      </c>
      <c r="F4" s="17" t="s">
        <v>12</v>
      </c>
      <c r="G4" s="18">
        <v>2070</v>
      </c>
      <c r="H4" s="80">
        <v>92.45</v>
      </c>
      <c r="I4" s="17">
        <v>75</v>
      </c>
      <c r="J4" s="19">
        <v>2051.9</v>
      </c>
      <c r="K4" s="19">
        <v>2070.15</v>
      </c>
      <c r="L4" s="17">
        <v>75</v>
      </c>
      <c r="M4" s="18">
        <v>12800</v>
      </c>
      <c r="N4" s="16">
        <v>2250</v>
      </c>
      <c r="O4" s="17">
        <v>6</v>
      </c>
      <c r="P4" s="17">
        <v>6.1</v>
      </c>
      <c r="Q4" s="17">
        <v>600</v>
      </c>
      <c r="R4" s="83">
        <v>-3.15</v>
      </c>
      <c r="S4" s="20">
        <v>6.1</v>
      </c>
      <c r="T4" s="17">
        <v>30.87</v>
      </c>
      <c r="U4" s="16">
        <v>3042</v>
      </c>
      <c r="V4" s="17">
        <v>-353</v>
      </c>
      <c r="W4" s="16">
        <v>8942</v>
      </c>
      <c r="X4" s="21"/>
      <c r="AB4">
        <f>IF(MOD(AB2,100)=0,AB2,IF(MOD(AB2,100)&gt;50,(AB2+(100-MOD(AB2,100))),(AB2-MOD(AB2,100))))</f>
        <v>14800</v>
      </c>
    </row>
    <row r="5" spans="1:29" ht="15.75" thickBot="1">
      <c r="A5">
        <v>2</v>
      </c>
      <c r="B5" s="22"/>
      <c r="C5" s="7">
        <v>6</v>
      </c>
      <c r="D5" s="7" t="s">
        <v>12</v>
      </c>
      <c r="E5" s="7" t="s">
        <v>12</v>
      </c>
      <c r="F5" s="7" t="s">
        <v>12</v>
      </c>
      <c r="G5" s="13" t="s">
        <v>12</v>
      </c>
      <c r="H5" s="7" t="s">
        <v>12</v>
      </c>
      <c r="I5" s="7">
        <v>75</v>
      </c>
      <c r="J5" s="12">
        <v>2000.25</v>
      </c>
      <c r="K5" s="12">
        <v>2018.1</v>
      </c>
      <c r="L5" s="7">
        <v>75</v>
      </c>
      <c r="M5" s="10">
        <v>12850</v>
      </c>
      <c r="N5" s="7">
        <v>150</v>
      </c>
      <c r="O5" s="7">
        <v>6.55</v>
      </c>
      <c r="P5" s="7">
        <v>7.3</v>
      </c>
      <c r="Q5" s="7">
        <v>75</v>
      </c>
      <c r="R5" s="11">
        <v>-2.5499999999999998</v>
      </c>
      <c r="S5" s="13">
        <v>7.3</v>
      </c>
      <c r="T5" s="7">
        <v>30.93</v>
      </c>
      <c r="U5" s="7">
        <v>166</v>
      </c>
      <c r="V5" s="7">
        <v>60</v>
      </c>
      <c r="W5" s="7">
        <v>142</v>
      </c>
      <c r="X5" s="8"/>
    </row>
    <row r="6" spans="1:29" ht="15.75" thickBot="1">
      <c r="A6">
        <v>3</v>
      </c>
      <c r="B6" s="22"/>
      <c r="C6" s="7">
        <v>27</v>
      </c>
      <c r="D6" s="7" t="s">
        <v>12</v>
      </c>
      <c r="E6" s="7">
        <v>3</v>
      </c>
      <c r="F6" s="7" t="s">
        <v>12</v>
      </c>
      <c r="G6" s="10">
        <v>1982.4</v>
      </c>
      <c r="H6" s="14">
        <v>430.4</v>
      </c>
      <c r="I6" s="7">
        <v>300</v>
      </c>
      <c r="J6" s="12">
        <v>1956.9</v>
      </c>
      <c r="K6" s="12">
        <v>1972.3</v>
      </c>
      <c r="L6" s="7">
        <v>75</v>
      </c>
      <c r="M6" s="10">
        <v>12900</v>
      </c>
      <c r="N6" s="7">
        <v>300</v>
      </c>
      <c r="O6" s="7">
        <v>7.25</v>
      </c>
      <c r="P6" s="7">
        <v>7.35</v>
      </c>
      <c r="Q6" s="7">
        <v>75</v>
      </c>
      <c r="R6" s="11">
        <v>-4.25</v>
      </c>
      <c r="S6" s="13">
        <v>7.2</v>
      </c>
      <c r="T6" s="7">
        <v>30.33</v>
      </c>
      <c r="U6" s="9">
        <v>1304</v>
      </c>
      <c r="V6" s="7">
        <v>257</v>
      </c>
      <c r="W6" s="9">
        <v>2650</v>
      </c>
      <c r="X6" s="8"/>
    </row>
    <row r="7" spans="1:29" ht="15.75" thickBot="1">
      <c r="A7">
        <v>4</v>
      </c>
      <c r="B7" s="22"/>
      <c r="C7" s="7" t="s">
        <v>12</v>
      </c>
      <c r="D7" s="7" t="s">
        <v>12</v>
      </c>
      <c r="E7" s="7" t="s">
        <v>12</v>
      </c>
      <c r="F7" s="7" t="s">
        <v>12</v>
      </c>
      <c r="G7" s="13" t="s">
        <v>12</v>
      </c>
      <c r="H7" s="7" t="s">
        <v>12</v>
      </c>
      <c r="I7" s="9">
        <v>2625</v>
      </c>
      <c r="J7" s="12">
        <v>1838.1</v>
      </c>
      <c r="K7" s="12">
        <v>1994.75</v>
      </c>
      <c r="L7" s="9">
        <v>2625</v>
      </c>
      <c r="M7" s="10">
        <v>12950</v>
      </c>
      <c r="N7" s="7">
        <v>300</v>
      </c>
      <c r="O7" s="7">
        <v>6.7</v>
      </c>
      <c r="P7" s="7">
        <v>9.0500000000000007</v>
      </c>
      <c r="Q7" s="7">
        <v>750</v>
      </c>
      <c r="R7" s="11">
        <v>-1.3</v>
      </c>
      <c r="S7" s="13">
        <v>8.5</v>
      </c>
      <c r="T7" s="7">
        <v>30.25</v>
      </c>
      <c r="U7" s="7">
        <v>6</v>
      </c>
      <c r="V7" s="7">
        <v>3</v>
      </c>
      <c r="W7" s="7">
        <v>7</v>
      </c>
      <c r="X7" s="8"/>
    </row>
    <row r="8" spans="1:29" ht="15.75" thickBot="1">
      <c r="A8">
        <v>5</v>
      </c>
      <c r="B8" s="22"/>
      <c r="C8" s="9">
        <v>10989</v>
      </c>
      <c r="D8" s="7">
        <v>-116</v>
      </c>
      <c r="E8" s="7">
        <v>381</v>
      </c>
      <c r="F8" s="7" t="s">
        <v>12</v>
      </c>
      <c r="G8" s="10">
        <v>1873</v>
      </c>
      <c r="H8" s="14">
        <v>93.25</v>
      </c>
      <c r="I8" s="7">
        <v>225</v>
      </c>
      <c r="J8" s="12">
        <v>1864.05</v>
      </c>
      <c r="K8" s="12">
        <v>1871.7</v>
      </c>
      <c r="L8" s="7">
        <v>75</v>
      </c>
      <c r="M8" s="10">
        <v>13000</v>
      </c>
      <c r="N8" s="7">
        <v>225</v>
      </c>
      <c r="O8" s="7">
        <v>8.9499999999999993</v>
      </c>
      <c r="P8" s="7">
        <v>9</v>
      </c>
      <c r="Q8" s="7">
        <v>75</v>
      </c>
      <c r="R8" s="11">
        <v>-4.8499999999999996</v>
      </c>
      <c r="S8" s="13">
        <v>8.9499999999999993</v>
      </c>
      <c r="T8" s="7">
        <v>29.84</v>
      </c>
      <c r="U8" s="9">
        <v>10099</v>
      </c>
      <c r="V8" s="9">
        <v>-1511</v>
      </c>
      <c r="W8" s="9">
        <v>24721</v>
      </c>
      <c r="X8" s="8"/>
    </row>
    <row r="9" spans="1:29" ht="15.75" thickBot="1">
      <c r="A9">
        <v>6</v>
      </c>
      <c r="B9" s="22"/>
      <c r="C9" s="7">
        <v>3</v>
      </c>
      <c r="D9" s="7" t="s">
        <v>12</v>
      </c>
      <c r="E9" s="7">
        <v>4</v>
      </c>
      <c r="F9" s="7" t="s">
        <v>12</v>
      </c>
      <c r="G9" s="10">
        <v>1826.55</v>
      </c>
      <c r="H9" s="11">
        <v>-63.45</v>
      </c>
      <c r="I9" s="9">
        <v>2625</v>
      </c>
      <c r="J9" s="12">
        <v>1794.6</v>
      </c>
      <c r="K9" s="12">
        <v>1857.25</v>
      </c>
      <c r="L9" s="7">
        <v>75</v>
      </c>
      <c r="M9" s="10">
        <v>13050</v>
      </c>
      <c r="N9" s="7">
        <v>75</v>
      </c>
      <c r="O9" s="7">
        <v>9.85</v>
      </c>
      <c r="P9" s="7">
        <v>10.35</v>
      </c>
      <c r="Q9" s="7">
        <v>75</v>
      </c>
      <c r="R9" s="11">
        <v>-4.25</v>
      </c>
      <c r="S9" s="13">
        <v>10.199999999999999</v>
      </c>
      <c r="T9" s="7">
        <v>29.68</v>
      </c>
      <c r="U9" s="7">
        <v>267</v>
      </c>
      <c r="V9" s="7">
        <v>12</v>
      </c>
      <c r="W9" s="7">
        <v>463</v>
      </c>
      <c r="X9" s="8"/>
    </row>
    <row r="10" spans="1:29" ht="15.75" thickBot="1">
      <c r="A10">
        <v>7</v>
      </c>
      <c r="B10" s="22"/>
      <c r="C10" s="7">
        <v>60</v>
      </c>
      <c r="D10" s="7" t="s">
        <v>12</v>
      </c>
      <c r="E10" s="7" t="s">
        <v>12</v>
      </c>
      <c r="F10" s="7" t="s">
        <v>12</v>
      </c>
      <c r="G10" s="13" t="s">
        <v>12</v>
      </c>
      <c r="H10" s="7" t="s">
        <v>12</v>
      </c>
      <c r="I10" s="7">
        <v>375</v>
      </c>
      <c r="J10" s="12">
        <v>1763.75</v>
      </c>
      <c r="K10" s="12">
        <v>1772.9</v>
      </c>
      <c r="L10" s="7">
        <v>75</v>
      </c>
      <c r="M10" s="10">
        <v>13100</v>
      </c>
      <c r="N10" s="7">
        <v>75</v>
      </c>
      <c r="O10" s="7">
        <v>10.7</v>
      </c>
      <c r="P10" s="7">
        <v>10.8</v>
      </c>
      <c r="Q10" s="7">
        <v>300</v>
      </c>
      <c r="R10" s="11">
        <v>-5.4</v>
      </c>
      <c r="S10" s="13">
        <v>10.8</v>
      </c>
      <c r="T10" s="7">
        <v>29.31</v>
      </c>
      <c r="U10" s="9">
        <v>2248</v>
      </c>
      <c r="V10" s="7">
        <v>6</v>
      </c>
      <c r="W10" s="9">
        <v>3322</v>
      </c>
      <c r="X10" s="8"/>
    </row>
    <row r="11" spans="1:29" ht="15.75" thickBot="1">
      <c r="A11">
        <v>8</v>
      </c>
      <c r="B11" s="22"/>
      <c r="C11" s="7" t="s">
        <v>12</v>
      </c>
      <c r="D11" s="7" t="s">
        <v>12</v>
      </c>
      <c r="E11" s="7" t="s">
        <v>12</v>
      </c>
      <c r="F11" s="7" t="s">
        <v>12</v>
      </c>
      <c r="G11" s="13" t="s">
        <v>12</v>
      </c>
      <c r="H11" s="7" t="s">
        <v>12</v>
      </c>
      <c r="I11" s="9">
        <v>4950</v>
      </c>
      <c r="J11" s="12">
        <v>1698.15</v>
      </c>
      <c r="K11" s="12">
        <v>1754.95</v>
      </c>
      <c r="L11" s="7">
        <v>75</v>
      </c>
      <c r="M11" s="10">
        <v>13150</v>
      </c>
      <c r="N11" s="7">
        <v>150</v>
      </c>
      <c r="O11" s="7">
        <v>10.85</v>
      </c>
      <c r="P11" s="7">
        <v>12.55</v>
      </c>
      <c r="Q11" s="7">
        <v>75</v>
      </c>
      <c r="R11" s="11">
        <v>-4.0999999999999996</v>
      </c>
      <c r="S11" s="13">
        <v>12</v>
      </c>
      <c r="T11" s="7">
        <v>29.06</v>
      </c>
      <c r="U11" s="7">
        <v>38</v>
      </c>
      <c r="V11" s="7" t="s">
        <v>12</v>
      </c>
      <c r="W11" s="7">
        <v>22</v>
      </c>
      <c r="X11" s="8"/>
    </row>
    <row r="12" spans="1:29" ht="15.75" thickBot="1">
      <c r="A12">
        <v>9</v>
      </c>
      <c r="B12" s="22"/>
      <c r="C12" s="7">
        <v>96</v>
      </c>
      <c r="D12" s="7" t="s">
        <v>12</v>
      </c>
      <c r="E12" s="7">
        <v>1</v>
      </c>
      <c r="F12" s="7" t="s">
        <v>12</v>
      </c>
      <c r="G12" s="10">
        <v>1698.9</v>
      </c>
      <c r="H12" s="14">
        <v>155.1</v>
      </c>
      <c r="I12" s="7">
        <v>75</v>
      </c>
      <c r="J12" s="12">
        <v>1665.4</v>
      </c>
      <c r="K12" s="12">
        <v>1674.85</v>
      </c>
      <c r="L12" s="7">
        <v>75</v>
      </c>
      <c r="M12" s="10">
        <v>13200</v>
      </c>
      <c r="N12" s="7">
        <v>450</v>
      </c>
      <c r="O12" s="7">
        <v>12.75</v>
      </c>
      <c r="P12" s="7">
        <v>12.85</v>
      </c>
      <c r="Q12" s="7">
        <v>300</v>
      </c>
      <c r="R12" s="11">
        <v>-6.25</v>
      </c>
      <c r="S12" s="13">
        <v>12.7</v>
      </c>
      <c r="T12" s="7">
        <v>28.71</v>
      </c>
      <c r="U12" s="9">
        <v>3286</v>
      </c>
      <c r="V12" s="7">
        <v>-471</v>
      </c>
      <c r="W12" s="9">
        <v>5132</v>
      </c>
      <c r="X12" s="8"/>
    </row>
    <row r="13" spans="1:29" ht="15.75" thickBot="1">
      <c r="A13">
        <v>10</v>
      </c>
      <c r="B13" s="22"/>
      <c r="C13" s="7" t="s">
        <v>12</v>
      </c>
      <c r="D13" s="7" t="s">
        <v>12</v>
      </c>
      <c r="E13" s="7" t="s">
        <v>12</v>
      </c>
      <c r="F13" s="7" t="s">
        <v>12</v>
      </c>
      <c r="G13" s="13" t="s">
        <v>12</v>
      </c>
      <c r="H13" s="7" t="s">
        <v>12</v>
      </c>
      <c r="I13" s="9">
        <v>4950</v>
      </c>
      <c r="J13" s="12">
        <v>1605.2</v>
      </c>
      <c r="K13" s="12">
        <v>1655.6</v>
      </c>
      <c r="L13" s="7">
        <v>75</v>
      </c>
      <c r="M13" s="10">
        <v>13250</v>
      </c>
      <c r="N13" s="7">
        <v>75</v>
      </c>
      <c r="O13" s="7">
        <v>13.5</v>
      </c>
      <c r="P13" s="7">
        <v>14.2</v>
      </c>
      <c r="Q13" s="7">
        <v>75</v>
      </c>
      <c r="R13" s="11">
        <v>-5.6</v>
      </c>
      <c r="S13" s="13">
        <v>14.2</v>
      </c>
      <c r="T13" s="7">
        <v>28.15</v>
      </c>
      <c r="U13" s="7">
        <v>50</v>
      </c>
      <c r="V13" s="7">
        <v>-4</v>
      </c>
      <c r="W13" s="7">
        <v>45</v>
      </c>
      <c r="X13" s="8"/>
    </row>
    <row r="14" spans="1:29" ht="15.75" thickBot="1">
      <c r="A14">
        <v>11</v>
      </c>
      <c r="B14" s="22"/>
      <c r="C14" s="7">
        <v>204</v>
      </c>
      <c r="D14" s="7" t="s">
        <v>12</v>
      </c>
      <c r="E14" s="7" t="s">
        <v>12</v>
      </c>
      <c r="F14" s="7" t="s">
        <v>12</v>
      </c>
      <c r="G14" s="13" t="s">
        <v>12</v>
      </c>
      <c r="H14" s="7" t="s">
        <v>12</v>
      </c>
      <c r="I14" s="7">
        <v>75</v>
      </c>
      <c r="J14" s="12">
        <v>1568.45</v>
      </c>
      <c r="K14" s="12">
        <v>1577.7</v>
      </c>
      <c r="L14" s="7">
        <v>75</v>
      </c>
      <c r="M14" s="10">
        <v>13300</v>
      </c>
      <c r="N14" s="7">
        <v>75</v>
      </c>
      <c r="O14" s="7">
        <v>14.95</v>
      </c>
      <c r="P14" s="7">
        <v>15.1</v>
      </c>
      <c r="Q14" s="7">
        <v>300</v>
      </c>
      <c r="R14" s="11">
        <v>-7.25</v>
      </c>
      <c r="S14" s="13">
        <v>14.9</v>
      </c>
      <c r="T14" s="7">
        <v>28.12</v>
      </c>
      <c r="U14" s="9">
        <v>4472</v>
      </c>
      <c r="V14" s="7">
        <v>-462</v>
      </c>
      <c r="W14" s="9">
        <v>7710</v>
      </c>
      <c r="X14" s="8"/>
    </row>
    <row r="15" spans="1:29" ht="15.75" thickBot="1">
      <c r="A15">
        <v>12</v>
      </c>
      <c r="B15" s="22"/>
      <c r="C15" s="7" t="s">
        <v>12</v>
      </c>
      <c r="D15" s="7" t="s">
        <v>12</v>
      </c>
      <c r="E15" s="7" t="s">
        <v>12</v>
      </c>
      <c r="F15" s="7" t="s">
        <v>12</v>
      </c>
      <c r="G15" s="13" t="s">
        <v>12</v>
      </c>
      <c r="H15" s="7" t="s">
        <v>12</v>
      </c>
      <c r="I15" s="9">
        <v>4950</v>
      </c>
      <c r="J15" s="12">
        <v>1506.65</v>
      </c>
      <c r="K15" s="12">
        <v>1558</v>
      </c>
      <c r="L15" s="7">
        <v>75</v>
      </c>
      <c r="M15" s="10">
        <v>13350</v>
      </c>
      <c r="N15" s="7">
        <v>150</v>
      </c>
      <c r="O15" s="7">
        <v>15.95</v>
      </c>
      <c r="P15" s="7">
        <v>16.600000000000001</v>
      </c>
      <c r="Q15" s="7">
        <v>75</v>
      </c>
      <c r="R15" s="11">
        <v>-10.65</v>
      </c>
      <c r="S15" s="13">
        <v>15.55</v>
      </c>
      <c r="T15" s="7">
        <v>27.41</v>
      </c>
      <c r="U15" s="7">
        <v>151</v>
      </c>
      <c r="V15" s="7">
        <v>-40</v>
      </c>
      <c r="W15" s="7">
        <v>59</v>
      </c>
      <c r="X15" s="8"/>
    </row>
    <row r="16" spans="1:29" ht="15.75" thickBot="1">
      <c r="A16">
        <v>13</v>
      </c>
      <c r="B16" s="22"/>
      <c r="C16" s="7">
        <v>141</v>
      </c>
      <c r="D16" s="7">
        <v>-1</v>
      </c>
      <c r="E16" s="7">
        <v>2</v>
      </c>
      <c r="F16" s="7" t="s">
        <v>12</v>
      </c>
      <c r="G16" s="10">
        <v>1491.95</v>
      </c>
      <c r="H16" s="14">
        <v>97.95</v>
      </c>
      <c r="I16" s="7">
        <v>75</v>
      </c>
      <c r="J16" s="12">
        <v>1472.55</v>
      </c>
      <c r="K16" s="12">
        <v>1480.8</v>
      </c>
      <c r="L16" s="7">
        <v>75</v>
      </c>
      <c r="M16" s="10">
        <v>13400</v>
      </c>
      <c r="N16" s="7">
        <v>300</v>
      </c>
      <c r="O16" s="7">
        <v>18.05</v>
      </c>
      <c r="P16" s="7">
        <v>18.3</v>
      </c>
      <c r="Q16" s="9">
        <v>1650</v>
      </c>
      <c r="R16" s="11">
        <v>-8.5</v>
      </c>
      <c r="S16" s="13">
        <v>18.25</v>
      </c>
      <c r="T16" s="7">
        <v>27.45</v>
      </c>
      <c r="U16" s="9">
        <v>8276</v>
      </c>
      <c r="V16" s="7">
        <v>906</v>
      </c>
      <c r="W16" s="9">
        <v>10525</v>
      </c>
      <c r="X16" s="8"/>
    </row>
    <row r="17" spans="1:24" ht="15.75" thickBot="1">
      <c r="A17">
        <v>14</v>
      </c>
      <c r="B17" s="22"/>
      <c r="C17" s="7" t="s">
        <v>12</v>
      </c>
      <c r="D17" s="7" t="s">
        <v>12</v>
      </c>
      <c r="E17" s="7" t="s">
        <v>12</v>
      </c>
      <c r="F17" s="7" t="s">
        <v>12</v>
      </c>
      <c r="G17" s="13" t="s">
        <v>12</v>
      </c>
      <c r="H17" s="7" t="s">
        <v>12</v>
      </c>
      <c r="I17" s="9">
        <v>4950</v>
      </c>
      <c r="J17" s="12">
        <v>1411.05</v>
      </c>
      <c r="K17" s="12">
        <v>1467.2</v>
      </c>
      <c r="L17" s="7">
        <v>75</v>
      </c>
      <c r="M17" s="10">
        <v>13450</v>
      </c>
      <c r="N17" s="7">
        <v>450</v>
      </c>
      <c r="O17" s="7">
        <v>18.45</v>
      </c>
      <c r="P17" s="7">
        <v>20.45</v>
      </c>
      <c r="Q17" s="7">
        <v>75</v>
      </c>
      <c r="R17" s="11">
        <v>-7.95</v>
      </c>
      <c r="S17" s="13">
        <v>21.05</v>
      </c>
      <c r="T17" s="7">
        <v>27.52</v>
      </c>
      <c r="U17" s="7">
        <v>52</v>
      </c>
      <c r="V17" s="7">
        <v>13</v>
      </c>
      <c r="W17" s="7">
        <v>65</v>
      </c>
      <c r="X17" s="8"/>
    </row>
    <row r="18" spans="1:24" ht="15.75" thickBot="1">
      <c r="A18">
        <v>15</v>
      </c>
      <c r="B18" s="22"/>
      <c r="C18" s="9">
        <v>2828</v>
      </c>
      <c r="D18" s="7">
        <v>-12</v>
      </c>
      <c r="E18" s="7">
        <v>102</v>
      </c>
      <c r="F18" s="7" t="s">
        <v>12</v>
      </c>
      <c r="G18" s="10">
        <v>1384.5</v>
      </c>
      <c r="H18" s="14">
        <v>88.85</v>
      </c>
      <c r="I18" s="7">
        <v>75</v>
      </c>
      <c r="J18" s="12">
        <v>1381.1</v>
      </c>
      <c r="K18" s="12">
        <v>1383.85</v>
      </c>
      <c r="L18" s="7">
        <v>75</v>
      </c>
      <c r="M18" s="10">
        <v>13500</v>
      </c>
      <c r="N18" s="9">
        <v>1275</v>
      </c>
      <c r="O18" s="7">
        <v>22.5</v>
      </c>
      <c r="P18" s="7">
        <v>22.6</v>
      </c>
      <c r="Q18" s="7">
        <v>150</v>
      </c>
      <c r="R18" s="11">
        <v>-10.5</v>
      </c>
      <c r="S18" s="13">
        <v>22.5</v>
      </c>
      <c r="T18" s="7">
        <v>27.07</v>
      </c>
      <c r="U18" s="9">
        <v>19050</v>
      </c>
      <c r="V18" s="9">
        <v>3746</v>
      </c>
      <c r="W18" s="9">
        <v>45980</v>
      </c>
      <c r="X18" s="8"/>
    </row>
    <row r="19" spans="1:24" ht="15.75" thickBot="1">
      <c r="A19">
        <v>16</v>
      </c>
      <c r="B19" s="22"/>
      <c r="C19" s="7">
        <v>3</v>
      </c>
      <c r="D19" s="7">
        <v>1</v>
      </c>
      <c r="E19" s="7">
        <v>2</v>
      </c>
      <c r="F19" s="7" t="s">
        <v>12</v>
      </c>
      <c r="G19" s="10">
        <v>1352.4</v>
      </c>
      <c r="H19" s="14">
        <v>154.80000000000001</v>
      </c>
      <c r="I19" s="7">
        <v>75</v>
      </c>
      <c r="J19" s="12">
        <v>1327.6</v>
      </c>
      <c r="K19" s="12">
        <v>1349.25</v>
      </c>
      <c r="L19" s="7">
        <v>75</v>
      </c>
      <c r="M19" s="10">
        <v>13550</v>
      </c>
      <c r="N19" s="7">
        <v>75</v>
      </c>
      <c r="O19" s="7">
        <v>23.4</v>
      </c>
      <c r="P19" s="7">
        <v>24.7</v>
      </c>
      <c r="Q19" s="7">
        <v>150</v>
      </c>
      <c r="R19" s="11">
        <v>-10.9</v>
      </c>
      <c r="S19" s="13">
        <v>24.7</v>
      </c>
      <c r="T19" s="7">
        <v>26.1</v>
      </c>
      <c r="U19" s="7">
        <v>76</v>
      </c>
      <c r="V19" s="7">
        <v>6</v>
      </c>
      <c r="W19" s="7">
        <v>119</v>
      </c>
      <c r="X19" s="8"/>
    </row>
    <row r="20" spans="1:24" ht="15.75" thickBot="1">
      <c r="A20">
        <v>17</v>
      </c>
      <c r="B20" s="22"/>
      <c r="C20" s="7">
        <v>89</v>
      </c>
      <c r="D20" s="7">
        <v>4</v>
      </c>
      <c r="E20" s="7">
        <v>4</v>
      </c>
      <c r="F20" s="7" t="s">
        <v>12</v>
      </c>
      <c r="G20" s="10">
        <v>1280.55</v>
      </c>
      <c r="H20" s="14">
        <v>225.55</v>
      </c>
      <c r="I20" s="7">
        <v>75</v>
      </c>
      <c r="J20" s="12">
        <v>1280.4000000000001</v>
      </c>
      <c r="K20" s="12">
        <v>1295.25</v>
      </c>
      <c r="L20" s="7">
        <v>75</v>
      </c>
      <c r="M20" s="10">
        <v>13600</v>
      </c>
      <c r="N20" s="7">
        <v>450</v>
      </c>
      <c r="O20" s="7">
        <v>25.8</v>
      </c>
      <c r="P20" s="7">
        <v>26.1</v>
      </c>
      <c r="Q20" s="7">
        <v>600</v>
      </c>
      <c r="R20" s="11">
        <v>-12.65</v>
      </c>
      <c r="S20" s="13">
        <v>26.05</v>
      </c>
      <c r="T20" s="7">
        <v>26.31</v>
      </c>
      <c r="U20" s="9">
        <v>7519</v>
      </c>
      <c r="V20" s="7">
        <v>654</v>
      </c>
      <c r="W20" s="9">
        <v>16869</v>
      </c>
      <c r="X20" s="8"/>
    </row>
    <row r="21" spans="1:24" ht="15.75" thickBot="1">
      <c r="A21">
        <v>18</v>
      </c>
      <c r="B21" s="22"/>
      <c r="C21" s="7">
        <v>3</v>
      </c>
      <c r="D21" s="7" t="s">
        <v>12</v>
      </c>
      <c r="E21" s="7">
        <v>2</v>
      </c>
      <c r="F21" s="7">
        <v>19.05</v>
      </c>
      <c r="G21" s="10">
        <v>1259.45</v>
      </c>
      <c r="H21" s="14">
        <v>153.4</v>
      </c>
      <c r="I21" s="7">
        <v>75</v>
      </c>
      <c r="J21" s="12">
        <v>1229.4000000000001</v>
      </c>
      <c r="K21" s="12">
        <v>1256.8499999999999</v>
      </c>
      <c r="L21" s="7">
        <v>75</v>
      </c>
      <c r="M21" s="10">
        <v>13650</v>
      </c>
      <c r="N21" s="7">
        <v>150</v>
      </c>
      <c r="O21" s="7">
        <v>27.1</v>
      </c>
      <c r="P21" s="7">
        <v>29.3</v>
      </c>
      <c r="Q21" s="7">
        <v>75</v>
      </c>
      <c r="R21" s="11">
        <v>-12.5</v>
      </c>
      <c r="S21" s="13">
        <v>28.65</v>
      </c>
      <c r="T21" s="7">
        <v>26.09</v>
      </c>
      <c r="U21" s="7">
        <v>61</v>
      </c>
      <c r="V21" s="7">
        <v>-6</v>
      </c>
      <c r="W21" s="7">
        <v>72</v>
      </c>
      <c r="X21" s="8"/>
    </row>
    <row r="22" spans="1:24" ht="15.75" thickBot="1">
      <c r="A22">
        <v>19</v>
      </c>
      <c r="B22" s="22"/>
      <c r="C22" s="7">
        <v>179</v>
      </c>
      <c r="D22" s="7" t="s">
        <v>12</v>
      </c>
      <c r="E22" s="7">
        <v>2</v>
      </c>
      <c r="F22" s="7" t="s">
        <v>12</v>
      </c>
      <c r="G22" s="10">
        <v>1196.2</v>
      </c>
      <c r="H22" s="14">
        <v>100.7</v>
      </c>
      <c r="I22" s="7">
        <v>150</v>
      </c>
      <c r="J22" s="12">
        <v>1188.55</v>
      </c>
      <c r="K22" s="12">
        <v>1202.1500000000001</v>
      </c>
      <c r="L22" s="7">
        <v>75</v>
      </c>
      <c r="M22" s="10">
        <v>13700</v>
      </c>
      <c r="N22" s="7">
        <v>225</v>
      </c>
      <c r="O22" s="7">
        <v>31.45</v>
      </c>
      <c r="P22" s="7">
        <v>31.65</v>
      </c>
      <c r="Q22" s="7">
        <v>525</v>
      </c>
      <c r="R22" s="11">
        <v>-15.85</v>
      </c>
      <c r="S22" s="13">
        <v>31.5</v>
      </c>
      <c r="T22" s="7">
        <v>25.84</v>
      </c>
      <c r="U22" s="9">
        <v>7126</v>
      </c>
      <c r="V22" s="7">
        <v>-443</v>
      </c>
      <c r="W22" s="9">
        <v>16585</v>
      </c>
      <c r="X22" s="8"/>
    </row>
    <row r="23" spans="1:24" ht="15.75" thickBot="1">
      <c r="A23">
        <v>20</v>
      </c>
      <c r="B23" s="22"/>
      <c r="C23" s="7">
        <v>2</v>
      </c>
      <c r="D23" s="7">
        <v>1</v>
      </c>
      <c r="E23" s="7">
        <v>2</v>
      </c>
      <c r="F23" s="7">
        <v>21.89</v>
      </c>
      <c r="G23" s="10">
        <v>1172.05</v>
      </c>
      <c r="H23" s="14">
        <v>171.3</v>
      </c>
      <c r="I23" s="7">
        <v>75</v>
      </c>
      <c r="J23" s="12">
        <v>1140.1500000000001</v>
      </c>
      <c r="K23" s="12">
        <v>1159.6500000000001</v>
      </c>
      <c r="L23" s="7">
        <v>75</v>
      </c>
      <c r="M23" s="10">
        <v>13750</v>
      </c>
      <c r="N23" s="7">
        <v>225</v>
      </c>
      <c r="O23" s="7">
        <v>34.75</v>
      </c>
      <c r="P23" s="7">
        <v>35.25</v>
      </c>
      <c r="Q23" s="9">
        <v>1200</v>
      </c>
      <c r="R23" s="11">
        <v>-16.7</v>
      </c>
      <c r="S23" s="13">
        <v>34.75</v>
      </c>
      <c r="T23" s="7">
        <v>25.64</v>
      </c>
      <c r="U23" s="9">
        <v>1013</v>
      </c>
      <c r="V23" s="7">
        <v>-248</v>
      </c>
      <c r="W23" s="7">
        <v>186</v>
      </c>
      <c r="X23" s="8"/>
    </row>
    <row r="24" spans="1:24" ht="15.75" thickBot="1">
      <c r="A24">
        <v>21</v>
      </c>
      <c r="B24" s="22"/>
      <c r="C24" s="7">
        <v>392</v>
      </c>
      <c r="D24" s="7">
        <v>24</v>
      </c>
      <c r="E24" s="7">
        <v>64</v>
      </c>
      <c r="F24" s="7">
        <v>21.99</v>
      </c>
      <c r="G24" s="10">
        <v>1125.95</v>
      </c>
      <c r="H24" s="14">
        <v>104.45</v>
      </c>
      <c r="I24" s="7">
        <v>150</v>
      </c>
      <c r="J24" s="12">
        <v>1097.95</v>
      </c>
      <c r="K24" s="12">
        <v>1108.9000000000001</v>
      </c>
      <c r="L24" s="7">
        <v>150</v>
      </c>
      <c r="M24" s="10">
        <v>13800</v>
      </c>
      <c r="N24" s="7">
        <v>300</v>
      </c>
      <c r="O24" s="7">
        <v>38.4</v>
      </c>
      <c r="P24" s="7">
        <v>38.6</v>
      </c>
      <c r="Q24" s="7">
        <v>450</v>
      </c>
      <c r="R24" s="11">
        <v>-17.899999999999999</v>
      </c>
      <c r="S24" s="13">
        <v>38.5</v>
      </c>
      <c r="T24" s="7">
        <v>25.44</v>
      </c>
      <c r="U24" s="9">
        <v>11446</v>
      </c>
      <c r="V24" s="7">
        <v>123</v>
      </c>
      <c r="W24" s="9">
        <v>17726</v>
      </c>
      <c r="X24" s="8"/>
    </row>
    <row r="25" spans="1:24" ht="15.75" thickBot="1">
      <c r="A25">
        <v>22</v>
      </c>
      <c r="B25" s="22"/>
      <c r="C25" s="7">
        <v>16</v>
      </c>
      <c r="D25" s="7" t="s">
        <v>12</v>
      </c>
      <c r="E25" s="7">
        <v>1</v>
      </c>
      <c r="F25" s="7">
        <v>19.13</v>
      </c>
      <c r="G25" s="10">
        <v>1068.1500000000001</v>
      </c>
      <c r="H25" s="14">
        <v>73.95</v>
      </c>
      <c r="I25" s="7">
        <v>75</v>
      </c>
      <c r="J25" s="12">
        <v>1049.8</v>
      </c>
      <c r="K25" s="12">
        <v>1069.45</v>
      </c>
      <c r="L25" s="7">
        <v>75</v>
      </c>
      <c r="M25" s="10">
        <v>13850</v>
      </c>
      <c r="N25" s="9">
        <v>1275</v>
      </c>
      <c r="O25" s="7">
        <v>42.65</v>
      </c>
      <c r="P25" s="7">
        <v>43.1</v>
      </c>
      <c r="Q25" s="7">
        <v>150</v>
      </c>
      <c r="R25" s="11">
        <v>-19.7</v>
      </c>
      <c r="S25" s="13">
        <v>42.6</v>
      </c>
      <c r="T25" s="7">
        <v>25.26</v>
      </c>
      <c r="U25" s="7">
        <v>733</v>
      </c>
      <c r="V25" s="7">
        <v>-211</v>
      </c>
      <c r="W25" s="7">
        <v>199</v>
      </c>
      <c r="X25" s="8"/>
    </row>
    <row r="26" spans="1:24" ht="15.75" thickBot="1">
      <c r="A26">
        <v>23</v>
      </c>
      <c r="B26" s="22"/>
      <c r="C26" s="7">
        <v>72</v>
      </c>
      <c r="D26" s="7">
        <v>-17</v>
      </c>
      <c r="E26" s="7">
        <v>34</v>
      </c>
      <c r="F26" s="7">
        <v>18.059999999999999</v>
      </c>
      <c r="G26" s="10">
        <v>1017.35</v>
      </c>
      <c r="H26" s="14">
        <v>90.1</v>
      </c>
      <c r="I26" s="7">
        <v>75</v>
      </c>
      <c r="J26" s="12">
        <v>1007.55</v>
      </c>
      <c r="K26" s="12">
        <v>1018.2</v>
      </c>
      <c r="L26" s="7">
        <v>75</v>
      </c>
      <c r="M26" s="10">
        <v>13900</v>
      </c>
      <c r="N26" s="7">
        <v>225</v>
      </c>
      <c r="O26" s="7">
        <v>47.3</v>
      </c>
      <c r="P26" s="7">
        <v>47.65</v>
      </c>
      <c r="Q26" s="7">
        <v>300</v>
      </c>
      <c r="R26" s="11">
        <v>-21.15</v>
      </c>
      <c r="S26" s="13">
        <v>47.65</v>
      </c>
      <c r="T26" s="7">
        <v>25.11</v>
      </c>
      <c r="U26" s="9">
        <v>9530</v>
      </c>
      <c r="V26" s="7">
        <v>-703</v>
      </c>
      <c r="W26" s="9">
        <v>10546</v>
      </c>
      <c r="X26" s="8"/>
    </row>
    <row r="27" spans="1:24" ht="15.75" thickBot="1">
      <c r="A27">
        <v>24</v>
      </c>
      <c r="B27" s="22"/>
      <c r="C27" s="7">
        <v>94</v>
      </c>
      <c r="D27" s="7" t="s">
        <v>12</v>
      </c>
      <c r="E27" s="7" t="s">
        <v>12</v>
      </c>
      <c r="F27" s="7" t="s">
        <v>12</v>
      </c>
      <c r="G27" s="13" t="s">
        <v>12</v>
      </c>
      <c r="H27" s="7" t="s">
        <v>12</v>
      </c>
      <c r="I27" s="7">
        <v>75</v>
      </c>
      <c r="J27" s="7">
        <v>959.2</v>
      </c>
      <c r="K27" s="7">
        <v>973.95</v>
      </c>
      <c r="L27" s="7">
        <v>150</v>
      </c>
      <c r="M27" s="10">
        <v>13950</v>
      </c>
      <c r="N27" s="7">
        <v>825</v>
      </c>
      <c r="O27" s="7">
        <v>52.15</v>
      </c>
      <c r="P27" s="7">
        <v>52.8</v>
      </c>
      <c r="Q27" s="9">
        <v>1125</v>
      </c>
      <c r="R27" s="11">
        <v>-22.9</v>
      </c>
      <c r="S27" s="13">
        <v>52.65</v>
      </c>
      <c r="T27" s="7">
        <v>24.87</v>
      </c>
      <c r="U27" s="7">
        <v>202</v>
      </c>
      <c r="V27" s="7">
        <v>-20</v>
      </c>
      <c r="W27" s="7">
        <v>508</v>
      </c>
      <c r="X27" s="8"/>
    </row>
    <row r="28" spans="1:24" ht="15.75" thickBot="1">
      <c r="A28">
        <v>25</v>
      </c>
      <c r="B28" s="22"/>
      <c r="C28" s="9">
        <v>4844</v>
      </c>
      <c r="D28" s="7">
        <v>-492</v>
      </c>
      <c r="E28" s="9">
        <v>1080</v>
      </c>
      <c r="F28" s="7">
        <v>19.350000000000001</v>
      </c>
      <c r="G28" s="13">
        <v>932</v>
      </c>
      <c r="H28" s="14">
        <v>88.95</v>
      </c>
      <c r="I28" s="7">
        <v>75</v>
      </c>
      <c r="J28" s="7">
        <v>924.1</v>
      </c>
      <c r="K28" s="7">
        <v>925.9</v>
      </c>
      <c r="L28" s="7">
        <v>75</v>
      </c>
      <c r="M28" s="10">
        <v>14000</v>
      </c>
      <c r="N28" s="7">
        <v>825</v>
      </c>
      <c r="O28" s="7">
        <v>57.85</v>
      </c>
      <c r="P28" s="7">
        <v>58</v>
      </c>
      <c r="Q28" s="7">
        <v>150</v>
      </c>
      <c r="R28" s="11">
        <v>-24.55</v>
      </c>
      <c r="S28" s="13">
        <v>58</v>
      </c>
      <c r="T28" s="7">
        <v>24.68</v>
      </c>
      <c r="U28" s="9">
        <v>32112</v>
      </c>
      <c r="V28" s="9">
        <v>4464</v>
      </c>
      <c r="W28" s="9">
        <v>50451</v>
      </c>
      <c r="X28" s="8"/>
    </row>
    <row r="29" spans="1:24" ht="15.75" thickBot="1">
      <c r="A29">
        <v>26</v>
      </c>
      <c r="B29" s="22"/>
      <c r="C29" s="7">
        <v>60</v>
      </c>
      <c r="D29" s="7" t="s">
        <v>12</v>
      </c>
      <c r="E29" s="7">
        <v>2</v>
      </c>
      <c r="F29" s="7">
        <v>19.61</v>
      </c>
      <c r="G29" s="13">
        <v>886.35</v>
      </c>
      <c r="H29" s="14">
        <v>258.35000000000002</v>
      </c>
      <c r="I29" s="7">
        <v>150</v>
      </c>
      <c r="J29" s="7">
        <v>871.25</v>
      </c>
      <c r="K29" s="7">
        <v>888.1</v>
      </c>
      <c r="L29" s="7">
        <v>150</v>
      </c>
      <c r="M29" s="10">
        <v>14050</v>
      </c>
      <c r="N29" s="7">
        <v>675</v>
      </c>
      <c r="O29" s="7">
        <v>63</v>
      </c>
      <c r="P29" s="7">
        <v>63.5</v>
      </c>
      <c r="Q29" s="9">
        <v>1125</v>
      </c>
      <c r="R29" s="11">
        <v>-27.05</v>
      </c>
      <c r="S29" s="13">
        <v>62.7</v>
      </c>
      <c r="T29" s="7">
        <v>24.39</v>
      </c>
      <c r="U29" s="7">
        <v>805</v>
      </c>
      <c r="V29" s="7">
        <v>96</v>
      </c>
      <c r="W29" s="7">
        <v>370</v>
      </c>
      <c r="X29" s="8"/>
    </row>
    <row r="30" spans="1:24" ht="15.75" thickBot="1">
      <c r="A30">
        <v>27</v>
      </c>
      <c r="B30" s="22"/>
      <c r="C30" s="7">
        <v>470</v>
      </c>
      <c r="D30" s="7">
        <v>-4</v>
      </c>
      <c r="E30" s="7">
        <v>37</v>
      </c>
      <c r="F30" s="7">
        <v>19.399999999999999</v>
      </c>
      <c r="G30" s="13">
        <v>832.15</v>
      </c>
      <c r="H30" s="14">
        <v>71.099999999999994</v>
      </c>
      <c r="I30" s="7">
        <v>150</v>
      </c>
      <c r="J30" s="7">
        <v>830.9</v>
      </c>
      <c r="K30" s="7">
        <v>837.5</v>
      </c>
      <c r="L30" s="7">
        <v>150</v>
      </c>
      <c r="M30" s="10">
        <v>14100</v>
      </c>
      <c r="N30" s="7">
        <v>150</v>
      </c>
      <c r="O30" s="7">
        <v>69</v>
      </c>
      <c r="P30" s="7">
        <v>69.25</v>
      </c>
      <c r="Q30" s="7">
        <v>450</v>
      </c>
      <c r="R30" s="11">
        <v>-28.35</v>
      </c>
      <c r="S30" s="13">
        <v>69.05</v>
      </c>
      <c r="T30" s="7">
        <v>24.09</v>
      </c>
      <c r="U30" s="9">
        <v>11924</v>
      </c>
      <c r="V30" s="9">
        <v>1259</v>
      </c>
      <c r="W30" s="9">
        <v>9895</v>
      </c>
      <c r="X30" s="8"/>
    </row>
    <row r="31" spans="1:24" ht="15.75" thickBot="1">
      <c r="A31">
        <v>28</v>
      </c>
      <c r="B31" s="22"/>
      <c r="C31" s="7">
        <v>82</v>
      </c>
      <c r="D31" s="7" t="s">
        <v>12</v>
      </c>
      <c r="E31" s="7">
        <v>1</v>
      </c>
      <c r="F31" s="7">
        <v>19.63</v>
      </c>
      <c r="G31" s="13">
        <v>798.6</v>
      </c>
      <c r="H31" s="14">
        <v>112.2</v>
      </c>
      <c r="I31" s="7">
        <v>300</v>
      </c>
      <c r="J31" s="7">
        <v>787.75</v>
      </c>
      <c r="K31" s="7">
        <v>799.9</v>
      </c>
      <c r="L31" s="7">
        <v>150</v>
      </c>
      <c r="M31" s="10">
        <v>14150</v>
      </c>
      <c r="N31" s="7">
        <v>75</v>
      </c>
      <c r="O31" s="7">
        <v>75.849999999999994</v>
      </c>
      <c r="P31" s="7">
        <v>76.400000000000006</v>
      </c>
      <c r="Q31" s="7">
        <v>150</v>
      </c>
      <c r="R31" s="11">
        <v>-30.35</v>
      </c>
      <c r="S31" s="13">
        <v>76.05</v>
      </c>
      <c r="T31" s="7">
        <v>23.92</v>
      </c>
      <c r="U31" s="7">
        <v>390</v>
      </c>
      <c r="V31" s="7">
        <v>-89</v>
      </c>
      <c r="W31" s="7">
        <v>476</v>
      </c>
      <c r="X31" s="8"/>
    </row>
    <row r="32" spans="1:24" ht="15.75" thickBot="1">
      <c r="A32">
        <v>29</v>
      </c>
      <c r="B32" s="22"/>
      <c r="C32" s="9">
        <v>1206</v>
      </c>
      <c r="D32" s="7">
        <v>117</v>
      </c>
      <c r="E32" s="7">
        <v>531</v>
      </c>
      <c r="F32" s="7">
        <v>19.75</v>
      </c>
      <c r="G32" s="13">
        <v>750.9</v>
      </c>
      <c r="H32" s="14">
        <v>70.900000000000006</v>
      </c>
      <c r="I32" s="7">
        <v>450</v>
      </c>
      <c r="J32" s="7">
        <v>748.85</v>
      </c>
      <c r="K32" s="7">
        <v>752.75</v>
      </c>
      <c r="L32" s="7">
        <v>75</v>
      </c>
      <c r="M32" s="10">
        <v>14200</v>
      </c>
      <c r="N32" s="7">
        <v>75</v>
      </c>
      <c r="O32" s="7">
        <v>83.35</v>
      </c>
      <c r="P32" s="7">
        <v>83.75</v>
      </c>
      <c r="Q32" s="7">
        <v>525</v>
      </c>
      <c r="R32" s="11">
        <v>-32.4</v>
      </c>
      <c r="S32" s="13">
        <v>83.4</v>
      </c>
      <c r="T32" s="7">
        <v>23.7</v>
      </c>
      <c r="U32" s="9">
        <v>15143</v>
      </c>
      <c r="V32" s="7">
        <v>-437</v>
      </c>
      <c r="W32" s="9">
        <v>15049</v>
      </c>
      <c r="X32" s="8"/>
    </row>
    <row r="33" spans="1:24" ht="15.75" thickBot="1">
      <c r="A33">
        <v>30</v>
      </c>
      <c r="B33" s="22"/>
      <c r="C33" s="7">
        <v>143</v>
      </c>
      <c r="D33" s="7" t="s">
        <v>12</v>
      </c>
      <c r="E33" s="7">
        <v>7</v>
      </c>
      <c r="F33" s="7">
        <v>19.45</v>
      </c>
      <c r="G33" s="13">
        <v>712.5</v>
      </c>
      <c r="H33" s="14">
        <v>56.3</v>
      </c>
      <c r="I33" s="7">
        <v>75</v>
      </c>
      <c r="J33" s="7">
        <v>702.85</v>
      </c>
      <c r="K33" s="7">
        <v>716.35</v>
      </c>
      <c r="L33" s="7">
        <v>150</v>
      </c>
      <c r="M33" s="10">
        <v>14250</v>
      </c>
      <c r="N33" s="7">
        <v>75</v>
      </c>
      <c r="O33" s="7">
        <v>91.85</v>
      </c>
      <c r="P33" s="7">
        <v>92.5</v>
      </c>
      <c r="Q33" s="7">
        <v>150</v>
      </c>
      <c r="R33" s="11">
        <v>-34.5</v>
      </c>
      <c r="S33" s="13">
        <v>92.1</v>
      </c>
      <c r="T33" s="7">
        <v>23.48</v>
      </c>
      <c r="U33" s="7">
        <v>678</v>
      </c>
      <c r="V33" s="7">
        <v>-23</v>
      </c>
      <c r="W33" s="7">
        <v>743</v>
      </c>
      <c r="X33" s="8"/>
    </row>
    <row r="34" spans="1:24" ht="15.75" thickBot="1">
      <c r="A34">
        <v>31</v>
      </c>
      <c r="B34" s="22"/>
      <c r="C34" s="9">
        <v>1536</v>
      </c>
      <c r="D34" s="7">
        <v>-44</v>
      </c>
      <c r="E34" s="7">
        <v>312</v>
      </c>
      <c r="F34" s="7">
        <v>20.149999999999999</v>
      </c>
      <c r="G34" s="13">
        <v>677</v>
      </c>
      <c r="H34" s="14">
        <v>70.099999999999994</v>
      </c>
      <c r="I34" s="7">
        <v>75</v>
      </c>
      <c r="J34" s="7">
        <v>668</v>
      </c>
      <c r="K34" s="7">
        <v>671.6</v>
      </c>
      <c r="L34" s="7">
        <v>75</v>
      </c>
      <c r="M34" s="10">
        <v>14300</v>
      </c>
      <c r="N34" s="7">
        <v>75</v>
      </c>
      <c r="O34" s="7">
        <v>100.95</v>
      </c>
      <c r="P34" s="7">
        <v>101.4</v>
      </c>
      <c r="Q34" s="7">
        <v>450</v>
      </c>
      <c r="R34" s="11">
        <v>-36.75</v>
      </c>
      <c r="S34" s="13">
        <v>101</v>
      </c>
      <c r="T34" s="7">
        <v>23.3</v>
      </c>
      <c r="U34" s="9">
        <v>10732</v>
      </c>
      <c r="V34" s="7">
        <v>378</v>
      </c>
      <c r="W34" s="9">
        <v>13289</v>
      </c>
      <c r="X34" s="8"/>
    </row>
    <row r="35" spans="1:24" ht="15.75" thickBot="1">
      <c r="A35">
        <v>32</v>
      </c>
      <c r="B35" s="22"/>
      <c r="C35" s="7">
        <v>166</v>
      </c>
      <c r="D35" s="7">
        <v>-4</v>
      </c>
      <c r="E35" s="7">
        <v>13</v>
      </c>
      <c r="F35" s="7">
        <v>18.2</v>
      </c>
      <c r="G35" s="13">
        <v>619.9</v>
      </c>
      <c r="H35" s="14">
        <v>52.25</v>
      </c>
      <c r="I35" s="7">
        <v>75</v>
      </c>
      <c r="J35" s="7">
        <v>621.95000000000005</v>
      </c>
      <c r="K35" s="7">
        <v>636.35</v>
      </c>
      <c r="L35" s="7">
        <v>150</v>
      </c>
      <c r="M35" s="10">
        <v>14350</v>
      </c>
      <c r="N35" s="7">
        <v>75</v>
      </c>
      <c r="O35" s="7">
        <v>111.55</v>
      </c>
      <c r="P35" s="7">
        <v>112.15</v>
      </c>
      <c r="Q35" s="7">
        <v>225</v>
      </c>
      <c r="R35" s="11">
        <v>-40.25</v>
      </c>
      <c r="S35" s="13">
        <v>111.45</v>
      </c>
      <c r="T35" s="7">
        <v>23.2</v>
      </c>
      <c r="U35" s="9">
        <v>1357</v>
      </c>
      <c r="V35" s="7">
        <v>-119</v>
      </c>
      <c r="W35" s="7">
        <v>718</v>
      </c>
      <c r="X35" s="8"/>
    </row>
    <row r="36" spans="1:24" ht="15.75" thickBot="1">
      <c r="A36">
        <v>33</v>
      </c>
      <c r="B36" s="22"/>
      <c r="C36" s="9">
        <v>1822</v>
      </c>
      <c r="D36" s="7">
        <v>-152</v>
      </c>
      <c r="E36" s="7">
        <v>670</v>
      </c>
      <c r="F36" s="7">
        <v>20.170000000000002</v>
      </c>
      <c r="G36" s="13">
        <v>599.1</v>
      </c>
      <c r="H36" s="14">
        <v>67.45</v>
      </c>
      <c r="I36" s="7">
        <v>75</v>
      </c>
      <c r="J36" s="7">
        <v>589.15</v>
      </c>
      <c r="K36" s="7">
        <v>592.25</v>
      </c>
      <c r="L36" s="7">
        <v>450</v>
      </c>
      <c r="M36" s="10">
        <v>14400</v>
      </c>
      <c r="N36" s="7">
        <v>75</v>
      </c>
      <c r="O36" s="7">
        <v>122.4</v>
      </c>
      <c r="P36" s="7">
        <v>122.95</v>
      </c>
      <c r="Q36" s="7">
        <v>75</v>
      </c>
      <c r="R36" s="11">
        <v>-41.05</v>
      </c>
      <c r="S36" s="13">
        <v>122.75</v>
      </c>
      <c r="T36" s="7">
        <v>23.03</v>
      </c>
      <c r="U36" s="9">
        <v>11594</v>
      </c>
      <c r="V36" s="7">
        <v>73</v>
      </c>
      <c r="W36" s="9">
        <v>13128</v>
      </c>
      <c r="X36" s="8"/>
    </row>
    <row r="37" spans="1:24" ht="15.75" thickBot="1">
      <c r="A37">
        <v>34</v>
      </c>
      <c r="B37" s="22"/>
      <c r="C37" s="7">
        <v>272</v>
      </c>
      <c r="D37" s="7">
        <v>-15</v>
      </c>
      <c r="E37" s="7">
        <v>85</v>
      </c>
      <c r="F37" s="7">
        <v>20.170000000000002</v>
      </c>
      <c r="G37" s="13">
        <v>562.65</v>
      </c>
      <c r="H37" s="14">
        <v>69.8</v>
      </c>
      <c r="I37" s="7">
        <v>150</v>
      </c>
      <c r="J37" s="7">
        <v>549.15</v>
      </c>
      <c r="K37" s="7">
        <v>557.25</v>
      </c>
      <c r="L37" s="7">
        <v>75</v>
      </c>
      <c r="M37" s="10">
        <v>14450</v>
      </c>
      <c r="N37" s="7">
        <v>75</v>
      </c>
      <c r="O37" s="7">
        <v>134.35</v>
      </c>
      <c r="P37" s="7">
        <v>135.15</v>
      </c>
      <c r="Q37" s="7">
        <v>975</v>
      </c>
      <c r="R37" s="11">
        <v>-43.95</v>
      </c>
      <c r="S37" s="13">
        <v>134.9</v>
      </c>
      <c r="T37" s="7">
        <v>22.83</v>
      </c>
      <c r="U37" s="9">
        <v>1116</v>
      </c>
      <c r="V37" s="7">
        <v>446</v>
      </c>
      <c r="W37" s="7">
        <v>939</v>
      </c>
      <c r="X37" s="8"/>
    </row>
    <row r="38" spans="1:24" ht="15.75" thickBot="1">
      <c r="A38">
        <v>35</v>
      </c>
      <c r="B38" s="22"/>
      <c r="C38" s="9">
        <v>17795</v>
      </c>
      <c r="D38" s="7">
        <v>-439</v>
      </c>
      <c r="E38" s="9">
        <v>3288</v>
      </c>
      <c r="F38" s="7">
        <v>19.829999999999998</v>
      </c>
      <c r="G38" s="13">
        <v>518.65</v>
      </c>
      <c r="H38" s="14">
        <v>55.25</v>
      </c>
      <c r="I38" s="7">
        <v>75</v>
      </c>
      <c r="J38" s="7">
        <v>515</v>
      </c>
      <c r="K38" s="7">
        <v>516.04999999999995</v>
      </c>
      <c r="L38" s="7">
        <v>525</v>
      </c>
      <c r="M38" s="10">
        <v>14500</v>
      </c>
      <c r="N38" s="7">
        <v>300</v>
      </c>
      <c r="O38" s="7">
        <v>147.25</v>
      </c>
      <c r="P38" s="7">
        <v>147.69999999999999</v>
      </c>
      <c r="Q38" s="7">
        <v>75</v>
      </c>
      <c r="R38" s="11">
        <v>-47.25</v>
      </c>
      <c r="S38" s="13">
        <v>147.19999999999999</v>
      </c>
      <c r="T38" s="7">
        <v>22.65</v>
      </c>
      <c r="U38" s="9">
        <v>30264</v>
      </c>
      <c r="V38" s="7">
        <v>522</v>
      </c>
      <c r="W38" s="9">
        <v>33489</v>
      </c>
      <c r="X38" s="8"/>
    </row>
    <row r="39" spans="1:24" ht="15.75" thickBot="1">
      <c r="A39">
        <v>36</v>
      </c>
      <c r="B39" s="22"/>
      <c r="C39" s="7">
        <v>565</v>
      </c>
      <c r="D39" s="7">
        <v>-12</v>
      </c>
      <c r="E39" s="7">
        <v>106</v>
      </c>
      <c r="F39" s="7">
        <v>19.96</v>
      </c>
      <c r="G39" s="13">
        <v>489.05</v>
      </c>
      <c r="H39" s="14">
        <v>56.25</v>
      </c>
      <c r="I39" s="7">
        <v>375</v>
      </c>
      <c r="J39" s="7">
        <v>478.5</v>
      </c>
      <c r="K39" s="7">
        <v>481.95</v>
      </c>
      <c r="L39" s="7">
        <v>75</v>
      </c>
      <c r="M39" s="10">
        <v>14550</v>
      </c>
      <c r="N39" s="7">
        <v>825</v>
      </c>
      <c r="O39" s="7">
        <v>160.85</v>
      </c>
      <c r="P39" s="7">
        <v>162.05000000000001</v>
      </c>
      <c r="Q39" s="7">
        <v>75</v>
      </c>
      <c r="R39" s="11">
        <v>-50.3</v>
      </c>
      <c r="S39" s="13">
        <v>160.1</v>
      </c>
      <c r="T39" s="7">
        <v>22.57</v>
      </c>
      <c r="U39" s="7">
        <v>753</v>
      </c>
      <c r="V39" s="7">
        <v>-53</v>
      </c>
      <c r="W39" s="7">
        <v>774</v>
      </c>
      <c r="X39" s="8"/>
    </row>
    <row r="40" spans="1:24" ht="15.75" thickBot="1">
      <c r="A40">
        <v>37</v>
      </c>
      <c r="B40" s="22"/>
      <c r="C40" s="9">
        <v>10187</v>
      </c>
      <c r="D40" s="7">
        <v>-870</v>
      </c>
      <c r="E40" s="9">
        <v>4590</v>
      </c>
      <c r="F40" s="7">
        <v>19.62</v>
      </c>
      <c r="G40" s="13">
        <v>450</v>
      </c>
      <c r="H40" s="14">
        <v>51.85</v>
      </c>
      <c r="I40" s="7">
        <v>75</v>
      </c>
      <c r="J40" s="7">
        <v>444.85</v>
      </c>
      <c r="K40" s="7">
        <v>446.65</v>
      </c>
      <c r="L40" s="7">
        <v>150</v>
      </c>
      <c r="M40" s="10">
        <v>14600</v>
      </c>
      <c r="N40" s="7">
        <v>150</v>
      </c>
      <c r="O40" s="7">
        <v>177.6</v>
      </c>
      <c r="P40" s="7">
        <v>177.95</v>
      </c>
      <c r="Q40" s="7">
        <v>75</v>
      </c>
      <c r="R40" s="11">
        <v>-50.5</v>
      </c>
      <c r="S40" s="13">
        <v>177.8</v>
      </c>
      <c r="T40" s="7">
        <v>22.37</v>
      </c>
      <c r="U40" s="9">
        <v>17924</v>
      </c>
      <c r="V40" s="9">
        <v>2059</v>
      </c>
      <c r="W40" s="9">
        <v>20696</v>
      </c>
      <c r="X40" s="8"/>
    </row>
    <row r="41" spans="1:24" ht="15.75" thickBot="1">
      <c r="A41">
        <v>38</v>
      </c>
      <c r="B41" s="22"/>
      <c r="C41" s="7">
        <v>615</v>
      </c>
      <c r="D41" s="7">
        <v>-10</v>
      </c>
      <c r="E41" s="7">
        <v>390</v>
      </c>
      <c r="F41" s="7">
        <v>19.739999999999998</v>
      </c>
      <c r="G41" s="13">
        <v>414.55</v>
      </c>
      <c r="H41" s="14">
        <v>46.95</v>
      </c>
      <c r="I41" s="7">
        <v>375</v>
      </c>
      <c r="J41" s="7">
        <v>411.5</v>
      </c>
      <c r="K41" s="7">
        <v>414.45</v>
      </c>
      <c r="L41" s="7">
        <v>75</v>
      </c>
      <c r="M41" s="10">
        <v>14650</v>
      </c>
      <c r="N41" s="7">
        <v>75</v>
      </c>
      <c r="O41" s="7">
        <v>192.6</v>
      </c>
      <c r="P41" s="7">
        <v>193.45</v>
      </c>
      <c r="Q41" s="7">
        <v>75</v>
      </c>
      <c r="R41" s="11">
        <v>-51.8</v>
      </c>
      <c r="S41" s="13">
        <v>192.55</v>
      </c>
      <c r="T41" s="7">
        <v>22.16</v>
      </c>
      <c r="U41" s="7">
        <v>931</v>
      </c>
      <c r="V41" s="7">
        <v>-24</v>
      </c>
      <c r="W41" s="7">
        <v>806</v>
      </c>
      <c r="X41" s="8"/>
    </row>
    <row r="42" spans="1:24" ht="15.75" thickBot="1">
      <c r="A42">
        <v>39</v>
      </c>
      <c r="B42" s="22"/>
      <c r="C42" s="9">
        <v>12965</v>
      </c>
      <c r="D42" s="7">
        <v>-879</v>
      </c>
      <c r="E42" s="9">
        <v>10826</v>
      </c>
      <c r="F42" s="7">
        <v>19.64</v>
      </c>
      <c r="G42" s="13">
        <v>380</v>
      </c>
      <c r="H42" s="14">
        <v>42.45</v>
      </c>
      <c r="I42" s="7">
        <v>300</v>
      </c>
      <c r="J42" s="7">
        <v>378.95</v>
      </c>
      <c r="K42" s="7">
        <v>380.05</v>
      </c>
      <c r="L42" s="7">
        <v>75</v>
      </c>
      <c r="M42" s="10">
        <v>14700</v>
      </c>
      <c r="N42" s="7">
        <v>75</v>
      </c>
      <c r="O42" s="7">
        <v>211.05</v>
      </c>
      <c r="P42" s="7">
        <v>211.35</v>
      </c>
      <c r="Q42" s="7">
        <v>75</v>
      </c>
      <c r="R42" s="11">
        <v>-55.55</v>
      </c>
      <c r="S42" s="13">
        <v>210.9</v>
      </c>
      <c r="T42" s="7">
        <v>22.08</v>
      </c>
      <c r="U42" s="9">
        <v>18482</v>
      </c>
      <c r="V42" s="9">
        <v>3827</v>
      </c>
      <c r="W42" s="9">
        <v>14889</v>
      </c>
      <c r="X42" s="8"/>
    </row>
    <row r="43" spans="1:24" ht="15.75" thickBot="1">
      <c r="A43">
        <v>40</v>
      </c>
      <c r="B43" s="22"/>
      <c r="C43" s="7">
        <v>525</v>
      </c>
      <c r="D43" s="7">
        <v>-130</v>
      </c>
      <c r="E43" s="7">
        <v>774</v>
      </c>
      <c r="F43" s="7">
        <v>19.28</v>
      </c>
      <c r="G43" s="13">
        <v>353.6</v>
      </c>
      <c r="H43" s="14">
        <v>45.55</v>
      </c>
      <c r="I43" s="7">
        <v>75</v>
      </c>
      <c r="J43" s="7">
        <v>346.9</v>
      </c>
      <c r="K43" s="7">
        <v>349.1</v>
      </c>
      <c r="L43" s="7">
        <v>150</v>
      </c>
      <c r="M43" s="10">
        <v>14750</v>
      </c>
      <c r="N43" s="7">
        <v>75</v>
      </c>
      <c r="O43" s="7">
        <v>228.1</v>
      </c>
      <c r="P43" s="7">
        <v>228.7</v>
      </c>
      <c r="Q43" s="7">
        <v>75</v>
      </c>
      <c r="R43" s="11">
        <v>-57.6</v>
      </c>
      <c r="S43" s="13">
        <v>227.2</v>
      </c>
      <c r="T43" s="7">
        <v>21.78</v>
      </c>
      <c r="U43" s="9">
        <v>1135</v>
      </c>
      <c r="V43" s="7">
        <v>105</v>
      </c>
      <c r="W43" s="7">
        <v>699</v>
      </c>
      <c r="X43" s="8"/>
    </row>
    <row r="44" spans="1:24" ht="15.75" thickBot="1">
      <c r="A44">
        <v>41</v>
      </c>
      <c r="B44" s="22"/>
      <c r="C44" s="9">
        <v>14534</v>
      </c>
      <c r="D44" s="7">
        <v>908</v>
      </c>
      <c r="E44" s="9">
        <v>16689</v>
      </c>
      <c r="F44" s="7">
        <v>19.16</v>
      </c>
      <c r="G44" s="13">
        <v>317.25</v>
      </c>
      <c r="H44" s="14">
        <v>35.549999999999997</v>
      </c>
      <c r="I44" s="7">
        <v>75</v>
      </c>
      <c r="J44" s="7">
        <v>316.7</v>
      </c>
      <c r="K44" s="7">
        <v>317.45</v>
      </c>
      <c r="L44" s="7">
        <v>75</v>
      </c>
      <c r="M44" s="10">
        <v>14800</v>
      </c>
      <c r="N44" s="7">
        <v>75</v>
      </c>
      <c r="O44" s="7">
        <v>248.2</v>
      </c>
      <c r="P44" s="7">
        <v>248.55</v>
      </c>
      <c r="Q44" s="7">
        <v>75</v>
      </c>
      <c r="R44" s="11">
        <v>-58.6</v>
      </c>
      <c r="S44" s="13">
        <v>248.6</v>
      </c>
      <c r="T44" s="7">
        <v>21.6</v>
      </c>
      <c r="U44" s="9">
        <v>21808</v>
      </c>
      <c r="V44" s="9">
        <v>2226</v>
      </c>
      <c r="W44" s="9">
        <v>12338</v>
      </c>
      <c r="X44" s="8"/>
    </row>
    <row r="45" spans="1:24" ht="15.75" thickBot="1">
      <c r="A45">
        <v>42</v>
      </c>
      <c r="B45" s="22"/>
      <c r="C45" s="7">
        <v>883</v>
      </c>
      <c r="D45" s="7">
        <v>255</v>
      </c>
      <c r="E45" s="9">
        <v>1834</v>
      </c>
      <c r="F45" s="7">
        <v>19.11</v>
      </c>
      <c r="G45" s="13">
        <v>290</v>
      </c>
      <c r="H45" s="14">
        <v>34.75</v>
      </c>
      <c r="I45" s="7">
        <v>600</v>
      </c>
      <c r="J45" s="7">
        <v>288.25</v>
      </c>
      <c r="K45" s="7">
        <v>289.55</v>
      </c>
      <c r="L45" s="7">
        <v>75</v>
      </c>
      <c r="M45" s="10">
        <v>14850</v>
      </c>
      <c r="N45" s="7">
        <v>75</v>
      </c>
      <c r="O45" s="7">
        <v>267.8</v>
      </c>
      <c r="P45" s="7">
        <v>268.89999999999998</v>
      </c>
      <c r="Q45" s="7">
        <v>225</v>
      </c>
      <c r="R45" s="11">
        <v>-60.7</v>
      </c>
      <c r="S45" s="13">
        <v>269.35000000000002</v>
      </c>
      <c r="T45" s="7">
        <v>21.29</v>
      </c>
      <c r="U45" s="9">
        <v>2347</v>
      </c>
      <c r="V45" s="7">
        <v>615</v>
      </c>
      <c r="W45" s="7">
        <v>776</v>
      </c>
      <c r="X45" s="8"/>
    </row>
    <row r="46" spans="1:24" ht="15.75" thickBot="1">
      <c r="A46">
        <v>43</v>
      </c>
      <c r="B46" s="22"/>
      <c r="C46" s="9">
        <v>8472</v>
      </c>
      <c r="D46" s="9">
        <v>1510</v>
      </c>
      <c r="E46" s="9">
        <v>12580</v>
      </c>
      <c r="F46" s="7">
        <v>18.940000000000001</v>
      </c>
      <c r="G46" s="13">
        <v>260.45</v>
      </c>
      <c r="H46" s="14">
        <v>29.05</v>
      </c>
      <c r="I46" s="7">
        <v>75</v>
      </c>
      <c r="J46" s="7">
        <v>260.2</v>
      </c>
      <c r="K46" s="7">
        <v>260.89999999999998</v>
      </c>
      <c r="L46" s="7">
        <v>75</v>
      </c>
      <c r="M46" s="10">
        <v>14900</v>
      </c>
      <c r="N46" s="7">
        <v>75</v>
      </c>
      <c r="O46" s="7">
        <v>291.05</v>
      </c>
      <c r="P46" s="7">
        <v>291.95</v>
      </c>
      <c r="Q46" s="7">
        <v>75</v>
      </c>
      <c r="R46" s="11">
        <v>-66</v>
      </c>
      <c r="S46" s="13">
        <v>291</v>
      </c>
      <c r="T46" s="7">
        <v>21.32</v>
      </c>
      <c r="U46" s="9">
        <v>8801</v>
      </c>
      <c r="V46" s="9">
        <v>1219</v>
      </c>
      <c r="W46" s="9">
        <v>4258</v>
      </c>
      <c r="X46" s="8"/>
    </row>
    <row r="47" spans="1:24" ht="15.75" thickBot="1">
      <c r="A47">
        <v>44</v>
      </c>
      <c r="B47" s="22"/>
      <c r="C47" s="7">
        <v>654</v>
      </c>
      <c r="D47" s="7">
        <v>-175</v>
      </c>
      <c r="E47" s="7">
        <v>724</v>
      </c>
      <c r="F47" s="7">
        <v>18.73</v>
      </c>
      <c r="G47" s="13">
        <v>239</v>
      </c>
      <c r="H47" s="14">
        <v>30.4</v>
      </c>
      <c r="I47" s="7">
        <v>75</v>
      </c>
      <c r="J47" s="7">
        <v>234.55</v>
      </c>
      <c r="K47" s="7">
        <v>235.95</v>
      </c>
      <c r="L47" s="7">
        <v>75</v>
      </c>
      <c r="M47" s="10">
        <v>14950</v>
      </c>
      <c r="N47" s="7">
        <v>75</v>
      </c>
      <c r="O47" s="7">
        <v>313.55</v>
      </c>
      <c r="P47" s="7">
        <v>315.95</v>
      </c>
      <c r="Q47" s="7">
        <v>150</v>
      </c>
      <c r="R47" s="11">
        <v>-67.75</v>
      </c>
      <c r="S47" s="13">
        <v>314</v>
      </c>
      <c r="T47" s="7">
        <v>21.07</v>
      </c>
      <c r="U47" s="7">
        <v>204</v>
      </c>
      <c r="V47" s="7">
        <v>17</v>
      </c>
      <c r="W47" s="7">
        <v>116</v>
      </c>
      <c r="X47" s="8"/>
    </row>
    <row r="48" spans="1:24" ht="15.75" thickBot="1">
      <c r="A48">
        <v>45</v>
      </c>
      <c r="B48" s="22"/>
      <c r="C48" s="9">
        <v>34641</v>
      </c>
      <c r="D48" s="9">
        <v>-1173</v>
      </c>
      <c r="E48" s="9">
        <v>28182</v>
      </c>
      <c r="F48" s="7">
        <v>18.440000000000001</v>
      </c>
      <c r="G48" s="13">
        <v>208.95</v>
      </c>
      <c r="H48" s="14">
        <v>24.6</v>
      </c>
      <c r="I48" s="7">
        <v>750</v>
      </c>
      <c r="J48" s="7">
        <v>208.85</v>
      </c>
      <c r="K48" s="7">
        <v>209</v>
      </c>
      <c r="L48" s="9">
        <v>2025</v>
      </c>
      <c r="M48" s="10">
        <v>15000</v>
      </c>
      <c r="N48" s="7">
        <v>75</v>
      </c>
      <c r="O48" s="7">
        <v>339.3</v>
      </c>
      <c r="P48" s="7">
        <v>340</v>
      </c>
      <c r="Q48" s="7">
        <v>150</v>
      </c>
      <c r="R48" s="11">
        <v>-72.5</v>
      </c>
      <c r="S48" s="13">
        <v>340</v>
      </c>
      <c r="T48" s="7">
        <v>20.86</v>
      </c>
      <c r="U48" s="9">
        <v>10422</v>
      </c>
      <c r="V48" s="7">
        <v>777</v>
      </c>
      <c r="W48" s="9">
        <v>12780</v>
      </c>
      <c r="X48" s="8"/>
    </row>
    <row r="49" spans="1:24" ht="15.75" thickBot="1">
      <c r="A49">
        <v>46</v>
      </c>
      <c r="B49" s="22"/>
      <c r="C49" s="7">
        <v>509</v>
      </c>
      <c r="D49" s="7">
        <v>50</v>
      </c>
      <c r="E49" s="7">
        <v>773</v>
      </c>
      <c r="F49" s="7">
        <v>18.28</v>
      </c>
      <c r="G49" s="13">
        <v>187.2</v>
      </c>
      <c r="H49" s="14">
        <v>22.1</v>
      </c>
      <c r="I49" s="7">
        <v>75</v>
      </c>
      <c r="J49" s="7">
        <v>185.95</v>
      </c>
      <c r="K49" s="7">
        <v>187.4</v>
      </c>
      <c r="L49" s="7">
        <v>75</v>
      </c>
      <c r="M49" s="10">
        <v>15050</v>
      </c>
      <c r="N49" s="7">
        <v>75</v>
      </c>
      <c r="O49" s="7">
        <v>364.6</v>
      </c>
      <c r="P49" s="7">
        <v>367.5</v>
      </c>
      <c r="Q49" s="7">
        <v>375</v>
      </c>
      <c r="R49" s="11">
        <v>-74.099999999999994</v>
      </c>
      <c r="S49" s="13">
        <v>364.15</v>
      </c>
      <c r="T49" s="7">
        <v>20.88</v>
      </c>
      <c r="U49" s="7">
        <v>178</v>
      </c>
      <c r="V49" s="7">
        <v>31</v>
      </c>
      <c r="W49" s="7">
        <v>87</v>
      </c>
      <c r="X49" s="8"/>
    </row>
    <row r="50" spans="1:24" ht="15.75" thickBot="1">
      <c r="A50">
        <v>47</v>
      </c>
      <c r="B50" s="22"/>
      <c r="C50" s="9">
        <v>7574</v>
      </c>
      <c r="D50" s="7">
        <v>510</v>
      </c>
      <c r="E50" s="9">
        <v>7604</v>
      </c>
      <c r="F50" s="7">
        <v>18.059999999999999</v>
      </c>
      <c r="G50" s="13">
        <v>164.15</v>
      </c>
      <c r="H50" s="14">
        <v>20.75</v>
      </c>
      <c r="I50" s="7">
        <v>825</v>
      </c>
      <c r="J50" s="7">
        <v>163.30000000000001</v>
      </c>
      <c r="K50" s="7">
        <v>163.80000000000001</v>
      </c>
      <c r="L50" s="7">
        <v>75</v>
      </c>
      <c r="M50" s="10">
        <v>15100</v>
      </c>
      <c r="N50" s="7">
        <v>150</v>
      </c>
      <c r="O50" s="7">
        <v>393.1</v>
      </c>
      <c r="P50" s="7">
        <v>394.35</v>
      </c>
      <c r="Q50" s="7">
        <v>75</v>
      </c>
      <c r="R50" s="11">
        <v>-80.7</v>
      </c>
      <c r="S50" s="13">
        <v>393.4</v>
      </c>
      <c r="T50" s="7">
        <v>20.59</v>
      </c>
      <c r="U50" s="9">
        <v>1081</v>
      </c>
      <c r="V50" s="7">
        <v>134</v>
      </c>
      <c r="W50" s="7">
        <v>711</v>
      </c>
      <c r="X50" s="8"/>
    </row>
    <row r="51" spans="1:24" ht="15.75" thickBot="1">
      <c r="A51">
        <v>48</v>
      </c>
      <c r="B51" s="22"/>
      <c r="C51" s="7">
        <v>845</v>
      </c>
      <c r="D51" s="7">
        <v>65</v>
      </c>
      <c r="E51" s="7">
        <v>428</v>
      </c>
      <c r="F51" s="7">
        <v>17.89</v>
      </c>
      <c r="G51" s="13">
        <v>146.25</v>
      </c>
      <c r="H51" s="14">
        <v>20.95</v>
      </c>
      <c r="I51" s="7">
        <v>75</v>
      </c>
      <c r="J51" s="7">
        <v>143.80000000000001</v>
      </c>
      <c r="K51" s="7">
        <v>144.55000000000001</v>
      </c>
      <c r="L51" s="7">
        <v>75</v>
      </c>
      <c r="M51" s="10">
        <v>15150</v>
      </c>
      <c r="N51" s="7">
        <v>75</v>
      </c>
      <c r="O51" s="7">
        <v>422.45</v>
      </c>
      <c r="P51" s="7">
        <v>425</v>
      </c>
      <c r="Q51" s="7">
        <v>375</v>
      </c>
      <c r="R51" s="11">
        <v>-75.95</v>
      </c>
      <c r="S51" s="13">
        <v>422.35</v>
      </c>
      <c r="T51" s="7">
        <v>20.45</v>
      </c>
      <c r="U51" s="7">
        <v>446</v>
      </c>
      <c r="V51" s="7">
        <v>96</v>
      </c>
      <c r="W51" s="7">
        <v>142</v>
      </c>
      <c r="X51" s="8"/>
    </row>
    <row r="52" spans="1:24" ht="15.75" thickBot="1">
      <c r="A52">
        <v>49</v>
      </c>
      <c r="B52" s="22"/>
      <c r="C52" s="9">
        <v>9765</v>
      </c>
      <c r="D52" s="7">
        <v>709</v>
      </c>
      <c r="E52" s="9">
        <v>14388</v>
      </c>
      <c r="F52" s="7">
        <v>17.690000000000001</v>
      </c>
      <c r="G52" s="13">
        <v>125.7</v>
      </c>
      <c r="H52" s="14">
        <v>17.149999999999999</v>
      </c>
      <c r="I52" s="7">
        <v>75</v>
      </c>
      <c r="J52" s="7">
        <v>125.05</v>
      </c>
      <c r="K52" s="7">
        <v>125.55</v>
      </c>
      <c r="L52" s="7">
        <v>225</v>
      </c>
      <c r="M52" s="10">
        <v>15200</v>
      </c>
      <c r="N52" s="7">
        <v>75</v>
      </c>
      <c r="O52" s="7">
        <v>453.95</v>
      </c>
      <c r="P52" s="7">
        <v>455</v>
      </c>
      <c r="Q52" s="7">
        <v>75</v>
      </c>
      <c r="R52" s="11">
        <v>-80.95</v>
      </c>
      <c r="S52" s="13">
        <v>453</v>
      </c>
      <c r="T52" s="7">
        <v>20.22</v>
      </c>
      <c r="U52" s="9">
        <v>1545</v>
      </c>
      <c r="V52" s="7">
        <v>190</v>
      </c>
      <c r="W52" s="9">
        <v>1024</v>
      </c>
      <c r="X52" s="8"/>
    </row>
    <row r="53" spans="1:24" ht="15.75" thickBot="1">
      <c r="A53">
        <v>50</v>
      </c>
      <c r="B53" s="22"/>
      <c r="C53" s="9">
        <v>1055</v>
      </c>
      <c r="D53" s="7">
        <v>-741</v>
      </c>
      <c r="E53" s="9">
        <v>2759</v>
      </c>
      <c r="F53" s="7">
        <v>17.54</v>
      </c>
      <c r="G53" s="13">
        <v>108.65</v>
      </c>
      <c r="H53" s="14">
        <v>12.2</v>
      </c>
      <c r="I53" s="7">
        <v>75</v>
      </c>
      <c r="J53" s="7">
        <v>108.8</v>
      </c>
      <c r="K53" s="7">
        <v>109.4</v>
      </c>
      <c r="L53" s="7">
        <v>75</v>
      </c>
      <c r="M53" s="10">
        <v>15250</v>
      </c>
      <c r="N53" s="7">
        <v>300</v>
      </c>
      <c r="O53" s="7">
        <v>482.05</v>
      </c>
      <c r="P53" s="7">
        <v>491.3</v>
      </c>
      <c r="Q53" s="7">
        <v>150</v>
      </c>
      <c r="R53" s="11">
        <v>-48.15</v>
      </c>
      <c r="S53" s="13">
        <v>518.45000000000005</v>
      </c>
      <c r="T53" s="7">
        <v>22.99</v>
      </c>
      <c r="U53" s="7">
        <v>25</v>
      </c>
      <c r="V53" s="7">
        <v>20</v>
      </c>
      <c r="W53" s="7">
        <v>46</v>
      </c>
      <c r="X53" s="8"/>
    </row>
    <row r="54" spans="1:24" ht="15.75" thickBot="1">
      <c r="A54">
        <v>51</v>
      </c>
      <c r="B54" s="22"/>
      <c r="C54" s="9">
        <v>7937</v>
      </c>
      <c r="D54" s="9">
        <v>1542</v>
      </c>
      <c r="E54" s="9">
        <v>11668</v>
      </c>
      <c r="F54" s="7">
        <v>17.21</v>
      </c>
      <c r="G54" s="13">
        <v>92.35</v>
      </c>
      <c r="H54" s="14">
        <v>11.05</v>
      </c>
      <c r="I54" s="7">
        <v>750</v>
      </c>
      <c r="J54" s="7">
        <v>92.35</v>
      </c>
      <c r="K54" s="7">
        <v>92.75</v>
      </c>
      <c r="L54" s="7">
        <v>375</v>
      </c>
      <c r="M54" s="10">
        <v>15300</v>
      </c>
      <c r="N54" s="7">
        <v>450</v>
      </c>
      <c r="O54" s="7">
        <v>519.95000000000005</v>
      </c>
      <c r="P54" s="7">
        <v>523.54999999999995</v>
      </c>
      <c r="Q54" s="7">
        <v>450</v>
      </c>
      <c r="R54" s="11">
        <v>-90.15</v>
      </c>
      <c r="S54" s="13">
        <v>516.79999999999995</v>
      </c>
      <c r="T54" s="7">
        <v>20.05</v>
      </c>
      <c r="U54" s="7">
        <v>370</v>
      </c>
      <c r="V54" s="7">
        <v>4</v>
      </c>
      <c r="W54" s="7">
        <v>383</v>
      </c>
      <c r="X54" s="8"/>
    </row>
    <row r="55" spans="1:24" ht="15.75" thickBot="1">
      <c r="A55">
        <v>52</v>
      </c>
      <c r="B55" s="22"/>
      <c r="C55" s="7">
        <v>668</v>
      </c>
      <c r="D55" s="7">
        <v>-81</v>
      </c>
      <c r="E55" s="7">
        <v>828</v>
      </c>
      <c r="F55" s="7">
        <v>17.07</v>
      </c>
      <c r="G55" s="13">
        <v>80.400000000000006</v>
      </c>
      <c r="H55" s="14">
        <v>9.5</v>
      </c>
      <c r="I55" s="7">
        <v>975</v>
      </c>
      <c r="J55" s="7">
        <v>79.2</v>
      </c>
      <c r="K55" s="7">
        <v>79.900000000000006</v>
      </c>
      <c r="L55" s="7">
        <v>75</v>
      </c>
      <c r="M55" s="10">
        <v>15350</v>
      </c>
      <c r="N55" s="7">
        <v>75</v>
      </c>
      <c r="O55" s="7">
        <v>551.6</v>
      </c>
      <c r="P55" s="7">
        <v>562.5</v>
      </c>
      <c r="Q55" s="7">
        <v>75</v>
      </c>
      <c r="R55" s="11">
        <v>-230.7</v>
      </c>
      <c r="S55" s="13">
        <v>580.4</v>
      </c>
      <c r="T55" s="7">
        <v>22.41</v>
      </c>
      <c r="U55" s="7">
        <v>1</v>
      </c>
      <c r="V55" s="7" t="s">
        <v>12</v>
      </c>
      <c r="W55" s="7">
        <v>72</v>
      </c>
      <c r="X55" s="8"/>
    </row>
    <row r="56" spans="1:24" ht="15.75" thickBot="1">
      <c r="A56">
        <v>53</v>
      </c>
      <c r="B56" s="22"/>
      <c r="C56" s="9">
        <v>7810</v>
      </c>
      <c r="D56" s="7">
        <v>715</v>
      </c>
      <c r="E56" s="9">
        <v>9408</v>
      </c>
      <c r="F56" s="7">
        <v>16.88</v>
      </c>
      <c r="G56" s="13">
        <v>67.45</v>
      </c>
      <c r="H56" s="14">
        <v>8.4</v>
      </c>
      <c r="I56" s="7">
        <v>225</v>
      </c>
      <c r="J56" s="7">
        <v>67.150000000000006</v>
      </c>
      <c r="K56" s="7">
        <v>67.45</v>
      </c>
      <c r="L56" s="7">
        <v>75</v>
      </c>
      <c r="M56" s="10">
        <v>15400</v>
      </c>
      <c r="N56" s="7">
        <v>75</v>
      </c>
      <c r="O56" s="7">
        <v>592.79999999999995</v>
      </c>
      <c r="P56" s="7">
        <v>599.1</v>
      </c>
      <c r="Q56" s="7">
        <v>75</v>
      </c>
      <c r="R56" s="11">
        <v>-92</v>
      </c>
      <c r="S56" s="13">
        <v>590</v>
      </c>
      <c r="T56" s="7">
        <v>20.07</v>
      </c>
      <c r="U56" s="7">
        <v>107</v>
      </c>
      <c r="V56" s="7">
        <v>29</v>
      </c>
      <c r="W56" s="7">
        <v>375</v>
      </c>
      <c r="X56" s="8"/>
    </row>
    <row r="57" spans="1:24" ht="15.75" thickBot="1">
      <c r="A57">
        <v>54</v>
      </c>
      <c r="B57" s="22"/>
      <c r="C57" s="7">
        <v>606</v>
      </c>
      <c r="D57" s="7">
        <v>78</v>
      </c>
      <c r="E57" s="7">
        <v>593</v>
      </c>
      <c r="F57" s="7">
        <v>16.739999999999998</v>
      </c>
      <c r="G57" s="13">
        <v>58.2</v>
      </c>
      <c r="H57" s="14">
        <v>8.3000000000000007</v>
      </c>
      <c r="I57" s="7">
        <v>75</v>
      </c>
      <c r="J57" s="7">
        <v>56.6</v>
      </c>
      <c r="K57" s="7">
        <v>57.25</v>
      </c>
      <c r="L57" s="9">
        <v>1125</v>
      </c>
      <c r="M57" s="10">
        <v>15450</v>
      </c>
      <c r="N57" s="7">
        <v>75</v>
      </c>
      <c r="O57" s="7">
        <v>628.75</v>
      </c>
      <c r="P57" s="7">
        <v>639.5</v>
      </c>
      <c r="Q57" s="7">
        <v>75</v>
      </c>
      <c r="R57" s="11">
        <v>-126.55</v>
      </c>
      <c r="S57" s="13">
        <v>660</v>
      </c>
      <c r="T57" s="7">
        <v>22.95</v>
      </c>
      <c r="U57" s="7">
        <v>6</v>
      </c>
      <c r="V57" s="7">
        <v>1</v>
      </c>
      <c r="W57" s="7">
        <v>38</v>
      </c>
      <c r="X57" s="8"/>
    </row>
    <row r="58" spans="1:24" ht="15.75" thickBot="1">
      <c r="A58">
        <v>55</v>
      </c>
      <c r="B58" s="22"/>
      <c r="C58" s="9">
        <v>27719</v>
      </c>
      <c r="D58" s="9">
        <v>3533</v>
      </c>
      <c r="E58" s="9">
        <v>25354</v>
      </c>
      <c r="F58" s="7">
        <v>16.600000000000001</v>
      </c>
      <c r="G58" s="13">
        <v>48.05</v>
      </c>
      <c r="H58" s="14">
        <v>5.6</v>
      </c>
      <c r="I58" s="7">
        <v>150</v>
      </c>
      <c r="J58" s="7">
        <v>47.9</v>
      </c>
      <c r="K58" s="7">
        <v>48.1</v>
      </c>
      <c r="L58" s="7">
        <v>150</v>
      </c>
      <c r="M58" s="10">
        <v>15500</v>
      </c>
      <c r="N58" s="7">
        <v>75</v>
      </c>
      <c r="O58" s="7">
        <v>676.3</v>
      </c>
      <c r="P58" s="7">
        <v>677.95</v>
      </c>
      <c r="Q58" s="7">
        <v>75</v>
      </c>
      <c r="R58" s="11">
        <v>-92.9</v>
      </c>
      <c r="S58" s="13">
        <v>675.6</v>
      </c>
      <c r="T58" s="7">
        <v>20.57</v>
      </c>
      <c r="U58" s="9">
        <v>1624</v>
      </c>
      <c r="V58" s="7">
        <v>179</v>
      </c>
      <c r="W58" s="9">
        <v>4664</v>
      </c>
      <c r="X58" s="8"/>
    </row>
    <row r="59" spans="1:24" ht="15.75" thickBot="1">
      <c r="A59">
        <v>56</v>
      </c>
      <c r="B59" s="22"/>
      <c r="C59" s="9">
        <v>1600</v>
      </c>
      <c r="D59" s="7">
        <v>148</v>
      </c>
      <c r="E59" s="7">
        <v>848</v>
      </c>
      <c r="F59" s="7">
        <v>16.48</v>
      </c>
      <c r="G59" s="13">
        <v>41.2</v>
      </c>
      <c r="H59" s="14">
        <v>5.8</v>
      </c>
      <c r="I59" s="9">
        <v>1200</v>
      </c>
      <c r="J59" s="7">
        <v>39.35</v>
      </c>
      <c r="K59" s="7">
        <v>39.950000000000003</v>
      </c>
      <c r="L59" s="7">
        <v>75</v>
      </c>
      <c r="M59" s="10">
        <v>15550</v>
      </c>
      <c r="N59" s="7">
        <v>75</v>
      </c>
      <c r="O59" s="7">
        <v>710.25</v>
      </c>
      <c r="P59" s="7">
        <v>722.5</v>
      </c>
      <c r="Q59" s="7">
        <v>150</v>
      </c>
      <c r="R59" s="11">
        <v>-166</v>
      </c>
      <c r="S59" s="13">
        <v>704.3</v>
      </c>
      <c r="T59" s="7">
        <v>19.670000000000002</v>
      </c>
      <c r="U59" s="7">
        <v>6</v>
      </c>
      <c r="V59" s="7" t="s">
        <v>12</v>
      </c>
      <c r="W59" s="7">
        <v>4</v>
      </c>
      <c r="X59" s="8"/>
    </row>
    <row r="60" spans="1:24" ht="15.75" thickBot="1">
      <c r="A60">
        <v>57</v>
      </c>
      <c r="B60" s="22"/>
      <c r="C60" s="9">
        <v>10808</v>
      </c>
      <c r="D60" s="7">
        <v>780</v>
      </c>
      <c r="E60" s="9">
        <v>7867</v>
      </c>
      <c r="F60" s="7">
        <v>16.2</v>
      </c>
      <c r="G60" s="13">
        <v>32.049999999999997</v>
      </c>
      <c r="H60" s="14">
        <v>3.5</v>
      </c>
      <c r="I60" s="7">
        <v>900</v>
      </c>
      <c r="J60" s="7">
        <v>31.85</v>
      </c>
      <c r="K60" s="7">
        <v>32</v>
      </c>
      <c r="L60" s="7">
        <v>75</v>
      </c>
      <c r="M60" s="10">
        <v>15600</v>
      </c>
      <c r="N60" s="7">
        <v>75</v>
      </c>
      <c r="O60" s="7">
        <v>753.15</v>
      </c>
      <c r="P60" s="7">
        <v>763.7</v>
      </c>
      <c r="Q60" s="7">
        <v>75</v>
      </c>
      <c r="R60" s="11">
        <v>-105.7</v>
      </c>
      <c r="S60" s="13">
        <v>752.25</v>
      </c>
      <c r="T60" s="7">
        <v>20.14</v>
      </c>
      <c r="U60" s="7">
        <v>9</v>
      </c>
      <c r="V60" s="7">
        <v>5</v>
      </c>
      <c r="W60" s="7">
        <v>140</v>
      </c>
      <c r="X60" s="8"/>
    </row>
    <row r="61" spans="1:24" ht="15.75" thickBot="1">
      <c r="A61">
        <v>58</v>
      </c>
      <c r="B61" s="22"/>
      <c r="C61" s="7">
        <v>621</v>
      </c>
      <c r="D61" s="7">
        <v>-216</v>
      </c>
      <c r="E61" s="7">
        <v>746</v>
      </c>
      <c r="F61" s="7">
        <v>16.07</v>
      </c>
      <c r="G61" s="13">
        <v>26.1</v>
      </c>
      <c r="H61" s="14">
        <v>2.5499999999999998</v>
      </c>
      <c r="I61" s="9">
        <v>1200</v>
      </c>
      <c r="J61" s="7">
        <v>26.3</v>
      </c>
      <c r="K61" s="7">
        <v>26.65</v>
      </c>
      <c r="L61" s="7">
        <v>75</v>
      </c>
      <c r="M61" s="10">
        <v>15650</v>
      </c>
      <c r="N61" s="7">
        <v>150</v>
      </c>
      <c r="O61" s="7">
        <v>796.5</v>
      </c>
      <c r="P61" s="7">
        <v>813.65</v>
      </c>
      <c r="Q61" s="7">
        <v>75</v>
      </c>
      <c r="R61" s="11">
        <v>-171.75</v>
      </c>
      <c r="S61" s="13">
        <v>790.35</v>
      </c>
      <c r="T61" s="7">
        <v>19.940000000000001</v>
      </c>
      <c r="U61" s="7">
        <v>2</v>
      </c>
      <c r="V61" s="7">
        <v>1</v>
      </c>
      <c r="W61" s="7">
        <v>2</v>
      </c>
      <c r="X61" s="8"/>
    </row>
    <row r="62" spans="1:24" ht="15.75" thickBot="1">
      <c r="A62">
        <v>59</v>
      </c>
      <c r="B62" s="22"/>
      <c r="C62" s="9">
        <v>8605</v>
      </c>
      <c r="D62" s="7">
        <v>469</v>
      </c>
      <c r="E62" s="9">
        <v>7032</v>
      </c>
      <c r="F62" s="7">
        <v>16.010000000000002</v>
      </c>
      <c r="G62" s="13">
        <v>21.7</v>
      </c>
      <c r="H62" s="14">
        <v>2.4</v>
      </c>
      <c r="I62" s="9">
        <v>1275</v>
      </c>
      <c r="J62" s="7">
        <v>21.45</v>
      </c>
      <c r="K62" s="7">
        <v>21.7</v>
      </c>
      <c r="L62" s="7">
        <v>450</v>
      </c>
      <c r="M62" s="10">
        <v>15700</v>
      </c>
      <c r="N62" s="7">
        <v>150</v>
      </c>
      <c r="O62" s="7">
        <v>843.5</v>
      </c>
      <c r="P62" s="7">
        <v>851.3</v>
      </c>
      <c r="Q62" s="7">
        <v>75</v>
      </c>
      <c r="R62" s="11">
        <v>-115.55</v>
      </c>
      <c r="S62" s="13">
        <v>828.95</v>
      </c>
      <c r="T62" s="7">
        <v>19.37</v>
      </c>
      <c r="U62" s="7">
        <v>11</v>
      </c>
      <c r="V62" s="7">
        <v>-2</v>
      </c>
      <c r="W62" s="7">
        <v>221</v>
      </c>
      <c r="X62" s="8"/>
    </row>
    <row r="63" spans="1:24" ht="15.75" thickBot="1">
      <c r="A63">
        <v>60</v>
      </c>
      <c r="B63" s="22"/>
      <c r="C63" s="7">
        <v>187</v>
      </c>
      <c r="D63" s="7">
        <v>11</v>
      </c>
      <c r="E63" s="7">
        <v>211</v>
      </c>
      <c r="F63" s="7">
        <v>16.02</v>
      </c>
      <c r="G63" s="13">
        <v>17.649999999999999</v>
      </c>
      <c r="H63" s="14">
        <v>1.9</v>
      </c>
      <c r="I63" s="7">
        <v>75</v>
      </c>
      <c r="J63" s="7">
        <v>16.7</v>
      </c>
      <c r="K63" s="7">
        <v>17.600000000000001</v>
      </c>
      <c r="L63" s="7">
        <v>75</v>
      </c>
      <c r="M63" s="10">
        <v>15750</v>
      </c>
      <c r="N63" s="7">
        <v>75</v>
      </c>
      <c r="O63" s="7">
        <v>886.6</v>
      </c>
      <c r="P63" s="7">
        <v>898.8</v>
      </c>
      <c r="Q63" s="7">
        <v>75</v>
      </c>
      <c r="R63" s="11">
        <v>-236.7</v>
      </c>
      <c r="S63" s="13">
        <v>887.9</v>
      </c>
      <c r="T63" s="7">
        <v>21.41</v>
      </c>
      <c r="U63" s="7">
        <v>2</v>
      </c>
      <c r="V63" s="7">
        <v>1</v>
      </c>
      <c r="W63" s="7">
        <v>2</v>
      </c>
      <c r="X63" s="8"/>
    </row>
    <row r="64" spans="1:24" ht="15.75" thickBot="1">
      <c r="A64">
        <v>61</v>
      </c>
      <c r="B64" s="22"/>
      <c r="C64" s="9">
        <v>6197</v>
      </c>
      <c r="D64" s="7">
        <v>-221</v>
      </c>
      <c r="E64" s="9">
        <v>5546</v>
      </c>
      <c r="F64" s="7">
        <v>15.94</v>
      </c>
      <c r="G64" s="13">
        <v>14.65</v>
      </c>
      <c r="H64" s="14">
        <v>2</v>
      </c>
      <c r="I64" s="9">
        <v>1125</v>
      </c>
      <c r="J64" s="7">
        <v>14.5</v>
      </c>
      <c r="K64" s="7">
        <v>14.65</v>
      </c>
      <c r="L64" s="7">
        <v>150</v>
      </c>
      <c r="M64" s="10">
        <v>15800</v>
      </c>
      <c r="N64" s="7">
        <v>225</v>
      </c>
      <c r="O64" s="7">
        <v>933.6</v>
      </c>
      <c r="P64" s="7">
        <v>944.3</v>
      </c>
      <c r="Q64" s="7">
        <v>75</v>
      </c>
      <c r="R64" s="11">
        <v>-111.8</v>
      </c>
      <c r="S64" s="13">
        <v>925</v>
      </c>
      <c r="T64" s="7">
        <v>20.51</v>
      </c>
      <c r="U64" s="7">
        <v>18</v>
      </c>
      <c r="V64" s="7">
        <v>2</v>
      </c>
      <c r="W64" s="7">
        <v>217</v>
      </c>
      <c r="X64" s="8"/>
    </row>
    <row r="65" spans="1:24" ht="15.75" thickBot="1">
      <c r="A65">
        <v>62</v>
      </c>
      <c r="B65" s="22"/>
      <c r="C65" s="7">
        <v>111</v>
      </c>
      <c r="D65" s="7">
        <v>32</v>
      </c>
      <c r="E65" s="7">
        <v>112</v>
      </c>
      <c r="F65" s="7">
        <v>16.05</v>
      </c>
      <c r="G65" s="13">
        <v>12.55</v>
      </c>
      <c r="H65" s="14">
        <v>2.5</v>
      </c>
      <c r="I65" s="7">
        <v>75</v>
      </c>
      <c r="J65" s="7">
        <v>11.55</v>
      </c>
      <c r="K65" s="7">
        <v>12.5</v>
      </c>
      <c r="L65" s="7">
        <v>75</v>
      </c>
      <c r="M65" s="10">
        <v>15850</v>
      </c>
      <c r="N65" s="7">
        <v>150</v>
      </c>
      <c r="O65" s="7">
        <v>980.75</v>
      </c>
      <c r="P65" s="7">
        <v>995.15</v>
      </c>
      <c r="Q65" s="7">
        <v>75</v>
      </c>
      <c r="R65" s="11">
        <v>-287.8</v>
      </c>
      <c r="S65" s="13">
        <v>978.4</v>
      </c>
      <c r="T65" s="7">
        <v>21.83</v>
      </c>
      <c r="U65" s="7">
        <v>2</v>
      </c>
      <c r="V65" s="7">
        <v>1</v>
      </c>
      <c r="W65" s="7">
        <v>1</v>
      </c>
      <c r="X65" s="8"/>
    </row>
    <row r="66" spans="1:24" ht="15.75" thickBot="1">
      <c r="A66">
        <v>63</v>
      </c>
      <c r="B66" s="22"/>
      <c r="C66" s="9">
        <v>3277</v>
      </c>
      <c r="D66" s="7">
        <v>280</v>
      </c>
      <c r="E66" s="9">
        <v>3381</v>
      </c>
      <c r="F66" s="7">
        <v>15.98</v>
      </c>
      <c r="G66" s="13">
        <v>9.75</v>
      </c>
      <c r="H66" s="14">
        <v>0.5</v>
      </c>
      <c r="I66" s="9">
        <v>1350</v>
      </c>
      <c r="J66" s="7">
        <v>9.85</v>
      </c>
      <c r="K66" s="7">
        <v>10</v>
      </c>
      <c r="L66" s="9">
        <v>1800</v>
      </c>
      <c r="M66" s="10">
        <v>15900</v>
      </c>
      <c r="N66" s="7">
        <v>75</v>
      </c>
      <c r="O66" s="12">
        <v>1029.7</v>
      </c>
      <c r="P66" s="12">
        <v>1038.6500000000001</v>
      </c>
      <c r="Q66" s="7">
        <v>75</v>
      </c>
      <c r="R66" s="11">
        <v>-115.65</v>
      </c>
      <c r="S66" s="10">
        <v>1005.85</v>
      </c>
      <c r="T66" s="7">
        <v>18.86</v>
      </c>
      <c r="U66" s="7">
        <v>4</v>
      </c>
      <c r="V66" s="7">
        <v>-2</v>
      </c>
      <c r="W66" s="7">
        <v>32</v>
      </c>
      <c r="X66" s="8"/>
    </row>
    <row r="67" spans="1:24" ht="15.75" thickBot="1">
      <c r="A67">
        <v>64</v>
      </c>
      <c r="B67" s="22"/>
      <c r="C67" s="7">
        <v>53</v>
      </c>
      <c r="D67" s="7">
        <v>14</v>
      </c>
      <c r="E67" s="7">
        <v>52</v>
      </c>
      <c r="F67" s="7">
        <v>16.18</v>
      </c>
      <c r="G67" s="13">
        <v>8.8000000000000007</v>
      </c>
      <c r="H67" s="14">
        <v>0.2</v>
      </c>
      <c r="I67" s="7">
        <v>75</v>
      </c>
      <c r="J67" s="7">
        <v>8.35</v>
      </c>
      <c r="K67" s="7">
        <v>9.65</v>
      </c>
      <c r="L67" s="7">
        <v>75</v>
      </c>
      <c r="M67" s="10">
        <v>15950</v>
      </c>
      <c r="N67" s="7">
        <v>75</v>
      </c>
      <c r="O67" s="12">
        <v>1077</v>
      </c>
      <c r="P67" s="12">
        <v>1091.5</v>
      </c>
      <c r="Q67" s="7">
        <v>75</v>
      </c>
      <c r="R67" s="11">
        <v>-196.3</v>
      </c>
      <c r="S67" s="10">
        <v>1074.3</v>
      </c>
      <c r="T67" s="7">
        <v>22.85</v>
      </c>
      <c r="U67" s="7">
        <v>2</v>
      </c>
      <c r="V67" s="7" t="s">
        <v>12</v>
      </c>
      <c r="W67" s="7" t="s">
        <v>12</v>
      </c>
      <c r="X67" s="8"/>
    </row>
    <row r="68" spans="1:24" ht="15.75" thickBot="1">
      <c r="A68">
        <v>65</v>
      </c>
      <c r="B68" s="22"/>
      <c r="C68" s="9">
        <v>17728</v>
      </c>
      <c r="D68" s="7">
        <v>391</v>
      </c>
      <c r="E68" s="9">
        <v>9015</v>
      </c>
      <c r="F68" s="7">
        <v>16.559999999999999</v>
      </c>
      <c r="G68" s="13">
        <v>7.85</v>
      </c>
      <c r="H68" s="11">
        <v>-0.05</v>
      </c>
      <c r="I68" s="7">
        <v>75</v>
      </c>
      <c r="J68" s="7">
        <v>7.85</v>
      </c>
      <c r="K68" s="7">
        <v>7.9</v>
      </c>
      <c r="L68" s="7">
        <v>225</v>
      </c>
      <c r="M68" s="10">
        <v>16000</v>
      </c>
      <c r="N68" s="7">
        <v>75</v>
      </c>
      <c r="O68" s="12">
        <v>1129.7</v>
      </c>
      <c r="P68" s="12">
        <v>1135.0999999999999</v>
      </c>
      <c r="Q68" s="7">
        <v>150</v>
      </c>
      <c r="R68" s="11">
        <v>-100.75</v>
      </c>
      <c r="S68" s="10">
        <v>1129.75</v>
      </c>
      <c r="T68" s="7">
        <v>23.38</v>
      </c>
      <c r="U68" s="7">
        <v>306</v>
      </c>
      <c r="V68" s="7">
        <v>-45</v>
      </c>
      <c r="W68" s="9">
        <v>4523</v>
      </c>
      <c r="X68" s="8"/>
    </row>
    <row r="69" spans="1:24" ht="15.75" thickBot="1">
      <c r="A69">
        <v>66</v>
      </c>
      <c r="B69" s="22"/>
      <c r="C69" s="7">
        <v>137</v>
      </c>
      <c r="D69" s="7">
        <v>18</v>
      </c>
      <c r="E69" s="7">
        <v>75</v>
      </c>
      <c r="F69" s="7">
        <v>16.54</v>
      </c>
      <c r="G69" s="13">
        <v>6.55</v>
      </c>
      <c r="H69" s="11">
        <v>-0.75</v>
      </c>
      <c r="I69" s="7">
        <v>150</v>
      </c>
      <c r="J69" s="7">
        <v>6.6</v>
      </c>
      <c r="K69" s="7">
        <v>7.7</v>
      </c>
      <c r="L69" s="7">
        <v>450</v>
      </c>
      <c r="M69" s="10">
        <v>16050</v>
      </c>
      <c r="N69" s="9">
        <v>2700</v>
      </c>
      <c r="O69" s="12">
        <v>1140.95</v>
      </c>
      <c r="P69" s="12">
        <v>1204.25</v>
      </c>
      <c r="Q69" s="9">
        <v>4950</v>
      </c>
      <c r="R69" s="7" t="s">
        <v>12</v>
      </c>
      <c r="S69" s="13" t="s">
        <v>12</v>
      </c>
      <c r="T69" s="7" t="s">
        <v>12</v>
      </c>
      <c r="U69" s="7" t="s">
        <v>12</v>
      </c>
      <c r="V69" s="7" t="s">
        <v>12</v>
      </c>
      <c r="W69" s="7">
        <v>1</v>
      </c>
      <c r="X69" s="8"/>
    </row>
    <row r="70" spans="1:24" ht="15.75" thickBot="1">
      <c r="A70">
        <v>67</v>
      </c>
      <c r="B70" s="22"/>
      <c r="C70" s="9">
        <v>1264</v>
      </c>
      <c r="D70" s="7">
        <v>-67</v>
      </c>
      <c r="E70" s="7">
        <v>590</v>
      </c>
      <c r="F70" s="7">
        <v>16.91</v>
      </c>
      <c r="G70" s="13">
        <v>6.35</v>
      </c>
      <c r="H70" s="11">
        <v>-0.05</v>
      </c>
      <c r="I70" s="7">
        <v>450</v>
      </c>
      <c r="J70" s="7">
        <v>6.1</v>
      </c>
      <c r="K70" s="7">
        <v>6.25</v>
      </c>
      <c r="L70" s="7">
        <v>75</v>
      </c>
      <c r="M70" s="10">
        <v>16100</v>
      </c>
      <c r="N70" s="7">
        <v>75</v>
      </c>
      <c r="O70" s="12">
        <v>1223.8499999999999</v>
      </c>
      <c r="P70" s="12">
        <v>1233.4000000000001</v>
      </c>
      <c r="Q70" s="7">
        <v>75</v>
      </c>
      <c r="R70" s="7" t="s">
        <v>12</v>
      </c>
      <c r="S70" s="13" t="s">
        <v>12</v>
      </c>
      <c r="T70" s="7" t="s">
        <v>12</v>
      </c>
      <c r="U70" s="7" t="s">
        <v>12</v>
      </c>
      <c r="V70" s="7" t="s">
        <v>12</v>
      </c>
      <c r="W70" s="7">
        <v>28</v>
      </c>
      <c r="X70" s="8"/>
    </row>
    <row r="71" spans="1:24" ht="15.75" thickBot="1">
      <c r="A71">
        <v>68</v>
      </c>
      <c r="B71" s="22"/>
      <c r="C71" s="7" t="s">
        <v>12</v>
      </c>
      <c r="D71" s="7" t="s">
        <v>12</v>
      </c>
      <c r="E71" s="7" t="s">
        <v>12</v>
      </c>
      <c r="F71" s="7" t="s">
        <v>12</v>
      </c>
      <c r="G71" s="13" t="s">
        <v>12</v>
      </c>
      <c r="H71" s="7" t="s">
        <v>12</v>
      </c>
      <c r="I71" s="7">
        <v>300</v>
      </c>
      <c r="J71" s="7">
        <v>4.25</v>
      </c>
      <c r="K71" s="7">
        <v>6.3</v>
      </c>
      <c r="L71" s="7">
        <v>750</v>
      </c>
      <c r="M71" s="10">
        <v>16150</v>
      </c>
      <c r="N71" s="9">
        <v>4950</v>
      </c>
      <c r="O71" s="12">
        <v>1238.3499999999999</v>
      </c>
      <c r="P71" s="12">
        <v>1304.25</v>
      </c>
      <c r="Q71" s="9">
        <v>4950</v>
      </c>
      <c r="R71" s="7" t="s">
        <v>12</v>
      </c>
      <c r="S71" s="13" t="s">
        <v>12</v>
      </c>
      <c r="T71" s="7" t="s">
        <v>12</v>
      </c>
      <c r="U71" s="7" t="s">
        <v>12</v>
      </c>
      <c r="V71" s="7" t="s">
        <v>12</v>
      </c>
      <c r="W71" s="7" t="s">
        <v>12</v>
      </c>
      <c r="X71" s="8"/>
    </row>
    <row r="72" spans="1:24" ht="15.75" thickBot="1">
      <c r="A72">
        <v>69</v>
      </c>
      <c r="B72" s="22"/>
      <c r="C72" s="9">
        <v>1564</v>
      </c>
      <c r="D72" s="7">
        <v>-38</v>
      </c>
      <c r="E72" s="9">
        <v>1427</v>
      </c>
      <c r="F72" s="7">
        <v>17.670000000000002</v>
      </c>
      <c r="G72" s="13">
        <v>5.3</v>
      </c>
      <c r="H72" s="11">
        <v>-0.45</v>
      </c>
      <c r="I72" s="7">
        <v>900</v>
      </c>
      <c r="J72" s="7">
        <v>5.25</v>
      </c>
      <c r="K72" s="7">
        <v>5.35</v>
      </c>
      <c r="L72" s="9">
        <v>1500</v>
      </c>
      <c r="M72" s="10">
        <v>16200</v>
      </c>
      <c r="N72" s="7">
        <v>75</v>
      </c>
      <c r="O72" s="12">
        <v>1323.7</v>
      </c>
      <c r="P72" s="12">
        <v>1330.55</v>
      </c>
      <c r="Q72" s="7">
        <v>75</v>
      </c>
      <c r="R72" s="7" t="s">
        <v>12</v>
      </c>
      <c r="S72" s="13" t="s">
        <v>12</v>
      </c>
      <c r="T72" s="7" t="s">
        <v>12</v>
      </c>
      <c r="U72" s="7" t="s">
        <v>12</v>
      </c>
      <c r="V72" s="7" t="s">
        <v>12</v>
      </c>
      <c r="W72" s="7">
        <v>71</v>
      </c>
      <c r="X72" s="8"/>
    </row>
    <row r="73" spans="1:24" ht="15.75" thickBot="1">
      <c r="A73">
        <v>70</v>
      </c>
      <c r="B73" s="22"/>
      <c r="C73" s="7">
        <v>57</v>
      </c>
      <c r="D73" s="7" t="s">
        <v>12</v>
      </c>
      <c r="E73" s="7" t="s">
        <v>12</v>
      </c>
      <c r="F73" s="7" t="s">
        <v>12</v>
      </c>
      <c r="G73" s="13" t="s">
        <v>12</v>
      </c>
      <c r="H73" s="7" t="s">
        <v>12</v>
      </c>
      <c r="I73" s="7">
        <v>75</v>
      </c>
      <c r="J73" s="7">
        <v>3.65</v>
      </c>
      <c r="K73" s="7">
        <v>5.35</v>
      </c>
      <c r="L73" s="7">
        <v>750</v>
      </c>
      <c r="M73" s="10">
        <v>16250</v>
      </c>
      <c r="N73" s="9">
        <v>2625</v>
      </c>
      <c r="O73" s="12">
        <v>1335.8</v>
      </c>
      <c r="P73" s="12">
        <v>1404.35</v>
      </c>
      <c r="Q73" s="9">
        <v>4950</v>
      </c>
      <c r="R73" s="7" t="s">
        <v>12</v>
      </c>
      <c r="S73" s="13" t="s">
        <v>12</v>
      </c>
      <c r="T73" s="7" t="s">
        <v>12</v>
      </c>
      <c r="U73" s="7" t="s">
        <v>12</v>
      </c>
      <c r="V73" s="7" t="s">
        <v>12</v>
      </c>
      <c r="W73" s="7" t="s">
        <v>12</v>
      </c>
      <c r="X73" s="8"/>
    </row>
    <row r="74" spans="1:24" ht="15.75" thickBot="1">
      <c r="A74">
        <v>71</v>
      </c>
      <c r="B74" s="22"/>
      <c r="C74" s="7">
        <v>689</v>
      </c>
      <c r="D74" s="7">
        <v>-27</v>
      </c>
      <c r="E74" s="7">
        <v>274</v>
      </c>
      <c r="F74" s="7">
        <v>18.239999999999998</v>
      </c>
      <c r="G74" s="13">
        <v>4.4000000000000004</v>
      </c>
      <c r="H74" s="11">
        <v>-0.4</v>
      </c>
      <c r="I74" s="7">
        <v>300</v>
      </c>
      <c r="J74" s="7">
        <v>4.3499999999999996</v>
      </c>
      <c r="K74" s="7">
        <v>4.7</v>
      </c>
      <c r="L74" s="7">
        <v>75</v>
      </c>
      <c r="M74" s="10">
        <v>16300</v>
      </c>
      <c r="N74" s="7">
        <v>75</v>
      </c>
      <c r="O74" s="12">
        <v>1419.85</v>
      </c>
      <c r="P74" s="12">
        <v>1431.55</v>
      </c>
      <c r="Q74" s="7">
        <v>75</v>
      </c>
      <c r="R74" s="7" t="s">
        <v>12</v>
      </c>
      <c r="S74" s="13" t="s">
        <v>12</v>
      </c>
      <c r="T74" s="7" t="s">
        <v>12</v>
      </c>
      <c r="U74" s="7" t="s">
        <v>12</v>
      </c>
      <c r="V74" s="7" t="s">
        <v>12</v>
      </c>
      <c r="W74" s="7">
        <v>17</v>
      </c>
      <c r="X74" s="8"/>
    </row>
    <row r="75" spans="1:24" ht="15.75" thickBot="1">
      <c r="A75">
        <v>72</v>
      </c>
      <c r="B75" s="22"/>
      <c r="C75" s="7" t="s">
        <v>12</v>
      </c>
      <c r="D75" s="7" t="s">
        <v>12</v>
      </c>
      <c r="E75" s="7" t="s">
        <v>12</v>
      </c>
      <c r="F75" s="7" t="s">
        <v>12</v>
      </c>
      <c r="G75" s="13" t="s">
        <v>12</v>
      </c>
      <c r="H75" s="7" t="s">
        <v>12</v>
      </c>
      <c r="I75" s="7">
        <v>300</v>
      </c>
      <c r="J75" s="7">
        <v>3.1</v>
      </c>
      <c r="K75" s="7">
        <v>4.95</v>
      </c>
      <c r="L75" s="7">
        <v>75</v>
      </c>
      <c r="M75" s="10">
        <v>16350</v>
      </c>
      <c r="N75" s="9">
        <v>2250</v>
      </c>
      <c r="O75" s="12">
        <v>1431.1</v>
      </c>
      <c r="P75" s="12">
        <v>1493.65</v>
      </c>
      <c r="Q75" s="9">
        <v>4950</v>
      </c>
      <c r="R75" s="7" t="s">
        <v>12</v>
      </c>
      <c r="S75" s="13" t="s">
        <v>12</v>
      </c>
      <c r="T75" s="7" t="s">
        <v>12</v>
      </c>
      <c r="U75" s="7" t="s">
        <v>12</v>
      </c>
      <c r="V75" s="7" t="s">
        <v>12</v>
      </c>
      <c r="W75" s="7" t="s">
        <v>12</v>
      </c>
      <c r="X75" s="8"/>
    </row>
    <row r="76" spans="1:24" ht="15.75" thickBot="1">
      <c r="A76">
        <v>73</v>
      </c>
      <c r="B76" s="22"/>
      <c r="C76" s="7">
        <v>904</v>
      </c>
      <c r="D76" s="7">
        <v>9</v>
      </c>
      <c r="E76" s="7">
        <v>39</v>
      </c>
      <c r="F76" s="7">
        <v>19.04</v>
      </c>
      <c r="G76" s="13">
        <v>4.05</v>
      </c>
      <c r="H76" s="11">
        <v>-0.55000000000000004</v>
      </c>
      <c r="I76" s="7">
        <v>150</v>
      </c>
      <c r="J76" s="7">
        <v>3.6</v>
      </c>
      <c r="K76" s="7">
        <v>4</v>
      </c>
      <c r="L76" s="7">
        <v>525</v>
      </c>
      <c r="M76" s="10">
        <v>16400</v>
      </c>
      <c r="N76" s="7">
        <v>75</v>
      </c>
      <c r="O76" s="12">
        <v>1517.45</v>
      </c>
      <c r="P76" s="12">
        <v>1533.55</v>
      </c>
      <c r="Q76" s="7">
        <v>75</v>
      </c>
      <c r="R76" s="11">
        <v>-181.4</v>
      </c>
      <c r="S76" s="10">
        <v>1525.45</v>
      </c>
      <c r="T76" s="7">
        <v>30.03</v>
      </c>
      <c r="U76" s="7">
        <v>2</v>
      </c>
      <c r="V76" s="7" t="s">
        <v>12</v>
      </c>
      <c r="W76" s="7">
        <v>7</v>
      </c>
      <c r="X76" s="8"/>
    </row>
    <row r="77" spans="1:24" ht="15.75" thickBot="1">
      <c r="A77">
        <v>74</v>
      </c>
      <c r="B77" s="22"/>
      <c r="C77" s="7" t="s">
        <v>12</v>
      </c>
      <c r="D77" s="7" t="s">
        <v>12</v>
      </c>
      <c r="E77" s="7" t="s">
        <v>12</v>
      </c>
      <c r="F77" s="7" t="s">
        <v>12</v>
      </c>
      <c r="G77" s="13" t="s">
        <v>12</v>
      </c>
      <c r="H77" s="7" t="s">
        <v>12</v>
      </c>
      <c r="I77" s="7">
        <v>525</v>
      </c>
      <c r="J77" s="7">
        <v>2.2999999999999998</v>
      </c>
      <c r="K77" s="7">
        <v>4.25</v>
      </c>
      <c r="L77" s="7">
        <v>300</v>
      </c>
      <c r="M77" s="10">
        <v>16450</v>
      </c>
      <c r="N77" s="9">
        <v>2625</v>
      </c>
      <c r="O77" s="12">
        <v>1526.45</v>
      </c>
      <c r="P77" s="12">
        <v>1607.1</v>
      </c>
      <c r="Q77" s="9">
        <v>4950</v>
      </c>
      <c r="R77" s="7" t="s">
        <v>12</v>
      </c>
      <c r="S77" s="13" t="s">
        <v>12</v>
      </c>
      <c r="T77" s="7" t="s">
        <v>12</v>
      </c>
      <c r="U77" s="7" t="s">
        <v>12</v>
      </c>
      <c r="V77" s="7" t="s">
        <v>12</v>
      </c>
      <c r="W77" s="7" t="s">
        <v>12</v>
      </c>
      <c r="X77" s="8"/>
    </row>
    <row r="78" spans="1:24" ht="15.75" thickBot="1">
      <c r="A78">
        <v>75</v>
      </c>
      <c r="B78" s="22"/>
      <c r="C78" s="9">
        <v>8065</v>
      </c>
      <c r="D78" s="7">
        <v>-220</v>
      </c>
      <c r="E78" s="9">
        <v>1813</v>
      </c>
      <c r="F78" s="7">
        <v>19.46</v>
      </c>
      <c r="G78" s="13">
        <v>3.2</v>
      </c>
      <c r="H78" s="11">
        <v>-0.6</v>
      </c>
      <c r="I78" s="7">
        <v>75</v>
      </c>
      <c r="J78" s="7">
        <v>3.15</v>
      </c>
      <c r="K78" s="7">
        <v>3.2</v>
      </c>
      <c r="L78" s="9">
        <v>1200</v>
      </c>
      <c r="M78" s="10">
        <v>16500</v>
      </c>
      <c r="N78" s="7">
        <v>75</v>
      </c>
      <c r="O78" s="12">
        <v>1618.8</v>
      </c>
      <c r="P78" s="12">
        <v>1625</v>
      </c>
      <c r="Q78" s="7">
        <v>75</v>
      </c>
      <c r="R78" s="11">
        <v>-102.55</v>
      </c>
      <c r="S78" s="10">
        <v>1620.15</v>
      </c>
      <c r="T78" s="7">
        <v>29.57</v>
      </c>
      <c r="U78" s="7">
        <v>123</v>
      </c>
      <c r="V78" s="7">
        <v>37</v>
      </c>
      <c r="W78" s="9">
        <v>3566</v>
      </c>
      <c r="X78" s="8"/>
    </row>
    <row r="79" spans="1:24" ht="15.75" thickBot="1">
      <c r="A79">
        <v>76</v>
      </c>
      <c r="B79" s="22"/>
      <c r="C79" s="7" t="s">
        <v>12</v>
      </c>
      <c r="D79" s="7" t="s">
        <v>12</v>
      </c>
      <c r="E79" s="7" t="s">
        <v>12</v>
      </c>
      <c r="F79" s="7" t="s">
        <v>12</v>
      </c>
      <c r="G79" s="13" t="s">
        <v>12</v>
      </c>
      <c r="H79" s="7" t="s">
        <v>12</v>
      </c>
      <c r="I79" s="7">
        <v>525</v>
      </c>
      <c r="J79" s="7">
        <v>2.5499999999999998</v>
      </c>
      <c r="K79" s="7">
        <v>3.45</v>
      </c>
      <c r="L79" s="7">
        <v>300</v>
      </c>
      <c r="M79" s="10">
        <v>16550</v>
      </c>
      <c r="N79" s="9">
        <v>2625</v>
      </c>
      <c r="O79" s="12">
        <v>1622.4</v>
      </c>
      <c r="P79" s="12">
        <v>1702.25</v>
      </c>
      <c r="Q79" s="9">
        <v>4950</v>
      </c>
      <c r="R79" s="7" t="s">
        <v>12</v>
      </c>
      <c r="S79" s="13" t="s">
        <v>12</v>
      </c>
      <c r="T79" s="7" t="s">
        <v>12</v>
      </c>
      <c r="U79" s="7" t="s">
        <v>12</v>
      </c>
      <c r="V79" s="7" t="s">
        <v>12</v>
      </c>
      <c r="W79" s="7" t="s">
        <v>12</v>
      </c>
      <c r="X79" s="8"/>
    </row>
    <row r="80" spans="1:24" ht="15.75" thickBot="1">
      <c r="A80">
        <v>77</v>
      </c>
      <c r="B80" s="22"/>
      <c r="C80" s="7">
        <v>174</v>
      </c>
      <c r="D80" s="7">
        <v>1</v>
      </c>
      <c r="E80" s="7">
        <v>31</v>
      </c>
      <c r="F80" s="7">
        <v>20.62</v>
      </c>
      <c r="G80" s="13">
        <v>3.45</v>
      </c>
      <c r="H80" s="11">
        <v>-0.15</v>
      </c>
      <c r="I80" s="7">
        <v>75</v>
      </c>
      <c r="J80" s="7">
        <v>3.3</v>
      </c>
      <c r="K80" s="7">
        <v>3.4</v>
      </c>
      <c r="L80" s="9">
        <v>4950</v>
      </c>
      <c r="M80" s="10">
        <v>16600</v>
      </c>
      <c r="N80" s="7">
        <v>300</v>
      </c>
      <c r="O80" s="12">
        <v>1711.5</v>
      </c>
      <c r="P80" s="12">
        <v>1729</v>
      </c>
      <c r="Q80" s="7">
        <v>75</v>
      </c>
      <c r="R80" s="11">
        <v>-112.6</v>
      </c>
      <c r="S80" s="10">
        <v>1757.75</v>
      </c>
      <c r="T80" s="7">
        <v>38.1</v>
      </c>
      <c r="U80" s="7">
        <v>2</v>
      </c>
      <c r="V80" s="7" t="s">
        <v>12</v>
      </c>
      <c r="W80" s="7">
        <v>49</v>
      </c>
      <c r="X80" s="8"/>
    </row>
    <row r="81" spans="1:24" ht="15.75" thickBot="1">
      <c r="A81">
        <v>78</v>
      </c>
      <c r="B81" s="22"/>
      <c r="C81" s="7" t="s">
        <v>12</v>
      </c>
      <c r="D81" s="7" t="s">
        <v>12</v>
      </c>
      <c r="E81" s="7" t="s">
        <v>12</v>
      </c>
      <c r="F81" s="7" t="s">
        <v>12</v>
      </c>
      <c r="G81" s="13" t="s">
        <v>12</v>
      </c>
      <c r="H81" s="7" t="s">
        <v>12</v>
      </c>
      <c r="I81" s="7">
        <v>300</v>
      </c>
      <c r="J81" s="7">
        <v>2.1</v>
      </c>
      <c r="K81" s="7">
        <v>3.65</v>
      </c>
      <c r="L81" s="7">
        <v>300</v>
      </c>
      <c r="M81" s="10">
        <v>16650</v>
      </c>
      <c r="N81" s="9">
        <v>2625</v>
      </c>
      <c r="O81" s="12">
        <v>1714.95</v>
      </c>
      <c r="P81" s="12">
        <v>1862.4</v>
      </c>
      <c r="Q81" s="9">
        <v>1125</v>
      </c>
      <c r="R81" s="7" t="s">
        <v>12</v>
      </c>
      <c r="S81" s="13" t="s">
        <v>12</v>
      </c>
      <c r="T81" s="7" t="s">
        <v>12</v>
      </c>
      <c r="U81" s="7" t="s">
        <v>12</v>
      </c>
      <c r="V81" s="7" t="s">
        <v>12</v>
      </c>
      <c r="W81" s="7" t="s">
        <v>12</v>
      </c>
      <c r="X81" s="8"/>
    </row>
    <row r="82" spans="1:24" ht="15.75" thickBot="1">
      <c r="A82">
        <v>79</v>
      </c>
      <c r="B82" s="22"/>
      <c r="C82" s="7">
        <v>521</v>
      </c>
      <c r="D82" s="7">
        <v>-2</v>
      </c>
      <c r="E82" s="7">
        <v>291</v>
      </c>
      <c r="F82" s="7">
        <v>20.77</v>
      </c>
      <c r="G82" s="13">
        <v>2.5499999999999998</v>
      </c>
      <c r="H82" s="11">
        <v>-1</v>
      </c>
      <c r="I82" s="7">
        <v>525</v>
      </c>
      <c r="J82" s="7">
        <v>2.5</v>
      </c>
      <c r="K82" s="7">
        <v>2.7</v>
      </c>
      <c r="L82" s="7">
        <v>75</v>
      </c>
      <c r="M82" s="10">
        <v>16700</v>
      </c>
      <c r="N82" s="7">
        <v>150</v>
      </c>
      <c r="O82" s="12">
        <v>1815.65</v>
      </c>
      <c r="P82" s="12">
        <v>1825.05</v>
      </c>
      <c r="Q82" s="7">
        <v>75</v>
      </c>
      <c r="R82" s="11">
        <v>-99.25</v>
      </c>
      <c r="S82" s="10">
        <v>1807.95</v>
      </c>
      <c r="T82" s="7">
        <v>30.88</v>
      </c>
      <c r="U82" s="7">
        <v>2</v>
      </c>
      <c r="V82" s="7" t="s">
        <v>12</v>
      </c>
      <c r="W82" s="7">
        <v>131</v>
      </c>
      <c r="X82" s="8"/>
    </row>
    <row r="83" spans="1:24" ht="15.75" thickBot="1">
      <c r="A83">
        <v>80</v>
      </c>
      <c r="B83" s="22"/>
      <c r="C83" s="7">
        <v>498</v>
      </c>
      <c r="D83" s="7">
        <v>15</v>
      </c>
      <c r="E83" s="7">
        <v>77</v>
      </c>
      <c r="F83" s="7">
        <v>21.4</v>
      </c>
      <c r="G83" s="13">
        <v>2.7</v>
      </c>
      <c r="H83" s="11">
        <v>-0.75</v>
      </c>
      <c r="I83" s="7">
        <v>75</v>
      </c>
      <c r="J83" s="7">
        <v>2.2999999999999998</v>
      </c>
      <c r="K83" s="7">
        <v>2.65</v>
      </c>
      <c r="L83" s="7">
        <v>75</v>
      </c>
      <c r="M83" s="10">
        <v>16750</v>
      </c>
      <c r="N83" s="7">
        <v>150</v>
      </c>
      <c r="O83" s="12">
        <v>1862.5</v>
      </c>
      <c r="P83" s="12">
        <v>1879.55</v>
      </c>
      <c r="Q83" s="7">
        <v>75</v>
      </c>
      <c r="R83" s="7" t="s">
        <v>12</v>
      </c>
      <c r="S83" s="13" t="s">
        <v>12</v>
      </c>
      <c r="T83" s="7" t="s">
        <v>12</v>
      </c>
      <c r="U83" s="7" t="s">
        <v>12</v>
      </c>
      <c r="V83" s="7" t="s">
        <v>12</v>
      </c>
      <c r="W83" s="7">
        <v>10</v>
      </c>
      <c r="X83" s="8"/>
    </row>
    <row r="84" spans="1:24" ht="15.75" thickBot="1">
      <c r="A84">
        <v>81</v>
      </c>
      <c r="B84" s="22"/>
      <c r="C84" s="7" t="s">
        <v>12</v>
      </c>
      <c r="D84" s="7" t="s">
        <v>12</v>
      </c>
      <c r="E84" s="7" t="s">
        <v>12</v>
      </c>
      <c r="F84" s="7" t="s">
        <v>12</v>
      </c>
      <c r="G84" s="13" t="s">
        <v>12</v>
      </c>
      <c r="H84" s="7" t="s">
        <v>12</v>
      </c>
      <c r="I84" s="7">
        <v>300</v>
      </c>
      <c r="J84" s="7">
        <v>4.55</v>
      </c>
      <c r="K84" s="7">
        <v>10.35</v>
      </c>
      <c r="L84" s="7">
        <v>600</v>
      </c>
      <c r="M84" s="10">
        <v>16150</v>
      </c>
      <c r="N84" s="9">
        <v>2625</v>
      </c>
      <c r="O84" s="12">
        <v>1224.9000000000001</v>
      </c>
      <c r="P84" s="12">
        <v>1383.7</v>
      </c>
      <c r="Q84" s="9">
        <v>2625</v>
      </c>
      <c r="R84" s="7" t="s">
        <v>12</v>
      </c>
      <c r="S84" s="13" t="s">
        <v>12</v>
      </c>
      <c r="T84" s="7" t="s">
        <v>12</v>
      </c>
      <c r="U84" s="7" t="s">
        <v>12</v>
      </c>
      <c r="V84" s="7" t="s">
        <v>12</v>
      </c>
      <c r="W84" s="7">
        <v>1</v>
      </c>
      <c r="X84" s="8"/>
    </row>
    <row r="85" spans="1:24" ht="15.75" thickBot="1">
      <c r="A85">
        <v>82</v>
      </c>
      <c r="B85" s="22"/>
      <c r="C85" s="9">
        <v>2136</v>
      </c>
      <c r="D85" s="7">
        <v>11</v>
      </c>
      <c r="E85" s="9">
        <v>2388</v>
      </c>
      <c r="F85" s="7">
        <v>18.22</v>
      </c>
      <c r="G85" s="13">
        <v>8.1999999999999993</v>
      </c>
      <c r="H85" s="11">
        <v>-0.2</v>
      </c>
      <c r="I85" s="9">
        <v>1650</v>
      </c>
      <c r="J85" s="7">
        <v>8.1999999999999993</v>
      </c>
      <c r="K85" s="7">
        <v>9.0500000000000007</v>
      </c>
      <c r="L85" s="7">
        <v>75</v>
      </c>
      <c r="M85" s="10">
        <v>16200</v>
      </c>
      <c r="N85" s="7">
        <v>75</v>
      </c>
      <c r="O85" s="12">
        <v>1302.5999999999999</v>
      </c>
      <c r="P85" s="12">
        <v>1329.85</v>
      </c>
      <c r="Q85" s="7">
        <v>75</v>
      </c>
      <c r="R85" s="11">
        <v>-95</v>
      </c>
      <c r="S85" s="10">
        <v>1285</v>
      </c>
      <c r="T85" s="7" t="s">
        <v>12</v>
      </c>
      <c r="U85" s="7">
        <v>11</v>
      </c>
      <c r="V85" s="7" t="s">
        <v>12</v>
      </c>
      <c r="W85" s="7">
        <v>69</v>
      </c>
      <c r="X85" s="8"/>
    </row>
    <row r="86" spans="1:24" ht="15.75" thickBot="1">
      <c r="A86">
        <v>83</v>
      </c>
      <c r="B86" s="22"/>
      <c r="C86" s="7">
        <v>59</v>
      </c>
      <c r="D86" s="7">
        <v>7</v>
      </c>
      <c r="E86" s="7">
        <v>117</v>
      </c>
      <c r="F86" s="7">
        <v>18.55</v>
      </c>
      <c r="G86" s="13">
        <v>7.65</v>
      </c>
      <c r="H86" s="14">
        <v>1.25</v>
      </c>
      <c r="I86" s="7">
        <v>75</v>
      </c>
      <c r="J86" s="7">
        <v>7.4</v>
      </c>
      <c r="K86" s="7">
        <v>10.5</v>
      </c>
      <c r="L86" s="9">
        <v>1500</v>
      </c>
      <c r="M86" s="10">
        <v>16250</v>
      </c>
      <c r="N86" s="9">
        <v>2625</v>
      </c>
      <c r="O86" s="12">
        <v>1327.3</v>
      </c>
      <c r="P86" s="12">
        <v>1430.8</v>
      </c>
      <c r="Q86" s="9">
        <v>2625</v>
      </c>
      <c r="R86" s="7" t="s">
        <v>12</v>
      </c>
      <c r="S86" s="13" t="s">
        <v>12</v>
      </c>
      <c r="T86" s="7" t="s">
        <v>12</v>
      </c>
      <c r="U86" s="7" t="s">
        <v>12</v>
      </c>
      <c r="V86" s="7" t="s">
        <v>12</v>
      </c>
      <c r="W86" s="7" t="s">
        <v>12</v>
      </c>
      <c r="X86" s="8"/>
    </row>
    <row r="87" spans="1:24" ht="15.75" thickBot="1">
      <c r="A87">
        <v>84</v>
      </c>
      <c r="B87" s="22"/>
      <c r="C87" s="9">
        <v>1445</v>
      </c>
      <c r="D87" s="7">
        <v>45</v>
      </c>
      <c r="E87" s="7">
        <v>621</v>
      </c>
      <c r="F87" s="7">
        <v>18.88</v>
      </c>
      <c r="G87" s="13">
        <v>7.15</v>
      </c>
      <c r="H87" s="11">
        <v>-0.25</v>
      </c>
      <c r="I87" s="7">
        <v>75</v>
      </c>
      <c r="J87" s="7">
        <v>6.9</v>
      </c>
      <c r="K87" s="7">
        <v>9.3000000000000007</v>
      </c>
      <c r="L87" s="7">
        <v>75</v>
      </c>
      <c r="M87" s="10">
        <v>16300</v>
      </c>
      <c r="N87" s="7">
        <v>75</v>
      </c>
      <c r="O87" s="12">
        <v>1399.45</v>
      </c>
      <c r="P87" s="12">
        <v>1433.75</v>
      </c>
      <c r="Q87" s="7">
        <v>75</v>
      </c>
      <c r="R87" s="7" t="s">
        <v>12</v>
      </c>
      <c r="S87" s="13" t="s">
        <v>12</v>
      </c>
      <c r="T87" s="7" t="s">
        <v>12</v>
      </c>
      <c r="U87" s="7" t="s">
        <v>12</v>
      </c>
      <c r="V87" s="7" t="s">
        <v>12</v>
      </c>
      <c r="W87" s="7">
        <v>3</v>
      </c>
      <c r="X87" s="8"/>
    </row>
    <row r="88" spans="1:24" ht="15.75" thickBot="1">
      <c r="A88">
        <v>85</v>
      </c>
      <c r="B88" s="22"/>
      <c r="C88" s="7">
        <v>50</v>
      </c>
      <c r="D88" s="7" t="s">
        <v>12</v>
      </c>
      <c r="E88" s="7">
        <v>44</v>
      </c>
      <c r="F88" s="7">
        <v>19.3</v>
      </c>
      <c r="G88" s="13">
        <v>6.9</v>
      </c>
      <c r="H88" s="7" t="s">
        <v>12</v>
      </c>
      <c r="I88" s="9">
        <v>1500</v>
      </c>
      <c r="J88" s="7">
        <v>3.55</v>
      </c>
      <c r="K88" s="7">
        <v>7.2</v>
      </c>
      <c r="L88" s="7">
        <v>75</v>
      </c>
      <c r="M88" s="10">
        <v>16350</v>
      </c>
      <c r="N88" s="9">
        <v>2625</v>
      </c>
      <c r="O88" s="12">
        <v>1423.6</v>
      </c>
      <c r="P88" s="12">
        <v>1520.55</v>
      </c>
      <c r="Q88" s="9">
        <v>2700</v>
      </c>
      <c r="R88" s="7" t="s">
        <v>12</v>
      </c>
      <c r="S88" s="13" t="s">
        <v>12</v>
      </c>
      <c r="T88" s="7" t="s">
        <v>12</v>
      </c>
      <c r="U88" s="7" t="s">
        <v>12</v>
      </c>
      <c r="V88" s="7" t="s">
        <v>12</v>
      </c>
      <c r="W88" s="7" t="s">
        <v>12</v>
      </c>
      <c r="X88" s="8"/>
    </row>
    <row r="89" spans="1:24" ht="15.75" thickBot="1">
      <c r="A89">
        <v>86</v>
      </c>
      <c r="B89" s="22"/>
      <c r="C89" s="7">
        <v>712</v>
      </c>
      <c r="D89" s="7">
        <v>-53</v>
      </c>
      <c r="E89" s="7">
        <v>710</v>
      </c>
      <c r="F89" s="7">
        <v>20.09</v>
      </c>
      <c r="G89" s="13">
        <v>7.5</v>
      </c>
      <c r="H89" s="14">
        <v>1</v>
      </c>
      <c r="I89" s="7">
        <v>75</v>
      </c>
      <c r="J89" s="7">
        <v>6</v>
      </c>
      <c r="K89" s="7">
        <v>7.45</v>
      </c>
      <c r="L89" s="7">
        <v>75</v>
      </c>
      <c r="M89" s="10">
        <v>16400</v>
      </c>
      <c r="N89" s="7">
        <v>75</v>
      </c>
      <c r="O89" s="12">
        <v>1497.9</v>
      </c>
      <c r="P89" s="12">
        <v>1530.95</v>
      </c>
      <c r="Q89" s="7">
        <v>75</v>
      </c>
      <c r="R89" s="7" t="s">
        <v>12</v>
      </c>
      <c r="S89" s="13" t="s">
        <v>12</v>
      </c>
      <c r="T89" s="7" t="s">
        <v>12</v>
      </c>
      <c r="U89" s="7" t="s">
        <v>12</v>
      </c>
      <c r="V89" s="7" t="s">
        <v>12</v>
      </c>
      <c r="W89" s="7">
        <v>3</v>
      </c>
      <c r="X89" s="8"/>
    </row>
    <row r="90" spans="1:24" ht="15.75" thickBot="1">
      <c r="A90">
        <v>87</v>
      </c>
      <c r="B90" s="22"/>
      <c r="C90" s="7" t="s">
        <v>12</v>
      </c>
      <c r="D90" s="7" t="s">
        <v>12</v>
      </c>
      <c r="E90" s="7" t="s">
        <v>12</v>
      </c>
      <c r="F90" s="7" t="s">
        <v>12</v>
      </c>
      <c r="G90" s="13" t="s">
        <v>12</v>
      </c>
      <c r="H90" s="7" t="s">
        <v>12</v>
      </c>
      <c r="I90" s="7">
        <v>600</v>
      </c>
      <c r="J90" s="7">
        <v>4.0999999999999996</v>
      </c>
      <c r="K90" s="7">
        <v>7</v>
      </c>
      <c r="L90" s="7">
        <v>300</v>
      </c>
      <c r="M90" s="10">
        <v>16450</v>
      </c>
      <c r="N90" s="9">
        <v>2625</v>
      </c>
      <c r="O90" s="12">
        <v>1518.2</v>
      </c>
      <c r="P90" s="12">
        <v>1672.15</v>
      </c>
      <c r="Q90" s="9">
        <v>2625</v>
      </c>
      <c r="R90" s="7" t="s">
        <v>12</v>
      </c>
      <c r="S90" s="13" t="s">
        <v>12</v>
      </c>
      <c r="T90" s="7" t="s">
        <v>12</v>
      </c>
      <c r="U90" s="7" t="s">
        <v>12</v>
      </c>
      <c r="V90" s="7" t="s">
        <v>12</v>
      </c>
      <c r="W90" s="7" t="s">
        <v>12</v>
      </c>
      <c r="X90" s="8"/>
    </row>
    <row r="91" spans="1:24" ht="15.75" thickBot="1">
      <c r="A91">
        <v>88</v>
      </c>
      <c r="B91" s="22"/>
      <c r="C91" s="9">
        <v>7636</v>
      </c>
      <c r="D91" s="7">
        <v>70</v>
      </c>
      <c r="E91" s="9">
        <v>4732</v>
      </c>
      <c r="F91" s="7">
        <v>19.8</v>
      </c>
      <c r="G91" s="13">
        <v>4.9000000000000004</v>
      </c>
      <c r="H91" s="11">
        <v>-1.2</v>
      </c>
      <c r="I91" s="7">
        <v>750</v>
      </c>
      <c r="J91" s="7">
        <v>4.9000000000000004</v>
      </c>
      <c r="K91" s="7">
        <v>5</v>
      </c>
      <c r="L91" s="7">
        <v>150</v>
      </c>
      <c r="M91" s="10">
        <v>16500</v>
      </c>
      <c r="N91" s="7">
        <v>75</v>
      </c>
      <c r="O91" s="12">
        <v>1609.25</v>
      </c>
      <c r="P91" s="12">
        <v>1612.8</v>
      </c>
      <c r="Q91" s="7">
        <v>300</v>
      </c>
      <c r="R91" s="11">
        <v>-124.4</v>
      </c>
      <c r="S91" s="10">
        <v>1611.9</v>
      </c>
      <c r="T91" s="7">
        <v>25.29</v>
      </c>
      <c r="U91" s="7">
        <v>358</v>
      </c>
      <c r="V91" s="7">
        <v>-71</v>
      </c>
      <c r="W91" s="9">
        <v>4551</v>
      </c>
      <c r="X91" s="8"/>
    </row>
    <row r="92" spans="1:24" ht="15.75" thickBot="1">
      <c r="A92">
        <v>89</v>
      </c>
      <c r="B92" s="22"/>
      <c r="C92" s="7">
        <v>33</v>
      </c>
      <c r="D92" s="7">
        <v>-5</v>
      </c>
      <c r="E92" s="7">
        <v>42</v>
      </c>
      <c r="F92" s="7">
        <v>20.39</v>
      </c>
      <c r="G92" s="13">
        <v>5.05</v>
      </c>
      <c r="H92" s="11">
        <v>-0.7</v>
      </c>
      <c r="I92" s="7">
        <v>900</v>
      </c>
      <c r="J92" s="7">
        <v>4.0999999999999996</v>
      </c>
      <c r="K92" s="7">
        <v>5.7</v>
      </c>
      <c r="L92" s="7">
        <v>75</v>
      </c>
      <c r="M92" s="10">
        <v>16550</v>
      </c>
      <c r="N92" s="9">
        <v>2625</v>
      </c>
      <c r="O92" s="12">
        <v>1616.05</v>
      </c>
      <c r="P92" s="12">
        <v>1747.15</v>
      </c>
      <c r="Q92" s="9">
        <v>2625</v>
      </c>
      <c r="R92" s="7" t="s">
        <v>12</v>
      </c>
      <c r="S92" s="13" t="s">
        <v>12</v>
      </c>
      <c r="T92" s="7" t="s">
        <v>12</v>
      </c>
      <c r="U92" s="7" t="s">
        <v>12</v>
      </c>
      <c r="V92" s="7" t="s">
        <v>12</v>
      </c>
      <c r="W92" s="7" t="s">
        <v>12</v>
      </c>
      <c r="X92" s="8"/>
    </row>
    <row r="93" spans="1:24" ht="15.75" thickBot="1">
      <c r="A93">
        <v>90</v>
      </c>
      <c r="B93" s="22"/>
      <c r="C93" s="7">
        <v>316</v>
      </c>
      <c r="D93" s="7">
        <v>-63</v>
      </c>
      <c r="E93" s="7">
        <v>412</v>
      </c>
      <c r="F93" s="7">
        <v>20.440000000000001</v>
      </c>
      <c r="G93" s="13">
        <v>4.3499999999999996</v>
      </c>
      <c r="H93" s="11">
        <v>-1.5</v>
      </c>
      <c r="I93" s="7">
        <v>75</v>
      </c>
      <c r="J93" s="7">
        <v>4.3</v>
      </c>
      <c r="K93" s="7">
        <v>4.45</v>
      </c>
      <c r="L93" s="7">
        <v>150</v>
      </c>
      <c r="M93" s="10">
        <v>16600</v>
      </c>
      <c r="N93" s="7">
        <v>75</v>
      </c>
      <c r="O93" s="12">
        <v>1688.85</v>
      </c>
      <c r="P93" s="12">
        <v>1733.95</v>
      </c>
      <c r="Q93" s="7">
        <v>75</v>
      </c>
      <c r="R93" s="7" t="s">
        <v>12</v>
      </c>
      <c r="S93" s="13" t="s">
        <v>12</v>
      </c>
      <c r="T93" s="7" t="s">
        <v>12</v>
      </c>
      <c r="U93" s="7" t="s">
        <v>12</v>
      </c>
      <c r="V93" s="7" t="s">
        <v>12</v>
      </c>
      <c r="W93" s="7">
        <v>3</v>
      </c>
      <c r="X93" s="8"/>
    </row>
    <row r="94" spans="1:24" ht="15.75" thickBot="1">
      <c r="A94">
        <v>91</v>
      </c>
      <c r="B94" s="22"/>
      <c r="C94" s="7">
        <v>247</v>
      </c>
      <c r="D94" s="7">
        <v>9</v>
      </c>
      <c r="E94" s="7">
        <v>308</v>
      </c>
      <c r="F94" s="7">
        <v>20.67</v>
      </c>
      <c r="G94" s="13">
        <v>4</v>
      </c>
      <c r="H94" s="11">
        <v>-1.55</v>
      </c>
      <c r="I94" s="7">
        <v>75</v>
      </c>
      <c r="J94" s="7">
        <v>3.9</v>
      </c>
      <c r="K94" s="7">
        <v>4.95</v>
      </c>
      <c r="L94" s="7">
        <v>75</v>
      </c>
      <c r="M94" s="10">
        <v>16650</v>
      </c>
      <c r="N94" s="9">
        <v>2625</v>
      </c>
      <c r="O94" s="12">
        <v>1715.55</v>
      </c>
      <c r="P94" s="12">
        <v>1859.65</v>
      </c>
      <c r="Q94" s="9">
        <v>2625</v>
      </c>
      <c r="R94" s="7" t="s">
        <v>12</v>
      </c>
      <c r="S94" s="13" t="s">
        <v>12</v>
      </c>
      <c r="T94" s="7" t="s">
        <v>12</v>
      </c>
      <c r="U94" s="7" t="s">
        <v>12</v>
      </c>
      <c r="V94" s="7" t="s">
        <v>12</v>
      </c>
      <c r="W94" s="7">
        <v>1</v>
      </c>
      <c r="X94" s="8"/>
    </row>
    <row r="95" spans="1:24" ht="15.75" thickBot="1">
      <c r="A95">
        <v>92</v>
      </c>
      <c r="B95" s="22"/>
      <c r="C95" s="7">
        <v>418</v>
      </c>
      <c r="D95" s="7">
        <v>-45</v>
      </c>
      <c r="E95" s="7">
        <v>201</v>
      </c>
      <c r="F95" s="7">
        <v>20.73</v>
      </c>
      <c r="G95" s="13">
        <v>3.45</v>
      </c>
      <c r="H95" s="11">
        <v>-1.7</v>
      </c>
      <c r="I95" s="7">
        <v>600</v>
      </c>
      <c r="J95" s="7">
        <v>3.5</v>
      </c>
      <c r="K95" s="7">
        <v>4.45</v>
      </c>
      <c r="L95" s="7">
        <v>75</v>
      </c>
      <c r="M95" s="10">
        <v>16700</v>
      </c>
      <c r="N95" s="7">
        <v>75</v>
      </c>
      <c r="O95" s="12">
        <v>1793.7</v>
      </c>
      <c r="P95" s="12">
        <v>1826.45</v>
      </c>
      <c r="Q95" s="7">
        <v>75</v>
      </c>
      <c r="R95" s="7" t="s">
        <v>12</v>
      </c>
      <c r="S95" s="13" t="s">
        <v>12</v>
      </c>
      <c r="T95" s="7" t="s">
        <v>12</v>
      </c>
      <c r="U95" s="7" t="s">
        <v>12</v>
      </c>
      <c r="V95" s="7" t="s">
        <v>12</v>
      </c>
      <c r="W95" s="7">
        <v>6</v>
      </c>
      <c r="X95" s="8"/>
    </row>
    <row r="96" spans="1:24" ht="15.75" thickBot="1">
      <c r="A96">
        <v>93</v>
      </c>
      <c r="B96" s="22"/>
      <c r="C96" s="7" t="s">
        <v>12</v>
      </c>
      <c r="D96" s="7" t="s">
        <v>12</v>
      </c>
      <c r="E96" s="7" t="s">
        <v>12</v>
      </c>
      <c r="F96" s="7" t="s">
        <v>12</v>
      </c>
      <c r="G96" s="13" t="s">
        <v>12</v>
      </c>
      <c r="H96" s="7" t="s">
        <v>12</v>
      </c>
      <c r="I96" s="7">
        <v>600</v>
      </c>
      <c r="J96" s="7">
        <v>2.65</v>
      </c>
      <c r="K96" s="7">
        <v>6.5</v>
      </c>
      <c r="L96" s="7">
        <v>300</v>
      </c>
      <c r="M96" s="10">
        <v>16750</v>
      </c>
      <c r="N96" s="9">
        <v>2625</v>
      </c>
      <c r="O96" s="12">
        <v>1814.05</v>
      </c>
      <c r="P96" s="12">
        <v>2025.5</v>
      </c>
      <c r="Q96" s="9">
        <v>2625</v>
      </c>
      <c r="R96" s="7" t="s">
        <v>12</v>
      </c>
      <c r="S96" s="13" t="s">
        <v>12</v>
      </c>
      <c r="T96" s="7" t="s">
        <v>12</v>
      </c>
      <c r="U96" s="7" t="s">
        <v>12</v>
      </c>
      <c r="V96" s="7" t="s">
        <v>12</v>
      </c>
      <c r="W96" s="7" t="s">
        <v>12</v>
      </c>
      <c r="X96" s="8"/>
    </row>
    <row r="97" spans="1:24" ht="15.75" thickBot="1">
      <c r="A97">
        <v>94</v>
      </c>
      <c r="B97" s="22"/>
      <c r="C97" s="9">
        <v>3894</v>
      </c>
      <c r="D97" s="7">
        <v>-168</v>
      </c>
      <c r="E97" s="9">
        <v>2553</v>
      </c>
      <c r="F97" s="7">
        <v>21.57</v>
      </c>
      <c r="G97" s="13">
        <v>3.35</v>
      </c>
      <c r="H97" s="11">
        <v>-1.05</v>
      </c>
      <c r="I97" s="7">
        <v>75</v>
      </c>
      <c r="J97" s="7">
        <v>3.15</v>
      </c>
      <c r="K97" s="7">
        <v>3.4</v>
      </c>
      <c r="L97" s="7">
        <v>600</v>
      </c>
      <c r="M97" s="10">
        <v>16800</v>
      </c>
      <c r="N97" s="7">
        <v>75</v>
      </c>
      <c r="O97" s="12">
        <v>1902.6</v>
      </c>
      <c r="P97" s="12">
        <v>1916</v>
      </c>
      <c r="Q97" s="7">
        <v>75</v>
      </c>
      <c r="R97" s="11">
        <v>-175</v>
      </c>
      <c r="S97" s="10">
        <v>1900</v>
      </c>
      <c r="T97" s="7">
        <v>25.41</v>
      </c>
      <c r="U97" s="7">
        <v>17</v>
      </c>
      <c r="V97" s="7">
        <v>-8</v>
      </c>
      <c r="W97" s="9">
        <v>1094</v>
      </c>
      <c r="X97" s="8"/>
    </row>
    <row r="98" spans="1:24" ht="18">
      <c r="A98">
        <v>95</v>
      </c>
      <c r="B98" s="25"/>
      <c r="C98" s="26"/>
      <c r="D98" s="27"/>
      <c r="E98" s="27"/>
      <c r="F98" s="27"/>
      <c r="G98" s="28"/>
      <c r="H98" s="29"/>
      <c r="I98" s="27"/>
      <c r="J98" s="27"/>
      <c r="K98" s="27"/>
      <c r="L98" s="27"/>
      <c r="M98" s="30"/>
      <c r="N98" s="27"/>
      <c r="O98" s="31"/>
      <c r="P98" s="31"/>
      <c r="Q98" s="27"/>
      <c r="R98" s="29"/>
      <c r="S98" s="32"/>
      <c r="T98" s="27"/>
      <c r="U98" s="27"/>
      <c r="V98" s="27"/>
      <c r="W98" s="26"/>
      <c r="X98" s="25"/>
    </row>
    <row r="99" spans="1:24" ht="18">
      <c r="A99">
        <v>96</v>
      </c>
      <c r="B99" s="25"/>
      <c r="C99" s="27"/>
      <c r="D99" s="27"/>
      <c r="E99" s="27"/>
      <c r="F99" s="27"/>
      <c r="G99" s="27"/>
      <c r="H99" s="27"/>
      <c r="I99" s="26"/>
      <c r="J99" s="27"/>
      <c r="K99" s="27"/>
      <c r="L99" s="26"/>
      <c r="M99" s="30"/>
      <c r="N99" s="26"/>
      <c r="O99" s="31"/>
      <c r="P99" s="31"/>
      <c r="Q99" s="26"/>
      <c r="R99" s="27"/>
      <c r="S99" s="27"/>
      <c r="T99" s="27"/>
      <c r="U99" s="27"/>
      <c r="V99" s="27"/>
      <c r="W99" s="27"/>
      <c r="X99" s="25"/>
    </row>
    <row r="100" spans="1:24" ht="18">
      <c r="A100">
        <v>97</v>
      </c>
      <c r="B100" s="25"/>
      <c r="C100" s="26"/>
      <c r="D100" s="26"/>
      <c r="E100" s="27"/>
      <c r="F100" s="27"/>
      <c r="G100" s="28"/>
      <c r="H100" s="29"/>
      <c r="I100" s="27"/>
      <c r="J100" s="27"/>
      <c r="K100" s="27"/>
      <c r="L100" s="27"/>
      <c r="M100" s="30"/>
      <c r="N100" s="27"/>
      <c r="O100" s="31"/>
      <c r="P100" s="31"/>
      <c r="Q100" s="27"/>
      <c r="R100" s="29"/>
      <c r="S100" s="32"/>
      <c r="T100" s="27"/>
      <c r="U100" s="27"/>
      <c r="V100" s="27"/>
      <c r="W100" s="26"/>
      <c r="X100" s="25"/>
    </row>
    <row r="101" spans="1:24" ht="18">
      <c r="A101">
        <v>98</v>
      </c>
      <c r="B101" s="25"/>
      <c r="C101" s="27"/>
      <c r="D101" s="27"/>
      <c r="E101" s="27"/>
      <c r="F101" s="27"/>
      <c r="G101" s="27"/>
      <c r="H101" s="27"/>
      <c r="I101" s="27"/>
      <c r="J101" s="27"/>
      <c r="K101" s="27"/>
      <c r="L101" s="26"/>
      <c r="M101" s="30"/>
      <c r="N101" s="26"/>
      <c r="O101" s="31"/>
      <c r="P101" s="31"/>
      <c r="Q101" s="26"/>
      <c r="R101" s="27"/>
      <c r="S101" s="27"/>
      <c r="T101" s="27"/>
      <c r="U101" s="27"/>
      <c r="V101" s="27"/>
      <c r="W101" s="27"/>
      <c r="X101" s="25"/>
    </row>
    <row r="102" spans="1:24" ht="18">
      <c r="A102">
        <v>99</v>
      </c>
      <c r="B102" s="25"/>
      <c r="C102" s="26"/>
      <c r="D102" s="26"/>
      <c r="E102" s="26"/>
      <c r="F102" s="27"/>
      <c r="G102" s="28"/>
      <c r="H102" s="29"/>
      <c r="I102" s="26"/>
      <c r="J102" s="27"/>
      <c r="K102" s="27"/>
      <c r="L102" s="26"/>
      <c r="M102" s="30"/>
      <c r="N102" s="27"/>
      <c r="O102" s="31"/>
      <c r="P102" s="31"/>
      <c r="Q102" s="27"/>
      <c r="R102" s="29"/>
      <c r="S102" s="32"/>
      <c r="T102" s="27"/>
      <c r="U102" s="27"/>
      <c r="V102" s="26"/>
      <c r="W102" s="26"/>
      <c r="X102" s="25"/>
    </row>
    <row r="103" spans="1:24" ht="18">
      <c r="A103">
        <v>100</v>
      </c>
      <c r="B103" s="25"/>
      <c r="C103" s="27"/>
      <c r="D103" s="27"/>
      <c r="E103" s="27"/>
      <c r="F103" s="27"/>
      <c r="G103" s="27"/>
      <c r="H103" s="27"/>
      <c r="I103" s="27"/>
      <c r="J103" s="27"/>
      <c r="K103" s="27"/>
      <c r="L103" s="26"/>
      <c r="M103" s="30"/>
      <c r="N103" s="26"/>
      <c r="O103" s="31"/>
      <c r="P103" s="31"/>
      <c r="Q103" s="26"/>
      <c r="R103" s="27"/>
      <c r="S103" s="27"/>
      <c r="T103" s="27"/>
      <c r="U103" s="27"/>
      <c r="V103" s="27"/>
      <c r="W103" s="27"/>
      <c r="X103" s="25"/>
    </row>
    <row r="104" spans="1:24" ht="18">
      <c r="A104">
        <v>101</v>
      </c>
      <c r="B104" s="25"/>
      <c r="C104" s="26"/>
      <c r="D104" s="27"/>
      <c r="E104" s="27"/>
      <c r="F104" s="27"/>
      <c r="G104" s="28"/>
      <c r="H104" s="29"/>
      <c r="I104" s="27"/>
      <c r="J104" s="27"/>
      <c r="K104" s="27"/>
      <c r="L104" s="27"/>
      <c r="M104" s="30"/>
      <c r="N104" s="27"/>
      <c r="O104" s="31"/>
      <c r="P104" s="31"/>
      <c r="Q104" s="27"/>
      <c r="R104" s="29"/>
      <c r="S104" s="32"/>
      <c r="T104" s="27"/>
      <c r="U104" s="27"/>
      <c r="V104" s="27"/>
      <c r="W104" s="26"/>
      <c r="X104" s="25"/>
    </row>
    <row r="105" spans="1:24" ht="18">
      <c r="A105">
        <v>102</v>
      </c>
      <c r="B105" s="25"/>
      <c r="C105" s="27"/>
      <c r="D105" s="27"/>
      <c r="E105" s="27"/>
      <c r="F105" s="27"/>
      <c r="G105" s="27"/>
      <c r="H105" s="27"/>
      <c r="I105" s="27"/>
      <c r="J105" s="27"/>
      <c r="K105" s="27"/>
      <c r="L105" s="26"/>
      <c r="M105" s="30"/>
      <c r="N105" s="26"/>
      <c r="O105" s="31"/>
      <c r="P105" s="31"/>
      <c r="Q105" s="26"/>
      <c r="R105" s="27"/>
      <c r="S105" s="27"/>
      <c r="T105" s="27"/>
      <c r="U105" s="27"/>
      <c r="V105" s="27"/>
      <c r="W105" s="27"/>
      <c r="X105" s="25"/>
    </row>
    <row r="106" spans="1:24" ht="18">
      <c r="A106">
        <v>103</v>
      </c>
      <c r="B106" s="25"/>
      <c r="C106" s="26"/>
      <c r="D106" s="26"/>
      <c r="E106" s="27"/>
      <c r="F106" s="27"/>
      <c r="G106" s="28"/>
      <c r="H106" s="29"/>
      <c r="I106" s="26"/>
      <c r="J106" s="27"/>
      <c r="K106" s="27"/>
      <c r="L106" s="27"/>
      <c r="M106" s="30"/>
      <c r="N106" s="27"/>
      <c r="O106" s="31"/>
      <c r="P106" s="31"/>
      <c r="Q106" s="27"/>
      <c r="R106" s="29"/>
      <c r="S106" s="32"/>
      <c r="T106" s="27"/>
      <c r="U106" s="27"/>
      <c r="V106" s="27"/>
      <c r="W106" s="26"/>
      <c r="X106" s="25"/>
    </row>
    <row r="107" spans="1:24" ht="18">
      <c r="A107">
        <v>104</v>
      </c>
      <c r="B107" s="25"/>
      <c r="C107" s="26"/>
      <c r="D107" s="27"/>
      <c r="E107" s="27"/>
      <c r="F107" s="27"/>
      <c r="G107" s="27"/>
      <c r="H107" s="27"/>
      <c r="I107" s="27"/>
      <c r="J107" s="27"/>
      <c r="K107" s="27"/>
      <c r="L107" s="26"/>
      <c r="M107" s="30"/>
      <c r="N107" s="26"/>
      <c r="O107" s="31"/>
      <c r="P107" s="31"/>
      <c r="Q107" s="26"/>
      <c r="R107" s="27"/>
      <c r="S107" s="27"/>
      <c r="T107" s="27"/>
      <c r="U107" s="27"/>
      <c r="V107" s="27"/>
      <c r="W107" s="27"/>
      <c r="X107" s="25"/>
    </row>
    <row r="108" spans="1:24" ht="18">
      <c r="A108">
        <v>105</v>
      </c>
      <c r="B108" s="25"/>
      <c r="C108" s="26"/>
      <c r="D108" s="26"/>
      <c r="E108" s="27"/>
      <c r="F108" s="27"/>
      <c r="G108" s="28"/>
      <c r="H108" s="29"/>
      <c r="I108" s="26"/>
      <c r="J108" s="27"/>
      <c r="K108" s="27"/>
      <c r="L108" s="27"/>
      <c r="M108" s="30"/>
      <c r="N108" s="27"/>
      <c r="O108" s="31"/>
      <c r="P108" s="31"/>
      <c r="Q108" s="27"/>
      <c r="R108" s="29"/>
      <c r="S108" s="32"/>
      <c r="T108" s="27"/>
      <c r="U108" s="27"/>
      <c r="V108" s="27"/>
      <c r="W108" s="26"/>
      <c r="X108" s="25"/>
    </row>
    <row r="109" spans="1:24" ht="18">
      <c r="A109">
        <v>106</v>
      </c>
      <c r="B109" s="25"/>
      <c r="C109" s="27"/>
      <c r="D109" s="27"/>
      <c r="E109" s="27"/>
      <c r="F109" s="27"/>
      <c r="G109" s="27"/>
      <c r="H109" s="27"/>
      <c r="I109" s="27"/>
      <c r="J109" s="27"/>
      <c r="K109" s="27"/>
      <c r="L109" s="26"/>
      <c r="M109" s="30"/>
      <c r="N109" s="26"/>
      <c r="O109" s="31"/>
      <c r="P109" s="31"/>
      <c r="Q109" s="26"/>
      <c r="R109" s="27"/>
      <c r="S109" s="27"/>
      <c r="T109" s="27"/>
      <c r="U109" s="27"/>
      <c r="V109" s="27"/>
      <c r="W109" s="27"/>
      <c r="X109" s="25"/>
    </row>
    <row r="110" spans="1:24" ht="18">
      <c r="A110">
        <v>107</v>
      </c>
      <c r="B110" s="25"/>
      <c r="C110" s="26"/>
      <c r="D110" s="27"/>
      <c r="E110" s="27"/>
      <c r="F110" s="27"/>
      <c r="G110" s="28"/>
      <c r="H110" s="27"/>
      <c r="I110" s="27"/>
      <c r="J110" s="27"/>
      <c r="K110" s="27"/>
      <c r="L110" s="27"/>
      <c r="M110" s="30"/>
      <c r="N110" s="27"/>
      <c r="O110" s="31"/>
      <c r="P110" s="31"/>
      <c r="Q110" s="27"/>
      <c r="R110" s="29"/>
      <c r="S110" s="32"/>
      <c r="T110" s="27"/>
      <c r="U110" s="27"/>
      <c r="V110" s="27"/>
      <c r="W110" s="26"/>
      <c r="X110" s="25"/>
    </row>
    <row r="111" spans="1:24" ht="18">
      <c r="A111">
        <v>108</v>
      </c>
      <c r="B111" s="25"/>
      <c r="C111" s="27"/>
      <c r="D111" s="27"/>
      <c r="E111" s="27"/>
      <c r="F111" s="27"/>
      <c r="G111" s="27"/>
      <c r="H111" s="27"/>
      <c r="I111" s="27"/>
      <c r="J111" s="27"/>
      <c r="K111" s="27"/>
      <c r="L111" s="26"/>
      <c r="M111" s="30"/>
      <c r="N111" s="27"/>
      <c r="O111" s="31"/>
      <c r="P111" s="31"/>
      <c r="Q111" s="26"/>
      <c r="R111" s="27"/>
      <c r="S111" s="27"/>
      <c r="T111" s="27"/>
      <c r="U111" s="27"/>
      <c r="V111" s="27"/>
      <c r="W111" s="27"/>
      <c r="X111" s="25"/>
    </row>
    <row r="112" spans="1:24" ht="18">
      <c r="A112">
        <v>109</v>
      </c>
      <c r="B112" s="25"/>
      <c r="C112" s="26"/>
      <c r="D112" s="26"/>
      <c r="E112" s="26"/>
      <c r="F112" s="27"/>
      <c r="G112" s="28"/>
      <c r="H112" s="29"/>
      <c r="I112" s="27"/>
      <c r="J112" s="27"/>
      <c r="K112" s="27"/>
      <c r="L112" s="27"/>
      <c r="M112" s="30"/>
      <c r="N112" s="27"/>
      <c r="O112" s="31"/>
      <c r="P112" s="31"/>
      <c r="Q112" s="27"/>
      <c r="R112" s="29"/>
      <c r="S112" s="32"/>
      <c r="T112" s="27"/>
      <c r="U112" s="27"/>
      <c r="V112" s="27"/>
      <c r="W112" s="26"/>
      <c r="X112" s="25"/>
    </row>
    <row r="113" spans="1:24" ht="18">
      <c r="A113">
        <v>110</v>
      </c>
      <c r="B113" s="25"/>
      <c r="C113" s="27"/>
      <c r="D113" s="27"/>
      <c r="E113" s="27"/>
      <c r="F113" s="27"/>
      <c r="G113" s="27"/>
      <c r="H113" s="27"/>
      <c r="I113" s="27"/>
      <c r="J113" s="27"/>
      <c r="K113" s="27"/>
      <c r="L113" s="26"/>
      <c r="M113" s="30"/>
      <c r="N113" s="26"/>
      <c r="O113" s="31"/>
      <c r="P113" s="31"/>
      <c r="Q113" s="26"/>
      <c r="R113" s="27"/>
      <c r="S113" s="27"/>
      <c r="T113" s="27"/>
      <c r="U113" s="27"/>
      <c r="V113" s="27"/>
      <c r="W113" s="27"/>
      <c r="X113" s="25"/>
    </row>
    <row r="114" spans="1:24" ht="18">
      <c r="A114">
        <v>111</v>
      </c>
      <c r="B114" s="25"/>
      <c r="C114" s="26"/>
      <c r="D114" s="27"/>
      <c r="E114" s="27"/>
      <c r="F114" s="27"/>
      <c r="G114" s="28"/>
      <c r="H114" s="29"/>
      <c r="I114" s="26"/>
      <c r="J114" s="27"/>
      <c r="K114" s="27"/>
      <c r="L114" s="27"/>
      <c r="M114" s="30"/>
      <c r="N114" s="27"/>
      <c r="O114" s="31"/>
      <c r="P114" s="31"/>
      <c r="Q114" s="27"/>
      <c r="R114" s="29"/>
      <c r="S114" s="32"/>
      <c r="T114" s="27"/>
      <c r="U114" s="27"/>
      <c r="V114" s="27"/>
      <c r="W114" s="26"/>
      <c r="X114" s="25"/>
    </row>
    <row r="115" spans="1:24" ht="18">
      <c r="A115">
        <v>112</v>
      </c>
      <c r="B115" s="25"/>
      <c r="C115" s="27"/>
      <c r="D115" s="27"/>
      <c r="E115" s="27"/>
      <c r="F115" s="27"/>
      <c r="G115" s="27"/>
      <c r="H115" s="27"/>
      <c r="I115" s="27"/>
      <c r="J115" s="27"/>
      <c r="K115" s="27"/>
      <c r="L115" s="26"/>
      <c r="M115" s="30"/>
      <c r="N115" s="26"/>
      <c r="O115" s="31"/>
      <c r="P115" s="31"/>
      <c r="Q115" s="26"/>
      <c r="R115" s="27"/>
      <c r="S115" s="27"/>
      <c r="T115" s="27"/>
      <c r="U115" s="27"/>
      <c r="V115" s="27"/>
      <c r="W115" s="27"/>
      <c r="X115" s="25"/>
    </row>
    <row r="116" spans="1:24" ht="18">
      <c r="A116">
        <v>113</v>
      </c>
      <c r="B116" s="25"/>
      <c r="C116" s="26"/>
      <c r="D116" s="26"/>
      <c r="E116" s="27"/>
      <c r="F116" s="27"/>
      <c r="G116" s="28"/>
      <c r="H116" s="29"/>
      <c r="I116" s="27"/>
      <c r="J116" s="27"/>
      <c r="K116" s="27"/>
      <c r="L116" s="27"/>
      <c r="M116" s="30"/>
      <c r="N116" s="27"/>
      <c r="O116" s="31"/>
      <c r="P116" s="31"/>
      <c r="Q116" s="27"/>
      <c r="R116" s="29"/>
      <c r="S116" s="32"/>
      <c r="T116" s="27"/>
      <c r="U116" s="27"/>
      <c r="V116" s="26"/>
      <c r="W116" s="26"/>
      <c r="X116" s="25"/>
    </row>
    <row r="117" spans="1:24" ht="18">
      <c r="A117">
        <v>114</v>
      </c>
      <c r="B117" s="25"/>
      <c r="C117" s="27"/>
      <c r="D117" s="27"/>
      <c r="E117" s="27"/>
      <c r="F117" s="27"/>
      <c r="G117" s="27"/>
      <c r="H117" s="27"/>
      <c r="I117" s="27"/>
      <c r="J117" s="27"/>
      <c r="K117" s="27"/>
      <c r="L117" s="26"/>
      <c r="M117" s="30"/>
      <c r="N117" s="26"/>
      <c r="O117" s="31"/>
      <c r="P117" s="31"/>
      <c r="Q117" s="26"/>
      <c r="R117" s="27"/>
      <c r="S117" s="27"/>
      <c r="T117" s="27"/>
      <c r="U117" s="27"/>
      <c r="V117" s="27"/>
      <c r="W117" s="27"/>
      <c r="X117" s="25"/>
    </row>
    <row r="118" spans="1:24" ht="18">
      <c r="A118">
        <v>115</v>
      </c>
      <c r="B118" s="25"/>
      <c r="C118" s="26"/>
      <c r="D118" s="27"/>
      <c r="E118" s="27"/>
      <c r="F118" s="27"/>
      <c r="G118" s="28"/>
      <c r="H118" s="29"/>
      <c r="I118" s="27"/>
      <c r="J118" s="27"/>
      <c r="K118" s="27"/>
      <c r="L118" s="27"/>
      <c r="M118" s="30"/>
      <c r="N118" s="27"/>
      <c r="O118" s="31"/>
      <c r="P118" s="31"/>
      <c r="Q118" s="27"/>
      <c r="R118" s="29"/>
      <c r="S118" s="32"/>
      <c r="T118" s="27"/>
      <c r="U118" s="27"/>
      <c r="V118" s="27"/>
      <c r="W118" s="26"/>
      <c r="X118" s="25"/>
    </row>
    <row r="119" spans="1:24" ht="18">
      <c r="A119">
        <v>116</v>
      </c>
      <c r="B119" s="25"/>
      <c r="C119" s="27"/>
      <c r="D119" s="27"/>
      <c r="E119" s="27"/>
      <c r="F119" s="27"/>
      <c r="G119" s="27"/>
      <c r="H119" s="27"/>
      <c r="I119" s="27"/>
      <c r="J119" s="27"/>
      <c r="K119" s="27"/>
      <c r="L119" s="26"/>
      <c r="M119" s="30"/>
      <c r="N119" s="26"/>
      <c r="O119" s="31"/>
      <c r="P119" s="31"/>
      <c r="Q119" s="26"/>
      <c r="R119" s="27"/>
      <c r="S119" s="27"/>
      <c r="T119" s="27"/>
      <c r="U119" s="27"/>
      <c r="V119" s="27"/>
      <c r="W119" s="27"/>
      <c r="X119" s="25"/>
    </row>
    <row r="120" spans="1:24" ht="18">
      <c r="A120">
        <v>117</v>
      </c>
      <c r="B120" s="25"/>
      <c r="C120" s="26"/>
      <c r="D120" s="27"/>
      <c r="E120" s="27"/>
      <c r="F120" s="27"/>
      <c r="G120" s="28"/>
      <c r="H120" s="33"/>
      <c r="I120" s="27"/>
      <c r="J120" s="27"/>
      <c r="K120" s="27"/>
      <c r="L120" s="27"/>
      <c r="M120" s="30"/>
      <c r="N120" s="27"/>
      <c r="O120" s="31"/>
      <c r="P120" s="31"/>
      <c r="Q120" s="27"/>
      <c r="R120" s="29"/>
      <c r="S120" s="32"/>
      <c r="T120" s="27"/>
      <c r="U120" s="27"/>
      <c r="V120" s="27"/>
      <c r="W120" s="26"/>
      <c r="X120" s="25"/>
    </row>
    <row r="121" spans="1:24" ht="18">
      <c r="A121">
        <v>118</v>
      </c>
      <c r="B121" s="25"/>
      <c r="C121" s="27"/>
      <c r="D121" s="27"/>
      <c r="E121" s="27"/>
      <c r="F121" s="27"/>
      <c r="G121" s="27"/>
      <c r="H121" s="27"/>
      <c r="I121" s="27"/>
      <c r="J121" s="27"/>
      <c r="K121" s="27"/>
      <c r="L121" s="26"/>
      <c r="M121" s="30"/>
      <c r="N121" s="26"/>
      <c r="O121" s="31"/>
      <c r="P121" s="31"/>
      <c r="Q121" s="26"/>
      <c r="R121" s="27"/>
      <c r="S121" s="27"/>
      <c r="T121" s="27"/>
      <c r="U121" s="27"/>
      <c r="V121" s="27"/>
      <c r="W121" s="27"/>
      <c r="X121" s="25"/>
    </row>
    <row r="122" spans="1:24" ht="18">
      <c r="A122">
        <v>119</v>
      </c>
      <c r="B122" s="25"/>
      <c r="C122" s="26"/>
      <c r="D122" s="26"/>
      <c r="E122" s="26"/>
      <c r="F122" s="27"/>
      <c r="G122" s="28"/>
      <c r="H122" s="29"/>
      <c r="I122" s="26"/>
      <c r="J122" s="27"/>
      <c r="K122" s="27"/>
      <c r="L122" s="26"/>
      <c r="M122" s="30"/>
      <c r="N122" s="27"/>
      <c r="O122" s="31"/>
      <c r="P122" s="31"/>
      <c r="Q122" s="27"/>
      <c r="R122" s="29"/>
      <c r="S122" s="32"/>
      <c r="T122" s="27"/>
      <c r="U122" s="27"/>
      <c r="V122" s="26"/>
      <c r="W122" s="26"/>
      <c r="X122" s="25"/>
    </row>
    <row r="123" spans="1:24" ht="18">
      <c r="A123">
        <v>120</v>
      </c>
      <c r="B123" s="25"/>
      <c r="C123" s="27"/>
      <c r="D123" s="27"/>
      <c r="E123" s="27"/>
      <c r="F123" s="27"/>
      <c r="G123" s="27"/>
      <c r="H123" s="27"/>
      <c r="I123" s="27"/>
      <c r="J123" s="27"/>
      <c r="K123" s="27"/>
      <c r="L123" s="26"/>
      <c r="M123" s="30"/>
      <c r="N123" s="26"/>
      <c r="O123" s="31"/>
      <c r="P123" s="31"/>
      <c r="Q123" s="26"/>
      <c r="R123" s="27"/>
      <c r="S123" s="27"/>
      <c r="T123" s="27"/>
      <c r="U123" s="27"/>
      <c r="V123" s="27"/>
      <c r="W123" s="27"/>
      <c r="X123" s="25"/>
    </row>
    <row r="124" spans="1:24" ht="18">
      <c r="A124">
        <v>121</v>
      </c>
      <c r="B124" s="25"/>
      <c r="C124" s="26"/>
      <c r="D124" s="26"/>
      <c r="E124" s="27"/>
      <c r="F124" s="27"/>
      <c r="G124" s="28"/>
      <c r="H124" s="29"/>
      <c r="I124" s="26"/>
      <c r="J124" s="27"/>
      <c r="K124" s="27"/>
      <c r="L124" s="27"/>
      <c r="M124" s="30"/>
      <c r="N124" s="27"/>
      <c r="O124" s="31"/>
      <c r="P124" s="31"/>
      <c r="Q124" s="27"/>
      <c r="R124" s="33"/>
      <c r="S124" s="32"/>
      <c r="T124" s="27"/>
      <c r="U124" s="27"/>
      <c r="V124" s="27"/>
      <c r="W124" s="26"/>
      <c r="X124" s="25"/>
    </row>
    <row r="125" spans="1:24" ht="18">
      <c r="A125">
        <v>122</v>
      </c>
      <c r="B125" s="25"/>
      <c r="C125" s="27"/>
      <c r="D125" s="27"/>
      <c r="E125" s="27"/>
      <c r="F125" s="27"/>
      <c r="G125" s="27"/>
      <c r="H125" s="27"/>
      <c r="I125" s="27"/>
      <c r="J125" s="27"/>
      <c r="K125" s="27"/>
      <c r="L125" s="26"/>
      <c r="M125" s="30"/>
      <c r="N125" s="26"/>
      <c r="O125" s="31"/>
      <c r="P125" s="31"/>
      <c r="Q125" s="26"/>
      <c r="R125" s="27"/>
      <c r="S125" s="27"/>
      <c r="T125" s="27"/>
      <c r="U125" s="27"/>
      <c r="V125" s="27"/>
      <c r="W125" s="27"/>
      <c r="X125" s="25"/>
    </row>
    <row r="126" spans="1:24" ht="18">
      <c r="A126">
        <v>123</v>
      </c>
      <c r="B126" s="25"/>
      <c r="C126" s="26"/>
      <c r="D126" s="27"/>
      <c r="E126" s="27"/>
      <c r="F126" s="27"/>
      <c r="G126" s="28"/>
      <c r="H126" s="29"/>
      <c r="I126" s="27"/>
      <c r="J126" s="27"/>
      <c r="K126" s="27"/>
      <c r="L126" s="27"/>
      <c r="M126" s="30"/>
      <c r="N126" s="27"/>
      <c r="O126" s="31"/>
      <c r="P126" s="31"/>
      <c r="Q126" s="27"/>
      <c r="R126" s="29"/>
      <c r="S126" s="32"/>
      <c r="T126" s="27"/>
      <c r="U126" s="27"/>
      <c r="V126" s="27"/>
      <c r="W126" s="26"/>
      <c r="X126" s="25"/>
    </row>
    <row r="127" spans="1:24" ht="18">
      <c r="A127">
        <v>124</v>
      </c>
      <c r="B127" s="25"/>
      <c r="C127" s="27"/>
      <c r="D127" s="27"/>
      <c r="E127" s="27"/>
      <c r="F127" s="27"/>
      <c r="G127" s="27"/>
      <c r="H127" s="27"/>
      <c r="I127" s="27"/>
      <c r="J127" s="27"/>
      <c r="K127" s="27"/>
      <c r="L127" s="26"/>
      <c r="M127" s="30"/>
      <c r="N127" s="26"/>
      <c r="O127" s="31"/>
      <c r="P127" s="31"/>
      <c r="Q127" s="26"/>
      <c r="R127" s="27"/>
      <c r="S127" s="27"/>
      <c r="T127" s="27"/>
      <c r="U127" s="27"/>
      <c r="V127" s="27"/>
      <c r="W127" s="27"/>
      <c r="X127" s="25"/>
    </row>
    <row r="128" spans="1:24" ht="18">
      <c r="A128">
        <v>125</v>
      </c>
      <c r="B128" s="25"/>
      <c r="C128" s="26"/>
      <c r="D128" s="27"/>
      <c r="E128" s="27"/>
      <c r="F128" s="27"/>
      <c r="G128" s="28"/>
      <c r="H128" s="29"/>
      <c r="I128" s="27"/>
      <c r="J128" s="27"/>
      <c r="K128" s="27"/>
      <c r="L128" s="26"/>
      <c r="M128" s="30"/>
      <c r="N128" s="27"/>
      <c r="O128" s="31"/>
      <c r="P128" s="31"/>
      <c r="Q128" s="27"/>
      <c r="R128" s="27"/>
      <c r="S128" s="27"/>
      <c r="T128" s="27"/>
      <c r="U128" s="27"/>
      <c r="V128" s="27"/>
      <c r="W128" s="26"/>
      <c r="X128" s="25"/>
    </row>
    <row r="129" spans="1:24" ht="18">
      <c r="A129">
        <v>126</v>
      </c>
      <c r="B129" s="25"/>
      <c r="C129" s="27"/>
      <c r="D129" s="27"/>
      <c r="E129" s="27"/>
      <c r="F129" s="27"/>
      <c r="G129" s="27"/>
      <c r="H129" s="27"/>
      <c r="I129" s="27"/>
      <c r="J129" s="27"/>
      <c r="K129" s="27"/>
      <c r="L129" s="26"/>
      <c r="M129" s="30"/>
      <c r="N129" s="26"/>
      <c r="O129" s="31"/>
      <c r="P129" s="31"/>
      <c r="Q129" s="26"/>
      <c r="R129" s="27"/>
      <c r="S129" s="27"/>
      <c r="T129" s="27"/>
      <c r="U129" s="27"/>
      <c r="V129" s="27"/>
      <c r="W129" s="27"/>
      <c r="X129" s="25"/>
    </row>
    <row r="130" spans="1:24" ht="18">
      <c r="A130">
        <v>127</v>
      </c>
      <c r="B130" s="25"/>
      <c r="C130" s="26"/>
      <c r="D130" s="27"/>
      <c r="E130" s="27"/>
      <c r="F130" s="27"/>
      <c r="G130" s="28"/>
      <c r="H130" s="29"/>
      <c r="I130" s="27"/>
      <c r="J130" s="27"/>
      <c r="K130" s="27"/>
      <c r="L130" s="27"/>
      <c r="M130" s="30"/>
      <c r="N130" s="27"/>
      <c r="O130" s="31"/>
      <c r="P130" s="31"/>
      <c r="Q130" s="27"/>
      <c r="R130" s="27"/>
      <c r="S130" s="27"/>
      <c r="T130" s="27"/>
      <c r="U130" s="27"/>
      <c r="V130" s="27"/>
      <c r="W130" s="27"/>
      <c r="X130" s="25"/>
    </row>
    <row r="131" spans="1:24" ht="18">
      <c r="A131">
        <v>128</v>
      </c>
      <c r="B131" s="25"/>
      <c r="C131" s="27"/>
      <c r="D131" s="27"/>
      <c r="E131" s="27"/>
      <c r="F131" s="27"/>
      <c r="G131" s="27"/>
      <c r="H131" s="27"/>
      <c r="I131" s="27"/>
      <c r="J131" s="27"/>
      <c r="K131" s="27"/>
      <c r="L131" s="26"/>
      <c r="M131" s="30"/>
      <c r="N131" s="26"/>
      <c r="O131" s="31"/>
      <c r="P131" s="31"/>
      <c r="Q131" s="26"/>
      <c r="R131" s="27"/>
      <c r="S131" s="27"/>
      <c r="T131" s="27"/>
      <c r="U131" s="27"/>
      <c r="V131" s="27"/>
      <c r="W131" s="27"/>
      <c r="X131" s="25"/>
    </row>
    <row r="132" spans="1:24" ht="18">
      <c r="A132">
        <v>129</v>
      </c>
      <c r="B132" s="25"/>
      <c r="C132" s="26"/>
      <c r="D132" s="26"/>
      <c r="E132" s="27"/>
      <c r="F132" s="27"/>
      <c r="G132" s="28"/>
      <c r="H132" s="29"/>
      <c r="I132" s="27"/>
      <c r="J132" s="27"/>
      <c r="K132" s="27"/>
      <c r="L132" s="27"/>
      <c r="M132" s="30"/>
      <c r="N132" s="27"/>
      <c r="O132" s="31"/>
      <c r="P132" s="31"/>
      <c r="Q132" s="27"/>
      <c r="R132" s="29"/>
      <c r="S132" s="32"/>
      <c r="T132" s="27"/>
      <c r="U132" s="27"/>
      <c r="V132" s="27"/>
      <c r="W132" s="26"/>
      <c r="X132" s="25"/>
    </row>
    <row r="133" spans="1:24" ht="18">
      <c r="A133">
        <v>130</v>
      </c>
      <c r="B133" s="25"/>
      <c r="C133" s="26"/>
      <c r="D133" s="27"/>
      <c r="E133" s="27"/>
      <c r="F133" s="27"/>
      <c r="G133" s="28"/>
      <c r="H133" s="33"/>
      <c r="I133" s="27"/>
      <c r="J133" s="27"/>
      <c r="K133" s="27"/>
      <c r="L133" s="26"/>
      <c r="M133" s="30"/>
      <c r="N133" s="26"/>
      <c r="O133" s="31"/>
      <c r="P133" s="31"/>
      <c r="Q133" s="26"/>
      <c r="R133" s="27"/>
      <c r="S133" s="27"/>
      <c r="T133" s="27"/>
      <c r="U133" s="27"/>
      <c r="V133" s="27"/>
      <c r="W133" s="27"/>
      <c r="X133" s="25"/>
    </row>
    <row r="134" spans="1:24" ht="18">
      <c r="A134">
        <v>131</v>
      </c>
      <c r="B134" s="25"/>
      <c r="C134" s="26"/>
      <c r="D134" s="26"/>
      <c r="E134" s="27"/>
      <c r="F134" s="27"/>
      <c r="G134" s="28"/>
      <c r="H134" s="33"/>
      <c r="I134" s="27"/>
      <c r="J134" s="27"/>
      <c r="K134" s="27"/>
      <c r="L134" s="26"/>
      <c r="M134" s="30"/>
      <c r="N134" s="27"/>
      <c r="O134" s="31"/>
      <c r="P134" s="31"/>
      <c r="Q134" s="27"/>
      <c r="R134" s="27"/>
      <c r="S134" s="27"/>
      <c r="T134" s="27"/>
      <c r="U134" s="27"/>
      <c r="V134" s="27"/>
      <c r="W134" s="27"/>
      <c r="X134" s="25"/>
    </row>
    <row r="135" spans="1:24" ht="18">
      <c r="A135">
        <v>132</v>
      </c>
      <c r="B135" s="25"/>
      <c r="C135" s="27"/>
      <c r="D135" s="27"/>
      <c r="E135" s="27"/>
      <c r="F135" s="27"/>
      <c r="G135" s="27"/>
      <c r="H135" s="27"/>
      <c r="I135" s="27"/>
      <c r="J135" s="27"/>
      <c r="K135" s="27"/>
      <c r="L135" s="26"/>
      <c r="M135" s="30"/>
      <c r="N135" s="26"/>
      <c r="O135" s="31"/>
      <c r="P135" s="31"/>
      <c r="Q135" s="26"/>
      <c r="R135" s="27"/>
      <c r="S135" s="27"/>
      <c r="T135" s="27"/>
      <c r="U135" s="27"/>
      <c r="V135" s="27"/>
      <c r="W135" s="27"/>
      <c r="X135" s="25"/>
    </row>
    <row r="136" spans="1:24" ht="18">
      <c r="A136">
        <v>133</v>
      </c>
      <c r="B136" s="25"/>
      <c r="C136" s="26"/>
      <c r="D136" s="27"/>
      <c r="E136" s="27"/>
      <c r="F136" s="27"/>
      <c r="G136" s="28"/>
      <c r="H136" s="29"/>
      <c r="I136" s="26"/>
      <c r="J136" s="27"/>
      <c r="K136" s="27"/>
      <c r="L136" s="27"/>
      <c r="M136" s="30"/>
      <c r="N136" s="27"/>
      <c r="O136" s="31"/>
      <c r="P136" s="31"/>
      <c r="Q136" s="27"/>
      <c r="R136" s="27"/>
      <c r="S136" s="27"/>
      <c r="T136" s="27"/>
      <c r="U136" s="27"/>
      <c r="V136" s="27"/>
      <c r="W136" s="27"/>
      <c r="X136" s="25"/>
    </row>
    <row r="137" spans="1:24" ht="18">
      <c r="A137">
        <v>134</v>
      </c>
      <c r="B137" s="25"/>
      <c r="C137" s="26"/>
      <c r="D137" s="27"/>
      <c r="E137" s="27"/>
      <c r="F137" s="27"/>
      <c r="G137" s="28"/>
      <c r="H137" s="33"/>
      <c r="I137" s="27"/>
      <c r="J137" s="27"/>
      <c r="K137" s="27"/>
      <c r="L137" s="26"/>
      <c r="M137" s="30"/>
      <c r="N137" s="26"/>
      <c r="O137" s="31"/>
      <c r="P137" s="31"/>
      <c r="Q137" s="26"/>
      <c r="R137" s="27"/>
      <c r="S137" s="27"/>
      <c r="T137" s="27"/>
      <c r="U137" s="27"/>
      <c r="V137" s="27"/>
      <c r="W137" s="27"/>
      <c r="X137" s="25"/>
    </row>
    <row r="138" spans="1:24" ht="18">
      <c r="A138">
        <v>135</v>
      </c>
      <c r="B138" s="25"/>
      <c r="C138" s="26"/>
      <c r="D138" s="27"/>
      <c r="E138" s="27"/>
      <c r="F138" s="27"/>
      <c r="G138" s="28"/>
      <c r="H138" s="29"/>
      <c r="I138" s="27"/>
      <c r="J138" s="27"/>
      <c r="K138" s="27"/>
      <c r="L138" s="27"/>
      <c r="M138" s="30"/>
      <c r="N138" s="27"/>
      <c r="O138" s="31"/>
      <c r="P138" s="31"/>
      <c r="Q138" s="27"/>
      <c r="R138" s="27"/>
      <c r="S138" s="27"/>
      <c r="T138" s="27"/>
      <c r="U138" s="27"/>
      <c r="V138" s="27"/>
      <c r="W138" s="27"/>
      <c r="X138" s="25"/>
    </row>
    <row r="139" spans="1:24" ht="18">
      <c r="A139">
        <v>136</v>
      </c>
      <c r="B139" s="25"/>
      <c r="C139" s="27"/>
      <c r="D139" s="27"/>
      <c r="E139" s="27"/>
      <c r="F139" s="27"/>
      <c r="G139" s="27"/>
      <c r="H139" s="27"/>
      <c r="I139" s="27"/>
      <c r="J139" s="27"/>
      <c r="K139" s="27"/>
      <c r="L139" s="26"/>
      <c r="M139" s="30"/>
      <c r="N139" s="26"/>
      <c r="O139" s="31"/>
      <c r="P139" s="31"/>
      <c r="Q139" s="26"/>
      <c r="R139" s="27"/>
      <c r="S139" s="27"/>
      <c r="T139" s="27"/>
      <c r="U139" s="27"/>
      <c r="V139" s="27"/>
      <c r="W139" s="27"/>
      <c r="X139" s="25"/>
    </row>
    <row r="140" spans="1:24" ht="18">
      <c r="A140">
        <v>137</v>
      </c>
      <c r="B140" s="25"/>
      <c r="C140" s="26"/>
      <c r="D140" s="27"/>
      <c r="E140" s="27"/>
      <c r="F140" s="27"/>
      <c r="G140" s="28"/>
      <c r="H140" s="27"/>
      <c r="I140" s="27"/>
      <c r="J140" s="27"/>
      <c r="K140" s="27"/>
      <c r="L140" s="27"/>
      <c r="M140" s="30"/>
      <c r="N140" s="27"/>
      <c r="O140" s="31"/>
      <c r="P140" s="31"/>
      <c r="Q140" s="27"/>
      <c r="R140" s="27"/>
      <c r="S140" s="27"/>
      <c r="T140" s="27"/>
      <c r="U140" s="27"/>
      <c r="V140" s="27"/>
      <c r="W140" s="27"/>
      <c r="X140" s="25"/>
    </row>
    <row r="141" spans="1:24" ht="18">
      <c r="A141">
        <v>138</v>
      </c>
      <c r="B141" s="25"/>
      <c r="C141" s="27"/>
      <c r="D141" s="27"/>
      <c r="E141" s="27"/>
      <c r="F141" s="27"/>
      <c r="G141" s="27"/>
      <c r="H141" s="27"/>
      <c r="I141" s="27"/>
      <c r="J141" s="27"/>
      <c r="K141" s="27"/>
      <c r="L141" s="26"/>
      <c r="M141" s="30"/>
      <c r="N141" s="26"/>
      <c r="O141" s="31"/>
      <c r="P141" s="31"/>
      <c r="Q141" s="26"/>
      <c r="R141" s="27"/>
      <c r="S141" s="27"/>
      <c r="T141" s="27"/>
      <c r="U141" s="27"/>
      <c r="V141" s="27"/>
      <c r="W141" s="27"/>
      <c r="X141" s="25"/>
    </row>
    <row r="142" spans="1:24" ht="18">
      <c r="A142">
        <v>139</v>
      </c>
      <c r="B142" s="25"/>
      <c r="C142" s="26"/>
      <c r="D142" s="26"/>
      <c r="E142" s="27"/>
      <c r="F142" s="27"/>
      <c r="G142" s="28"/>
      <c r="H142" s="29"/>
      <c r="I142" s="26"/>
      <c r="J142" s="27"/>
      <c r="K142" s="27"/>
      <c r="L142" s="27"/>
      <c r="M142" s="30"/>
      <c r="N142" s="27"/>
      <c r="O142" s="31"/>
      <c r="P142" s="31"/>
      <c r="Q142" s="27"/>
      <c r="R142" s="29"/>
      <c r="S142" s="32"/>
      <c r="T142" s="27"/>
      <c r="U142" s="27"/>
      <c r="V142" s="27"/>
      <c r="W142" s="26"/>
      <c r="X142" s="25"/>
    </row>
    <row r="143" spans="1:24" ht="18">
      <c r="A143">
        <v>140</v>
      </c>
      <c r="B143" s="25"/>
      <c r="C143" s="27"/>
      <c r="D143" s="27"/>
      <c r="E143" s="27"/>
      <c r="F143" s="27"/>
      <c r="G143" s="27"/>
      <c r="H143" s="27"/>
      <c r="I143" s="27"/>
      <c r="J143" s="27"/>
      <c r="K143" s="27"/>
      <c r="L143" s="26"/>
      <c r="M143" s="30"/>
      <c r="N143" s="26"/>
      <c r="O143" s="31"/>
      <c r="P143" s="31"/>
      <c r="Q143" s="26"/>
      <c r="R143" s="27"/>
      <c r="S143" s="27"/>
      <c r="T143" s="27"/>
      <c r="U143" s="27"/>
      <c r="V143" s="27"/>
      <c r="W143" s="27"/>
      <c r="X143" s="25"/>
    </row>
    <row r="144" spans="1:24" ht="18">
      <c r="A144">
        <v>141</v>
      </c>
      <c r="B144" s="25"/>
      <c r="C144" s="26"/>
      <c r="D144" s="27"/>
      <c r="E144" s="27"/>
      <c r="F144" s="27"/>
      <c r="G144" s="28"/>
      <c r="H144" s="29"/>
      <c r="I144" s="27"/>
      <c r="J144" s="27"/>
      <c r="K144" s="27"/>
      <c r="L144" s="27"/>
      <c r="M144" s="30"/>
      <c r="N144" s="27"/>
      <c r="O144" s="31"/>
      <c r="P144" s="31"/>
      <c r="Q144" s="27"/>
      <c r="R144" s="27"/>
      <c r="S144" s="27"/>
      <c r="T144" s="27"/>
      <c r="U144" s="27"/>
      <c r="V144" s="27"/>
      <c r="W144" s="27"/>
      <c r="X144" s="25"/>
    </row>
    <row r="145" spans="1:24" ht="18">
      <c r="A145">
        <v>142</v>
      </c>
      <c r="B145" s="25"/>
      <c r="C145" s="27"/>
      <c r="D145" s="27"/>
      <c r="E145" s="27"/>
      <c r="F145" s="27"/>
      <c r="G145" s="27"/>
      <c r="H145" s="27"/>
      <c r="I145" s="26"/>
      <c r="J145" s="27"/>
      <c r="K145" s="27"/>
      <c r="L145" s="26"/>
      <c r="M145" s="30"/>
      <c r="N145" s="26"/>
      <c r="O145" s="31"/>
      <c r="P145" s="31"/>
      <c r="Q145" s="26"/>
      <c r="R145" s="27"/>
      <c r="S145" s="27"/>
      <c r="T145" s="27"/>
      <c r="U145" s="27"/>
      <c r="V145" s="27"/>
      <c r="W145" s="27"/>
      <c r="X145" s="25"/>
    </row>
    <row r="146" spans="1:24" ht="18">
      <c r="A146">
        <v>143</v>
      </c>
      <c r="B146" s="25"/>
      <c r="C146" s="27"/>
      <c r="D146" s="27"/>
      <c r="E146" s="27"/>
      <c r="F146" s="27"/>
      <c r="G146" s="28"/>
      <c r="H146" s="29"/>
      <c r="I146" s="27"/>
      <c r="J146" s="27"/>
      <c r="K146" s="27"/>
      <c r="L146" s="26"/>
      <c r="M146" s="30"/>
      <c r="N146" s="27"/>
      <c r="O146" s="31"/>
      <c r="P146" s="31"/>
      <c r="Q146" s="27"/>
      <c r="R146" s="27"/>
      <c r="S146" s="27"/>
      <c r="T146" s="27"/>
      <c r="U146" s="27"/>
      <c r="V146" s="27"/>
      <c r="W146" s="27"/>
      <c r="X146" s="25"/>
    </row>
    <row r="147" spans="1:24" ht="18">
      <c r="A147">
        <v>144</v>
      </c>
      <c r="B147" s="25"/>
      <c r="C147" s="27"/>
      <c r="D147" s="27"/>
      <c r="E147" s="27"/>
      <c r="F147" s="27"/>
      <c r="G147" s="27"/>
      <c r="H147" s="27"/>
      <c r="I147" s="26"/>
      <c r="J147" s="27"/>
      <c r="K147" s="27"/>
      <c r="L147" s="26"/>
      <c r="M147" s="30"/>
      <c r="N147" s="26"/>
      <c r="O147" s="31"/>
      <c r="P147" s="31"/>
      <c r="Q147" s="26"/>
      <c r="R147" s="27"/>
      <c r="S147" s="27"/>
      <c r="T147" s="27"/>
      <c r="U147" s="27"/>
      <c r="V147" s="27"/>
      <c r="W147" s="27"/>
      <c r="X147" s="25"/>
    </row>
    <row r="148" spans="1:24" ht="18">
      <c r="A148">
        <v>145</v>
      </c>
      <c r="B148" s="25"/>
      <c r="C148" s="27"/>
      <c r="D148" s="27"/>
      <c r="E148" s="27"/>
      <c r="F148" s="27"/>
      <c r="G148" s="28"/>
      <c r="H148" s="29"/>
      <c r="I148" s="27"/>
      <c r="J148" s="27"/>
      <c r="K148" s="27"/>
      <c r="L148" s="26"/>
      <c r="M148" s="30"/>
      <c r="N148" s="27"/>
      <c r="O148" s="31"/>
      <c r="P148" s="31"/>
      <c r="Q148" s="27"/>
      <c r="R148" s="27"/>
      <c r="S148" s="27"/>
      <c r="T148" s="27"/>
      <c r="U148" s="27"/>
      <c r="V148" s="27"/>
      <c r="W148" s="27"/>
      <c r="X148" s="25"/>
    </row>
    <row r="149" spans="1:24" ht="18">
      <c r="A149">
        <v>146</v>
      </c>
      <c r="B149" s="25"/>
      <c r="C149" s="27"/>
      <c r="D149" s="27"/>
      <c r="E149" s="27"/>
      <c r="F149" s="27"/>
      <c r="G149" s="27"/>
      <c r="H149" s="27"/>
      <c r="I149" s="26"/>
      <c r="J149" s="27"/>
      <c r="K149" s="27"/>
      <c r="L149" s="26"/>
      <c r="M149" s="30"/>
      <c r="N149" s="26"/>
      <c r="O149" s="31"/>
      <c r="P149" s="31"/>
      <c r="Q149" s="26"/>
      <c r="R149" s="27"/>
      <c r="S149" s="27"/>
      <c r="T149" s="27"/>
      <c r="U149" s="27"/>
      <c r="V149" s="27"/>
      <c r="W149" s="27"/>
      <c r="X149" s="25"/>
    </row>
    <row r="150" spans="1:24" ht="18">
      <c r="A150">
        <v>147</v>
      </c>
      <c r="B150" s="25"/>
      <c r="C150" s="27"/>
      <c r="D150" s="27"/>
      <c r="E150" s="27"/>
      <c r="F150" s="27"/>
      <c r="G150" s="27"/>
      <c r="H150" s="27"/>
      <c r="I150" s="26"/>
      <c r="J150" s="27"/>
      <c r="K150" s="27"/>
      <c r="L150" s="26"/>
      <c r="M150" s="30"/>
      <c r="N150" s="27"/>
      <c r="O150" s="31"/>
      <c r="P150" s="31"/>
      <c r="Q150" s="27"/>
      <c r="R150" s="27"/>
      <c r="S150" s="27"/>
      <c r="T150" s="27"/>
      <c r="U150" s="27"/>
      <c r="V150" s="27"/>
      <c r="W150" s="27"/>
      <c r="X150" s="25"/>
    </row>
    <row r="151" spans="1:24" ht="18">
      <c r="A151">
        <v>148</v>
      </c>
      <c r="B151" s="25"/>
      <c r="C151" s="27"/>
      <c r="D151" s="27"/>
      <c r="E151" s="27"/>
      <c r="F151" s="27"/>
      <c r="G151" s="27"/>
      <c r="H151" s="27"/>
      <c r="I151" s="26"/>
      <c r="J151" s="27"/>
      <c r="K151" s="27"/>
      <c r="L151" s="26"/>
      <c r="M151" s="30"/>
      <c r="N151" s="26"/>
      <c r="O151" s="31"/>
      <c r="P151" s="31"/>
      <c r="Q151" s="26"/>
      <c r="R151" s="27"/>
      <c r="S151" s="27"/>
      <c r="T151" s="27"/>
      <c r="U151" s="27"/>
      <c r="V151" s="27"/>
      <c r="W151" s="27"/>
      <c r="X151" s="25"/>
    </row>
    <row r="152" spans="1:24" ht="18">
      <c r="A152">
        <v>149</v>
      </c>
      <c r="B152" s="25"/>
      <c r="C152" s="26"/>
      <c r="D152" s="26"/>
      <c r="E152" s="27"/>
      <c r="F152" s="27"/>
      <c r="G152" s="28"/>
      <c r="H152" s="29"/>
      <c r="I152" s="26"/>
      <c r="J152" s="27"/>
      <c r="K152" s="27"/>
      <c r="L152" s="27"/>
      <c r="M152" s="30"/>
      <c r="N152" s="27"/>
      <c r="O152" s="31"/>
      <c r="P152" s="31"/>
      <c r="Q152" s="27"/>
      <c r="R152" s="29"/>
      <c r="S152" s="32"/>
      <c r="T152" s="27"/>
      <c r="U152" s="27"/>
      <c r="V152" s="27"/>
      <c r="W152" s="26"/>
      <c r="X152" s="25"/>
    </row>
    <row r="153" spans="1:24" ht="18">
      <c r="A153">
        <v>150</v>
      </c>
      <c r="B153" s="25"/>
      <c r="C153" s="27"/>
      <c r="D153" s="27"/>
      <c r="E153" s="27"/>
      <c r="F153" s="27"/>
      <c r="G153" s="27"/>
      <c r="H153" s="27"/>
      <c r="I153" s="26"/>
      <c r="J153" s="27"/>
      <c r="K153" s="27"/>
      <c r="L153" s="26"/>
      <c r="M153" s="30"/>
      <c r="N153" s="26"/>
      <c r="O153" s="31"/>
      <c r="P153" s="31"/>
      <c r="Q153" s="26"/>
      <c r="R153" s="27"/>
      <c r="S153" s="27"/>
      <c r="T153" s="27"/>
      <c r="U153" s="27"/>
      <c r="V153" s="27"/>
      <c r="W153" s="27"/>
      <c r="X153" s="25"/>
    </row>
    <row r="154" spans="1:24" ht="18">
      <c r="A154">
        <v>151</v>
      </c>
      <c r="B154" s="25"/>
      <c r="C154" s="27"/>
      <c r="D154" s="27"/>
      <c r="E154" s="27"/>
      <c r="F154" s="27"/>
      <c r="G154" s="27"/>
      <c r="H154" s="27"/>
      <c r="I154" s="26"/>
      <c r="J154" s="27"/>
      <c r="K154" s="27"/>
      <c r="L154" s="26"/>
      <c r="M154" s="30"/>
      <c r="N154" s="27"/>
      <c r="O154" s="31"/>
      <c r="P154" s="31"/>
      <c r="Q154" s="27"/>
      <c r="R154" s="27"/>
      <c r="S154" s="27"/>
      <c r="T154" s="27"/>
      <c r="U154" s="27"/>
      <c r="V154" s="27"/>
      <c r="W154" s="27"/>
      <c r="X154" s="25"/>
    </row>
    <row r="155" spans="1:24" ht="18">
      <c r="A155">
        <v>152</v>
      </c>
      <c r="B155" s="25"/>
      <c r="C155" s="27"/>
      <c r="D155" s="27"/>
      <c r="E155" s="27"/>
      <c r="F155" s="27"/>
      <c r="G155" s="27"/>
      <c r="H155" s="27"/>
      <c r="I155" s="26"/>
      <c r="J155" s="27"/>
      <c r="K155" s="27"/>
      <c r="L155" s="26"/>
      <c r="M155" s="30"/>
      <c r="N155" s="26"/>
      <c r="O155" s="31"/>
      <c r="P155" s="31"/>
      <c r="Q155" s="26"/>
      <c r="R155" s="27"/>
      <c r="S155" s="27"/>
      <c r="T155" s="27"/>
      <c r="U155" s="27"/>
      <c r="V155" s="27"/>
      <c r="W155" s="27"/>
      <c r="X155" s="25"/>
    </row>
    <row r="156" spans="1:24" ht="18">
      <c r="A156">
        <v>153</v>
      </c>
      <c r="B156" s="25"/>
      <c r="C156" s="26"/>
      <c r="D156" s="27"/>
      <c r="E156" s="27"/>
      <c r="F156" s="27"/>
      <c r="G156" s="28"/>
      <c r="H156" s="29"/>
      <c r="I156" s="27"/>
      <c r="J156" s="27"/>
      <c r="K156" s="27"/>
      <c r="L156" s="27"/>
      <c r="M156" s="30"/>
      <c r="N156" s="27"/>
      <c r="O156" s="31"/>
      <c r="P156" s="31"/>
      <c r="Q156" s="27"/>
      <c r="R156" s="27"/>
      <c r="S156" s="27"/>
      <c r="T156" s="27"/>
      <c r="U156" s="27"/>
      <c r="V156" s="27"/>
      <c r="W156" s="27"/>
      <c r="X156" s="25"/>
    </row>
    <row r="157" spans="1:24">
      <c r="A157">
        <v>154</v>
      </c>
    </row>
    <row r="158" spans="1:24">
      <c r="A158">
        <v>155</v>
      </c>
    </row>
    <row r="159" spans="1:24">
      <c r="A159">
        <v>156</v>
      </c>
    </row>
    <row r="160" spans="1:24">
      <c r="A160">
        <v>157</v>
      </c>
    </row>
    <row r="161" spans="1:1">
      <c r="A161">
        <v>158</v>
      </c>
    </row>
    <row r="162" spans="1:1">
      <c r="A162">
        <v>159</v>
      </c>
    </row>
    <row r="163" spans="1:1">
      <c r="A163">
        <v>160</v>
      </c>
    </row>
    <row r="164" spans="1:1">
      <c r="A164">
        <v>161</v>
      </c>
    </row>
    <row r="165" spans="1:1">
      <c r="A165">
        <v>162</v>
      </c>
    </row>
    <row r="166" spans="1:1">
      <c r="A166">
        <v>163</v>
      </c>
    </row>
    <row r="167" spans="1:1">
      <c r="A167">
        <v>164</v>
      </c>
    </row>
    <row r="168" spans="1:1">
      <c r="A168">
        <v>165</v>
      </c>
    </row>
    <row r="169" spans="1:1">
      <c r="A169">
        <v>166</v>
      </c>
    </row>
    <row r="170" spans="1:1">
      <c r="A170">
        <v>167</v>
      </c>
    </row>
    <row r="171" spans="1:1">
      <c r="A171">
        <v>168</v>
      </c>
    </row>
    <row r="172" spans="1:1">
      <c r="A172">
        <v>169</v>
      </c>
    </row>
    <row r="173" spans="1:1">
      <c r="A173">
        <v>170</v>
      </c>
    </row>
    <row r="174" spans="1:1">
      <c r="A174">
        <v>171</v>
      </c>
    </row>
    <row r="175" spans="1:1">
      <c r="A175">
        <v>172</v>
      </c>
    </row>
    <row r="176" spans="1:1">
      <c r="A176">
        <v>173</v>
      </c>
    </row>
    <row r="177" spans="1:1">
      <c r="A177">
        <v>174</v>
      </c>
    </row>
    <row r="178" spans="1:1">
      <c r="A178">
        <v>175</v>
      </c>
    </row>
    <row r="179" spans="1:1">
      <c r="A179">
        <v>176</v>
      </c>
    </row>
    <row r="180" spans="1:1">
      <c r="A180">
        <v>177</v>
      </c>
    </row>
    <row r="181" spans="1:1">
      <c r="A181">
        <v>178</v>
      </c>
    </row>
    <row r="182" spans="1:1">
      <c r="A182">
        <v>179</v>
      </c>
    </row>
    <row r="183" spans="1:1">
      <c r="A183">
        <v>180</v>
      </c>
    </row>
    <row r="184" spans="1:1">
      <c r="A184">
        <v>181</v>
      </c>
    </row>
    <row r="185" spans="1:1">
      <c r="A185">
        <v>182</v>
      </c>
    </row>
    <row r="186" spans="1:1">
      <c r="A186">
        <v>183</v>
      </c>
    </row>
    <row r="187" spans="1:1">
      <c r="A187">
        <v>184</v>
      </c>
    </row>
    <row r="188" spans="1:1">
      <c r="A188">
        <v>185</v>
      </c>
    </row>
    <row r="189" spans="1:1">
      <c r="A189">
        <v>186</v>
      </c>
    </row>
    <row r="190" spans="1:1">
      <c r="A190">
        <v>187</v>
      </c>
    </row>
    <row r="191" spans="1:1">
      <c r="A191">
        <v>188</v>
      </c>
    </row>
    <row r="192" spans="1:1">
      <c r="A192">
        <v>189</v>
      </c>
    </row>
    <row r="193" spans="1:1">
      <c r="A193">
        <v>190</v>
      </c>
    </row>
    <row r="194" spans="1:1">
      <c r="A194">
        <v>191</v>
      </c>
    </row>
    <row r="195" spans="1:1">
      <c r="A195">
        <v>192</v>
      </c>
    </row>
    <row r="196" spans="1:1">
      <c r="A196">
        <v>193</v>
      </c>
    </row>
    <row r="197" spans="1:1">
      <c r="A197">
        <v>194</v>
      </c>
    </row>
    <row r="198" spans="1:1">
      <c r="A198">
        <v>195</v>
      </c>
    </row>
    <row r="199" spans="1:1">
      <c r="A199">
        <v>196</v>
      </c>
    </row>
    <row r="200" spans="1:1">
      <c r="A200">
        <v>197</v>
      </c>
    </row>
    <row r="201" spans="1:1">
      <c r="A201">
        <v>198</v>
      </c>
    </row>
    <row r="202" spans="1:1">
      <c r="A202">
        <v>199</v>
      </c>
    </row>
    <row r="203" spans="1:1">
      <c r="A203">
        <v>200</v>
      </c>
    </row>
    <row r="204" spans="1:1">
      <c r="A204">
        <v>201</v>
      </c>
    </row>
    <row r="205" spans="1:1">
      <c r="A205">
        <v>202</v>
      </c>
    </row>
    <row r="206" spans="1:1">
      <c r="A206">
        <v>203</v>
      </c>
    </row>
    <row r="207" spans="1:1">
      <c r="A207">
        <v>204</v>
      </c>
    </row>
    <row r="208" spans="1:1">
      <c r="A208">
        <v>205</v>
      </c>
    </row>
    <row r="209" spans="1:1">
      <c r="A209">
        <v>206</v>
      </c>
    </row>
    <row r="210" spans="1:1">
      <c r="A210">
        <v>207</v>
      </c>
    </row>
    <row r="211" spans="1:1">
      <c r="A211">
        <v>208</v>
      </c>
    </row>
    <row r="212" spans="1:1">
      <c r="A212">
        <v>209</v>
      </c>
    </row>
    <row r="213" spans="1:1">
      <c r="A213">
        <v>210</v>
      </c>
    </row>
    <row r="214" spans="1:1">
      <c r="A214">
        <v>211</v>
      </c>
    </row>
    <row r="215" spans="1:1">
      <c r="A215">
        <v>212</v>
      </c>
    </row>
    <row r="216" spans="1:1">
      <c r="A216">
        <v>213</v>
      </c>
    </row>
    <row r="217" spans="1:1">
      <c r="A217">
        <v>214</v>
      </c>
    </row>
    <row r="218" spans="1:1">
      <c r="A218">
        <v>215</v>
      </c>
    </row>
    <row r="219" spans="1:1">
      <c r="A219">
        <v>216</v>
      </c>
    </row>
    <row r="220" spans="1:1">
      <c r="A220">
        <v>217</v>
      </c>
    </row>
    <row r="221" spans="1:1">
      <c r="A221">
        <v>218</v>
      </c>
    </row>
    <row r="222" spans="1:1">
      <c r="A222">
        <v>219</v>
      </c>
    </row>
    <row r="223" spans="1:1">
      <c r="A223">
        <v>220</v>
      </c>
    </row>
    <row r="224" spans="1:1">
      <c r="A224">
        <v>221</v>
      </c>
    </row>
    <row r="225" spans="1:1">
      <c r="A225">
        <v>222</v>
      </c>
    </row>
    <row r="226" spans="1:1">
      <c r="A226">
        <v>223</v>
      </c>
    </row>
    <row r="227" spans="1:1">
      <c r="A227">
        <v>224</v>
      </c>
    </row>
    <row r="228" spans="1:1">
      <c r="A228">
        <v>225</v>
      </c>
    </row>
    <row r="229" spans="1:1">
      <c r="A229">
        <v>226</v>
      </c>
    </row>
    <row r="230" spans="1:1">
      <c r="A230">
        <v>227</v>
      </c>
    </row>
    <row r="231" spans="1:1">
      <c r="A231">
        <v>228</v>
      </c>
    </row>
    <row r="232" spans="1:1">
      <c r="A232">
        <v>229</v>
      </c>
    </row>
    <row r="233" spans="1:1">
      <c r="A233">
        <v>230</v>
      </c>
    </row>
    <row r="234" spans="1:1">
      <c r="A234">
        <v>231</v>
      </c>
    </row>
    <row r="235" spans="1:1">
      <c r="A235">
        <v>232</v>
      </c>
    </row>
    <row r="236" spans="1:1">
      <c r="A236">
        <v>233</v>
      </c>
    </row>
    <row r="237" spans="1:1">
      <c r="A237">
        <v>234</v>
      </c>
    </row>
    <row r="238" spans="1:1">
      <c r="A238">
        <v>235</v>
      </c>
    </row>
    <row r="239" spans="1:1">
      <c r="A239">
        <v>236</v>
      </c>
    </row>
    <row r="240" spans="1:1">
      <c r="A240">
        <v>237</v>
      </c>
    </row>
    <row r="241" spans="1:1">
      <c r="A241">
        <v>238</v>
      </c>
    </row>
    <row r="242" spans="1:1">
      <c r="A242">
        <v>239</v>
      </c>
    </row>
    <row r="243" spans="1:1">
      <c r="A243">
        <v>240</v>
      </c>
    </row>
    <row r="244" spans="1:1">
      <c r="A244">
        <v>241</v>
      </c>
    </row>
    <row r="245" spans="1:1">
      <c r="A245">
        <v>242</v>
      </c>
    </row>
    <row r="246" spans="1:1">
      <c r="A246">
        <v>243</v>
      </c>
    </row>
    <row r="247" spans="1:1">
      <c r="A247">
        <v>244</v>
      </c>
    </row>
    <row r="248" spans="1:1">
      <c r="A248">
        <v>245</v>
      </c>
    </row>
    <row r="249" spans="1:1">
      <c r="A249">
        <v>246</v>
      </c>
    </row>
    <row r="250" spans="1:1">
      <c r="A250">
        <v>247</v>
      </c>
    </row>
    <row r="251" spans="1:1">
      <c r="A251">
        <v>248</v>
      </c>
    </row>
    <row r="252" spans="1:1">
      <c r="A252">
        <v>249</v>
      </c>
    </row>
    <row r="253" spans="1:1">
      <c r="A253">
        <v>250</v>
      </c>
    </row>
    <row r="254" spans="1:1">
      <c r="A254">
        <v>251</v>
      </c>
    </row>
    <row r="255" spans="1:1">
      <c r="A255">
        <v>252</v>
      </c>
    </row>
    <row r="256" spans="1:1">
      <c r="A256">
        <v>253</v>
      </c>
    </row>
    <row r="257" spans="1:1">
      <c r="A257">
        <v>254</v>
      </c>
    </row>
    <row r="258" spans="1:1">
      <c r="A258">
        <v>255</v>
      </c>
    </row>
    <row r="259" spans="1:1">
      <c r="A259">
        <v>256</v>
      </c>
    </row>
    <row r="260" spans="1:1">
      <c r="A260">
        <v>257</v>
      </c>
    </row>
    <row r="261" spans="1:1">
      <c r="A261">
        <v>258</v>
      </c>
    </row>
    <row r="262" spans="1:1">
      <c r="A262">
        <v>259</v>
      </c>
    </row>
    <row r="263" spans="1:1">
      <c r="A263">
        <v>260</v>
      </c>
    </row>
    <row r="264" spans="1:1">
      <c r="A264">
        <v>261</v>
      </c>
    </row>
    <row r="265" spans="1:1">
      <c r="A265">
        <v>262</v>
      </c>
    </row>
    <row r="266" spans="1:1">
      <c r="A266">
        <v>263</v>
      </c>
    </row>
    <row r="267" spans="1:1">
      <c r="A267">
        <v>264</v>
      </c>
    </row>
    <row r="268" spans="1:1">
      <c r="A268">
        <v>265</v>
      </c>
    </row>
    <row r="269" spans="1:1">
      <c r="A269">
        <v>266</v>
      </c>
    </row>
    <row r="270" spans="1:1">
      <c r="A270">
        <v>267</v>
      </c>
    </row>
    <row r="271" spans="1:1">
      <c r="A271">
        <v>268</v>
      </c>
    </row>
    <row r="272" spans="1:1">
      <c r="A272">
        <v>269</v>
      </c>
    </row>
    <row r="273" spans="1:1">
      <c r="A273">
        <v>270</v>
      </c>
    </row>
    <row r="274" spans="1:1">
      <c r="A274">
        <v>271</v>
      </c>
    </row>
    <row r="275" spans="1:1">
      <c r="A275">
        <v>272</v>
      </c>
    </row>
    <row r="276" spans="1:1">
      <c r="A276">
        <v>273</v>
      </c>
    </row>
    <row r="277" spans="1:1">
      <c r="A277">
        <v>274</v>
      </c>
    </row>
    <row r="278" spans="1:1">
      <c r="A278">
        <v>275</v>
      </c>
    </row>
    <row r="279" spans="1:1">
      <c r="A279">
        <v>276</v>
      </c>
    </row>
    <row r="280" spans="1:1">
      <c r="A280">
        <v>277</v>
      </c>
    </row>
    <row r="281" spans="1:1">
      <c r="A281">
        <v>278</v>
      </c>
    </row>
    <row r="282" spans="1:1">
      <c r="A282">
        <v>279</v>
      </c>
    </row>
    <row r="283" spans="1:1">
      <c r="A283">
        <v>280</v>
      </c>
    </row>
    <row r="284" spans="1:1">
      <c r="A284">
        <v>281</v>
      </c>
    </row>
    <row r="285" spans="1:1">
      <c r="A285">
        <v>282</v>
      </c>
    </row>
    <row r="286" spans="1:1">
      <c r="A286">
        <v>283</v>
      </c>
    </row>
    <row r="287" spans="1:1">
      <c r="A287">
        <v>284</v>
      </c>
    </row>
    <row r="288" spans="1:1">
      <c r="A288">
        <v>285</v>
      </c>
    </row>
    <row r="289" spans="1:1">
      <c r="A289">
        <v>286</v>
      </c>
    </row>
    <row r="290" spans="1:1">
      <c r="A290">
        <v>287</v>
      </c>
    </row>
    <row r="291" spans="1:1">
      <c r="A291">
        <v>288</v>
      </c>
    </row>
    <row r="292" spans="1:1">
      <c r="A292">
        <v>289</v>
      </c>
    </row>
    <row r="293" spans="1:1">
      <c r="A293">
        <v>290</v>
      </c>
    </row>
    <row r="294" spans="1:1">
      <c r="A294">
        <v>291</v>
      </c>
    </row>
    <row r="295" spans="1:1">
      <c r="A295">
        <v>292</v>
      </c>
    </row>
    <row r="296" spans="1:1">
      <c r="A296">
        <v>293</v>
      </c>
    </row>
    <row r="297" spans="1:1">
      <c r="A297">
        <v>294</v>
      </c>
    </row>
    <row r="298" spans="1:1">
      <c r="A298">
        <v>295</v>
      </c>
    </row>
    <row r="299" spans="1:1">
      <c r="A299">
        <v>296</v>
      </c>
    </row>
    <row r="300" spans="1:1">
      <c r="A300">
        <v>297</v>
      </c>
    </row>
    <row r="301" spans="1:1">
      <c r="A301">
        <v>298</v>
      </c>
    </row>
    <row r="302" spans="1:1">
      <c r="A302">
        <v>299</v>
      </c>
    </row>
    <row r="303" spans="1:1">
      <c r="A303">
        <v>300</v>
      </c>
    </row>
    <row r="304" spans="1:1">
      <c r="A304">
        <v>301</v>
      </c>
    </row>
    <row r="305" spans="1:1">
      <c r="A305">
        <v>302</v>
      </c>
    </row>
    <row r="306" spans="1:1">
      <c r="A306">
        <v>303</v>
      </c>
    </row>
    <row r="307" spans="1:1">
      <c r="A307">
        <v>304</v>
      </c>
    </row>
    <row r="308" spans="1:1">
      <c r="A308">
        <v>305</v>
      </c>
    </row>
    <row r="309" spans="1:1">
      <c r="A309">
        <v>306</v>
      </c>
    </row>
    <row r="310" spans="1:1">
      <c r="A310">
        <v>307</v>
      </c>
    </row>
    <row r="311" spans="1:1">
      <c r="A311">
        <v>308</v>
      </c>
    </row>
    <row r="312" spans="1:1">
      <c r="A312">
        <v>309</v>
      </c>
    </row>
    <row r="313" spans="1:1">
      <c r="A313">
        <v>310</v>
      </c>
    </row>
    <row r="314" spans="1:1">
      <c r="A314">
        <v>311</v>
      </c>
    </row>
    <row r="315" spans="1:1">
      <c r="A315">
        <v>312</v>
      </c>
    </row>
    <row r="316" spans="1:1">
      <c r="A316">
        <v>313</v>
      </c>
    </row>
    <row r="317" spans="1:1">
      <c r="A317">
        <v>314</v>
      </c>
    </row>
    <row r="318" spans="1:1">
      <c r="A318">
        <v>315</v>
      </c>
    </row>
    <row r="319" spans="1:1">
      <c r="A319">
        <v>316</v>
      </c>
    </row>
    <row r="320" spans="1:1">
      <c r="A320">
        <v>317</v>
      </c>
    </row>
    <row r="321" spans="1:1">
      <c r="A321">
        <v>318</v>
      </c>
    </row>
    <row r="322" spans="1:1">
      <c r="A322">
        <v>319</v>
      </c>
    </row>
    <row r="323" spans="1:1">
      <c r="A323">
        <v>320</v>
      </c>
    </row>
    <row r="324" spans="1:1">
      <c r="A324">
        <v>321</v>
      </c>
    </row>
    <row r="325" spans="1:1">
      <c r="A325">
        <v>322</v>
      </c>
    </row>
    <row r="326" spans="1:1">
      <c r="A326">
        <v>323</v>
      </c>
    </row>
    <row r="327" spans="1:1">
      <c r="A327">
        <v>324</v>
      </c>
    </row>
    <row r="328" spans="1:1">
      <c r="A328">
        <v>325</v>
      </c>
    </row>
    <row r="329" spans="1:1">
      <c r="A329">
        <v>326</v>
      </c>
    </row>
    <row r="330" spans="1:1">
      <c r="A330">
        <v>327</v>
      </c>
    </row>
    <row r="331" spans="1:1">
      <c r="A331">
        <v>328</v>
      </c>
    </row>
    <row r="332" spans="1:1">
      <c r="A332">
        <v>329</v>
      </c>
    </row>
    <row r="333" spans="1:1">
      <c r="A333">
        <v>330</v>
      </c>
    </row>
    <row r="334" spans="1:1">
      <c r="A334">
        <v>331</v>
      </c>
    </row>
    <row r="335" spans="1:1">
      <c r="A335">
        <v>332</v>
      </c>
    </row>
    <row r="336" spans="1:1">
      <c r="A336">
        <v>333</v>
      </c>
    </row>
    <row r="337" spans="1:1">
      <c r="A337">
        <v>334</v>
      </c>
    </row>
    <row r="338" spans="1:1">
      <c r="A338">
        <v>335</v>
      </c>
    </row>
    <row r="339" spans="1:1">
      <c r="A339">
        <v>336</v>
      </c>
    </row>
    <row r="340" spans="1:1">
      <c r="A340">
        <v>337</v>
      </c>
    </row>
    <row r="341" spans="1:1">
      <c r="A341">
        <v>338</v>
      </c>
    </row>
    <row r="342" spans="1:1">
      <c r="A342">
        <v>339</v>
      </c>
    </row>
    <row r="343" spans="1:1">
      <c r="A343">
        <v>340</v>
      </c>
    </row>
    <row r="344" spans="1:1">
      <c r="A344">
        <v>341</v>
      </c>
    </row>
    <row r="345" spans="1:1">
      <c r="A345">
        <v>342</v>
      </c>
    </row>
    <row r="346" spans="1:1">
      <c r="A346">
        <v>343</v>
      </c>
    </row>
    <row r="347" spans="1:1">
      <c r="A347">
        <v>344</v>
      </c>
    </row>
    <row r="348" spans="1:1">
      <c r="A348">
        <v>345</v>
      </c>
    </row>
    <row r="349" spans="1:1">
      <c r="A349">
        <v>346</v>
      </c>
    </row>
    <row r="350" spans="1:1">
      <c r="A350">
        <v>347</v>
      </c>
    </row>
    <row r="351" spans="1:1">
      <c r="A351">
        <v>348</v>
      </c>
    </row>
    <row r="352" spans="1:1">
      <c r="A352">
        <v>349</v>
      </c>
    </row>
    <row r="353" spans="1:1">
      <c r="A353">
        <v>350</v>
      </c>
    </row>
    <row r="354" spans="1:1">
      <c r="A354">
        <v>351</v>
      </c>
    </row>
    <row r="355" spans="1:1">
      <c r="A355">
        <v>352</v>
      </c>
    </row>
    <row r="356" spans="1:1">
      <c r="A356">
        <v>353</v>
      </c>
    </row>
    <row r="357" spans="1:1">
      <c r="A357">
        <v>354</v>
      </c>
    </row>
    <row r="358" spans="1:1">
      <c r="A358">
        <v>355</v>
      </c>
    </row>
    <row r="359" spans="1:1">
      <c r="A359">
        <v>356</v>
      </c>
    </row>
    <row r="360" spans="1:1">
      <c r="A360">
        <v>357</v>
      </c>
    </row>
    <row r="361" spans="1:1">
      <c r="A361">
        <v>358</v>
      </c>
    </row>
    <row r="362" spans="1:1">
      <c r="A362">
        <v>359</v>
      </c>
    </row>
    <row r="363" spans="1:1">
      <c r="A363">
        <v>360</v>
      </c>
    </row>
    <row r="364" spans="1:1">
      <c r="A364">
        <v>361</v>
      </c>
    </row>
    <row r="365" spans="1:1">
      <c r="A365">
        <v>362</v>
      </c>
    </row>
    <row r="366" spans="1:1">
      <c r="A366">
        <v>363</v>
      </c>
    </row>
    <row r="367" spans="1:1">
      <c r="A367">
        <v>364</v>
      </c>
    </row>
    <row r="368" spans="1:1">
      <c r="A368">
        <v>365</v>
      </c>
    </row>
    <row r="369" spans="1:1">
      <c r="A369">
        <v>366</v>
      </c>
    </row>
    <row r="370" spans="1:1">
      <c r="A370">
        <v>367</v>
      </c>
    </row>
    <row r="371" spans="1:1">
      <c r="A371">
        <v>368</v>
      </c>
    </row>
    <row r="372" spans="1:1">
      <c r="A372">
        <v>369</v>
      </c>
    </row>
    <row r="373" spans="1:1">
      <c r="A373">
        <v>370</v>
      </c>
    </row>
    <row r="374" spans="1:1">
      <c r="A374">
        <v>371</v>
      </c>
    </row>
    <row r="375" spans="1:1">
      <c r="A375">
        <v>372</v>
      </c>
    </row>
    <row r="376" spans="1:1">
      <c r="A376">
        <v>373</v>
      </c>
    </row>
    <row r="377" spans="1:1">
      <c r="A377">
        <v>374</v>
      </c>
    </row>
    <row r="378" spans="1:1">
      <c r="A378">
        <v>375</v>
      </c>
    </row>
    <row r="379" spans="1:1">
      <c r="A379">
        <v>376</v>
      </c>
    </row>
    <row r="380" spans="1:1">
      <c r="A380">
        <v>377</v>
      </c>
    </row>
    <row r="381" spans="1:1">
      <c r="A381">
        <v>378</v>
      </c>
    </row>
    <row r="382" spans="1:1">
      <c r="A382">
        <v>379</v>
      </c>
    </row>
    <row r="383" spans="1:1">
      <c r="A383">
        <v>380</v>
      </c>
    </row>
    <row r="384" spans="1:1">
      <c r="A384">
        <v>381</v>
      </c>
    </row>
    <row r="385" spans="1:1">
      <c r="A385">
        <v>382</v>
      </c>
    </row>
    <row r="386" spans="1:1">
      <c r="A386">
        <v>383</v>
      </c>
    </row>
    <row r="387" spans="1:1">
      <c r="A387">
        <v>384</v>
      </c>
    </row>
    <row r="388" spans="1:1">
      <c r="A388">
        <v>385</v>
      </c>
    </row>
    <row r="389" spans="1:1">
      <c r="A389">
        <v>386</v>
      </c>
    </row>
    <row r="390" spans="1:1">
      <c r="A390">
        <v>387</v>
      </c>
    </row>
    <row r="391" spans="1:1">
      <c r="A391">
        <v>388</v>
      </c>
    </row>
    <row r="392" spans="1:1">
      <c r="A392">
        <v>389</v>
      </c>
    </row>
    <row r="393" spans="1:1">
      <c r="A393">
        <v>390</v>
      </c>
    </row>
    <row r="394" spans="1:1">
      <c r="A394">
        <v>391</v>
      </c>
    </row>
    <row r="395" spans="1:1">
      <c r="A395">
        <v>392</v>
      </c>
    </row>
    <row r="396" spans="1:1">
      <c r="A396">
        <v>393</v>
      </c>
    </row>
    <row r="397" spans="1:1">
      <c r="A397">
        <v>394</v>
      </c>
    </row>
    <row r="398" spans="1:1">
      <c r="A398">
        <v>395</v>
      </c>
    </row>
    <row r="399" spans="1:1">
      <c r="A399">
        <v>396</v>
      </c>
    </row>
    <row r="400" spans="1:1">
      <c r="A400">
        <v>397</v>
      </c>
    </row>
    <row r="401" spans="1:1">
      <c r="A401">
        <v>398</v>
      </c>
    </row>
    <row r="402" spans="1:1">
      <c r="A402">
        <v>399</v>
      </c>
    </row>
    <row r="403" spans="1:1">
      <c r="A403">
        <v>400</v>
      </c>
    </row>
    <row r="404" spans="1:1">
      <c r="A404">
        <v>401</v>
      </c>
    </row>
    <row r="405" spans="1:1">
      <c r="A405">
        <v>402</v>
      </c>
    </row>
    <row r="406" spans="1:1">
      <c r="A406">
        <v>403</v>
      </c>
    </row>
    <row r="407" spans="1:1">
      <c r="A407">
        <v>404</v>
      </c>
    </row>
    <row r="408" spans="1:1">
      <c r="A408">
        <v>405</v>
      </c>
    </row>
    <row r="409" spans="1:1">
      <c r="A409">
        <v>406</v>
      </c>
    </row>
    <row r="410" spans="1:1">
      <c r="A410">
        <v>407</v>
      </c>
    </row>
    <row r="411" spans="1:1">
      <c r="A411">
        <v>408</v>
      </c>
    </row>
    <row r="412" spans="1:1">
      <c r="A412">
        <v>409</v>
      </c>
    </row>
    <row r="413" spans="1:1">
      <c r="A413">
        <v>410</v>
      </c>
    </row>
    <row r="414" spans="1:1">
      <c r="A414">
        <v>411</v>
      </c>
    </row>
    <row r="415" spans="1:1">
      <c r="A415">
        <v>412</v>
      </c>
    </row>
    <row r="416" spans="1:1">
      <c r="A416">
        <v>413</v>
      </c>
    </row>
    <row r="417" spans="1:1">
      <c r="A417">
        <v>414</v>
      </c>
    </row>
    <row r="418" spans="1:1">
      <c r="A418">
        <v>415</v>
      </c>
    </row>
    <row r="419" spans="1:1">
      <c r="A419">
        <v>416</v>
      </c>
    </row>
    <row r="420" spans="1:1">
      <c r="A420">
        <v>417</v>
      </c>
    </row>
    <row r="421" spans="1:1">
      <c r="A421">
        <v>418</v>
      </c>
    </row>
    <row r="422" spans="1:1">
      <c r="A422">
        <v>419</v>
      </c>
    </row>
    <row r="423" spans="1:1">
      <c r="A423">
        <v>420</v>
      </c>
    </row>
    <row r="424" spans="1:1">
      <c r="A424">
        <v>421</v>
      </c>
    </row>
    <row r="425" spans="1:1">
      <c r="A425">
        <v>422</v>
      </c>
    </row>
    <row r="426" spans="1:1">
      <c r="A426">
        <v>423</v>
      </c>
    </row>
    <row r="427" spans="1:1">
      <c r="A427">
        <v>424</v>
      </c>
    </row>
    <row r="428" spans="1:1">
      <c r="A428">
        <v>425</v>
      </c>
    </row>
    <row r="429" spans="1:1">
      <c r="A429">
        <v>426</v>
      </c>
    </row>
    <row r="430" spans="1:1">
      <c r="A430">
        <v>427</v>
      </c>
    </row>
    <row r="431" spans="1:1">
      <c r="A431">
        <v>428</v>
      </c>
    </row>
    <row r="432" spans="1:1">
      <c r="A432">
        <v>429</v>
      </c>
    </row>
    <row r="433" spans="1:1">
      <c r="A433">
        <v>430</v>
      </c>
    </row>
    <row r="434" spans="1:1">
      <c r="A434">
        <v>431</v>
      </c>
    </row>
    <row r="435" spans="1:1">
      <c r="A435">
        <v>432</v>
      </c>
    </row>
    <row r="436" spans="1:1">
      <c r="A436">
        <v>433</v>
      </c>
    </row>
    <row r="437" spans="1:1">
      <c r="A437">
        <v>434</v>
      </c>
    </row>
    <row r="438" spans="1:1">
      <c r="A438">
        <v>435</v>
      </c>
    </row>
    <row r="439" spans="1:1">
      <c r="A439">
        <v>436</v>
      </c>
    </row>
    <row r="440" spans="1:1">
      <c r="A440">
        <v>437</v>
      </c>
    </row>
    <row r="441" spans="1:1">
      <c r="A441">
        <v>438</v>
      </c>
    </row>
    <row r="442" spans="1:1">
      <c r="A442">
        <v>439</v>
      </c>
    </row>
    <row r="443" spans="1:1">
      <c r="A443">
        <v>440</v>
      </c>
    </row>
    <row r="444" spans="1:1">
      <c r="A444">
        <v>441</v>
      </c>
    </row>
    <row r="445" spans="1:1">
      <c r="A445">
        <v>442</v>
      </c>
    </row>
    <row r="446" spans="1:1">
      <c r="A446">
        <v>443</v>
      </c>
    </row>
    <row r="447" spans="1:1">
      <c r="A447">
        <v>444</v>
      </c>
    </row>
    <row r="448" spans="1:1">
      <c r="A448">
        <v>445</v>
      </c>
    </row>
    <row r="449" spans="1:1">
      <c r="A449">
        <v>446</v>
      </c>
    </row>
    <row r="450" spans="1:1">
      <c r="A450">
        <v>447</v>
      </c>
    </row>
    <row r="451" spans="1:1">
      <c r="A451">
        <v>448</v>
      </c>
    </row>
    <row r="452" spans="1:1">
      <c r="A452">
        <v>449</v>
      </c>
    </row>
    <row r="453" spans="1:1">
      <c r="A453">
        <v>450</v>
      </c>
    </row>
    <row r="454" spans="1:1">
      <c r="A454">
        <v>451</v>
      </c>
    </row>
    <row r="455" spans="1:1">
      <c r="A455">
        <v>452</v>
      </c>
    </row>
    <row r="456" spans="1:1">
      <c r="A456">
        <v>453</v>
      </c>
    </row>
    <row r="457" spans="1:1">
      <c r="A457">
        <v>454</v>
      </c>
    </row>
    <row r="458" spans="1:1">
      <c r="A458">
        <v>455</v>
      </c>
    </row>
    <row r="459" spans="1:1">
      <c r="A459">
        <v>456</v>
      </c>
    </row>
    <row r="460" spans="1:1">
      <c r="A460">
        <v>457</v>
      </c>
    </row>
    <row r="461" spans="1:1">
      <c r="A461">
        <v>458</v>
      </c>
    </row>
    <row r="462" spans="1:1">
      <c r="A462">
        <v>459</v>
      </c>
    </row>
    <row r="463" spans="1:1">
      <c r="A463">
        <v>460</v>
      </c>
    </row>
    <row r="464" spans="1:1">
      <c r="A464">
        <v>461</v>
      </c>
    </row>
    <row r="465" spans="1:1">
      <c r="A465">
        <v>462</v>
      </c>
    </row>
    <row r="466" spans="1:1">
      <c r="A466">
        <v>463</v>
      </c>
    </row>
    <row r="467" spans="1:1">
      <c r="A467">
        <v>464</v>
      </c>
    </row>
    <row r="468" spans="1:1">
      <c r="A468">
        <v>465</v>
      </c>
    </row>
    <row r="469" spans="1:1">
      <c r="A469">
        <v>466</v>
      </c>
    </row>
    <row r="470" spans="1:1">
      <c r="A470">
        <v>467</v>
      </c>
    </row>
    <row r="471" spans="1:1">
      <c r="A471">
        <v>468</v>
      </c>
    </row>
    <row r="472" spans="1:1">
      <c r="A472">
        <v>469</v>
      </c>
    </row>
    <row r="473" spans="1:1">
      <c r="A473">
        <v>470</v>
      </c>
    </row>
    <row r="474" spans="1:1">
      <c r="A474">
        <v>471</v>
      </c>
    </row>
    <row r="475" spans="1:1">
      <c r="A475">
        <v>472</v>
      </c>
    </row>
    <row r="476" spans="1:1">
      <c r="A476">
        <v>473</v>
      </c>
    </row>
    <row r="477" spans="1:1">
      <c r="A477">
        <v>474</v>
      </c>
    </row>
    <row r="478" spans="1:1">
      <c r="A478">
        <v>475</v>
      </c>
    </row>
    <row r="479" spans="1:1">
      <c r="A479">
        <v>476</v>
      </c>
    </row>
    <row r="480" spans="1:1">
      <c r="A480">
        <v>477</v>
      </c>
    </row>
    <row r="481" spans="1:1">
      <c r="A481">
        <v>478</v>
      </c>
    </row>
    <row r="482" spans="1:1">
      <c r="A482">
        <v>479</v>
      </c>
    </row>
    <row r="483" spans="1:1">
      <c r="A483">
        <v>480</v>
      </c>
    </row>
    <row r="484" spans="1:1">
      <c r="A484">
        <v>481</v>
      </c>
    </row>
    <row r="485" spans="1:1">
      <c r="A485">
        <v>482</v>
      </c>
    </row>
    <row r="486" spans="1:1">
      <c r="A486">
        <v>483</v>
      </c>
    </row>
    <row r="487" spans="1:1">
      <c r="A487">
        <v>484</v>
      </c>
    </row>
    <row r="488" spans="1:1">
      <c r="A488">
        <v>485</v>
      </c>
    </row>
    <row r="489" spans="1:1">
      <c r="A489">
        <v>486</v>
      </c>
    </row>
    <row r="490" spans="1:1">
      <c r="A490">
        <v>487</v>
      </c>
    </row>
    <row r="491" spans="1:1">
      <c r="A491">
        <v>488</v>
      </c>
    </row>
    <row r="492" spans="1:1">
      <c r="A492">
        <v>489</v>
      </c>
    </row>
    <row r="493" spans="1:1">
      <c r="A493">
        <v>490</v>
      </c>
    </row>
    <row r="494" spans="1:1">
      <c r="A494">
        <v>491</v>
      </c>
    </row>
    <row r="495" spans="1:1">
      <c r="A495">
        <v>492</v>
      </c>
    </row>
    <row r="496" spans="1:1">
      <c r="A496">
        <v>493</v>
      </c>
    </row>
    <row r="497" spans="1:1">
      <c r="A497">
        <v>494</v>
      </c>
    </row>
    <row r="498" spans="1:1">
      <c r="A498">
        <v>495</v>
      </c>
    </row>
    <row r="499" spans="1:1">
      <c r="A499">
        <v>496</v>
      </c>
    </row>
    <row r="500" spans="1:1">
      <c r="A500">
        <v>497</v>
      </c>
    </row>
    <row r="501" spans="1:1">
      <c r="A501">
        <v>498</v>
      </c>
    </row>
    <row r="502" spans="1:1">
      <c r="A502">
        <v>499</v>
      </c>
    </row>
    <row r="503" spans="1:1">
      <c r="A503">
        <v>500</v>
      </c>
    </row>
    <row r="504" spans="1:1">
      <c r="A504">
        <v>501</v>
      </c>
    </row>
    <row r="505" spans="1:1">
      <c r="A505">
        <v>502</v>
      </c>
    </row>
    <row r="506" spans="1:1">
      <c r="A506">
        <v>503</v>
      </c>
    </row>
    <row r="507" spans="1:1">
      <c r="A507">
        <v>504</v>
      </c>
    </row>
    <row r="508" spans="1:1">
      <c r="A508">
        <v>505</v>
      </c>
    </row>
    <row r="509" spans="1:1">
      <c r="A509">
        <v>506</v>
      </c>
    </row>
    <row r="510" spans="1:1">
      <c r="A510">
        <v>507</v>
      </c>
    </row>
    <row r="511" spans="1:1">
      <c r="A511">
        <v>508</v>
      </c>
    </row>
    <row r="512" spans="1:1">
      <c r="A512">
        <v>509</v>
      </c>
    </row>
    <row r="513" spans="1:1">
      <c r="A513">
        <v>510</v>
      </c>
    </row>
    <row r="514" spans="1:1">
      <c r="A514">
        <v>511</v>
      </c>
    </row>
    <row r="515" spans="1:1">
      <c r="A515">
        <v>512</v>
      </c>
    </row>
    <row r="516" spans="1:1">
      <c r="A516">
        <v>513</v>
      </c>
    </row>
    <row r="517" spans="1:1">
      <c r="A517">
        <v>514</v>
      </c>
    </row>
    <row r="518" spans="1:1">
      <c r="A518">
        <v>515</v>
      </c>
    </row>
    <row r="519" spans="1:1">
      <c r="A519">
        <v>516</v>
      </c>
    </row>
    <row r="520" spans="1:1">
      <c r="A520">
        <v>517</v>
      </c>
    </row>
    <row r="521" spans="1:1">
      <c r="A521">
        <v>518</v>
      </c>
    </row>
    <row r="522" spans="1:1">
      <c r="A522">
        <v>519</v>
      </c>
    </row>
    <row r="523" spans="1:1">
      <c r="A523">
        <v>520</v>
      </c>
    </row>
    <row r="524" spans="1:1">
      <c r="A524">
        <v>521</v>
      </c>
    </row>
    <row r="525" spans="1:1">
      <c r="A525">
        <v>522</v>
      </c>
    </row>
    <row r="526" spans="1:1">
      <c r="A526">
        <v>523</v>
      </c>
    </row>
    <row r="527" spans="1:1">
      <c r="A527">
        <v>524</v>
      </c>
    </row>
    <row r="528" spans="1:1">
      <c r="A528">
        <v>525</v>
      </c>
    </row>
    <row r="529" spans="1:1">
      <c r="A529">
        <v>526</v>
      </c>
    </row>
    <row r="530" spans="1:1">
      <c r="A530">
        <v>527</v>
      </c>
    </row>
    <row r="531" spans="1:1">
      <c r="A531">
        <v>528</v>
      </c>
    </row>
    <row r="532" spans="1:1">
      <c r="A532">
        <v>529</v>
      </c>
    </row>
    <row r="533" spans="1:1">
      <c r="A533">
        <v>530</v>
      </c>
    </row>
    <row r="534" spans="1:1">
      <c r="A534">
        <v>531</v>
      </c>
    </row>
    <row r="535" spans="1:1">
      <c r="A535">
        <v>532</v>
      </c>
    </row>
    <row r="536" spans="1:1">
      <c r="A536">
        <v>533</v>
      </c>
    </row>
    <row r="537" spans="1:1">
      <c r="A537">
        <v>534</v>
      </c>
    </row>
    <row r="538" spans="1:1">
      <c r="A538">
        <v>535</v>
      </c>
    </row>
    <row r="539" spans="1:1">
      <c r="A539">
        <v>536</v>
      </c>
    </row>
    <row r="540" spans="1:1">
      <c r="A540">
        <v>537</v>
      </c>
    </row>
    <row r="541" spans="1:1">
      <c r="A541">
        <v>538</v>
      </c>
    </row>
    <row r="542" spans="1:1">
      <c r="A542">
        <v>539</v>
      </c>
    </row>
    <row r="543" spans="1:1">
      <c r="A543">
        <v>540</v>
      </c>
    </row>
    <row r="544" spans="1:1">
      <c r="A544">
        <v>541</v>
      </c>
    </row>
    <row r="545" spans="1:1">
      <c r="A545">
        <v>542</v>
      </c>
    </row>
    <row r="546" spans="1:1">
      <c r="A546">
        <v>543</v>
      </c>
    </row>
    <row r="547" spans="1:1">
      <c r="A547">
        <v>544</v>
      </c>
    </row>
    <row r="548" spans="1:1">
      <c r="A548">
        <v>545</v>
      </c>
    </row>
    <row r="549" spans="1:1">
      <c r="A549">
        <v>546</v>
      </c>
    </row>
    <row r="550" spans="1:1">
      <c r="A550">
        <v>547</v>
      </c>
    </row>
    <row r="551" spans="1:1">
      <c r="A551">
        <v>548</v>
      </c>
    </row>
    <row r="552" spans="1:1">
      <c r="A552">
        <v>549</v>
      </c>
    </row>
    <row r="553" spans="1:1">
      <c r="A553">
        <v>550</v>
      </c>
    </row>
    <row r="554" spans="1:1">
      <c r="A554">
        <v>551</v>
      </c>
    </row>
    <row r="555" spans="1:1">
      <c r="A555">
        <v>552</v>
      </c>
    </row>
    <row r="556" spans="1:1">
      <c r="A556">
        <v>553</v>
      </c>
    </row>
    <row r="557" spans="1:1">
      <c r="A557">
        <v>554</v>
      </c>
    </row>
    <row r="558" spans="1:1">
      <c r="A558">
        <v>555</v>
      </c>
    </row>
    <row r="559" spans="1:1">
      <c r="A559">
        <v>556</v>
      </c>
    </row>
    <row r="560" spans="1:1">
      <c r="A560">
        <v>557</v>
      </c>
    </row>
    <row r="561" spans="1:1">
      <c r="A561">
        <v>558</v>
      </c>
    </row>
    <row r="562" spans="1:1">
      <c r="A562">
        <v>559</v>
      </c>
    </row>
    <row r="563" spans="1:1">
      <c r="A563">
        <v>560</v>
      </c>
    </row>
    <row r="564" spans="1:1">
      <c r="A564">
        <v>561</v>
      </c>
    </row>
    <row r="565" spans="1:1">
      <c r="A565">
        <v>562</v>
      </c>
    </row>
    <row r="566" spans="1:1">
      <c r="A566">
        <v>563</v>
      </c>
    </row>
    <row r="567" spans="1:1">
      <c r="A567">
        <v>564</v>
      </c>
    </row>
    <row r="568" spans="1:1">
      <c r="A568">
        <v>565</v>
      </c>
    </row>
    <row r="569" spans="1:1">
      <c r="A569">
        <v>566</v>
      </c>
    </row>
    <row r="570" spans="1:1">
      <c r="A570">
        <v>567</v>
      </c>
    </row>
    <row r="571" spans="1:1">
      <c r="A571">
        <v>568</v>
      </c>
    </row>
    <row r="572" spans="1:1">
      <c r="A572">
        <v>569</v>
      </c>
    </row>
    <row r="573" spans="1:1">
      <c r="A573">
        <v>570</v>
      </c>
    </row>
    <row r="574" spans="1:1">
      <c r="A574">
        <v>571</v>
      </c>
    </row>
    <row r="575" spans="1:1">
      <c r="A575">
        <v>572</v>
      </c>
    </row>
    <row r="576" spans="1:1">
      <c r="A576">
        <v>573</v>
      </c>
    </row>
    <row r="577" spans="1:1">
      <c r="A577">
        <v>574</v>
      </c>
    </row>
    <row r="578" spans="1:1">
      <c r="A578">
        <v>575</v>
      </c>
    </row>
    <row r="579" spans="1:1">
      <c r="A579">
        <v>576</v>
      </c>
    </row>
    <row r="580" spans="1:1">
      <c r="A580">
        <v>577</v>
      </c>
    </row>
    <row r="581" spans="1:1">
      <c r="A581">
        <v>578</v>
      </c>
    </row>
    <row r="582" spans="1:1">
      <c r="A582">
        <v>579</v>
      </c>
    </row>
    <row r="583" spans="1:1">
      <c r="A583">
        <v>580</v>
      </c>
    </row>
    <row r="584" spans="1:1">
      <c r="A584">
        <v>581</v>
      </c>
    </row>
    <row r="585" spans="1:1">
      <c r="A585">
        <v>582</v>
      </c>
    </row>
    <row r="586" spans="1:1">
      <c r="A586">
        <v>583</v>
      </c>
    </row>
    <row r="587" spans="1:1">
      <c r="A587">
        <v>584</v>
      </c>
    </row>
    <row r="588" spans="1:1">
      <c r="A588">
        <v>585</v>
      </c>
    </row>
    <row r="589" spans="1:1">
      <c r="A589">
        <v>586</v>
      </c>
    </row>
    <row r="590" spans="1:1">
      <c r="A590">
        <v>587</v>
      </c>
    </row>
    <row r="591" spans="1:1">
      <c r="A591">
        <v>588</v>
      </c>
    </row>
    <row r="592" spans="1:1">
      <c r="A592">
        <v>589</v>
      </c>
    </row>
    <row r="593" spans="1:1">
      <c r="A593">
        <v>590</v>
      </c>
    </row>
    <row r="594" spans="1:1">
      <c r="A594">
        <v>591</v>
      </c>
    </row>
    <row r="595" spans="1:1">
      <c r="A595">
        <v>592</v>
      </c>
    </row>
    <row r="596" spans="1:1">
      <c r="A596">
        <v>593</v>
      </c>
    </row>
    <row r="597" spans="1:1">
      <c r="A597">
        <v>594</v>
      </c>
    </row>
    <row r="598" spans="1:1">
      <c r="A598">
        <v>595</v>
      </c>
    </row>
    <row r="599" spans="1:1">
      <c r="A599">
        <v>596</v>
      </c>
    </row>
    <row r="600" spans="1:1">
      <c r="A600">
        <v>597</v>
      </c>
    </row>
    <row r="601" spans="1:1">
      <c r="A601">
        <v>598</v>
      </c>
    </row>
    <row r="602" spans="1:1">
      <c r="A602">
        <v>599</v>
      </c>
    </row>
    <row r="603" spans="1:1">
      <c r="A603">
        <v>600</v>
      </c>
    </row>
    <row r="604" spans="1:1">
      <c r="A604">
        <v>601</v>
      </c>
    </row>
    <row r="605" spans="1:1">
      <c r="A605">
        <v>602</v>
      </c>
    </row>
    <row r="606" spans="1:1">
      <c r="A606">
        <v>603</v>
      </c>
    </row>
    <row r="607" spans="1:1">
      <c r="A607">
        <v>604</v>
      </c>
    </row>
    <row r="608" spans="1:1">
      <c r="A608">
        <v>605</v>
      </c>
    </row>
    <row r="609" spans="1:1">
      <c r="A609">
        <v>606</v>
      </c>
    </row>
    <row r="610" spans="1:1">
      <c r="A610">
        <v>607</v>
      </c>
    </row>
    <row r="611" spans="1:1">
      <c r="A611">
        <v>608</v>
      </c>
    </row>
    <row r="612" spans="1:1">
      <c r="A612">
        <v>609</v>
      </c>
    </row>
    <row r="613" spans="1:1">
      <c r="A613">
        <v>610</v>
      </c>
    </row>
    <row r="614" spans="1:1">
      <c r="A614">
        <v>611</v>
      </c>
    </row>
    <row r="615" spans="1:1">
      <c r="A615">
        <v>612</v>
      </c>
    </row>
    <row r="616" spans="1:1">
      <c r="A616">
        <v>613</v>
      </c>
    </row>
    <row r="617" spans="1:1">
      <c r="A617">
        <v>614</v>
      </c>
    </row>
    <row r="618" spans="1:1">
      <c r="A618">
        <v>615</v>
      </c>
    </row>
    <row r="619" spans="1:1">
      <c r="A619">
        <v>616</v>
      </c>
    </row>
    <row r="620" spans="1:1">
      <c r="A620">
        <v>617</v>
      </c>
    </row>
    <row r="621" spans="1:1">
      <c r="A621">
        <v>618</v>
      </c>
    </row>
    <row r="622" spans="1:1">
      <c r="A622">
        <v>619</v>
      </c>
    </row>
    <row r="623" spans="1:1">
      <c r="A623">
        <v>620</v>
      </c>
    </row>
    <row r="624" spans="1:1">
      <c r="A624">
        <v>621</v>
      </c>
    </row>
    <row r="625" spans="1:1">
      <c r="A625">
        <v>622</v>
      </c>
    </row>
    <row r="626" spans="1:1">
      <c r="A626">
        <v>623</v>
      </c>
    </row>
    <row r="627" spans="1:1">
      <c r="A627">
        <v>624</v>
      </c>
    </row>
    <row r="628" spans="1:1">
      <c r="A628">
        <v>625</v>
      </c>
    </row>
    <row r="629" spans="1:1">
      <c r="A629">
        <v>626</v>
      </c>
    </row>
    <row r="630" spans="1:1">
      <c r="A630">
        <v>627</v>
      </c>
    </row>
    <row r="631" spans="1:1">
      <c r="A631">
        <v>628</v>
      </c>
    </row>
    <row r="632" spans="1:1">
      <c r="A632">
        <v>629</v>
      </c>
    </row>
    <row r="633" spans="1:1">
      <c r="A633">
        <v>630</v>
      </c>
    </row>
    <row r="634" spans="1:1">
      <c r="A634">
        <v>631</v>
      </c>
    </row>
    <row r="635" spans="1:1">
      <c r="A635">
        <v>632</v>
      </c>
    </row>
    <row r="636" spans="1:1">
      <c r="A636">
        <v>633</v>
      </c>
    </row>
    <row r="637" spans="1:1">
      <c r="A637">
        <v>634</v>
      </c>
    </row>
    <row r="638" spans="1:1">
      <c r="A638">
        <v>635</v>
      </c>
    </row>
    <row r="639" spans="1:1">
      <c r="A639">
        <v>636</v>
      </c>
    </row>
    <row r="640" spans="1:1">
      <c r="A640">
        <v>637</v>
      </c>
    </row>
    <row r="641" spans="1:1">
      <c r="A641">
        <v>638</v>
      </c>
    </row>
    <row r="642" spans="1:1">
      <c r="A642">
        <v>639</v>
      </c>
    </row>
    <row r="643" spans="1:1">
      <c r="A643">
        <v>640</v>
      </c>
    </row>
    <row r="644" spans="1:1">
      <c r="A644">
        <v>641</v>
      </c>
    </row>
    <row r="645" spans="1:1">
      <c r="A645">
        <v>642</v>
      </c>
    </row>
    <row r="646" spans="1:1">
      <c r="A646">
        <v>643</v>
      </c>
    </row>
    <row r="647" spans="1:1">
      <c r="A647">
        <v>644</v>
      </c>
    </row>
    <row r="648" spans="1:1">
      <c r="A648">
        <v>645</v>
      </c>
    </row>
    <row r="649" spans="1:1">
      <c r="A649">
        <v>646</v>
      </c>
    </row>
    <row r="650" spans="1:1">
      <c r="A650">
        <v>647</v>
      </c>
    </row>
    <row r="651" spans="1:1">
      <c r="A651">
        <v>648</v>
      </c>
    </row>
    <row r="652" spans="1:1">
      <c r="A652">
        <v>649</v>
      </c>
    </row>
    <row r="653" spans="1:1">
      <c r="A653">
        <v>650</v>
      </c>
    </row>
    <row r="654" spans="1:1">
      <c r="A654">
        <v>651</v>
      </c>
    </row>
    <row r="655" spans="1:1">
      <c r="A655">
        <v>652</v>
      </c>
    </row>
    <row r="656" spans="1:1">
      <c r="A656">
        <v>653</v>
      </c>
    </row>
    <row r="657" spans="1:1">
      <c r="A657">
        <v>654</v>
      </c>
    </row>
    <row r="658" spans="1:1">
      <c r="A658">
        <v>655</v>
      </c>
    </row>
    <row r="659" spans="1:1">
      <c r="A659">
        <v>656</v>
      </c>
    </row>
    <row r="660" spans="1:1">
      <c r="A660">
        <v>657</v>
      </c>
    </row>
    <row r="661" spans="1:1">
      <c r="A661">
        <v>658</v>
      </c>
    </row>
    <row r="662" spans="1:1">
      <c r="A662">
        <v>659</v>
      </c>
    </row>
    <row r="663" spans="1:1">
      <c r="A663">
        <v>660</v>
      </c>
    </row>
    <row r="664" spans="1:1">
      <c r="A664">
        <v>661</v>
      </c>
    </row>
    <row r="665" spans="1:1">
      <c r="A665">
        <v>662</v>
      </c>
    </row>
    <row r="666" spans="1:1">
      <c r="A666">
        <v>663</v>
      </c>
    </row>
    <row r="667" spans="1:1">
      <c r="A667">
        <v>664</v>
      </c>
    </row>
    <row r="668" spans="1:1">
      <c r="A668">
        <v>665</v>
      </c>
    </row>
    <row r="669" spans="1:1">
      <c r="A669">
        <v>666</v>
      </c>
    </row>
    <row r="670" spans="1:1">
      <c r="A670">
        <v>667</v>
      </c>
    </row>
    <row r="671" spans="1:1">
      <c r="A671">
        <v>668</v>
      </c>
    </row>
    <row r="672" spans="1:1">
      <c r="A672">
        <v>669</v>
      </c>
    </row>
    <row r="673" spans="1:1">
      <c r="A673">
        <v>670</v>
      </c>
    </row>
    <row r="674" spans="1:1">
      <c r="A674">
        <v>671</v>
      </c>
    </row>
    <row r="675" spans="1:1">
      <c r="A675">
        <v>672</v>
      </c>
    </row>
    <row r="676" spans="1:1">
      <c r="A676">
        <v>673</v>
      </c>
    </row>
    <row r="677" spans="1:1">
      <c r="A677">
        <v>674</v>
      </c>
    </row>
    <row r="678" spans="1:1">
      <c r="A678">
        <v>675</v>
      </c>
    </row>
    <row r="679" spans="1:1">
      <c r="A679">
        <v>676</v>
      </c>
    </row>
    <row r="680" spans="1:1">
      <c r="A680">
        <v>677</v>
      </c>
    </row>
    <row r="681" spans="1:1">
      <c r="A681">
        <v>678</v>
      </c>
    </row>
    <row r="682" spans="1:1">
      <c r="A682">
        <v>679</v>
      </c>
    </row>
    <row r="683" spans="1:1">
      <c r="A683">
        <v>680</v>
      </c>
    </row>
    <row r="684" spans="1:1">
      <c r="A684">
        <v>681</v>
      </c>
    </row>
    <row r="685" spans="1:1">
      <c r="A685">
        <v>682</v>
      </c>
    </row>
    <row r="686" spans="1:1">
      <c r="A686">
        <v>683</v>
      </c>
    </row>
    <row r="687" spans="1:1">
      <c r="A687">
        <v>684</v>
      </c>
    </row>
    <row r="688" spans="1:1">
      <c r="A688">
        <v>685</v>
      </c>
    </row>
    <row r="689" spans="1:1">
      <c r="A689">
        <v>686</v>
      </c>
    </row>
    <row r="690" spans="1:1">
      <c r="A690">
        <v>687</v>
      </c>
    </row>
    <row r="691" spans="1:1">
      <c r="A691">
        <v>688</v>
      </c>
    </row>
    <row r="692" spans="1:1">
      <c r="A692">
        <v>689</v>
      </c>
    </row>
    <row r="693" spans="1:1">
      <c r="A693">
        <v>690</v>
      </c>
    </row>
    <row r="694" spans="1:1">
      <c r="A694">
        <v>691</v>
      </c>
    </row>
    <row r="695" spans="1:1">
      <c r="A695">
        <v>692</v>
      </c>
    </row>
    <row r="696" spans="1:1">
      <c r="A696">
        <v>693</v>
      </c>
    </row>
    <row r="697" spans="1:1">
      <c r="A697">
        <v>694</v>
      </c>
    </row>
    <row r="698" spans="1:1">
      <c r="A698">
        <v>695</v>
      </c>
    </row>
    <row r="699" spans="1:1">
      <c r="A699">
        <v>696</v>
      </c>
    </row>
    <row r="700" spans="1:1">
      <c r="A700">
        <v>697</v>
      </c>
    </row>
    <row r="701" spans="1:1">
      <c r="A701">
        <v>698</v>
      </c>
    </row>
    <row r="702" spans="1:1">
      <c r="A702">
        <v>699</v>
      </c>
    </row>
    <row r="703" spans="1:1">
      <c r="A703">
        <v>700</v>
      </c>
    </row>
    <row r="704" spans="1:1">
      <c r="A704">
        <v>701</v>
      </c>
    </row>
    <row r="705" spans="1:1">
      <c r="A705">
        <v>702</v>
      </c>
    </row>
    <row r="706" spans="1:1">
      <c r="A706">
        <v>703</v>
      </c>
    </row>
    <row r="707" spans="1:1">
      <c r="A707">
        <v>704</v>
      </c>
    </row>
    <row r="708" spans="1:1">
      <c r="A708">
        <v>705</v>
      </c>
    </row>
    <row r="709" spans="1:1">
      <c r="A709">
        <v>706</v>
      </c>
    </row>
    <row r="710" spans="1:1">
      <c r="A710">
        <v>707</v>
      </c>
    </row>
    <row r="711" spans="1:1">
      <c r="A711">
        <v>708</v>
      </c>
    </row>
    <row r="712" spans="1:1">
      <c r="A712">
        <v>709</v>
      </c>
    </row>
    <row r="713" spans="1:1">
      <c r="A713">
        <v>710</v>
      </c>
    </row>
    <row r="714" spans="1:1">
      <c r="A714">
        <v>711</v>
      </c>
    </row>
    <row r="715" spans="1:1">
      <c r="A715">
        <v>712</v>
      </c>
    </row>
    <row r="716" spans="1:1">
      <c r="A716">
        <v>713</v>
      </c>
    </row>
    <row r="717" spans="1:1">
      <c r="A717">
        <v>714</v>
      </c>
    </row>
    <row r="718" spans="1:1">
      <c r="A718">
        <v>715</v>
      </c>
    </row>
    <row r="719" spans="1:1">
      <c r="A719">
        <v>716</v>
      </c>
    </row>
    <row r="720" spans="1:1">
      <c r="A720">
        <v>717</v>
      </c>
    </row>
    <row r="721" spans="1:1">
      <c r="A721">
        <v>718</v>
      </c>
    </row>
    <row r="722" spans="1:1">
      <c r="A722">
        <v>719</v>
      </c>
    </row>
    <row r="723" spans="1:1">
      <c r="A723">
        <v>720</v>
      </c>
    </row>
    <row r="724" spans="1:1">
      <c r="A724">
        <v>721</v>
      </c>
    </row>
    <row r="725" spans="1:1">
      <c r="A725">
        <v>722</v>
      </c>
    </row>
    <row r="726" spans="1:1">
      <c r="A726">
        <v>723</v>
      </c>
    </row>
    <row r="727" spans="1:1">
      <c r="A727">
        <v>724</v>
      </c>
    </row>
    <row r="728" spans="1:1">
      <c r="A728">
        <v>725</v>
      </c>
    </row>
    <row r="729" spans="1:1">
      <c r="A729">
        <v>726</v>
      </c>
    </row>
    <row r="730" spans="1:1">
      <c r="A730">
        <v>727</v>
      </c>
    </row>
    <row r="731" spans="1:1">
      <c r="A731">
        <v>728</v>
      </c>
    </row>
    <row r="732" spans="1:1">
      <c r="A732">
        <v>729</v>
      </c>
    </row>
    <row r="733" spans="1:1">
      <c r="A733">
        <v>730</v>
      </c>
    </row>
    <row r="734" spans="1:1">
      <c r="A734">
        <v>731</v>
      </c>
    </row>
    <row r="735" spans="1:1">
      <c r="A735">
        <v>732</v>
      </c>
    </row>
    <row r="736" spans="1:1">
      <c r="A736">
        <v>733</v>
      </c>
    </row>
    <row r="737" spans="1:1">
      <c r="A737">
        <v>734</v>
      </c>
    </row>
    <row r="738" spans="1:1">
      <c r="A738">
        <v>735</v>
      </c>
    </row>
    <row r="739" spans="1:1">
      <c r="A739">
        <v>736</v>
      </c>
    </row>
    <row r="740" spans="1:1">
      <c r="A740">
        <v>737</v>
      </c>
    </row>
    <row r="741" spans="1:1">
      <c r="A741">
        <v>738</v>
      </c>
    </row>
    <row r="742" spans="1:1">
      <c r="A742">
        <v>739</v>
      </c>
    </row>
    <row r="743" spans="1:1">
      <c r="A743">
        <v>740</v>
      </c>
    </row>
    <row r="744" spans="1:1">
      <c r="A744">
        <v>741</v>
      </c>
    </row>
    <row r="745" spans="1:1">
      <c r="A745">
        <v>742</v>
      </c>
    </row>
    <row r="746" spans="1:1">
      <c r="A746">
        <v>743</v>
      </c>
    </row>
    <row r="747" spans="1:1">
      <c r="A747">
        <v>744</v>
      </c>
    </row>
    <row r="748" spans="1:1">
      <c r="A748">
        <v>745</v>
      </c>
    </row>
    <row r="749" spans="1:1">
      <c r="A749">
        <v>746</v>
      </c>
    </row>
    <row r="750" spans="1:1">
      <c r="A750">
        <v>747</v>
      </c>
    </row>
    <row r="751" spans="1:1">
      <c r="A751">
        <v>748</v>
      </c>
    </row>
    <row r="752" spans="1:1">
      <c r="A752">
        <v>749</v>
      </c>
    </row>
    <row r="753" spans="1:1">
      <c r="A753">
        <v>750</v>
      </c>
    </row>
    <row r="754" spans="1:1">
      <c r="A754">
        <v>751</v>
      </c>
    </row>
    <row r="755" spans="1:1">
      <c r="A755">
        <v>752</v>
      </c>
    </row>
    <row r="756" spans="1:1">
      <c r="A756">
        <v>753</v>
      </c>
    </row>
    <row r="757" spans="1:1">
      <c r="A757">
        <v>754</v>
      </c>
    </row>
    <row r="758" spans="1:1">
      <c r="A758">
        <v>755</v>
      </c>
    </row>
    <row r="759" spans="1:1">
      <c r="A759">
        <v>756</v>
      </c>
    </row>
    <row r="760" spans="1:1">
      <c r="A760">
        <v>757</v>
      </c>
    </row>
    <row r="761" spans="1:1">
      <c r="A761">
        <v>758</v>
      </c>
    </row>
    <row r="762" spans="1:1">
      <c r="A762">
        <v>759</v>
      </c>
    </row>
    <row r="763" spans="1:1">
      <c r="A763">
        <v>760</v>
      </c>
    </row>
    <row r="764" spans="1:1">
      <c r="A764">
        <v>761</v>
      </c>
    </row>
    <row r="765" spans="1:1">
      <c r="A765">
        <v>762</v>
      </c>
    </row>
    <row r="766" spans="1:1">
      <c r="A766">
        <v>763</v>
      </c>
    </row>
    <row r="767" spans="1:1">
      <c r="A767">
        <v>764</v>
      </c>
    </row>
    <row r="768" spans="1:1">
      <c r="A768">
        <v>765</v>
      </c>
    </row>
    <row r="769" spans="1:1">
      <c r="A769">
        <v>766</v>
      </c>
    </row>
    <row r="770" spans="1:1">
      <c r="A770">
        <v>767</v>
      </c>
    </row>
    <row r="771" spans="1:1">
      <c r="A771">
        <v>768</v>
      </c>
    </row>
    <row r="772" spans="1:1">
      <c r="A772">
        <v>769</v>
      </c>
    </row>
    <row r="773" spans="1:1">
      <c r="A773">
        <v>770</v>
      </c>
    </row>
    <row r="774" spans="1:1">
      <c r="A774">
        <v>771</v>
      </c>
    </row>
    <row r="775" spans="1:1">
      <c r="A775">
        <v>772</v>
      </c>
    </row>
    <row r="776" spans="1:1">
      <c r="A776">
        <v>773</v>
      </c>
    </row>
    <row r="777" spans="1:1">
      <c r="A777">
        <v>774</v>
      </c>
    </row>
    <row r="778" spans="1:1">
      <c r="A778">
        <v>775</v>
      </c>
    </row>
    <row r="779" spans="1:1">
      <c r="A779">
        <v>776</v>
      </c>
    </row>
    <row r="780" spans="1:1">
      <c r="A780">
        <v>777</v>
      </c>
    </row>
    <row r="781" spans="1:1">
      <c r="A781">
        <v>778</v>
      </c>
    </row>
    <row r="782" spans="1:1">
      <c r="A782">
        <v>779</v>
      </c>
    </row>
    <row r="783" spans="1:1">
      <c r="A783">
        <v>780</v>
      </c>
    </row>
    <row r="784" spans="1:1">
      <c r="A784">
        <v>781</v>
      </c>
    </row>
    <row r="785" spans="1:1">
      <c r="A785">
        <v>782</v>
      </c>
    </row>
    <row r="786" spans="1:1">
      <c r="A786">
        <v>783</v>
      </c>
    </row>
    <row r="787" spans="1:1">
      <c r="A787">
        <v>784</v>
      </c>
    </row>
    <row r="788" spans="1:1">
      <c r="A788">
        <v>785</v>
      </c>
    </row>
    <row r="789" spans="1:1">
      <c r="A789">
        <v>786</v>
      </c>
    </row>
    <row r="790" spans="1:1">
      <c r="A790">
        <v>787</v>
      </c>
    </row>
    <row r="791" spans="1:1">
      <c r="A791">
        <v>788</v>
      </c>
    </row>
    <row r="792" spans="1:1">
      <c r="A792">
        <v>789</v>
      </c>
    </row>
    <row r="793" spans="1:1">
      <c r="A793">
        <v>790</v>
      </c>
    </row>
    <row r="794" spans="1:1">
      <c r="A794">
        <v>791</v>
      </c>
    </row>
    <row r="795" spans="1:1">
      <c r="A795">
        <v>792</v>
      </c>
    </row>
    <row r="796" spans="1:1">
      <c r="A796">
        <v>793</v>
      </c>
    </row>
    <row r="797" spans="1:1">
      <c r="A797">
        <v>794</v>
      </c>
    </row>
    <row r="798" spans="1:1">
      <c r="A798">
        <v>795</v>
      </c>
    </row>
    <row r="799" spans="1:1">
      <c r="A799">
        <v>796</v>
      </c>
    </row>
    <row r="800" spans="1:1">
      <c r="A800">
        <v>797</v>
      </c>
    </row>
    <row r="801" spans="1:1">
      <c r="A801">
        <v>798</v>
      </c>
    </row>
    <row r="802" spans="1:1">
      <c r="A802">
        <v>799</v>
      </c>
    </row>
    <row r="803" spans="1:1">
      <c r="A803">
        <v>800</v>
      </c>
    </row>
    <row r="804" spans="1:1">
      <c r="A804">
        <v>801</v>
      </c>
    </row>
    <row r="805" spans="1:1">
      <c r="A805">
        <v>802</v>
      </c>
    </row>
    <row r="806" spans="1:1">
      <c r="A806">
        <v>803</v>
      </c>
    </row>
    <row r="807" spans="1:1">
      <c r="A807">
        <v>804</v>
      </c>
    </row>
    <row r="808" spans="1:1">
      <c r="A808">
        <v>805</v>
      </c>
    </row>
    <row r="809" spans="1:1">
      <c r="A809">
        <v>806</v>
      </c>
    </row>
    <row r="810" spans="1:1">
      <c r="A810">
        <v>807</v>
      </c>
    </row>
    <row r="811" spans="1:1">
      <c r="A811">
        <v>808</v>
      </c>
    </row>
    <row r="812" spans="1:1">
      <c r="A812">
        <v>809</v>
      </c>
    </row>
    <row r="813" spans="1:1">
      <c r="A813">
        <v>810</v>
      </c>
    </row>
    <row r="814" spans="1:1">
      <c r="A814">
        <v>811</v>
      </c>
    </row>
    <row r="815" spans="1:1">
      <c r="A815">
        <v>812</v>
      </c>
    </row>
    <row r="816" spans="1:1">
      <c r="A816">
        <v>813</v>
      </c>
    </row>
    <row r="817" spans="1:1">
      <c r="A817">
        <v>814</v>
      </c>
    </row>
    <row r="818" spans="1:1">
      <c r="A818">
        <v>815</v>
      </c>
    </row>
    <row r="819" spans="1:1">
      <c r="A819">
        <v>816</v>
      </c>
    </row>
    <row r="820" spans="1:1">
      <c r="A820">
        <v>817</v>
      </c>
    </row>
    <row r="821" spans="1:1">
      <c r="A821">
        <v>818</v>
      </c>
    </row>
    <row r="822" spans="1:1">
      <c r="A822">
        <v>819</v>
      </c>
    </row>
    <row r="823" spans="1:1">
      <c r="A823">
        <v>820</v>
      </c>
    </row>
    <row r="824" spans="1:1">
      <c r="A824">
        <v>821</v>
      </c>
    </row>
    <row r="825" spans="1:1">
      <c r="A825">
        <v>822</v>
      </c>
    </row>
    <row r="826" spans="1:1">
      <c r="A826">
        <v>823</v>
      </c>
    </row>
    <row r="827" spans="1:1">
      <c r="A827">
        <v>824</v>
      </c>
    </row>
    <row r="828" spans="1:1">
      <c r="A828">
        <v>825</v>
      </c>
    </row>
    <row r="829" spans="1:1">
      <c r="A829">
        <v>826</v>
      </c>
    </row>
    <row r="830" spans="1:1">
      <c r="A830">
        <v>827</v>
      </c>
    </row>
    <row r="831" spans="1:1">
      <c r="A831">
        <v>828</v>
      </c>
    </row>
    <row r="832" spans="1:1">
      <c r="A832">
        <v>829</v>
      </c>
    </row>
    <row r="833" spans="1:1">
      <c r="A833">
        <v>830</v>
      </c>
    </row>
    <row r="834" spans="1:1">
      <c r="A834">
        <v>831</v>
      </c>
    </row>
    <row r="835" spans="1:1">
      <c r="A835">
        <v>832</v>
      </c>
    </row>
    <row r="836" spans="1:1">
      <c r="A836">
        <v>833</v>
      </c>
    </row>
    <row r="837" spans="1:1">
      <c r="A837">
        <v>834</v>
      </c>
    </row>
    <row r="838" spans="1:1">
      <c r="A838">
        <v>835</v>
      </c>
    </row>
    <row r="839" spans="1:1">
      <c r="A839">
        <v>836</v>
      </c>
    </row>
    <row r="840" spans="1:1">
      <c r="A840">
        <v>837</v>
      </c>
    </row>
    <row r="841" spans="1:1">
      <c r="A841">
        <v>838</v>
      </c>
    </row>
    <row r="842" spans="1:1">
      <c r="A842">
        <v>839</v>
      </c>
    </row>
    <row r="843" spans="1:1">
      <c r="A843">
        <v>840</v>
      </c>
    </row>
    <row r="844" spans="1:1">
      <c r="A844">
        <v>841</v>
      </c>
    </row>
    <row r="845" spans="1:1">
      <c r="A845">
        <v>842</v>
      </c>
    </row>
    <row r="846" spans="1:1">
      <c r="A846">
        <v>843</v>
      </c>
    </row>
    <row r="847" spans="1:1">
      <c r="A847">
        <v>844</v>
      </c>
    </row>
    <row r="848" spans="1:1">
      <c r="A848">
        <v>845</v>
      </c>
    </row>
    <row r="849" spans="1:1">
      <c r="A849">
        <v>846</v>
      </c>
    </row>
    <row r="850" spans="1:1">
      <c r="A850">
        <v>847</v>
      </c>
    </row>
    <row r="851" spans="1:1">
      <c r="A851">
        <v>848</v>
      </c>
    </row>
    <row r="852" spans="1:1">
      <c r="A852">
        <v>849</v>
      </c>
    </row>
    <row r="853" spans="1:1">
      <c r="A853">
        <v>850</v>
      </c>
    </row>
    <row r="854" spans="1:1">
      <c r="A854">
        <v>851</v>
      </c>
    </row>
    <row r="855" spans="1:1">
      <c r="A855">
        <v>852</v>
      </c>
    </row>
    <row r="856" spans="1:1">
      <c r="A856">
        <v>853</v>
      </c>
    </row>
    <row r="857" spans="1:1">
      <c r="A857">
        <v>854</v>
      </c>
    </row>
    <row r="858" spans="1:1">
      <c r="A858">
        <v>855</v>
      </c>
    </row>
    <row r="859" spans="1:1">
      <c r="A859">
        <v>856</v>
      </c>
    </row>
    <row r="860" spans="1:1">
      <c r="A860">
        <v>857</v>
      </c>
    </row>
    <row r="861" spans="1:1">
      <c r="A861">
        <v>858</v>
      </c>
    </row>
    <row r="862" spans="1:1">
      <c r="A862">
        <v>859</v>
      </c>
    </row>
    <row r="863" spans="1:1">
      <c r="A863">
        <v>860</v>
      </c>
    </row>
    <row r="864" spans="1:1">
      <c r="A864">
        <v>861</v>
      </c>
    </row>
    <row r="865" spans="1:1">
      <c r="A865">
        <v>862</v>
      </c>
    </row>
    <row r="866" spans="1:1">
      <c r="A866">
        <v>863</v>
      </c>
    </row>
    <row r="867" spans="1:1">
      <c r="A867">
        <v>864</v>
      </c>
    </row>
    <row r="868" spans="1:1">
      <c r="A868">
        <v>865</v>
      </c>
    </row>
    <row r="869" spans="1:1">
      <c r="A869">
        <v>866</v>
      </c>
    </row>
    <row r="870" spans="1:1">
      <c r="A870">
        <v>867</v>
      </c>
    </row>
    <row r="871" spans="1:1">
      <c r="A871">
        <v>868</v>
      </c>
    </row>
    <row r="872" spans="1:1">
      <c r="A872">
        <v>869</v>
      </c>
    </row>
    <row r="873" spans="1:1">
      <c r="A873">
        <v>870</v>
      </c>
    </row>
    <row r="874" spans="1:1">
      <c r="A874">
        <v>871</v>
      </c>
    </row>
    <row r="875" spans="1:1">
      <c r="A875">
        <v>872</v>
      </c>
    </row>
    <row r="876" spans="1:1">
      <c r="A876">
        <v>873</v>
      </c>
    </row>
    <row r="877" spans="1:1">
      <c r="A877">
        <v>874</v>
      </c>
    </row>
    <row r="878" spans="1:1">
      <c r="A878">
        <v>875</v>
      </c>
    </row>
    <row r="879" spans="1:1">
      <c r="A879">
        <v>876</v>
      </c>
    </row>
    <row r="880" spans="1:1">
      <c r="A880">
        <v>877</v>
      </c>
    </row>
    <row r="881" spans="1:1">
      <c r="A881">
        <v>878</v>
      </c>
    </row>
    <row r="882" spans="1:1">
      <c r="A882">
        <v>879</v>
      </c>
    </row>
    <row r="883" spans="1:1">
      <c r="A883">
        <v>880</v>
      </c>
    </row>
    <row r="884" spans="1:1">
      <c r="A884">
        <v>881</v>
      </c>
    </row>
    <row r="885" spans="1:1">
      <c r="A885">
        <v>882</v>
      </c>
    </row>
    <row r="886" spans="1:1">
      <c r="A886">
        <v>883</v>
      </c>
    </row>
    <row r="887" spans="1:1">
      <c r="A887">
        <v>884</v>
      </c>
    </row>
    <row r="888" spans="1:1">
      <c r="A888">
        <v>885</v>
      </c>
    </row>
    <row r="889" spans="1:1">
      <c r="A889">
        <v>886</v>
      </c>
    </row>
    <row r="890" spans="1:1">
      <c r="A890">
        <v>887</v>
      </c>
    </row>
    <row r="891" spans="1:1">
      <c r="A891">
        <v>888</v>
      </c>
    </row>
    <row r="892" spans="1:1">
      <c r="A892">
        <v>889</v>
      </c>
    </row>
    <row r="893" spans="1:1">
      <c r="A893">
        <v>890</v>
      </c>
    </row>
    <row r="894" spans="1:1">
      <c r="A894">
        <v>891</v>
      </c>
    </row>
    <row r="895" spans="1:1">
      <c r="A895">
        <v>892</v>
      </c>
    </row>
    <row r="896" spans="1:1">
      <c r="A896">
        <v>893</v>
      </c>
    </row>
    <row r="897" spans="1:1">
      <c r="A897">
        <v>894</v>
      </c>
    </row>
    <row r="898" spans="1:1">
      <c r="A898">
        <v>895</v>
      </c>
    </row>
    <row r="899" spans="1:1">
      <c r="A899">
        <v>896</v>
      </c>
    </row>
    <row r="900" spans="1:1">
      <c r="A900">
        <v>897</v>
      </c>
    </row>
    <row r="901" spans="1:1">
      <c r="A901">
        <v>898</v>
      </c>
    </row>
    <row r="902" spans="1:1">
      <c r="A902">
        <v>899</v>
      </c>
    </row>
    <row r="903" spans="1:1">
      <c r="A903">
        <v>900</v>
      </c>
    </row>
    <row r="904" spans="1:1">
      <c r="A904">
        <v>901</v>
      </c>
    </row>
    <row r="905" spans="1:1">
      <c r="A905">
        <v>902</v>
      </c>
    </row>
    <row r="906" spans="1:1">
      <c r="A906">
        <v>903</v>
      </c>
    </row>
    <row r="907" spans="1:1">
      <c r="A907">
        <v>904</v>
      </c>
    </row>
    <row r="908" spans="1:1">
      <c r="A908">
        <v>905</v>
      </c>
    </row>
    <row r="909" spans="1:1">
      <c r="A909">
        <v>906</v>
      </c>
    </row>
    <row r="910" spans="1:1">
      <c r="A910">
        <v>907</v>
      </c>
    </row>
    <row r="911" spans="1:1">
      <c r="A911">
        <v>908</v>
      </c>
    </row>
    <row r="912" spans="1:1">
      <c r="A912">
        <v>909</v>
      </c>
    </row>
    <row r="913" spans="1:1">
      <c r="A913">
        <v>910</v>
      </c>
    </row>
    <row r="914" spans="1:1">
      <c r="A914">
        <v>911</v>
      </c>
    </row>
    <row r="915" spans="1:1">
      <c r="A915">
        <v>912</v>
      </c>
    </row>
    <row r="916" spans="1:1">
      <c r="A916">
        <v>913</v>
      </c>
    </row>
    <row r="917" spans="1:1">
      <c r="A917">
        <v>914</v>
      </c>
    </row>
    <row r="918" spans="1:1">
      <c r="A918">
        <v>915</v>
      </c>
    </row>
    <row r="919" spans="1:1">
      <c r="A919">
        <v>916</v>
      </c>
    </row>
    <row r="920" spans="1:1">
      <c r="A920">
        <v>917</v>
      </c>
    </row>
    <row r="921" spans="1:1">
      <c r="A921">
        <v>918</v>
      </c>
    </row>
    <row r="922" spans="1:1">
      <c r="A922">
        <v>919</v>
      </c>
    </row>
    <row r="923" spans="1:1">
      <c r="A923">
        <v>920</v>
      </c>
    </row>
    <row r="924" spans="1:1">
      <c r="A924">
        <v>921</v>
      </c>
    </row>
    <row r="925" spans="1:1">
      <c r="A925">
        <v>922</v>
      </c>
    </row>
    <row r="926" spans="1:1">
      <c r="A926">
        <v>923</v>
      </c>
    </row>
    <row r="927" spans="1:1">
      <c r="A927">
        <v>924</v>
      </c>
    </row>
    <row r="928" spans="1:1">
      <c r="A928">
        <v>925</v>
      </c>
    </row>
    <row r="929" spans="1:1">
      <c r="A929">
        <v>926</v>
      </c>
    </row>
    <row r="930" spans="1:1">
      <c r="A930">
        <v>927</v>
      </c>
    </row>
    <row r="931" spans="1:1">
      <c r="A931">
        <v>928</v>
      </c>
    </row>
    <row r="932" spans="1:1">
      <c r="A932">
        <v>929</v>
      </c>
    </row>
    <row r="933" spans="1:1">
      <c r="A933">
        <v>930</v>
      </c>
    </row>
    <row r="934" spans="1:1">
      <c r="A934">
        <v>931</v>
      </c>
    </row>
    <row r="935" spans="1:1">
      <c r="A935">
        <v>932</v>
      </c>
    </row>
    <row r="936" spans="1:1">
      <c r="A936">
        <v>933</v>
      </c>
    </row>
    <row r="937" spans="1:1">
      <c r="A937">
        <v>934</v>
      </c>
    </row>
    <row r="938" spans="1:1">
      <c r="A938">
        <v>935</v>
      </c>
    </row>
    <row r="939" spans="1:1">
      <c r="A939">
        <v>936</v>
      </c>
    </row>
    <row r="940" spans="1:1">
      <c r="A940">
        <v>937</v>
      </c>
    </row>
    <row r="941" spans="1:1">
      <c r="A941">
        <v>938</v>
      </c>
    </row>
    <row r="942" spans="1:1">
      <c r="A942">
        <v>939</v>
      </c>
    </row>
    <row r="943" spans="1:1">
      <c r="A943">
        <v>940</v>
      </c>
    </row>
    <row r="944" spans="1:1">
      <c r="A944">
        <v>941</v>
      </c>
    </row>
    <row r="945" spans="1:1">
      <c r="A945">
        <v>942</v>
      </c>
    </row>
    <row r="946" spans="1:1">
      <c r="A946">
        <v>943</v>
      </c>
    </row>
    <row r="947" spans="1:1">
      <c r="A947">
        <v>944</v>
      </c>
    </row>
    <row r="948" spans="1:1">
      <c r="A948">
        <v>945</v>
      </c>
    </row>
    <row r="949" spans="1:1">
      <c r="A949">
        <v>946</v>
      </c>
    </row>
    <row r="950" spans="1:1">
      <c r="A950">
        <v>947</v>
      </c>
    </row>
    <row r="951" spans="1:1">
      <c r="A951">
        <v>948</v>
      </c>
    </row>
    <row r="952" spans="1:1">
      <c r="A952">
        <v>949</v>
      </c>
    </row>
    <row r="953" spans="1:1">
      <c r="A953">
        <v>950</v>
      </c>
    </row>
    <row r="954" spans="1:1">
      <c r="A954">
        <v>951</v>
      </c>
    </row>
    <row r="955" spans="1:1">
      <c r="A955">
        <v>952</v>
      </c>
    </row>
    <row r="956" spans="1:1">
      <c r="A956">
        <v>953</v>
      </c>
    </row>
    <row r="957" spans="1:1">
      <c r="A957">
        <v>954</v>
      </c>
    </row>
    <row r="958" spans="1:1">
      <c r="A958">
        <v>955</v>
      </c>
    </row>
    <row r="959" spans="1:1">
      <c r="A959">
        <v>956</v>
      </c>
    </row>
    <row r="960" spans="1:1">
      <c r="A960">
        <v>957</v>
      </c>
    </row>
    <row r="961" spans="1:1">
      <c r="A961">
        <v>958</v>
      </c>
    </row>
    <row r="962" spans="1:1">
      <c r="A962">
        <v>959</v>
      </c>
    </row>
    <row r="963" spans="1:1">
      <c r="A963">
        <v>960</v>
      </c>
    </row>
    <row r="964" spans="1:1">
      <c r="A964">
        <v>961</v>
      </c>
    </row>
    <row r="965" spans="1:1">
      <c r="A965">
        <v>962</v>
      </c>
    </row>
    <row r="966" spans="1:1">
      <c r="A966">
        <v>963</v>
      </c>
    </row>
    <row r="967" spans="1:1">
      <c r="A967">
        <v>964</v>
      </c>
    </row>
    <row r="968" spans="1:1">
      <c r="A968">
        <v>965</v>
      </c>
    </row>
    <row r="969" spans="1:1">
      <c r="A969">
        <v>966</v>
      </c>
    </row>
    <row r="970" spans="1:1">
      <c r="A970">
        <v>967</v>
      </c>
    </row>
    <row r="971" spans="1:1">
      <c r="A971">
        <v>968</v>
      </c>
    </row>
    <row r="972" spans="1:1">
      <c r="A972">
        <v>969</v>
      </c>
    </row>
    <row r="973" spans="1:1">
      <c r="A973">
        <v>970</v>
      </c>
    </row>
    <row r="974" spans="1:1">
      <c r="A974">
        <v>971</v>
      </c>
    </row>
    <row r="975" spans="1:1">
      <c r="A975">
        <v>972</v>
      </c>
    </row>
    <row r="976" spans="1:1">
      <c r="A976">
        <v>973</v>
      </c>
    </row>
    <row r="977" spans="1:1">
      <c r="A977">
        <v>974</v>
      </c>
    </row>
    <row r="978" spans="1:1">
      <c r="A978">
        <v>975</v>
      </c>
    </row>
    <row r="979" spans="1:1">
      <c r="A979">
        <v>976</v>
      </c>
    </row>
    <row r="980" spans="1:1">
      <c r="A980">
        <v>977</v>
      </c>
    </row>
    <row r="981" spans="1:1">
      <c r="A981">
        <v>978</v>
      </c>
    </row>
    <row r="982" spans="1:1">
      <c r="A982">
        <v>979</v>
      </c>
    </row>
    <row r="983" spans="1:1">
      <c r="A983">
        <v>980</v>
      </c>
    </row>
    <row r="984" spans="1:1">
      <c r="A984">
        <v>981</v>
      </c>
    </row>
    <row r="985" spans="1:1">
      <c r="A985">
        <v>982</v>
      </c>
    </row>
    <row r="986" spans="1:1">
      <c r="A986">
        <v>983</v>
      </c>
    </row>
    <row r="987" spans="1:1">
      <c r="A987">
        <v>984</v>
      </c>
    </row>
    <row r="988" spans="1:1">
      <c r="A988">
        <v>985</v>
      </c>
    </row>
    <row r="989" spans="1:1">
      <c r="A989">
        <v>986</v>
      </c>
    </row>
    <row r="990" spans="1:1">
      <c r="A990">
        <v>987</v>
      </c>
    </row>
    <row r="991" spans="1:1">
      <c r="A991">
        <v>988</v>
      </c>
    </row>
    <row r="992" spans="1:1">
      <c r="A992">
        <v>989</v>
      </c>
    </row>
    <row r="993" spans="1:1">
      <c r="A993">
        <v>990</v>
      </c>
    </row>
    <row r="994" spans="1:1">
      <c r="A994">
        <v>991</v>
      </c>
    </row>
    <row r="995" spans="1:1">
      <c r="A995">
        <v>992</v>
      </c>
    </row>
    <row r="996" spans="1:1">
      <c r="A996">
        <v>993</v>
      </c>
    </row>
    <row r="997" spans="1:1">
      <c r="A997">
        <v>994</v>
      </c>
    </row>
    <row r="998" spans="1:1">
      <c r="A998">
        <v>995</v>
      </c>
    </row>
    <row r="999" spans="1:1">
      <c r="A999">
        <v>996</v>
      </c>
    </row>
    <row r="1000" spans="1:1">
      <c r="A1000">
        <v>997</v>
      </c>
    </row>
    <row r="1001" spans="1:1">
      <c r="A1001">
        <v>998</v>
      </c>
    </row>
    <row r="1002" spans="1:1">
      <c r="A1002">
        <v>999</v>
      </c>
    </row>
    <row r="1003" spans="1:1">
      <c r="A1003">
        <v>1000</v>
      </c>
    </row>
    <row r="1004" spans="1:1">
      <c r="A1004">
        <v>1001</v>
      </c>
    </row>
    <row r="1005" spans="1:1">
      <c r="A1005">
        <v>1002</v>
      </c>
    </row>
    <row r="1006" spans="1:1">
      <c r="A1006">
        <v>1003</v>
      </c>
    </row>
    <row r="1007" spans="1:1">
      <c r="A1007">
        <v>1004</v>
      </c>
    </row>
    <row r="1008" spans="1:1">
      <c r="A1008">
        <v>1005</v>
      </c>
    </row>
    <row r="1009" spans="1:1">
      <c r="A1009">
        <v>1006</v>
      </c>
    </row>
    <row r="1010" spans="1:1">
      <c r="A1010">
        <v>1007</v>
      </c>
    </row>
    <row r="1011" spans="1:1">
      <c r="A1011">
        <v>1008</v>
      </c>
    </row>
    <row r="1012" spans="1:1">
      <c r="A1012">
        <v>1009</v>
      </c>
    </row>
    <row r="1013" spans="1:1">
      <c r="A1013">
        <v>1010</v>
      </c>
    </row>
    <row r="1014" spans="1:1">
      <c r="A1014">
        <v>1011</v>
      </c>
    </row>
    <row r="1015" spans="1:1">
      <c r="A1015">
        <v>1012</v>
      </c>
    </row>
    <row r="1016" spans="1:1">
      <c r="A1016">
        <v>1013</v>
      </c>
    </row>
    <row r="1017" spans="1:1">
      <c r="A1017">
        <v>1014</v>
      </c>
    </row>
    <row r="1018" spans="1:1">
      <c r="A1018">
        <v>1015</v>
      </c>
    </row>
    <row r="1019" spans="1:1">
      <c r="A1019">
        <v>1016</v>
      </c>
    </row>
    <row r="1020" spans="1:1">
      <c r="A1020">
        <v>1017</v>
      </c>
    </row>
    <row r="1021" spans="1:1">
      <c r="A1021">
        <v>1018</v>
      </c>
    </row>
    <row r="1022" spans="1:1">
      <c r="A1022">
        <v>1019</v>
      </c>
    </row>
    <row r="1023" spans="1:1">
      <c r="A1023">
        <v>1020</v>
      </c>
    </row>
    <row r="1024" spans="1:1">
      <c r="A1024">
        <v>1021</v>
      </c>
    </row>
    <row r="1025" spans="1:1">
      <c r="A1025">
        <v>1022</v>
      </c>
    </row>
    <row r="1026" spans="1:1">
      <c r="A1026">
        <v>1023</v>
      </c>
    </row>
    <row r="1027" spans="1:1">
      <c r="A1027">
        <v>1024</v>
      </c>
    </row>
    <row r="1028" spans="1:1">
      <c r="A1028">
        <v>1025</v>
      </c>
    </row>
    <row r="1029" spans="1:1">
      <c r="A1029">
        <v>1026</v>
      </c>
    </row>
    <row r="1030" spans="1:1">
      <c r="A1030">
        <v>1027</v>
      </c>
    </row>
    <row r="1031" spans="1:1">
      <c r="A1031">
        <v>1028</v>
      </c>
    </row>
    <row r="1032" spans="1:1">
      <c r="A1032">
        <v>1029</v>
      </c>
    </row>
    <row r="1033" spans="1:1">
      <c r="A1033">
        <v>1030</v>
      </c>
    </row>
    <row r="1034" spans="1:1">
      <c r="A1034">
        <v>1031</v>
      </c>
    </row>
    <row r="1035" spans="1:1">
      <c r="A1035">
        <v>1032</v>
      </c>
    </row>
    <row r="1036" spans="1:1">
      <c r="A1036">
        <v>1033</v>
      </c>
    </row>
    <row r="1037" spans="1:1">
      <c r="A1037">
        <v>1034</v>
      </c>
    </row>
    <row r="1038" spans="1:1">
      <c r="A1038">
        <v>1035</v>
      </c>
    </row>
    <row r="1039" spans="1:1">
      <c r="A1039">
        <v>1036</v>
      </c>
    </row>
    <row r="1040" spans="1:1">
      <c r="A1040">
        <v>1037</v>
      </c>
    </row>
    <row r="1041" spans="1:1">
      <c r="A1041">
        <v>1038</v>
      </c>
    </row>
    <row r="1042" spans="1:1">
      <c r="A1042">
        <v>1039</v>
      </c>
    </row>
    <row r="1043" spans="1:1">
      <c r="A1043">
        <v>1040</v>
      </c>
    </row>
    <row r="1044" spans="1:1">
      <c r="A1044">
        <v>1041</v>
      </c>
    </row>
    <row r="1045" spans="1:1">
      <c r="A1045">
        <v>1042</v>
      </c>
    </row>
    <row r="1046" spans="1:1">
      <c r="A1046">
        <v>1043</v>
      </c>
    </row>
    <row r="1047" spans="1:1">
      <c r="A1047">
        <v>1044</v>
      </c>
    </row>
    <row r="1048" spans="1:1">
      <c r="A1048">
        <v>1045</v>
      </c>
    </row>
    <row r="1049" spans="1:1">
      <c r="A1049">
        <v>1046</v>
      </c>
    </row>
    <row r="1050" spans="1:1">
      <c r="A1050">
        <v>1047</v>
      </c>
    </row>
    <row r="1051" spans="1:1">
      <c r="A1051">
        <v>1048</v>
      </c>
    </row>
    <row r="1052" spans="1:1">
      <c r="A1052">
        <v>1049</v>
      </c>
    </row>
    <row r="1053" spans="1:1">
      <c r="A1053">
        <v>1050</v>
      </c>
    </row>
    <row r="1054" spans="1:1">
      <c r="A1054">
        <v>1051</v>
      </c>
    </row>
    <row r="1055" spans="1:1">
      <c r="A1055">
        <v>1052</v>
      </c>
    </row>
    <row r="1056" spans="1:1">
      <c r="A1056">
        <v>1053</v>
      </c>
    </row>
    <row r="1057" spans="1:1">
      <c r="A1057">
        <v>1054</v>
      </c>
    </row>
    <row r="1058" spans="1:1">
      <c r="A1058">
        <v>1055</v>
      </c>
    </row>
    <row r="1059" spans="1:1">
      <c r="A1059">
        <v>1056</v>
      </c>
    </row>
    <row r="1060" spans="1:1">
      <c r="A1060">
        <v>1057</v>
      </c>
    </row>
    <row r="1061" spans="1:1">
      <c r="A1061">
        <v>1058</v>
      </c>
    </row>
    <row r="1062" spans="1:1">
      <c r="A1062">
        <v>1059</v>
      </c>
    </row>
    <row r="1063" spans="1:1">
      <c r="A1063">
        <v>1060</v>
      </c>
    </row>
    <row r="1064" spans="1:1">
      <c r="A1064">
        <v>1061</v>
      </c>
    </row>
    <row r="1065" spans="1:1">
      <c r="A1065">
        <v>1062</v>
      </c>
    </row>
    <row r="1066" spans="1:1">
      <c r="A1066">
        <v>1063</v>
      </c>
    </row>
    <row r="1067" spans="1:1">
      <c r="A1067">
        <v>1064</v>
      </c>
    </row>
    <row r="1068" spans="1:1">
      <c r="A1068">
        <v>1065</v>
      </c>
    </row>
    <row r="1069" spans="1:1">
      <c r="A1069">
        <v>1066</v>
      </c>
    </row>
    <row r="1070" spans="1:1">
      <c r="A1070">
        <v>1067</v>
      </c>
    </row>
    <row r="1071" spans="1:1">
      <c r="A1071">
        <v>1068</v>
      </c>
    </row>
    <row r="1072" spans="1:1">
      <c r="A1072">
        <v>1069</v>
      </c>
    </row>
    <row r="1073" spans="1:1">
      <c r="A1073">
        <v>1070</v>
      </c>
    </row>
    <row r="1074" spans="1:1">
      <c r="A1074">
        <v>1071</v>
      </c>
    </row>
    <row r="1075" spans="1:1">
      <c r="A1075">
        <v>1072</v>
      </c>
    </row>
    <row r="1076" spans="1:1">
      <c r="A1076">
        <v>1073</v>
      </c>
    </row>
    <row r="1077" spans="1:1">
      <c r="A1077">
        <v>1074</v>
      </c>
    </row>
    <row r="1078" spans="1:1">
      <c r="A1078">
        <v>1075</v>
      </c>
    </row>
    <row r="1079" spans="1:1">
      <c r="A1079">
        <v>1076</v>
      </c>
    </row>
    <row r="1080" spans="1:1">
      <c r="A1080">
        <v>1077</v>
      </c>
    </row>
    <row r="1081" spans="1:1">
      <c r="A1081">
        <v>1078</v>
      </c>
    </row>
    <row r="1082" spans="1:1">
      <c r="A1082">
        <v>1079</v>
      </c>
    </row>
    <row r="1083" spans="1:1">
      <c r="A1083">
        <v>1080</v>
      </c>
    </row>
    <row r="1084" spans="1:1">
      <c r="A1084">
        <v>1081</v>
      </c>
    </row>
    <row r="1085" spans="1:1">
      <c r="A1085">
        <v>1082</v>
      </c>
    </row>
    <row r="1086" spans="1:1">
      <c r="A1086">
        <v>1083</v>
      </c>
    </row>
    <row r="1087" spans="1:1">
      <c r="A1087">
        <v>1084</v>
      </c>
    </row>
    <row r="1088" spans="1:1">
      <c r="A1088">
        <v>1085</v>
      </c>
    </row>
    <row r="1089" spans="1:1">
      <c r="A1089">
        <v>1086</v>
      </c>
    </row>
    <row r="1090" spans="1:1">
      <c r="A1090">
        <v>1087</v>
      </c>
    </row>
    <row r="1091" spans="1:1">
      <c r="A1091">
        <v>1088</v>
      </c>
    </row>
    <row r="1092" spans="1:1">
      <c r="A1092">
        <v>1089</v>
      </c>
    </row>
    <row r="1093" spans="1:1">
      <c r="A1093">
        <v>1090</v>
      </c>
    </row>
    <row r="1094" spans="1:1">
      <c r="A1094">
        <v>1091</v>
      </c>
    </row>
    <row r="1095" spans="1:1">
      <c r="A1095">
        <v>1092</v>
      </c>
    </row>
    <row r="1096" spans="1:1">
      <c r="A1096">
        <v>1093</v>
      </c>
    </row>
    <row r="1097" spans="1:1">
      <c r="A1097">
        <v>1094</v>
      </c>
    </row>
    <row r="1098" spans="1:1">
      <c r="A1098">
        <v>1095</v>
      </c>
    </row>
    <row r="1099" spans="1:1">
      <c r="A1099">
        <v>1096</v>
      </c>
    </row>
    <row r="1100" spans="1:1">
      <c r="A1100">
        <v>1097</v>
      </c>
    </row>
    <row r="1101" spans="1:1">
      <c r="A1101">
        <v>1098</v>
      </c>
    </row>
    <row r="1102" spans="1:1">
      <c r="A1102">
        <v>1099</v>
      </c>
    </row>
    <row r="1103" spans="1:1">
      <c r="A1103">
        <v>1100</v>
      </c>
    </row>
    <row r="1104" spans="1:1">
      <c r="A1104">
        <v>1101</v>
      </c>
    </row>
    <row r="1105" spans="1:1">
      <c r="A1105">
        <v>1102</v>
      </c>
    </row>
    <row r="1106" spans="1:1">
      <c r="A1106">
        <v>1103</v>
      </c>
    </row>
    <row r="1107" spans="1:1">
      <c r="A1107">
        <v>1104</v>
      </c>
    </row>
    <row r="1108" spans="1:1">
      <c r="A1108">
        <v>1105</v>
      </c>
    </row>
    <row r="1109" spans="1:1">
      <c r="A1109">
        <v>1106</v>
      </c>
    </row>
    <row r="1110" spans="1:1">
      <c r="A1110">
        <v>1107</v>
      </c>
    </row>
    <row r="1111" spans="1:1">
      <c r="A1111">
        <v>1108</v>
      </c>
    </row>
    <row r="1112" spans="1:1">
      <c r="A1112">
        <v>1109</v>
      </c>
    </row>
    <row r="1113" spans="1:1">
      <c r="A1113">
        <v>1110</v>
      </c>
    </row>
    <row r="1114" spans="1:1">
      <c r="A1114">
        <v>1111</v>
      </c>
    </row>
    <row r="1115" spans="1:1">
      <c r="A1115">
        <v>1112</v>
      </c>
    </row>
    <row r="1116" spans="1:1">
      <c r="A1116">
        <v>1113</v>
      </c>
    </row>
    <row r="1117" spans="1:1">
      <c r="A1117">
        <v>1114</v>
      </c>
    </row>
    <row r="1118" spans="1:1">
      <c r="A1118">
        <v>1115</v>
      </c>
    </row>
    <row r="1119" spans="1:1">
      <c r="A1119">
        <v>1116</v>
      </c>
    </row>
    <row r="1120" spans="1:1">
      <c r="A1120">
        <v>1117</v>
      </c>
    </row>
    <row r="1121" spans="1:1">
      <c r="A1121">
        <v>1118</v>
      </c>
    </row>
    <row r="1122" spans="1:1">
      <c r="A1122">
        <v>1119</v>
      </c>
    </row>
    <row r="1123" spans="1:1">
      <c r="A1123">
        <v>1120</v>
      </c>
    </row>
    <row r="1124" spans="1:1">
      <c r="A1124">
        <v>1121</v>
      </c>
    </row>
    <row r="1125" spans="1:1">
      <c r="A1125">
        <v>1122</v>
      </c>
    </row>
    <row r="1126" spans="1:1">
      <c r="A1126">
        <v>1123</v>
      </c>
    </row>
    <row r="1127" spans="1:1">
      <c r="A1127">
        <v>1124</v>
      </c>
    </row>
    <row r="1128" spans="1:1">
      <c r="A1128">
        <v>1125</v>
      </c>
    </row>
    <row r="1129" spans="1:1">
      <c r="A1129">
        <v>1126</v>
      </c>
    </row>
    <row r="1130" spans="1:1">
      <c r="A1130">
        <v>1127</v>
      </c>
    </row>
    <row r="1131" spans="1:1">
      <c r="A1131">
        <v>1128</v>
      </c>
    </row>
    <row r="1132" spans="1:1">
      <c r="A1132">
        <v>1129</v>
      </c>
    </row>
    <row r="1133" spans="1:1">
      <c r="A1133">
        <v>1130</v>
      </c>
    </row>
    <row r="1134" spans="1:1">
      <c r="A1134">
        <v>1131</v>
      </c>
    </row>
    <row r="1135" spans="1:1">
      <c r="A1135">
        <v>1132</v>
      </c>
    </row>
    <row r="1136" spans="1:1">
      <c r="A1136">
        <v>1133</v>
      </c>
    </row>
    <row r="1137" spans="1:1">
      <c r="A1137">
        <v>1134</v>
      </c>
    </row>
    <row r="1138" spans="1:1">
      <c r="A1138">
        <v>1135</v>
      </c>
    </row>
    <row r="1139" spans="1:1">
      <c r="A1139">
        <v>1136</v>
      </c>
    </row>
    <row r="1140" spans="1:1">
      <c r="A1140">
        <v>1137</v>
      </c>
    </row>
    <row r="1141" spans="1:1">
      <c r="A1141">
        <v>1138</v>
      </c>
    </row>
    <row r="1142" spans="1:1">
      <c r="A1142">
        <v>1139</v>
      </c>
    </row>
    <row r="1143" spans="1:1">
      <c r="A1143">
        <v>1140</v>
      </c>
    </row>
    <row r="1144" spans="1:1">
      <c r="A1144">
        <v>1141</v>
      </c>
    </row>
    <row r="1145" spans="1:1">
      <c r="A1145">
        <v>1142</v>
      </c>
    </row>
    <row r="1146" spans="1:1">
      <c r="A1146">
        <v>1143</v>
      </c>
    </row>
    <row r="1147" spans="1:1">
      <c r="A1147">
        <v>1144</v>
      </c>
    </row>
    <row r="1148" spans="1:1">
      <c r="A1148">
        <v>1145</v>
      </c>
    </row>
    <row r="1149" spans="1:1">
      <c r="A1149">
        <v>1146</v>
      </c>
    </row>
    <row r="1150" spans="1:1">
      <c r="A1150">
        <v>1147</v>
      </c>
    </row>
    <row r="1151" spans="1:1">
      <c r="A1151">
        <v>1148</v>
      </c>
    </row>
    <row r="1152" spans="1:1">
      <c r="A1152">
        <v>1149</v>
      </c>
    </row>
    <row r="1153" spans="1:1">
      <c r="A1153">
        <v>1150</v>
      </c>
    </row>
    <row r="1154" spans="1:1">
      <c r="A1154">
        <v>1151</v>
      </c>
    </row>
    <row r="1155" spans="1:1">
      <c r="A1155">
        <v>1152</v>
      </c>
    </row>
    <row r="1156" spans="1:1">
      <c r="A1156">
        <v>1153</v>
      </c>
    </row>
    <row r="1157" spans="1:1">
      <c r="A1157">
        <v>1154</v>
      </c>
    </row>
    <row r="1158" spans="1:1">
      <c r="A1158">
        <v>1155</v>
      </c>
    </row>
    <row r="1159" spans="1:1">
      <c r="A1159">
        <v>1156</v>
      </c>
    </row>
    <row r="1160" spans="1:1">
      <c r="A1160">
        <v>1157</v>
      </c>
    </row>
    <row r="1161" spans="1:1">
      <c r="A1161">
        <v>1158</v>
      </c>
    </row>
    <row r="1162" spans="1:1">
      <c r="A1162">
        <v>1159</v>
      </c>
    </row>
    <row r="1163" spans="1:1">
      <c r="A1163">
        <v>1160</v>
      </c>
    </row>
    <row r="1164" spans="1:1">
      <c r="A1164">
        <v>1161</v>
      </c>
    </row>
    <row r="1165" spans="1:1">
      <c r="A1165">
        <v>1162</v>
      </c>
    </row>
    <row r="1166" spans="1:1">
      <c r="A1166">
        <v>1163</v>
      </c>
    </row>
    <row r="1167" spans="1:1">
      <c r="A1167">
        <v>1164</v>
      </c>
    </row>
    <row r="1168" spans="1:1">
      <c r="A1168">
        <v>1165</v>
      </c>
    </row>
    <row r="1169" spans="1:1">
      <c r="A1169">
        <v>1166</v>
      </c>
    </row>
    <row r="1170" spans="1:1">
      <c r="A1170">
        <v>1167</v>
      </c>
    </row>
    <row r="1171" spans="1:1">
      <c r="A1171">
        <v>1168</v>
      </c>
    </row>
    <row r="1172" spans="1:1">
      <c r="A1172">
        <v>1169</v>
      </c>
    </row>
    <row r="1173" spans="1:1">
      <c r="A1173">
        <v>1170</v>
      </c>
    </row>
    <row r="1174" spans="1:1">
      <c r="A1174">
        <v>1171</v>
      </c>
    </row>
    <row r="1175" spans="1:1">
      <c r="A1175">
        <v>1172</v>
      </c>
    </row>
    <row r="1176" spans="1:1">
      <c r="A1176">
        <v>1173</v>
      </c>
    </row>
    <row r="1177" spans="1:1">
      <c r="A1177">
        <v>1174</v>
      </c>
    </row>
    <row r="1178" spans="1:1">
      <c r="A1178">
        <v>1175</v>
      </c>
    </row>
    <row r="1179" spans="1:1">
      <c r="A1179">
        <v>1176</v>
      </c>
    </row>
    <row r="1180" spans="1:1">
      <c r="A1180">
        <v>1177</v>
      </c>
    </row>
    <row r="1181" spans="1:1">
      <c r="A1181">
        <v>1178</v>
      </c>
    </row>
    <row r="1182" spans="1:1">
      <c r="A1182">
        <v>1179</v>
      </c>
    </row>
    <row r="1183" spans="1:1">
      <c r="A1183">
        <v>1180</v>
      </c>
    </row>
    <row r="1184" spans="1:1">
      <c r="A1184">
        <v>1181</v>
      </c>
    </row>
    <row r="1185" spans="1:1">
      <c r="A1185">
        <v>1182</v>
      </c>
    </row>
    <row r="1186" spans="1:1">
      <c r="A1186">
        <v>1183</v>
      </c>
    </row>
    <row r="1187" spans="1:1">
      <c r="A1187">
        <v>1184</v>
      </c>
    </row>
    <row r="1188" spans="1:1">
      <c r="A1188">
        <v>1185</v>
      </c>
    </row>
    <row r="1189" spans="1:1">
      <c r="A1189">
        <v>1186</v>
      </c>
    </row>
    <row r="1190" spans="1:1">
      <c r="A1190">
        <v>1187</v>
      </c>
    </row>
    <row r="1191" spans="1:1">
      <c r="A1191">
        <v>1188</v>
      </c>
    </row>
    <row r="1192" spans="1:1">
      <c r="A1192">
        <v>1189</v>
      </c>
    </row>
    <row r="1193" spans="1:1">
      <c r="A1193">
        <v>1190</v>
      </c>
    </row>
    <row r="1194" spans="1:1">
      <c r="A1194">
        <v>1191</v>
      </c>
    </row>
    <row r="1195" spans="1:1">
      <c r="A1195">
        <v>1192</v>
      </c>
    </row>
    <row r="1196" spans="1:1">
      <c r="A1196">
        <v>1193</v>
      </c>
    </row>
    <row r="1197" spans="1:1">
      <c r="A1197">
        <v>1194</v>
      </c>
    </row>
    <row r="1198" spans="1:1">
      <c r="A1198">
        <v>1195</v>
      </c>
    </row>
    <row r="1199" spans="1:1">
      <c r="A1199">
        <v>1196</v>
      </c>
    </row>
    <row r="1200" spans="1:1">
      <c r="A1200">
        <v>1197</v>
      </c>
    </row>
    <row r="1201" spans="1:1">
      <c r="A1201">
        <v>1198</v>
      </c>
    </row>
    <row r="1202" spans="1:1">
      <c r="A1202">
        <v>1199</v>
      </c>
    </row>
    <row r="1203" spans="1:1">
      <c r="A1203">
        <v>1200</v>
      </c>
    </row>
    <row r="1204" spans="1:1">
      <c r="A1204">
        <v>1201</v>
      </c>
    </row>
    <row r="1205" spans="1:1">
      <c r="A1205">
        <v>1202</v>
      </c>
    </row>
    <row r="1206" spans="1:1">
      <c r="A1206">
        <v>1203</v>
      </c>
    </row>
    <row r="1207" spans="1:1">
      <c r="A1207">
        <v>1204</v>
      </c>
    </row>
    <row r="1208" spans="1:1">
      <c r="A1208">
        <v>1205</v>
      </c>
    </row>
    <row r="1209" spans="1:1">
      <c r="A1209">
        <v>1206</v>
      </c>
    </row>
    <row r="1210" spans="1:1">
      <c r="A1210">
        <v>1207</v>
      </c>
    </row>
    <row r="1211" spans="1:1">
      <c r="A1211">
        <v>1208</v>
      </c>
    </row>
    <row r="1212" spans="1:1">
      <c r="A1212">
        <v>1209</v>
      </c>
    </row>
    <row r="1213" spans="1:1">
      <c r="A1213">
        <v>1210</v>
      </c>
    </row>
    <row r="1214" spans="1:1">
      <c r="A1214">
        <v>1211</v>
      </c>
    </row>
    <row r="1215" spans="1:1">
      <c r="A1215">
        <v>1212</v>
      </c>
    </row>
    <row r="1216" spans="1:1">
      <c r="A1216">
        <v>1213</v>
      </c>
    </row>
    <row r="1217" spans="1:1">
      <c r="A1217">
        <v>1214</v>
      </c>
    </row>
    <row r="1218" spans="1:1">
      <c r="A1218">
        <v>1215</v>
      </c>
    </row>
    <row r="1219" spans="1:1">
      <c r="A1219">
        <v>1216</v>
      </c>
    </row>
    <row r="1220" spans="1:1">
      <c r="A1220">
        <v>1217</v>
      </c>
    </row>
    <row r="1221" spans="1:1">
      <c r="A1221">
        <v>1218</v>
      </c>
    </row>
    <row r="1222" spans="1:1">
      <c r="A1222">
        <v>1219</v>
      </c>
    </row>
    <row r="1223" spans="1:1">
      <c r="A1223">
        <v>1220</v>
      </c>
    </row>
    <row r="1224" spans="1:1">
      <c r="A1224">
        <v>1221</v>
      </c>
    </row>
    <row r="1225" spans="1:1">
      <c r="A1225">
        <v>1222</v>
      </c>
    </row>
    <row r="1226" spans="1:1">
      <c r="A1226">
        <v>1223</v>
      </c>
    </row>
    <row r="1227" spans="1:1">
      <c r="A1227">
        <v>1224</v>
      </c>
    </row>
    <row r="1228" spans="1:1">
      <c r="A1228">
        <v>1225</v>
      </c>
    </row>
    <row r="1229" spans="1:1">
      <c r="A1229">
        <v>1226</v>
      </c>
    </row>
    <row r="1230" spans="1:1">
      <c r="A1230">
        <v>1227</v>
      </c>
    </row>
    <row r="1231" spans="1:1">
      <c r="A1231">
        <v>1228</v>
      </c>
    </row>
    <row r="1232" spans="1:1">
      <c r="A1232">
        <v>1229</v>
      </c>
    </row>
    <row r="1233" spans="1:1">
      <c r="A1233">
        <v>1230</v>
      </c>
    </row>
    <row r="1234" spans="1:1">
      <c r="A1234">
        <v>1231</v>
      </c>
    </row>
    <row r="1235" spans="1:1">
      <c r="A1235">
        <v>1232</v>
      </c>
    </row>
    <row r="1236" spans="1:1">
      <c r="A1236">
        <v>1233</v>
      </c>
    </row>
    <row r="1237" spans="1:1">
      <c r="A1237">
        <v>1234</v>
      </c>
    </row>
    <row r="1238" spans="1:1">
      <c r="A1238">
        <v>1235</v>
      </c>
    </row>
    <row r="1239" spans="1:1">
      <c r="A1239">
        <v>1236</v>
      </c>
    </row>
    <row r="1240" spans="1:1">
      <c r="A1240">
        <v>1237</v>
      </c>
    </row>
    <row r="1241" spans="1:1">
      <c r="A1241">
        <v>1238</v>
      </c>
    </row>
    <row r="1242" spans="1:1">
      <c r="A1242">
        <v>1239</v>
      </c>
    </row>
    <row r="1243" spans="1:1">
      <c r="A1243">
        <v>1240</v>
      </c>
    </row>
    <row r="1244" spans="1:1">
      <c r="A1244">
        <v>1241</v>
      </c>
    </row>
    <row r="1245" spans="1:1">
      <c r="A1245">
        <v>1242</v>
      </c>
    </row>
    <row r="1246" spans="1:1">
      <c r="A1246">
        <v>1243</v>
      </c>
    </row>
    <row r="1247" spans="1:1">
      <c r="A1247">
        <v>1244</v>
      </c>
    </row>
    <row r="1248" spans="1:1">
      <c r="A1248">
        <v>1245</v>
      </c>
    </row>
    <row r="1249" spans="1:1">
      <c r="A1249">
        <v>1246</v>
      </c>
    </row>
    <row r="1250" spans="1:1">
      <c r="A1250">
        <v>1247</v>
      </c>
    </row>
    <row r="1251" spans="1:1">
      <c r="A1251">
        <v>1248</v>
      </c>
    </row>
    <row r="1252" spans="1:1">
      <c r="A1252">
        <v>1249</v>
      </c>
    </row>
    <row r="1253" spans="1:1">
      <c r="A1253">
        <v>1250</v>
      </c>
    </row>
    <row r="1254" spans="1:1">
      <c r="A1254">
        <v>1251</v>
      </c>
    </row>
    <row r="1255" spans="1:1">
      <c r="A1255">
        <v>1252</v>
      </c>
    </row>
    <row r="1256" spans="1:1">
      <c r="A1256">
        <v>1253</v>
      </c>
    </row>
    <row r="1257" spans="1:1">
      <c r="A1257">
        <v>1254</v>
      </c>
    </row>
    <row r="1258" spans="1:1">
      <c r="A1258">
        <v>1255</v>
      </c>
    </row>
    <row r="1259" spans="1:1">
      <c r="A1259">
        <v>1256</v>
      </c>
    </row>
    <row r="1260" spans="1:1">
      <c r="A1260">
        <v>1257</v>
      </c>
    </row>
    <row r="1261" spans="1:1">
      <c r="A1261">
        <v>1258</v>
      </c>
    </row>
    <row r="1262" spans="1:1">
      <c r="A1262">
        <v>1259</v>
      </c>
    </row>
    <row r="1263" spans="1:1">
      <c r="A1263">
        <v>1260</v>
      </c>
    </row>
    <row r="1264" spans="1:1">
      <c r="A1264">
        <v>1261</v>
      </c>
    </row>
    <row r="1265" spans="1:1">
      <c r="A1265">
        <v>1262</v>
      </c>
    </row>
    <row r="1266" spans="1:1">
      <c r="A1266">
        <v>1263</v>
      </c>
    </row>
    <row r="1267" spans="1:1">
      <c r="A1267">
        <v>1264</v>
      </c>
    </row>
    <row r="1268" spans="1:1">
      <c r="A1268">
        <v>1265</v>
      </c>
    </row>
    <row r="1269" spans="1:1">
      <c r="A1269">
        <v>1266</v>
      </c>
    </row>
    <row r="1270" spans="1:1">
      <c r="A1270">
        <v>1267</v>
      </c>
    </row>
    <row r="1271" spans="1:1">
      <c r="A1271">
        <v>1268</v>
      </c>
    </row>
    <row r="1272" spans="1:1">
      <c r="A1272">
        <v>1269</v>
      </c>
    </row>
    <row r="1273" spans="1:1">
      <c r="A1273">
        <v>1270</v>
      </c>
    </row>
    <row r="1274" spans="1:1">
      <c r="A1274">
        <v>1271</v>
      </c>
    </row>
    <row r="1275" spans="1:1">
      <c r="A1275">
        <v>1272</v>
      </c>
    </row>
    <row r="1276" spans="1:1">
      <c r="A1276">
        <v>1273</v>
      </c>
    </row>
    <row r="1277" spans="1:1">
      <c r="A1277">
        <v>1274</v>
      </c>
    </row>
    <row r="1278" spans="1:1">
      <c r="A1278">
        <v>1275</v>
      </c>
    </row>
    <row r="1279" spans="1:1">
      <c r="A1279">
        <v>1276</v>
      </c>
    </row>
    <row r="1280" spans="1:1">
      <c r="A1280">
        <v>1277</v>
      </c>
    </row>
    <row r="1281" spans="1:1">
      <c r="A1281">
        <v>1278</v>
      </c>
    </row>
    <row r="1282" spans="1:1">
      <c r="A1282">
        <v>1279</v>
      </c>
    </row>
    <row r="1283" spans="1:1">
      <c r="A1283">
        <v>1280</v>
      </c>
    </row>
    <row r="1284" spans="1:1">
      <c r="A1284">
        <v>1281</v>
      </c>
    </row>
    <row r="1285" spans="1:1">
      <c r="A1285">
        <v>1282</v>
      </c>
    </row>
    <row r="1286" spans="1:1">
      <c r="A1286">
        <v>1283</v>
      </c>
    </row>
    <row r="1287" spans="1:1">
      <c r="A1287">
        <v>1284</v>
      </c>
    </row>
    <row r="1288" spans="1:1">
      <c r="A1288">
        <v>1285</v>
      </c>
    </row>
    <row r="1289" spans="1:1">
      <c r="A1289">
        <v>1286</v>
      </c>
    </row>
    <row r="1290" spans="1:1">
      <c r="A1290">
        <v>1287</v>
      </c>
    </row>
    <row r="1291" spans="1:1">
      <c r="A1291">
        <v>1288</v>
      </c>
    </row>
    <row r="1292" spans="1:1">
      <c r="A1292">
        <v>1289</v>
      </c>
    </row>
    <row r="1293" spans="1:1">
      <c r="A1293">
        <v>1290</v>
      </c>
    </row>
    <row r="1294" spans="1:1">
      <c r="A1294">
        <v>1291</v>
      </c>
    </row>
    <row r="1295" spans="1:1">
      <c r="A1295">
        <v>1292</v>
      </c>
    </row>
    <row r="1296" spans="1:1">
      <c r="A1296">
        <v>1293</v>
      </c>
    </row>
    <row r="1297" spans="1:1">
      <c r="A1297">
        <v>1294</v>
      </c>
    </row>
    <row r="1298" spans="1:1">
      <c r="A1298">
        <v>1295</v>
      </c>
    </row>
    <row r="1299" spans="1:1">
      <c r="A1299">
        <v>1296</v>
      </c>
    </row>
    <row r="1300" spans="1:1">
      <c r="A1300">
        <v>1297</v>
      </c>
    </row>
    <row r="1301" spans="1:1">
      <c r="A1301">
        <v>1298</v>
      </c>
    </row>
    <row r="1302" spans="1:1">
      <c r="A1302">
        <v>1299</v>
      </c>
    </row>
    <row r="1303" spans="1:1">
      <c r="A1303">
        <v>1300</v>
      </c>
    </row>
    <row r="1304" spans="1:1">
      <c r="A1304">
        <v>1301</v>
      </c>
    </row>
    <row r="1305" spans="1:1">
      <c r="A1305">
        <v>1302</v>
      </c>
    </row>
    <row r="1306" spans="1:1">
      <c r="A1306">
        <v>1303</v>
      </c>
    </row>
    <row r="1307" spans="1:1">
      <c r="A1307">
        <v>1304</v>
      </c>
    </row>
    <row r="1308" spans="1:1">
      <c r="A1308">
        <v>1305</v>
      </c>
    </row>
    <row r="1309" spans="1:1">
      <c r="A1309">
        <v>1306</v>
      </c>
    </row>
    <row r="1310" spans="1:1">
      <c r="A1310">
        <v>1307</v>
      </c>
    </row>
    <row r="1311" spans="1:1">
      <c r="A1311">
        <v>1308</v>
      </c>
    </row>
    <row r="1312" spans="1:1">
      <c r="A1312">
        <v>1309</v>
      </c>
    </row>
    <row r="1313" spans="1:1">
      <c r="A1313">
        <v>1310</v>
      </c>
    </row>
    <row r="1314" spans="1:1">
      <c r="A1314">
        <v>1311</v>
      </c>
    </row>
    <row r="1315" spans="1:1">
      <c r="A1315">
        <v>1312</v>
      </c>
    </row>
    <row r="1316" spans="1:1">
      <c r="A1316">
        <v>1313</v>
      </c>
    </row>
    <row r="1317" spans="1:1">
      <c r="A1317">
        <v>1314</v>
      </c>
    </row>
    <row r="1318" spans="1:1">
      <c r="A1318">
        <v>1315</v>
      </c>
    </row>
    <row r="1319" spans="1:1">
      <c r="A1319">
        <v>1316</v>
      </c>
    </row>
    <row r="1320" spans="1:1">
      <c r="A1320">
        <v>1317</v>
      </c>
    </row>
    <row r="1321" spans="1:1">
      <c r="A1321">
        <v>1318</v>
      </c>
    </row>
    <row r="1322" spans="1:1">
      <c r="A1322">
        <v>1319</v>
      </c>
    </row>
    <row r="1323" spans="1:1">
      <c r="A1323">
        <v>1320</v>
      </c>
    </row>
    <row r="1324" spans="1:1">
      <c r="A1324">
        <v>1321</v>
      </c>
    </row>
    <row r="1325" spans="1:1">
      <c r="A1325">
        <v>1322</v>
      </c>
    </row>
    <row r="1326" spans="1:1">
      <c r="A1326">
        <v>1323</v>
      </c>
    </row>
    <row r="1327" spans="1:1">
      <c r="A1327">
        <v>1324</v>
      </c>
    </row>
    <row r="1328" spans="1:1">
      <c r="A1328">
        <v>1325</v>
      </c>
    </row>
    <row r="1329" spans="1:1">
      <c r="A1329">
        <v>1326</v>
      </c>
    </row>
    <row r="1330" spans="1:1">
      <c r="A1330">
        <v>1327</v>
      </c>
    </row>
    <row r="1331" spans="1:1">
      <c r="A1331">
        <v>1328</v>
      </c>
    </row>
    <row r="1332" spans="1:1">
      <c r="A1332">
        <v>1329</v>
      </c>
    </row>
    <row r="1333" spans="1:1">
      <c r="A1333">
        <v>1330</v>
      </c>
    </row>
    <row r="1334" spans="1:1">
      <c r="A1334">
        <v>1331</v>
      </c>
    </row>
    <row r="1335" spans="1:1">
      <c r="A1335">
        <v>1332</v>
      </c>
    </row>
    <row r="1336" spans="1:1">
      <c r="A1336">
        <v>1333</v>
      </c>
    </row>
    <row r="1337" spans="1:1">
      <c r="A1337">
        <v>1334</v>
      </c>
    </row>
    <row r="1338" spans="1:1">
      <c r="A1338">
        <v>1335</v>
      </c>
    </row>
    <row r="1339" spans="1:1">
      <c r="A1339">
        <v>1336</v>
      </c>
    </row>
    <row r="1340" spans="1:1">
      <c r="A1340">
        <v>1337</v>
      </c>
    </row>
    <row r="1341" spans="1:1">
      <c r="A1341">
        <v>1338</v>
      </c>
    </row>
    <row r="1342" spans="1:1">
      <c r="A1342">
        <v>1339</v>
      </c>
    </row>
    <row r="1343" spans="1:1">
      <c r="A1343">
        <v>1340</v>
      </c>
    </row>
    <row r="1344" spans="1:1">
      <c r="A1344">
        <v>1341</v>
      </c>
    </row>
    <row r="1345" spans="1:1">
      <c r="A1345">
        <v>1342</v>
      </c>
    </row>
    <row r="1346" spans="1:1">
      <c r="A1346">
        <v>1343</v>
      </c>
    </row>
    <row r="1347" spans="1:1">
      <c r="A1347">
        <v>1344</v>
      </c>
    </row>
    <row r="1348" spans="1:1">
      <c r="A1348">
        <v>1345</v>
      </c>
    </row>
    <row r="1349" spans="1:1">
      <c r="A1349">
        <v>1346</v>
      </c>
    </row>
    <row r="1350" spans="1:1">
      <c r="A1350">
        <v>1347</v>
      </c>
    </row>
    <row r="1351" spans="1:1">
      <c r="A1351">
        <v>1348</v>
      </c>
    </row>
    <row r="1352" spans="1:1">
      <c r="A1352">
        <v>1349</v>
      </c>
    </row>
    <row r="1353" spans="1:1">
      <c r="A1353">
        <v>1350</v>
      </c>
    </row>
    <row r="1354" spans="1:1">
      <c r="A1354">
        <v>1351</v>
      </c>
    </row>
    <row r="1355" spans="1:1">
      <c r="A1355">
        <v>1352</v>
      </c>
    </row>
    <row r="1356" spans="1:1">
      <c r="A1356">
        <v>1353</v>
      </c>
    </row>
    <row r="1357" spans="1:1">
      <c r="A1357">
        <v>1354</v>
      </c>
    </row>
    <row r="1358" spans="1:1">
      <c r="A1358">
        <v>1355</v>
      </c>
    </row>
    <row r="1359" spans="1:1">
      <c r="A1359">
        <v>1356</v>
      </c>
    </row>
    <row r="1360" spans="1:1">
      <c r="A1360">
        <v>1357</v>
      </c>
    </row>
    <row r="1361" spans="1:1">
      <c r="A1361">
        <v>1358</v>
      </c>
    </row>
    <row r="1362" spans="1:1">
      <c r="A1362">
        <v>1359</v>
      </c>
    </row>
    <row r="1363" spans="1:1">
      <c r="A1363">
        <v>1360</v>
      </c>
    </row>
    <row r="1364" spans="1:1">
      <c r="A1364">
        <v>1361</v>
      </c>
    </row>
    <row r="1365" spans="1:1">
      <c r="A1365">
        <v>1362</v>
      </c>
    </row>
    <row r="1366" spans="1:1">
      <c r="A1366">
        <v>1363</v>
      </c>
    </row>
    <row r="1367" spans="1:1">
      <c r="A1367">
        <v>1364</v>
      </c>
    </row>
    <row r="1368" spans="1:1">
      <c r="A1368">
        <v>1365</v>
      </c>
    </row>
    <row r="1369" spans="1:1">
      <c r="A1369">
        <v>1366</v>
      </c>
    </row>
    <row r="1370" spans="1:1">
      <c r="A1370">
        <v>1367</v>
      </c>
    </row>
    <row r="1371" spans="1:1">
      <c r="A1371">
        <v>1368</v>
      </c>
    </row>
    <row r="1372" spans="1:1">
      <c r="A1372">
        <v>1369</v>
      </c>
    </row>
    <row r="1373" spans="1:1">
      <c r="A1373">
        <v>1370</v>
      </c>
    </row>
    <row r="1374" spans="1:1">
      <c r="A1374">
        <v>1371</v>
      </c>
    </row>
    <row r="1375" spans="1:1">
      <c r="A1375">
        <v>1372</v>
      </c>
    </row>
    <row r="1376" spans="1:1">
      <c r="A1376">
        <v>1373</v>
      </c>
    </row>
    <row r="1377" spans="1:1">
      <c r="A1377">
        <v>1374</v>
      </c>
    </row>
    <row r="1378" spans="1:1">
      <c r="A1378">
        <v>1375</v>
      </c>
    </row>
    <row r="1379" spans="1:1">
      <c r="A1379">
        <v>1376</v>
      </c>
    </row>
    <row r="1380" spans="1:1">
      <c r="A1380">
        <v>1377</v>
      </c>
    </row>
    <row r="1381" spans="1:1">
      <c r="A1381">
        <v>1378</v>
      </c>
    </row>
    <row r="1382" spans="1:1">
      <c r="A1382">
        <v>1379</v>
      </c>
    </row>
    <row r="1383" spans="1:1">
      <c r="A1383">
        <v>1380</v>
      </c>
    </row>
    <row r="1384" spans="1:1">
      <c r="A1384">
        <v>1381</v>
      </c>
    </row>
    <row r="1385" spans="1:1">
      <c r="A1385">
        <v>1382</v>
      </c>
    </row>
    <row r="1386" spans="1:1">
      <c r="A1386">
        <v>1383</v>
      </c>
    </row>
    <row r="1387" spans="1:1">
      <c r="A1387">
        <v>1384</v>
      </c>
    </row>
    <row r="1388" spans="1:1">
      <c r="A1388">
        <v>1385</v>
      </c>
    </row>
    <row r="1389" spans="1:1">
      <c r="A1389">
        <v>1386</v>
      </c>
    </row>
    <row r="1390" spans="1:1">
      <c r="A1390">
        <v>1387</v>
      </c>
    </row>
    <row r="1391" spans="1:1">
      <c r="A1391">
        <v>1388</v>
      </c>
    </row>
    <row r="1392" spans="1:1">
      <c r="A1392">
        <v>1389</v>
      </c>
    </row>
    <row r="1393" spans="1:1">
      <c r="A1393">
        <v>1390</v>
      </c>
    </row>
    <row r="1394" spans="1:1">
      <c r="A1394">
        <v>1391</v>
      </c>
    </row>
    <row r="1395" spans="1:1">
      <c r="A1395">
        <v>1392</v>
      </c>
    </row>
    <row r="1396" spans="1:1">
      <c r="A1396">
        <v>1393</v>
      </c>
    </row>
    <row r="1397" spans="1:1">
      <c r="A1397">
        <v>1394</v>
      </c>
    </row>
    <row r="1398" spans="1:1">
      <c r="A1398">
        <v>1395</v>
      </c>
    </row>
    <row r="1399" spans="1:1">
      <c r="A1399">
        <v>1396</v>
      </c>
    </row>
    <row r="1400" spans="1:1">
      <c r="A1400">
        <v>1397</v>
      </c>
    </row>
    <row r="1401" spans="1:1">
      <c r="A1401">
        <v>1398</v>
      </c>
    </row>
    <row r="1402" spans="1:1">
      <c r="A1402">
        <v>1399</v>
      </c>
    </row>
    <row r="1403" spans="1:1">
      <c r="A1403">
        <v>1400</v>
      </c>
    </row>
    <row r="1404" spans="1:1">
      <c r="A1404">
        <v>1401</v>
      </c>
    </row>
    <row r="1405" spans="1:1">
      <c r="A1405">
        <v>1402</v>
      </c>
    </row>
    <row r="1406" spans="1:1">
      <c r="A1406">
        <v>1403</v>
      </c>
    </row>
    <row r="1407" spans="1:1">
      <c r="A1407">
        <v>1404</v>
      </c>
    </row>
    <row r="1408" spans="1:1">
      <c r="A1408">
        <v>1405</v>
      </c>
    </row>
    <row r="1409" spans="1:1">
      <c r="A1409">
        <v>1406</v>
      </c>
    </row>
    <row r="1410" spans="1:1">
      <c r="A1410">
        <v>1407</v>
      </c>
    </row>
    <row r="1411" spans="1:1">
      <c r="A1411">
        <v>1408</v>
      </c>
    </row>
    <row r="1412" spans="1:1">
      <c r="A1412">
        <v>1409</v>
      </c>
    </row>
    <row r="1413" spans="1:1">
      <c r="A1413">
        <v>1410</v>
      </c>
    </row>
    <row r="1414" spans="1:1">
      <c r="A1414">
        <v>1411</v>
      </c>
    </row>
    <row r="1415" spans="1:1">
      <c r="A1415">
        <v>1412</v>
      </c>
    </row>
    <row r="1416" spans="1:1">
      <c r="A1416">
        <v>1413</v>
      </c>
    </row>
    <row r="1417" spans="1:1">
      <c r="A1417">
        <v>1414</v>
      </c>
    </row>
    <row r="1418" spans="1:1">
      <c r="A1418">
        <v>1415</v>
      </c>
    </row>
    <row r="1419" spans="1:1">
      <c r="A1419">
        <v>1416</v>
      </c>
    </row>
    <row r="1420" spans="1:1">
      <c r="A1420">
        <v>1417</v>
      </c>
    </row>
    <row r="1421" spans="1:1">
      <c r="A1421">
        <v>1418</v>
      </c>
    </row>
    <row r="1422" spans="1:1">
      <c r="A1422">
        <v>1419</v>
      </c>
    </row>
    <row r="1423" spans="1:1">
      <c r="A1423">
        <v>1420</v>
      </c>
    </row>
    <row r="1424" spans="1:1">
      <c r="A1424">
        <v>1421</v>
      </c>
    </row>
    <row r="1425" spans="1:1">
      <c r="A1425">
        <v>1422</v>
      </c>
    </row>
    <row r="1426" spans="1:1">
      <c r="A1426">
        <v>1423</v>
      </c>
    </row>
    <row r="1427" spans="1:1">
      <c r="A1427">
        <v>1424</v>
      </c>
    </row>
    <row r="1428" spans="1:1">
      <c r="A1428">
        <v>1425</v>
      </c>
    </row>
    <row r="1429" spans="1:1">
      <c r="A1429">
        <v>1426</v>
      </c>
    </row>
    <row r="1430" spans="1:1">
      <c r="A1430">
        <v>1427</v>
      </c>
    </row>
    <row r="1431" spans="1:1">
      <c r="A1431">
        <v>1428</v>
      </c>
    </row>
    <row r="1432" spans="1:1">
      <c r="A1432">
        <v>1429</v>
      </c>
    </row>
    <row r="1433" spans="1:1">
      <c r="A1433">
        <v>1430</v>
      </c>
    </row>
    <row r="1434" spans="1:1">
      <c r="A1434">
        <v>1431</v>
      </c>
    </row>
    <row r="1435" spans="1:1">
      <c r="A1435">
        <v>1432</v>
      </c>
    </row>
    <row r="1436" spans="1:1">
      <c r="A1436">
        <v>1433</v>
      </c>
    </row>
    <row r="1437" spans="1:1">
      <c r="A1437">
        <v>1434</v>
      </c>
    </row>
    <row r="1438" spans="1:1">
      <c r="A1438">
        <v>1435</v>
      </c>
    </row>
    <row r="1439" spans="1:1">
      <c r="A1439">
        <v>1436</v>
      </c>
    </row>
    <row r="1440" spans="1:1">
      <c r="A1440">
        <v>1437</v>
      </c>
    </row>
    <row r="1441" spans="1:1">
      <c r="A1441">
        <v>1438</v>
      </c>
    </row>
    <row r="1442" spans="1:1">
      <c r="A1442">
        <v>1439</v>
      </c>
    </row>
    <row r="1443" spans="1:1">
      <c r="A1443">
        <v>1440</v>
      </c>
    </row>
    <row r="1444" spans="1:1">
      <c r="A1444">
        <v>1441</v>
      </c>
    </row>
    <row r="1445" spans="1:1">
      <c r="A1445">
        <v>1442</v>
      </c>
    </row>
    <row r="1446" spans="1:1">
      <c r="A1446">
        <v>1443</v>
      </c>
    </row>
    <row r="1447" spans="1:1">
      <c r="A1447">
        <v>1444</v>
      </c>
    </row>
    <row r="1448" spans="1:1">
      <c r="A1448">
        <v>1445</v>
      </c>
    </row>
    <row r="1449" spans="1:1">
      <c r="A1449">
        <v>1446</v>
      </c>
    </row>
    <row r="1450" spans="1:1">
      <c r="A1450">
        <v>1447</v>
      </c>
    </row>
    <row r="1451" spans="1:1">
      <c r="A1451">
        <v>1448</v>
      </c>
    </row>
    <row r="1452" spans="1:1">
      <c r="A1452">
        <v>1449</v>
      </c>
    </row>
    <row r="1453" spans="1:1">
      <c r="A1453">
        <v>1450</v>
      </c>
    </row>
    <row r="1454" spans="1:1">
      <c r="A1454">
        <v>1451</v>
      </c>
    </row>
    <row r="1455" spans="1:1">
      <c r="A1455">
        <v>1452</v>
      </c>
    </row>
    <row r="1456" spans="1:1">
      <c r="A1456">
        <v>1453</v>
      </c>
    </row>
    <row r="1457" spans="1:1">
      <c r="A1457">
        <v>1454</v>
      </c>
    </row>
    <row r="1458" spans="1:1">
      <c r="A1458">
        <v>1455</v>
      </c>
    </row>
    <row r="1459" spans="1:1">
      <c r="A1459">
        <v>1456</v>
      </c>
    </row>
    <row r="1460" spans="1:1">
      <c r="A1460">
        <v>1457</v>
      </c>
    </row>
    <row r="1461" spans="1:1">
      <c r="A1461">
        <v>1458</v>
      </c>
    </row>
    <row r="1462" spans="1:1">
      <c r="A1462">
        <v>1459</v>
      </c>
    </row>
    <row r="1463" spans="1:1">
      <c r="A1463">
        <v>1460</v>
      </c>
    </row>
    <row r="1464" spans="1:1">
      <c r="A1464">
        <v>1461</v>
      </c>
    </row>
    <row r="1465" spans="1:1">
      <c r="A1465">
        <v>1462</v>
      </c>
    </row>
    <row r="1466" spans="1:1">
      <c r="A1466">
        <v>1463</v>
      </c>
    </row>
    <row r="1467" spans="1:1">
      <c r="A1467">
        <v>1464</v>
      </c>
    </row>
    <row r="1468" spans="1:1">
      <c r="A1468">
        <v>1465</v>
      </c>
    </row>
    <row r="1469" spans="1:1">
      <c r="A1469">
        <v>1466</v>
      </c>
    </row>
    <row r="1470" spans="1:1">
      <c r="A1470">
        <v>1467</v>
      </c>
    </row>
    <row r="1471" spans="1:1">
      <c r="A1471">
        <v>1468</v>
      </c>
    </row>
    <row r="1472" spans="1:1">
      <c r="A1472">
        <v>1469</v>
      </c>
    </row>
    <row r="1473" spans="1:1">
      <c r="A1473">
        <v>1470</v>
      </c>
    </row>
    <row r="1474" spans="1:1">
      <c r="A1474">
        <v>1471</v>
      </c>
    </row>
    <row r="1475" spans="1:1">
      <c r="A1475">
        <v>1472</v>
      </c>
    </row>
    <row r="1476" spans="1:1">
      <c r="A1476">
        <v>1473</v>
      </c>
    </row>
    <row r="1477" spans="1:1">
      <c r="A1477">
        <v>1474</v>
      </c>
    </row>
    <row r="1478" spans="1:1">
      <c r="A1478">
        <v>1475</v>
      </c>
    </row>
    <row r="1479" spans="1:1">
      <c r="A1479">
        <v>1476</v>
      </c>
    </row>
    <row r="1480" spans="1:1">
      <c r="A1480">
        <v>1477</v>
      </c>
    </row>
    <row r="1481" spans="1:1">
      <c r="A1481">
        <v>1478</v>
      </c>
    </row>
    <row r="1482" spans="1:1">
      <c r="A1482">
        <v>1479</v>
      </c>
    </row>
    <row r="1483" spans="1:1">
      <c r="A1483">
        <v>1480</v>
      </c>
    </row>
    <row r="1484" spans="1:1">
      <c r="A1484">
        <v>1481</v>
      </c>
    </row>
    <row r="1485" spans="1:1">
      <c r="A1485">
        <v>1482</v>
      </c>
    </row>
    <row r="1486" spans="1:1">
      <c r="A1486">
        <v>1483</v>
      </c>
    </row>
    <row r="1487" spans="1:1">
      <c r="A1487">
        <v>1484</v>
      </c>
    </row>
    <row r="1488" spans="1:1">
      <c r="A1488">
        <v>1485</v>
      </c>
    </row>
    <row r="1489" spans="1:1">
      <c r="A1489">
        <v>1486</v>
      </c>
    </row>
    <row r="1490" spans="1:1">
      <c r="A1490">
        <v>1487</v>
      </c>
    </row>
    <row r="1491" spans="1:1">
      <c r="A1491">
        <v>1488</v>
      </c>
    </row>
    <row r="1492" spans="1:1">
      <c r="A1492">
        <v>1489</v>
      </c>
    </row>
    <row r="1493" spans="1:1">
      <c r="A1493">
        <v>1490</v>
      </c>
    </row>
    <row r="1494" spans="1:1">
      <c r="A1494">
        <v>1491</v>
      </c>
    </row>
    <row r="1495" spans="1:1">
      <c r="A1495">
        <v>1492</v>
      </c>
    </row>
    <row r="1496" spans="1:1">
      <c r="A1496">
        <v>1493</v>
      </c>
    </row>
    <row r="1497" spans="1:1">
      <c r="A1497">
        <v>1494</v>
      </c>
    </row>
    <row r="1498" spans="1:1">
      <c r="A1498">
        <v>1495</v>
      </c>
    </row>
    <row r="1499" spans="1:1">
      <c r="A1499">
        <v>1496</v>
      </c>
    </row>
    <row r="1500" spans="1:1">
      <c r="A1500">
        <v>1497</v>
      </c>
    </row>
    <row r="1501" spans="1:1">
      <c r="A1501">
        <v>1498</v>
      </c>
    </row>
    <row r="1502" spans="1:1">
      <c r="A1502">
        <v>1499</v>
      </c>
    </row>
    <row r="1503" spans="1:1">
      <c r="A1503">
        <v>1500</v>
      </c>
    </row>
    <row r="1504" spans="1:1">
      <c r="A1504">
        <v>1501</v>
      </c>
    </row>
    <row r="1505" spans="1:1">
      <c r="A1505">
        <v>1502</v>
      </c>
    </row>
    <row r="1506" spans="1:1">
      <c r="A1506">
        <v>1503</v>
      </c>
    </row>
    <row r="1507" spans="1:1">
      <c r="A1507">
        <v>1504</v>
      </c>
    </row>
    <row r="1508" spans="1:1">
      <c r="A1508">
        <v>1505</v>
      </c>
    </row>
    <row r="1509" spans="1:1">
      <c r="A1509">
        <v>1506</v>
      </c>
    </row>
    <row r="1510" spans="1:1">
      <c r="A1510">
        <v>1507</v>
      </c>
    </row>
    <row r="1511" spans="1:1">
      <c r="A1511">
        <v>1508</v>
      </c>
    </row>
    <row r="1512" spans="1:1">
      <c r="A1512">
        <v>1509</v>
      </c>
    </row>
    <row r="1513" spans="1:1">
      <c r="A1513">
        <v>1510</v>
      </c>
    </row>
    <row r="1514" spans="1:1">
      <c r="A1514">
        <v>1511</v>
      </c>
    </row>
    <row r="1515" spans="1:1">
      <c r="A1515">
        <v>1512</v>
      </c>
    </row>
    <row r="1516" spans="1:1">
      <c r="A1516">
        <v>1513</v>
      </c>
    </row>
    <row r="1517" spans="1:1">
      <c r="A1517">
        <v>1514</v>
      </c>
    </row>
    <row r="1518" spans="1:1">
      <c r="A1518">
        <v>1515</v>
      </c>
    </row>
    <row r="1519" spans="1:1">
      <c r="A1519">
        <v>1516</v>
      </c>
    </row>
    <row r="1520" spans="1:1">
      <c r="A1520">
        <v>1517</v>
      </c>
    </row>
    <row r="1521" spans="1:1">
      <c r="A1521">
        <v>1518</v>
      </c>
    </row>
    <row r="1522" spans="1:1">
      <c r="A1522">
        <v>1519</v>
      </c>
    </row>
    <row r="1523" spans="1:1">
      <c r="A1523">
        <v>1520</v>
      </c>
    </row>
    <row r="1524" spans="1:1">
      <c r="A1524">
        <v>1521</v>
      </c>
    </row>
    <row r="1525" spans="1:1">
      <c r="A1525">
        <v>1522</v>
      </c>
    </row>
    <row r="1526" spans="1:1">
      <c r="A1526">
        <v>1523</v>
      </c>
    </row>
    <row r="1527" spans="1:1">
      <c r="A1527">
        <v>1524</v>
      </c>
    </row>
    <row r="1528" spans="1:1">
      <c r="A1528">
        <v>1525</v>
      </c>
    </row>
    <row r="1529" spans="1:1">
      <c r="A1529">
        <v>1526</v>
      </c>
    </row>
    <row r="1530" spans="1:1">
      <c r="A1530">
        <v>1527</v>
      </c>
    </row>
    <row r="1531" spans="1:1">
      <c r="A1531">
        <v>1528</v>
      </c>
    </row>
    <row r="1532" spans="1:1">
      <c r="A1532">
        <v>1529</v>
      </c>
    </row>
    <row r="1533" spans="1:1">
      <c r="A1533">
        <v>1530</v>
      </c>
    </row>
    <row r="1534" spans="1:1">
      <c r="A1534">
        <v>1531</v>
      </c>
    </row>
    <row r="1535" spans="1:1">
      <c r="A1535">
        <v>1532</v>
      </c>
    </row>
    <row r="1536" spans="1:1">
      <c r="A1536">
        <v>1533</v>
      </c>
    </row>
    <row r="1537" spans="1:1">
      <c r="A1537">
        <v>1534</v>
      </c>
    </row>
    <row r="1538" spans="1:1">
      <c r="A1538">
        <v>1535</v>
      </c>
    </row>
    <row r="1539" spans="1:1">
      <c r="A1539">
        <v>1536</v>
      </c>
    </row>
    <row r="1540" spans="1:1">
      <c r="A1540">
        <v>1537</v>
      </c>
    </row>
    <row r="1541" spans="1:1">
      <c r="A1541">
        <v>1538</v>
      </c>
    </row>
    <row r="1542" spans="1:1">
      <c r="A1542">
        <v>1539</v>
      </c>
    </row>
    <row r="1543" spans="1:1">
      <c r="A1543">
        <v>1540</v>
      </c>
    </row>
    <row r="1544" spans="1:1">
      <c r="A1544">
        <v>1541</v>
      </c>
    </row>
    <row r="1545" spans="1:1">
      <c r="A1545">
        <v>1542</v>
      </c>
    </row>
    <row r="1546" spans="1:1">
      <c r="A1546">
        <v>1543</v>
      </c>
    </row>
    <row r="1547" spans="1:1">
      <c r="A1547">
        <v>1544</v>
      </c>
    </row>
    <row r="1548" spans="1:1">
      <c r="A1548">
        <v>1545</v>
      </c>
    </row>
    <row r="1549" spans="1:1">
      <c r="A1549">
        <v>1546</v>
      </c>
    </row>
    <row r="1550" spans="1:1">
      <c r="A1550">
        <v>1547</v>
      </c>
    </row>
    <row r="1551" spans="1:1">
      <c r="A1551">
        <v>1548</v>
      </c>
    </row>
    <row r="1552" spans="1:1">
      <c r="A1552">
        <v>1549</v>
      </c>
    </row>
    <row r="1553" spans="1:1">
      <c r="A1553">
        <v>1550</v>
      </c>
    </row>
    <row r="1554" spans="1:1">
      <c r="A1554">
        <v>1551</v>
      </c>
    </row>
    <row r="1555" spans="1:1">
      <c r="A1555">
        <v>1552</v>
      </c>
    </row>
    <row r="1556" spans="1:1">
      <c r="A1556">
        <v>1553</v>
      </c>
    </row>
    <row r="1557" spans="1:1">
      <c r="A1557">
        <v>1554</v>
      </c>
    </row>
    <row r="1558" spans="1:1">
      <c r="A1558">
        <v>1555</v>
      </c>
    </row>
    <row r="1559" spans="1:1">
      <c r="A1559">
        <v>1556</v>
      </c>
    </row>
    <row r="1560" spans="1:1">
      <c r="A1560">
        <v>1557</v>
      </c>
    </row>
    <row r="1561" spans="1:1">
      <c r="A1561">
        <v>1558</v>
      </c>
    </row>
    <row r="1562" spans="1:1">
      <c r="A1562">
        <v>1559</v>
      </c>
    </row>
    <row r="1563" spans="1:1">
      <c r="A1563">
        <v>1560</v>
      </c>
    </row>
    <row r="1564" spans="1:1">
      <c r="A1564">
        <v>1561</v>
      </c>
    </row>
    <row r="1565" spans="1:1">
      <c r="A1565">
        <v>1562</v>
      </c>
    </row>
    <row r="1566" spans="1:1">
      <c r="A1566">
        <v>1563</v>
      </c>
    </row>
    <row r="1567" spans="1:1">
      <c r="A1567">
        <v>1564</v>
      </c>
    </row>
    <row r="1568" spans="1:1">
      <c r="A1568">
        <v>1565</v>
      </c>
    </row>
    <row r="1569" spans="1:1">
      <c r="A1569">
        <v>1566</v>
      </c>
    </row>
    <row r="1570" spans="1:1">
      <c r="A1570">
        <v>1567</v>
      </c>
    </row>
    <row r="1571" spans="1:1">
      <c r="A1571">
        <v>1568</v>
      </c>
    </row>
    <row r="1572" spans="1:1">
      <c r="A1572">
        <v>1569</v>
      </c>
    </row>
    <row r="1573" spans="1:1">
      <c r="A1573">
        <v>1570</v>
      </c>
    </row>
    <row r="1574" spans="1:1">
      <c r="A1574">
        <v>1571</v>
      </c>
    </row>
    <row r="1575" spans="1:1">
      <c r="A1575">
        <v>1572</v>
      </c>
    </row>
    <row r="1576" spans="1:1">
      <c r="A1576">
        <v>1573</v>
      </c>
    </row>
    <row r="1577" spans="1:1">
      <c r="A1577">
        <v>1574</v>
      </c>
    </row>
    <row r="1578" spans="1:1">
      <c r="A1578">
        <v>1575</v>
      </c>
    </row>
    <row r="1579" spans="1:1">
      <c r="A1579">
        <v>1576</v>
      </c>
    </row>
    <row r="1580" spans="1:1">
      <c r="A1580">
        <v>1577</v>
      </c>
    </row>
    <row r="1581" spans="1:1">
      <c r="A1581">
        <v>1578</v>
      </c>
    </row>
    <row r="1582" spans="1:1">
      <c r="A1582">
        <v>1579</v>
      </c>
    </row>
    <row r="1583" spans="1:1">
      <c r="A1583">
        <v>1580</v>
      </c>
    </row>
    <row r="1584" spans="1:1">
      <c r="A1584">
        <v>1581</v>
      </c>
    </row>
    <row r="1585" spans="1:1">
      <c r="A1585">
        <v>1582</v>
      </c>
    </row>
    <row r="1586" spans="1:1">
      <c r="A1586">
        <v>1583</v>
      </c>
    </row>
    <row r="1587" spans="1:1">
      <c r="A1587">
        <v>1584</v>
      </c>
    </row>
    <row r="1588" spans="1:1">
      <c r="A1588">
        <v>1585</v>
      </c>
    </row>
    <row r="1589" spans="1:1">
      <c r="A1589">
        <v>1586</v>
      </c>
    </row>
    <row r="1590" spans="1:1">
      <c r="A1590">
        <v>1587</v>
      </c>
    </row>
    <row r="1591" spans="1:1">
      <c r="A1591">
        <v>1588</v>
      </c>
    </row>
    <row r="1592" spans="1:1">
      <c r="A1592">
        <v>1589</v>
      </c>
    </row>
    <row r="1593" spans="1:1">
      <c r="A1593">
        <v>1590</v>
      </c>
    </row>
    <row r="1594" spans="1:1">
      <c r="A1594">
        <v>1591</v>
      </c>
    </row>
    <row r="1595" spans="1:1">
      <c r="A1595">
        <v>1592</v>
      </c>
    </row>
    <row r="1596" spans="1:1">
      <c r="A1596">
        <v>1593</v>
      </c>
    </row>
    <row r="1597" spans="1:1">
      <c r="A1597">
        <v>1594</v>
      </c>
    </row>
    <row r="1598" spans="1:1">
      <c r="A1598">
        <v>1595</v>
      </c>
    </row>
    <row r="1599" spans="1:1">
      <c r="A1599">
        <v>1596</v>
      </c>
    </row>
    <row r="1600" spans="1:1">
      <c r="A1600">
        <v>1597</v>
      </c>
    </row>
    <row r="1601" spans="1:1">
      <c r="A1601">
        <v>1598</v>
      </c>
    </row>
    <row r="1602" spans="1:1">
      <c r="A1602">
        <v>1599</v>
      </c>
    </row>
    <row r="1603" spans="1:1">
      <c r="A1603">
        <v>1600</v>
      </c>
    </row>
    <row r="1604" spans="1:1">
      <c r="A1604">
        <v>1601</v>
      </c>
    </row>
    <row r="1605" spans="1:1">
      <c r="A1605">
        <v>1602</v>
      </c>
    </row>
    <row r="1606" spans="1:1">
      <c r="A1606">
        <v>1603</v>
      </c>
    </row>
    <row r="1607" spans="1:1">
      <c r="A1607">
        <v>1604</v>
      </c>
    </row>
    <row r="1608" spans="1:1">
      <c r="A1608">
        <v>1605</v>
      </c>
    </row>
    <row r="1609" spans="1:1">
      <c r="A1609">
        <v>1606</v>
      </c>
    </row>
    <row r="1610" spans="1:1">
      <c r="A1610">
        <v>1607</v>
      </c>
    </row>
    <row r="1611" spans="1:1">
      <c r="A1611">
        <v>1608</v>
      </c>
    </row>
    <row r="1612" spans="1:1">
      <c r="A1612">
        <v>1609</v>
      </c>
    </row>
    <row r="1613" spans="1:1">
      <c r="A1613">
        <v>1610</v>
      </c>
    </row>
    <row r="1614" spans="1:1">
      <c r="A1614">
        <v>1611</v>
      </c>
    </row>
    <row r="1615" spans="1:1">
      <c r="A1615">
        <v>1612</v>
      </c>
    </row>
    <row r="1616" spans="1:1">
      <c r="A1616">
        <v>1613</v>
      </c>
    </row>
    <row r="1617" spans="1:1">
      <c r="A1617">
        <v>1614</v>
      </c>
    </row>
    <row r="1618" spans="1:1">
      <c r="A1618">
        <v>1615</v>
      </c>
    </row>
    <row r="1619" spans="1:1">
      <c r="A1619">
        <v>1616</v>
      </c>
    </row>
    <row r="1620" spans="1:1">
      <c r="A1620">
        <v>1617</v>
      </c>
    </row>
    <row r="1621" spans="1:1">
      <c r="A1621">
        <v>1618</v>
      </c>
    </row>
    <row r="1622" spans="1:1">
      <c r="A1622">
        <v>1619</v>
      </c>
    </row>
    <row r="1623" spans="1:1">
      <c r="A1623">
        <v>1620</v>
      </c>
    </row>
    <row r="1624" spans="1:1">
      <c r="A1624">
        <v>1621</v>
      </c>
    </row>
    <row r="1625" spans="1:1">
      <c r="A1625">
        <v>1622</v>
      </c>
    </row>
    <row r="1626" spans="1:1">
      <c r="A1626">
        <v>1623</v>
      </c>
    </row>
    <row r="1627" spans="1:1">
      <c r="A1627">
        <v>1624</v>
      </c>
    </row>
    <row r="1628" spans="1:1">
      <c r="A1628">
        <v>1625</v>
      </c>
    </row>
    <row r="1629" spans="1:1">
      <c r="A1629">
        <v>1626</v>
      </c>
    </row>
    <row r="1630" spans="1:1">
      <c r="A1630">
        <v>1627</v>
      </c>
    </row>
    <row r="1631" spans="1:1">
      <c r="A1631">
        <v>1628</v>
      </c>
    </row>
    <row r="1632" spans="1:1">
      <c r="A1632">
        <v>1629</v>
      </c>
    </row>
    <row r="1633" spans="1:1">
      <c r="A1633">
        <v>1630</v>
      </c>
    </row>
    <row r="1634" spans="1:1">
      <c r="A1634">
        <v>1631</v>
      </c>
    </row>
    <row r="1635" spans="1:1">
      <c r="A1635">
        <v>1632</v>
      </c>
    </row>
    <row r="1636" spans="1:1">
      <c r="A1636">
        <v>1633</v>
      </c>
    </row>
    <row r="1637" spans="1:1">
      <c r="A1637">
        <v>1634</v>
      </c>
    </row>
    <row r="1638" spans="1:1">
      <c r="A1638">
        <v>1635</v>
      </c>
    </row>
    <row r="1639" spans="1:1">
      <c r="A1639">
        <v>1636</v>
      </c>
    </row>
    <row r="1640" spans="1:1">
      <c r="A1640">
        <v>1637</v>
      </c>
    </row>
    <row r="1641" spans="1:1">
      <c r="A1641">
        <v>1638</v>
      </c>
    </row>
    <row r="1642" spans="1:1">
      <c r="A1642">
        <v>1639</v>
      </c>
    </row>
    <row r="1643" spans="1:1">
      <c r="A1643">
        <v>1640</v>
      </c>
    </row>
    <row r="1644" spans="1:1">
      <c r="A1644">
        <v>1641</v>
      </c>
    </row>
    <row r="1645" spans="1:1">
      <c r="A1645">
        <v>1642</v>
      </c>
    </row>
    <row r="1646" spans="1:1">
      <c r="A1646">
        <v>1643</v>
      </c>
    </row>
    <row r="1647" spans="1:1">
      <c r="A1647">
        <v>1644</v>
      </c>
    </row>
    <row r="1648" spans="1:1">
      <c r="A1648">
        <v>1645</v>
      </c>
    </row>
    <row r="1649" spans="1:1">
      <c r="A1649">
        <v>1646</v>
      </c>
    </row>
    <row r="1650" spans="1:1">
      <c r="A1650">
        <v>1647</v>
      </c>
    </row>
    <row r="1651" spans="1:1">
      <c r="A1651">
        <v>1648</v>
      </c>
    </row>
    <row r="1652" spans="1:1">
      <c r="A1652">
        <v>1649</v>
      </c>
    </row>
    <row r="1653" spans="1:1">
      <c r="A1653">
        <v>1650</v>
      </c>
    </row>
    <row r="1654" spans="1:1">
      <c r="A1654">
        <v>1651</v>
      </c>
    </row>
    <row r="1655" spans="1:1">
      <c r="A1655">
        <v>1652</v>
      </c>
    </row>
    <row r="1656" spans="1:1">
      <c r="A1656">
        <v>1653</v>
      </c>
    </row>
    <row r="1657" spans="1:1">
      <c r="A1657">
        <v>1654</v>
      </c>
    </row>
    <row r="1658" spans="1:1">
      <c r="A1658">
        <v>1655</v>
      </c>
    </row>
    <row r="1659" spans="1:1">
      <c r="A1659">
        <v>1656</v>
      </c>
    </row>
    <row r="1660" spans="1:1">
      <c r="A1660">
        <v>1657</v>
      </c>
    </row>
    <row r="1661" spans="1:1">
      <c r="A1661">
        <v>1658</v>
      </c>
    </row>
    <row r="1662" spans="1:1">
      <c r="A1662">
        <v>1659</v>
      </c>
    </row>
    <row r="1663" spans="1:1">
      <c r="A1663">
        <v>1660</v>
      </c>
    </row>
    <row r="1664" spans="1:1">
      <c r="A1664">
        <v>1661</v>
      </c>
    </row>
    <row r="1665" spans="1:1">
      <c r="A1665">
        <v>1662</v>
      </c>
    </row>
    <row r="1666" spans="1:1">
      <c r="A1666">
        <v>1663</v>
      </c>
    </row>
    <row r="1667" spans="1:1">
      <c r="A1667">
        <v>1664</v>
      </c>
    </row>
    <row r="1668" spans="1:1">
      <c r="A1668">
        <v>1665</v>
      </c>
    </row>
    <row r="1669" spans="1:1">
      <c r="A1669">
        <v>1666</v>
      </c>
    </row>
    <row r="1670" spans="1:1">
      <c r="A1670">
        <v>1667</v>
      </c>
    </row>
    <row r="1671" spans="1:1">
      <c r="A1671">
        <v>1668</v>
      </c>
    </row>
    <row r="1672" spans="1:1">
      <c r="A1672">
        <v>1669</v>
      </c>
    </row>
    <row r="1673" spans="1:1">
      <c r="A1673">
        <v>1670</v>
      </c>
    </row>
    <row r="1674" spans="1:1">
      <c r="A1674">
        <v>1671</v>
      </c>
    </row>
    <row r="1675" spans="1:1">
      <c r="A1675">
        <v>1672</v>
      </c>
    </row>
    <row r="1676" spans="1:1">
      <c r="A1676">
        <v>1673</v>
      </c>
    </row>
    <row r="1677" spans="1:1">
      <c r="A1677">
        <v>1674</v>
      </c>
    </row>
    <row r="1678" spans="1:1">
      <c r="A1678">
        <v>1675</v>
      </c>
    </row>
    <row r="1679" spans="1:1">
      <c r="A1679">
        <v>1676</v>
      </c>
    </row>
    <row r="1680" spans="1:1">
      <c r="A1680">
        <v>1677</v>
      </c>
    </row>
    <row r="1681" spans="1:1">
      <c r="A1681">
        <v>1678</v>
      </c>
    </row>
    <row r="1682" spans="1:1">
      <c r="A1682">
        <v>1679</v>
      </c>
    </row>
    <row r="1683" spans="1:1">
      <c r="A1683">
        <v>1680</v>
      </c>
    </row>
    <row r="1684" spans="1:1">
      <c r="A1684">
        <v>1681</v>
      </c>
    </row>
    <row r="1685" spans="1:1">
      <c r="A1685">
        <v>1682</v>
      </c>
    </row>
    <row r="1686" spans="1:1">
      <c r="A1686">
        <v>1683</v>
      </c>
    </row>
    <row r="1687" spans="1:1">
      <c r="A1687">
        <v>1684</v>
      </c>
    </row>
    <row r="1688" spans="1:1">
      <c r="A1688">
        <v>1685</v>
      </c>
    </row>
    <row r="1689" spans="1:1">
      <c r="A1689">
        <v>1686</v>
      </c>
    </row>
    <row r="1690" spans="1:1">
      <c r="A1690">
        <v>1687</v>
      </c>
    </row>
    <row r="1691" spans="1:1">
      <c r="A1691">
        <v>1688</v>
      </c>
    </row>
    <row r="1692" spans="1:1">
      <c r="A1692">
        <v>1689</v>
      </c>
    </row>
    <row r="1693" spans="1:1">
      <c r="A1693">
        <v>1690</v>
      </c>
    </row>
    <row r="1694" spans="1:1">
      <c r="A1694">
        <v>1691</v>
      </c>
    </row>
    <row r="1695" spans="1:1">
      <c r="A1695">
        <v>1692</v>
      </c>
    </row>
    <row r="1696" spans="1:1">
      <c r="A1696">
        <v>1693</v>
      </c>
    </row>
    <row r="1697" spans="1:1">
      <c r="A1697">
        <v>1694</v>
      </c>
    </row>
    <row r="1698" spans="1:1">
      <c r="A1698">
        <v>1695</v>
      </c>
    </row>
    <row r="1699" spans="1:1">
      <c r="A1699">
        <v>1696</v>
      </c>
    </row>
    <row r="1700" spans="1:1">
      <c r="A1700">
        <v>1697</v>
      </c>
    </row>
    <row r="1701" spans="1:1">
      <c r="A1701">
        <v>1698</v>
      </c>
    </row>
    <row r="1702" spans="1:1">
      <c r="A1702">
        <v>1699</v>
      </c>
    </row>
    <row r="1703" spans="1:1">
      <c r="A1703">
        <v>1700</v>
      </c>
    </row>
    <row r="1704" spans="1:1">
      <c r="A1704">
        <v>1701</v>
      </c>
    </row>
    <row r="1705" spans="1:1">
      <c r="A1705">
        <v>1702</v>
      </c>
    </row>
    <row r="1706" spans="1:1">
      <c r="A1706">
        <v>1703</v>
      </c>
    </row>
    <row r="1707" spans="1:1">
      <c r="A1707">
        <v>1704</v>
      </c>
    </row>
    <row r="1708" spans="1:1">
      <c r="A1708">
        <v>1705</v>
      </c>
    </row>
    <row r="1709" spans="1:1">
      <c r="A1709">
        <v>1706</v>
      </c>
    </row>
    <row r="1710" spans="1:1">
      <c r="A1710">
        <v>1707</v>
      </c>
    </row>
    <row r="1711" spans="1:1">
      <c r="A1711">
        <v>1708</v>
      </c>
    </row>
    <row r="1712" spans="1:1">
      <c r="A1712">
        <v>1709</v>
      </c>
    </row>
    <row r="1713" spans="1:1">
      <c r="A1713">
        <v>1710</v>
      </c>
    </row>
    <row r="1714" spans="1:1">
      <c r="A1714">
        <v>1711</v>
      </c>
    </row>
    <row r="1715" spans="1:1">
      <c r="A1715">
        <v>1712</v>
      </c>
    </row>
    <row r="1716" spans="1:1">
      <c r="A1716">
        <v>1713</v>
      </c>
    </row>
    <row r="1717" spans="1:1">
      <c r="A1717">
        <v>1714</v>
      </c>
    </row>
    <row r="1718" spans="1:1">
      <c r="A1718">
        <v>1715</v>
      </c>
    </row>
    <row r="1719" spans="1:1">
      <c r="A1719">
        <v>1716</v>
      </c>
    </row>
    <row r="1720" spans="1:1">
      <c r="A1720">
        <v>1717</v>
      </c>
    </row>
    <row r="1721" spans="1:1">
      <c r="A1721">
        <v>1718</v>
      </c>
    </row>
    <row r="1722" spans="1:1">
      <c r="A1722">
        <v>1719</v>
      </c>
    </row>
    <row r="1723" spans="1:1">
      <c r="A1723">
        <v>1720</v>
      </c>
    </row>
    <row r="1724" spans="1:1">
      <c r="A1724">
        <v>1721</v>
      </c>
    </row>
    <row r="1725" spans="1:1">
      <c r="A1725">
        <v>1722</v>
      </c>
    </row>
    <row r="1726" spans="1:1">
      <c r="A1726">
        <v>1723</v>
      </c>
    </row>
    <row r="1727" spans="1:1">
      <c r="A1727">
        <v>1724</v>
      </c>
    </row>
    <row r="1728" spans="1:1">
      <c r="A1728">
        <v>1725</v>
      </c>
    </row>
    <row r="1729" spans="1:1">
      <c r="A1729">
        <v>1726</v>
      </c>
    </row>
    <row r="1730" spans="1:1">
      <c r="A1730">
        <v>1727</v>
      </c>
    </row>
    <row r="1731" spans="1:1">
      <c r="A1731">
        <v>1728</v>
      </c>
    </row>
    <row r="1732" spans="1:1">
      <c r="A1732">
        <v>1729</v>
      </c>
    </row>
    <row r="1733" spans="1:1">
      <c r="A1733">
        <v>1730</v>
      </c>
    </row>
    <row r="1734" spans="1:1">
      <c r="A1734">
        <v>1731</v>
      </c>
    </row>
    <row r="1735" spans="1:1">
      <c r="A1735">
        <v>1732</v>
      </c>
    </row>
    <row r="1736" spans="1:1">
      <c r="A1736">
        <v>1733</v>
      </c>
    </row>
    <row r="1737" spans="1:1">
      <c r="A1737">
        <v>1734</v>
      </c>
    </row>
    <row r="1738" spans="1:1">
      <c r="A1738">
        <v>1735</v>
      </c>
    </row>
    <row r="1739" spans="1:1">
      <c r="A1739">
        <v>1736</v>
      </c>
    </row>
    <row r="1740" spans="1:1">
      <c r="A1740">
        <v>1737</v>
      </c>
    </row>
    <row r="1741" spans="1:1">
      <c r="A1741">
        <v>1738</v>
      </c>
    </row>
    <row r="1742" spans="1:1">
      <c r="A1742">
        <v>1739</v>
      </c>
    </row>
    <row r="1743" spans="1:1">
      <c r="A1743">
        <v>1740</v>
      </c>
    </row>
    <row r="1744" spans="1:1">
      <c r="A1744">
        <v>1741</v>
      </c>
    </row>
    <row r="1745" spans="1:1">
      <c r="A1745">
        <v>1742</v>
      </c>
    </row>
    <row r="1746" spans="1:1">
      <c r="A1746">
        <v>1743</v>
      </c>
    </row>
    <row r="1747" spans="1:1">
      <c r="A1747">
        <v>1744</v>
      </c>
    </row>
    <row r="1748" spans="1:1">
      <c r="A1748">
        <v>1745</v>
      </c>
    </row>
    <row r="1749" spans="1:1">
      <c r="A1749">
        <v>1746</v>
      </c>
    </row>
    <row r="1750" spans="1:1">
      <c r="A1750">
        <v>1747</v>
      </c>
    </row>
    <row r="1751" spans="1:1">
      <c r="A1751">
        <v>1748</v>
      </c>
    </row>
    <row r="1752" spans="1:1">
      <c r="A1752">
        <v>1749</v>
      </c>
    </row>
    <row r="1753" spans="1:1">
      <c r="A1753">
        <v>1750</v>
      </c>
    </row>
    <row r="1754" spans="1:1">
      <c r="A1754">
        <v>1751</v>
      </c>
    </row>
    <row r="1755" spans="1:1">
      <c r="A1755">
        <v>1752</v>
      </c>
    </row>
    <row r="1756" spans="1:1">
      <c r="A1756">
        <v>1753</v>
      </c>
    </row>
    <row r="1757" spans="1:1">
      <c r="A1757">
        <v>1754</v>
      </c>
    </row>
    <row r="1758" spans="1:1">
      <c r="A1758">
        <v>1755</v>
      </c>
    </row>
    <row r="1759" spans="1:1">
      <c r="A1759">
        <v>1756</v>
      </c>
    </row>
    <row r="1760" spans="1:1">
      <c r="A1760">
        <v>1757</v>
      </c>
    </row>
    <row r="1761" spans="1:1">
      <c r="A1761">
        <v>1758</v>
      </c>
    </row>
    <row r="1762" spans="1:1">
      <c r="A1762">
        <v>1759</v>
      </c>
    </row>
    <row r="1763" spans="1:1">
      <c r="A1763">
        <v>1760</v>
      </c>
    </row>
    <row r="1764" spans="1:1">
      <c r="A1764">
        <v>1761</v>
      </c>
    </row>
    <row r="1765" spans="1:1">
      <c r="A1765">
        <v>1762</v>
      </c>
    </row>
    <row r="1766" spans="1:1">
      <c r="A1766">
        <v>1763</v>
      </c>
    </row>
    <row r="1767" spans="1:1">
      <c r="A1767">
        <v>1764</v>
      </c>
    </row>
    <row r="1768" spans="1:1">
      <c r="A1768">
        <v>1765</v>
      </c>
    </row>
    <row r="1769" spans="1:1">
      <c r="A1769">
        <v>1766</v>
      </c>
    </row>
    <row r="1770" spans="1:1">
      <c r="A1770">
        <v>1767</v>
      </c>
    </row>
    <row r="1771" spans="1:1">
      <c r="A1771">
        <v>1768</v>
      </c>
    </row>
    <row r="1772" spans="1:1">
      <c r="A1772">
        <v>1769</v>
      </c>
    </row>
    <row r="1773" spans="1:1">
      <c r="A1773">
        <v>1770</v>
      </c>
    </row>
    <row r="1774" spans="1:1">
      <c r="A1774">
        <v>1771</v>
      </c>
    </row>
    <row r="1775" spans="1:1">
      <c r="A1775">
        <v>1772</v>
      </c>
    </row>
    <row r="1776" spans="1:1">
      <c r="A1776">
        <v>1773</v>
      </c>
    </row>
    <row r="1777" spans="1:1">
      <c r="A1777">
        <v>1774</v>
      </c>
    </row>
    <row r="1778" spans="1:1">
      <c r="A1778">
        <v>1775</v>
      </c>
    </row>
    <row r="1779" spans="1:1">
      <c r="A1779">
        <v>1776</v>
      </c>
    </row>
    <row r="1780" spans="1:1">
      <c r="A1780">
        <v>1777</v>
      </c>
    </row>
    <row r="1781" spans="1:1">
      <c r="A1781">
        <v>1778</v>
      </c>
    </row>
    <row r="1782" spans="1:1">
      <c r="A1782">
        <v>1779</v>
      </c>
    </row>
    <row r="1783" spans="1:1">
      <c r="A1783">
        <v>1780</v>
      </c>
    </row>
    <row r="1784" spans="1:1">
      <c r="A1784">
        <v>1781</v>
      </c>
    </row>
    <row r="1785" spans="1:1">
      <c r="A1785">
        <v>1782</v>
      </c>
    </row>
    <row r="1786" spans="1:1">
      <c r="A1786">
        <v>1783</v>
      </c>
    </row>
    <row r="1787" spans="1:1">
      <c r="A1787">
        <v>1784</v>
      </c>
    </row>
    <row r="1788" spans="1:1">
      <c r="A1788">
        <v>1785</v>
      </c>
    </row>
    <row r="1789" spans="1:1">
      <c r="A1789">
        <v>1786</v>
      </c>
    </row>
    <row r="1790" spans="1:1">
      <c r="A1790">
        <v>1787</v>
      </c>
    </row>
    <row r="1791" spans="1:1">
      <c r="A1791">
        <v>1788</v>
      </c>
    </row>
    <row r="1792" spans="1:1">
      <c r="A1792">
        <v>1789</v>
      </c>
    </row>
    <row r="1793" spans="1:1">
      <c r="A1793">
        <v>1790</v>
      </c>
    </row>
    <row r="1794" spans="1:1">
      <c r="A1794">
        <v>1791</v>
      </c>
    </row>
    <row r="1795" spans="1:1">
      <c r="A1795">
        <v>1792</v>
      </c>
    </row>
    <row r="1796" spans="1:1">
      <c r="A1796">
        <v>1793</v>
      </c>
    </row>
    <row r="1797" spans="1:1">
      <c r="A1797">
        <v>1794</v>
      </c>
    </row>
    <row r="1798" spans="1:1">
      <c r="A1798">
        <v>1795</v>
      </c>
    </row>
    <row r="1799" spans="1:1">
      <c r="A1799">
        <v>1796</v>
      </c>
    </row>
    <row r="1800" spans="1:1">
      <c r="A1800">
        <v>1797</v>
      </c>
    </row>
    <row r="1801" spans="1:1">
      <c r="A1801">
        <v>1798</v>
      </c>
    </row>
    <row r="1802" spans="1:1">
      <c r="A1802">
        <v>1799</v>
      </c>
    </row>
    <row r="1803" spans="1:1">
      <c r="A1803">
        <v>1800</v>
      </c>
    </row>
    <row r="1804" spans="1:1">
      <c r="A1804">
        <v>1801</v>
      </c>
    </row>
    <row r="1805" spans="1:1">
      <c r="A1805">
        <v>1802</v>
      </c>
    </row>
    <row r="1806" spans="1:1">
      <c r="A1806">
        <v>1803</v>
      </c>
    </row>
    <row r="1807" spans="1:1">
      <c r="A1807">
        <v>1804</v>
      </c>
    </row>
    <row r="1808" spans="1:1">
      <c r="A1808">
        <v>1805</v>
      </c>
    </row>
    <row r="1809" spans="1:1">
      <c r="A1809">
        <v>1806</v>
      </c>
    </row>
    <row r="1810" spans="1:1">
      <c r="A1810">
        <v>1807</v>
      </c>
    </row>
    <row r="1811" spans="1:1">
      <c r="A1811">
        <v>1808</v>
      </c>
    </row>
    <row r="1812" spans="1:1">
      <c r="A1812">
        <v>1809</v>
      </c>
    </row>
    <row r="1813" spans="1:1">
      <c r="A1813">
        <v>1810</v>
      </c>
    </row>
    <row r="1814" spans="1:1">
      <c r="A1814">
        <v>1811</v>
      </c>
    </row>
    <row r="1815" spans="1:1">
      <c r="A1815">
        <v>1812</v>
      </c>
    </row>
    <row r="1816" spans="1:1">
      <c r="A1816">
        <v>1813</v>
      </c>
    </row>
    <row r="1817" spans="1:1">
      <c r="A1817">
        <v>1814</v>
      </c>
    </row>
    <row r="1818" spans="1:1">
      <c r="A1818">
        <v>1815</v>
      </c>
    </row>
    <row r="1819" spans="1:1">
      <c r="A1819">
        <v>1816</v>
      </c>
    </row>
    <row r="1820" spans="1:1">
      <c r="A1820">
        <v>1817</v>
      </c>
    </row>
    <row r="1821" spans="1:1">
      <c r="A1821">
        <v>1818</v>
      </c>
    </row>
    <row r="1822" spans="1:1">
      <c r="A1822">
        <v>1819</v>
      </c>
    </row>
    <row r="1823" spans="1:1">
      <c r="A1823">
        <v>1820</v>
      </c>
    </row>
    <row r="1824" spans="1:1">
      <c r="A1824">
        <v>1821</v>
      </c>
    </row>
    <row r="1825" spans="1:1">
      <c r="A1825">
        <v>1822</v>
      </c>
    </row>
    <row r="1826" spans="1:1">
      <c r="A1826">
        <v>1823</v>
      </c>
    </row>
    <row r="1827" spans="1:1">
      <c r="A1827">
        <v>1824</v>
      </c>
    </row>
    <row r="1828" spans="1:1">
      <c r="A1828">
        <v>1825</v>
      </c>
    </row>
    <row r="1829" spans="1:1">
      <c r="A1829">
        <v>1826</v>
      </c>
    </row>
    <row r="1830" spans="1:1">
      <c r="A1830">
        <v>1827</v>
      </c>
    </row>
    <row r="1831" spans="1:1">
      <c r="A1831">
        <v>1828</v>
      </c>
    </row>
    <row r="1832" spans="1:1">
      <c r="A1832">
        <v>1829</v>
      </c>
    </row>
    <row r="1833" spans="1:1">
      <c r="A1833">
        <v>1830</v>
      </c>
    </row>
    <row r="1834" spans="1:1">
      <c r="A1834">
        <v>1831</v>
      </c>
    </row>
    <row r="1835" spans="1:1">
      <c r="A1835">
        <v>1832</v>
      </c>
    </row>
    <row r="1836" spans="1:1">
      <c r="A1836">
        <v>1833</v>
      </c>
    </row>
    <row r="1837" spans="1:1">
      <c r="A1837">
        <v>1834</v>
      </c>
    </row>
    <row r="1838" spans="1:1">
      <c r="A1838">
        <v>1835</v>
      </c>
    </row>
    <row r="1839" spans="1:1">
      <c r="A1839">
        <v>1836</v>
      </c>
    </row>
    <row r="1840" spans="1:1">
      <c r="A1840">
        <v>1837</v>
      </c>
    </row>
    <row r="1841" spans="1:1">
      <c r="A1841">
        <v>1838</v>
      </c>
    </row>
    <row r="1842" spans="1:1">
      <c r="A1842">
        <v>1839</v>
      </c>
    </row>
    <row r="1843" spans="1:1">
      <c r="A1843">
        <v>1840</v>
      </c>
    </row>
    <row r="1844" spans="1:1">
      <c r="A1844">
        <v>1841</v>
      </c>
    </row>
    <row r="1845" spans="1:1">
      <c r="A1845">
        <v>1842</v>
      </c>
    </row>
    <row r="1846" spans="1:1">
      <c r="A1846">
        <v>1843</v>
      </c>
    </row>
    <row r="1847" spans="1:1">
      <c r="A1847">
        <v>1844</v>
      </c>
    </row>
    <row r="1848" spans="1:1">
      <c r="A1848">
        <v>1845</v>
      </c>
    </row>
    <row r="1849" spans="1:1">
      <c r="A1849">
        <v>1846</v>
      </c>
    </row>
    <row r="1850" spans="1:1">
      <c r="A1850">
        <v>1847</v>
      </c>
    </row>
    <row r="1851" spans="1:1">
      <c r="A1851">
        <v>1848</v>
      </c>
    </row>
    <row r="1852" spans="1:1">
      <c r="A1852">
        <v>1849</v>
      </c>
    </row>
    <row r="1853" spans="1:1">
      <c r="A1853">
        <v>1850</v>
      </c>
    </row>
    <row r="1854" spans="1:1">
      <c r="A1854">
        <v>1851</v>
      </c>
    </row>
    <row r="1855" spans="1:1">
      <c r="A1855">
        <v>1852</v>
      </c>
    </row>
    <row r="1856" spans="1:1">
      <c r="A1856">
        <v>1853</v>
      </c>
    </row>
    <row r="1857" spans="1:1">
      <c r="A1857">
        <v>1854</v>
      </c>
    </row>
    <row r="1858" spans="1:1">
      <c r="A1858">
        <v>1855</v>
      </c>
    </row>
    <row r="1859" spans="1:1">
      <c r="A1859">
        <v>1856</v>
      </c>
    </row>
    <row r="1860" spans="1:1">
      <c r="A1860">
        <v>1857</v>
      </c>
    </row>
    <row r="1861" spans="1:1">
      <c r="A1861">
        <v>1858</v>
      </c>
    </row>
    <row r="1862" spans="1:1">
      <c r="A1862">
        <v>1859</v>
      </c>
    </row>
    <row r="1863" spans="1:1">
      <c r="A1863">
        <v>1860</v>
      </c>
    </row>
    <row r="1864" spans="1:1">
      <c r="A1864">
        <v>1861</v>
      </c>
    </row>
    <row r="1865" spans="1:1">
      <c r="A1865">
        <v>1862</v>
      </c>
    </row>
    <row r="1866" spans="1:1">
      <c r="A1866">
        <v>1863</v>
      </c>
    </row>
    <row r="1867" spans="1:1">
      <c r="A1867">
        <v>1864</v>
      </c>
    </row>
    <row r="1868" spans="1:1">
      <c r="A1868">
        <v>1865</v>
      </c>
    </row>
    <row r="1869" spans="1:1">
      <c r="A1869">
        <v>1866</v>
      </c>
    </row>
    <row r="1870" spans="1:1">
      <c r="A1870">
        <v>1867</v>
      </c>
    </row>
    <row r="1871" spans="1:1">
      <c r="A1871">
        <v>1868</v>
      </c>
    </row>
    <row r="1872" spans="1:1">
      <c r="A1872">
        <v>1869</v>
      </c>
    </row>
    <row r="1873" spans="1:1">
      <c r="A1873">
        <v>1870</v>
      </c>
    </row>
    <row r="1874" spans="1:1">
      <c r="A1874">
        <v>1871</v>
      </c>
    </row>
    <row r="1875" spans="1:1">
      <c r="A1875">
        <v>1872</v>
      </c>
    </row>
    <row r="1876" spans="1:1">
      <c r="A1876">
        <v>1873</v>
      </c>
    </row>
    <row r="1877" spans="1:1">
      <c r="A1877">
        <v>1874</v>
      </c>
    </row>
    <row r="1878" spans="1:1">
      <c r="A1878">
        <v>1875</v>
      </c>
    </row>
    <row r="1879" spans="1:1">
      <c r="A1879">
        <v>1876</v>
      </c>
    </row>
    <row r="1880" spans="1:1">
      <c r="A1880">
        <v>1877</v>
      </c>
    </row>
    <row r="1881" spans="1:1">
      <c r="A1881">
        <v>1878</v>
      </c>
    </row>
    <row r="1882" spans="1:1">
      <c r="A1882">
        <v>1879</v>
      </c>
    </row>
    <row r="1883" spans="1:1">
      <c r="A1883">
        <v>1880</v>
      </c>
    </row>
    <row r="1884" spans="1:1">
      <c r="A1884">
        <v>1881</v>
      </c>
    </row>
    <row r="1885" spans="1:1">
      <c r="A1885">
        <v>1882</v>
      </c>
    </row>
    <row r="1886" spans="1:1">
      <c r="A1886">
        <v>1883</v>
      </c>
    </row>
    <row r="1887" spans="1:1">
      <c r="A1887">
        <v>1884</v>
      </c>
    </row>
    <row r="1888" spans="1:1">
      <c r="A1888">
        <v>1885</v>
      </c>
    </row>
    <row r="1889" spans="1:1">
      <c r="A1889">
        <v>1886</v>
      </c>
    </row>
    <row r="1890" spans="1:1">
      <c r="A1890">
        <v>1887</v>
      </c>
    </row>
    <row r="1891" spans="1:1">
      <c r="A1891">
        <v>1888</v>
      </c>
    </row>
    <row r="1892" spans="1:1">
      <c r="A1892">
        <v>1889</v>
      </c>
    </row>
    <row r="1893" spans="1:1">
      <c r="A1893">
        <v>1890</v>
      </c>
    </row>
    <row r="1894" spans="1:1">
      <c r="A1894">
        <v>1891</v>
      </c>
    </row>
    <row r="1895" spans="1:1">
      <c r="A1895">
        <v>1892</v>
      </c>
    </row>
    <row r="1896" spans="1:1">
      <c r="A1896">
        <v>1893</v>
      </c>
    </row>
    <row r="1897" spans="1:1">
      <c r="A1897">
        <v>1894</v>
      </c>
    </row>
    <row r="1898" spans="1:1">
      <c r="A1898">
        <v>1895</v>
      </c>
    </row>
    <row r="1899" spans="1:1">
      <c r="A1899">
        <v>1896</v>
      </c>
    </row>
    <row r="1900" spans="1:1">
      <c r="A1900">
        <v>1897</v>
      </c>
    </row>
    <row r="1901" spans="1:1">
      <c r="A1901">
        <v>1898</v>
      </c>
    </row>
    <row r="1902" spans="1:1">
      <c r="A1902">
        <v>1899</v>
      </c>
    </row>
    <row r="1903" spans="1:1">
      <c r="A1903">
        <v>1900</v>
      </c>
    </row>
    <row r="1904" spans="1:1">
      <c r="A1904">
        <v>1901</v>
      </c>
    </row>
    <row r="1905" spans="1:1">
      <c r="A1905">
        <v>1902</v>
      </c>
    </row>
    <row r="1906" spans="1:1">
      <c r="A1906">
        <v>1903</v>
      </c>
    </row>
    <row r="1907" spans="1:1">
      <c r="A1907">
        <v>1904</v>
      </c>
    </row>
    <row r="1908" spans="1:1">
      <c r="A1908">
        <v>1905</v>
      </c>
    </row>
    <row r="1909" spans="1:1">
      <c r="A1909">
        <v>1906</v>
      </c>
    </row>
    <row r="1910" spans="1:1">
      <c r="A1910">
        <v>1907</v>
      </c>
    </row>
    <row r="1911" spans="1:1">
      <c r="A1911">
        <v>1908</v>
      </c>
    </row>
    <row r="1912" spans="1:1">
      <c r="A1912">
        <v>1909</v>
      </c>
    </row>
    <row r="1913" spans="1:1">
      <c r="A1913">
        <v>1910</v>
      </c>
    </row>
    <row r="1914" spans="1:1">
      <c r="A1914">
        <v>1911</v>
      </c>
    </row>
    <row r="1915" spans="1:1">
      <c r="A1915">
        <v>1912</v>
      </c>
    </row>
    <row r="1916" spans="1:1">
      <c r="A1916">
        <v>1913</v>
      </c>
    </row>
    <row r="1917" spans="1:1">
      <c r="A1917">
        <v>1914</v>
      </c>
    </row>
    <row r="1918" spans="1:1">
      <c r="A1918">
        <v>1915</v>
      </c>
    </row>
    <row r="1919" spans="1:1">
      <c r="A1919">
        <v>1916</v>
      </c>
    </row>
    <row r="1920" spans="1:1">
      <c r="A1920">
        <v>1917</v>
      </c>
    </row>
    <row r="1921" spans="1:1">
      <c r="A1921">
        <v>1918</v>
      </c>
    </row>
    <row r="1922" spans="1:1">
      <c r="A1922">
        <v>1919</v>
      </c>
    </row>
    <row r="1923" spans="1:1">
      <c r="A1923">
        <v>1920</v>
      </c>
    </row>
    <row r="1924" spans="1:1">
      <c r="A1924">
        <v>1921</v>
      </c>
    </row>
    <row r="1925" spans="1:1">
      <c r="A1925">
        <v>1922</v>
      </c>
    </row>
    <row r="1926" spans="1:1">
      <c r="A1926">
        <v>1923</v>
      </c>
    </row>
    <row r="1927" spans="1:1">
      <c r="A1927">
        <v>1924</v>
      </c>
    </row>
    <row r="1928" spans="1:1">
      <c r="A1928">
        <v>1925</v>
      </c>
    </row>
    <row r="1929" spans="1:1">
      <c r="A1929">
        <v>1926</v>
      </c>
    </row>
    <row r="1930" spans="1:1">
      <c r="A1930">
        <v>1927</v>
      </c>
    </row>
    <row r="1931" spans="1:1">
      <c r="A1931">
        <v>1928</v>
      </c>
    </row>
    <row r="1932" spans="1:1">
      <c r="A1932">
        <v>1929</v>
      </c>
    </row>
    <row r="1933" spans="1:1">
      <c r="A1933">
        <v>1930</v>
      </c>
    </row>
    <row r="1934" spans="1:1">
      <c r="A1934">
        <v>1931</v>
      </c>
    </row>
    <row r="1935" spans="1:1">
      <c r="A1935">
        <v>1932</v>
      </c>
    </row>
    <row r="1936" spans="1:1">
      <c r="A1936">
        <v>1933</v>
      </c>
    </row>
    <row r="1937" spans="1:1">
      <c r="A1937">
        <v>1934</v>
      </c>
    </row>
    <row r="1938" spans="1:1">
      <c r="A1938">
        <v>1935</v>
      </c>
    </row>
    <row r="1939" spans="1:1">
      <c r="A1939">
        <v>1936</v>
      </c>
    </row>
    <row r="1940" spans="1:1">
      <c r="A1940">
        <v>1937</v>
      </c>
    </row>
    <row r="1941" spans="1:1">
      <c r="A1941">
        <v>1938</v>
      </c>
    </row>
    <row r="1942" spans="1:1">
      <c r="A1942">
        <v>1939</v>
      </c>
    </row>
    <row r="1943" spans="1:1">
      <c r="A1943">
        <v>1940</v>
      </c>
    </row>
    <row r="1944" spans="1:1">
      <c r="A1944">
        <v>1941</v>
      </c>
    </row>
    <row r="1945" spans="1:1">
      <c r="A1945">
        <v>1942</v>
      </c>
    </row>
    <row r="1946" spans="1:1">
      <c r="A1946">
        <v>1943</v>
      </c>
    </row>
    <row r="1947" spans="1:1">
      <c r="A1947">
        <v>1944</v>
      </c>
    </row>
    <row r="1948" spans="1:1">
      <c r="A1948">
        <v>1945</v>
      </c>
    </row>
    <row r="1949" spans="1:1">
      <c r="A1949">
        <v>1946</v>
      </c>
    </row>
    <row r="1950" spans="1:1">
      <c r="A1950">
        <v>1947</v>
      </c>
    </row>
    <row r="1951" spans="1:1">
      <c r="A1951">
        <v>1948</v>
      </c>
    </row>
    <row r="1952" spans="1:1">
      <c r="A1952">
        <v>1949</v>
      </c>
    </row>
    <row r="1953" spans="1:1">
      <c r="A1953">
        <v>1950</v>
      </c>
    </row>
    <row r="1954" spans="1:1">
      <c r="A1954">
        <v>1951</v>
      </c>
    </row>
    <row r="1955" spans="1:1">
      <c r="A1955">
        <v>1952</v>
      </c>
    </row>
    <row r="1956" spans="1:1">
      <c r="A1956">
        <v>1953</v>
      </c>
    </row>
    <row r="1957" spans="1:1">
      <c r="A1957">
        <v>1954</v>
      </c>
    </row>
    <row r="1958" spans="1:1">
      <c r="A1958">
        <v>1955</v>
      </c>
    </row>
    <row r="1959" spans="1:1">
      <c r="A1959">
        <v>1956</v>
      </c>
    </row>
    <row r="1960" spans="1:1">
      <c r="A1960">
        <v>1957</v>
      </c>
    </row>
    <row r="1961" spans="1:1">
      <c r="A1961">
        <v>1958</v>
      </c>
    </row>
    <row r="1962" spans="1:1">
      <c r="A1962">
        <v>1959</v>
      </c>
    </row>
    <row r="1963" spans="1:1">
      <c r="A1963">
        <v>1960</v>
      </c>
    </row>
    <row r="1964" spans="1:1">
      <c r="A1964">
        <v>1961</v>
      </c>
    </row>
    <row r="1965" spans="1:1">
      <c r="A1965">
        <v>1962</v>
      </c>
    </row>
    <row r="1966" spans="1:1">
      <c r="A1966">
        <v>1963</v>
      </c>
    </row>
    <row r="1967" spans="1:1">
      <c r="A1967">
        <v>1964</v>
      </c>
    </row>
    <row r="1968" spans="1:1">
      <c r="A1968">
        <v>1965</v>
      </c>
    </row>
    <row r="1969" spans="1:1">
      <c r="A1969">
        <v>1966</v>
      </c>
    </row>
    <row r="1970" spans="1:1">
      <c r="A1970">
        <v>1967</v>
      </c>
    </row>
    <row r="1971" spans="1:1">
      <c r="A1971">
        <v>1968</v>
      </c>
    </row>
    <row r="1972" spans="1:1">
      <c r="A1972">
        <v>1969</v>
      </c>
    </row>
    <row r="1973" spans="1:1">
      <c r="A1973">
        <v>1970</v>
      </c>
    </row>
    <row r="1974" spans="1:1">
      <c r="A1974">
        <v>1971</v>
      </c>
    </row>
    <row r="1975" spans="1:1">
      <c r="A1975">
        <v>1972</v>
      </c>
    </row>
    <row r="1976" spans="1:1">
      <c r="A1976">
        <v>1973</v>
      </c>
    </row>
    <row r="1977" spans="1:1">
      <c r="A1977">
        <v>1974</v>
      </c>
    </row>
    <row r="1978" spans="1:1">
      <c r="A1978">
        <v>1975</v>
      </c>
    </row>
    <row r="1979" spans="1:1">
      <c r="A1979">
        <v>1976</v>
      </c>
    </row>
    <row r="1980" spans="1:1">
      <c r="A1980">
        <v>1977</v>
      </c>
    </row>
    <row r="1981" spans="1:1">
      <c r="A1981">
        <v>1978</v>
      </c>
    </row>
    <row r="1982" spans="1:1">
      <c r="A1982">
        <v>1979</v>
      </c>
    </row>
    <row r="1983" spans="1:1">
      <c r="A1983">
        <v>1980</v>
      </c>
    </row>
    <row r="1984" spans="1:1">
      <c r="A1984">
        <v>1981</v>
      </c>
    </row>
    <row r="1985" spans="1:1">
      <c r="A1985">
        <v>1982</v>
      </c>
    </row>
    <row r="1986" spans="1:1">
      <c r="A1986">
        <v>1983</v>
      </c>
    </row>
    <row r="1987" spans="1:1">
      <c r="A1987">
        <v>1984</v>
      </c>
    </row>
    <row r="1988" spans="1:1">
      <c r="A1988">
        <v>1985</v>
      </c>
    </row>
    <row r="1989" spans="1:1">
      <c r="A1989">
        <v>1986</v>
      </c>
    </row>
    <row r="1990" spans="1:1">
      <c r="A1990">
        <v>1987</v>
      </c>
    </row>
    <row r="1991" spans="1:1">
      <c r="A1991">
        <v>1988</v>
      </c>
    </row>
    <row r="1992" spans="1:1">
      <c r="A1992">
        <v>1989</v>
      </c>
    </row>
    <row r="1993" spans="1:1">
      <c r="A1993">
        <v>1990</v>
      </c>
    </row>
    <row r="1994" spans="1:1">
      <c r="A1994">
        <v>1991</v>
      </c>
    </row>
    <row r="1995" spans="1:1">
      <c r="A1995">
        <v>1992</v>
      </c>
    </row>
    <row r="1996" spans="1:1">
      <c r="A1996">
        <v>1993</v>
      </c>
    </row>
    <row r="1997" spans="1:1">
      <c r="A1997">
        <v>1994</v>
      </c>
    </row>
    <row r="1998" spans="1:1">
      <c r="A1998">
        <v>1995</v>
      </c>
    </row>
    <row r="1999" spans="1:1">
      <c r="A1999">
        <v>1996</v>
      </c>
    </row>
    <row r="2000" spans="1:1">
      <c r="A2000">
        <v>1997</v>
      </c>
    </row>
    <row r="2001" spans="1:1">
      <c r="A2001">
        <v>1998</v>
      </c>
    </row>
    <row r="2002" spans="1:1">
      <c r="A2002">
        <v>1999</v>
      </c>
    </row>
    <row r="2003" spans="1:1">
      <c r="A2003">
        <v>2000</v>
      </c>
    </row>
  </sheetData>
  <mergeCells count="18">
    <mergeCell ref="V2:V3"/>
    <mergeCell ref="W2:W3"/>
    <mergeCell ref="X2:X3"/>
    <mergeCell ref="AB1:AC1"/>
    <mergeCell ref="B1:M1"/>
    <mergeCell ref="N1:X1"/>
    <mergeCell ref="H2:H3"/>
    <mergeCell ref="M2:M3"/>
    <mergeCell ref="R2:R3"/>
    <mergeCell ref="S2:S3"/>
    <mergeCell ref="T2:T3"/>
    <mergeCell ref="U2:U3"/>
    <mergeCell ref="B2:B3"/>
    <mergeCell ref="C2:C3"/>
    <mergeCell ref="D2:D3"/>
    <mergeCell ref="E2:E3"/>
    <mergeCell ref="F2:F3"/>
    <mergeCell ref="G2:G3"/>
  </mergeCells>
  <hyperlinks>
    <hyperlink ref="N1:X1" r:id="rId1" display="NIFTY OPTION CHAIN Homepage"/>
    <hyperlink ref="G84" r:id="rId2" display="https://www.nseindia.com/get-quotes/derivatives?symbol=NIFTY&amp;identifier=OPTIDXNIFTY29-04-2021CE16150.00"/>
    <hyperlink ref="M84" r:id="rId3" display="javascript:;"/>
    <hyperlink ref="S84" r:id="rId4" display="https://www.nseindia.com/get-quotes/derivatives?symbol=NIFTY&amp;identifier=OPTIDXNIFTY29-04-2021PE16150.00"/>
    <hyperlink ref="G85" r:id="rId5" display="https://www.nseindia.com/get-quotes/derivatives?symbol=NIFTY&amp;identifier=OPTIDXNIFTY29-04-2021CE16200.00"/>
    <hyperlink ref="M85" r:id="rId6" display="javascript:;"/>
    <hyperlink ref="S85" r:id="rId7" display="https://www.nseindia.com/get-quotes/derivatives?symbol=NIFTY&amp;identifier=OPTIDXNIFTY29-04-2021PE16200.00"/>
    <hyperlink ref="G86" r:id="rId8" display="https://www.nseindia.com/get-quotes/derivatives?symbol=NIFTY&amp;identifier=OPTIDXNIFTY29-04-2021CE16250.00"/>
    <hyperlink ref="M86" r:id="rId9" display="javascript:;"/>
    <hyperlink ref="S86" r:id="rId10" display="https://www.nseindia.com/get-quotes/derivatives?symbol=NIFTY&amp;identifier=OPTIDXNIFTY29-04-2021PE16250.00"/>
    <hyperlink ref="G87" r:id="rId11" display="https://www.nseindia.com/get-quotes/derivatives?symbol=NIFTY&amp;identifier=OPTIDXNIFTY29-04-2021CE16300.00"/>
    <hyperlink ref="M87" r:id="rId12" display="javascript:;"/>
    <hyperlink ref="S87" r:id="rId13" display="https://www.nseindia.com/get-quotes/derivatives?symbol=NIFTY&amp;identifier=OPTIDXNIFTY29-04-2021PE16300.00"/>
    <hyperlink ref="G88" r:id="rId14" display="https://www.nseindia.com/get-quotes/derivatives?symbol=NIFTY&amp;identifier=OPTIDXNIFTY29-04-2021CE16350.00"/>
    <hyperlink ref="M88" r:id="rId15" display="javascript:;"/>
    <hyperlink ref="S88" r:id="rId16" display="https://www.nseindia.com/get-quotes/derivatives?symbol=NIFTY&amp;identifier=OPTIDXNIFTY29-04-2021PE16350.00"/>
    <hyperlink ref="G89" r:id="rId17" display="https://www.nseindia.com/get-quotes/derivatives?symbol=NIFTY&amp;identifier=OPTIDXNIFTY29-04-2021CE16400.00"/>
    <hyperlink ref="M89" r:id="rId18" display="javascript:;"/>
    <hyperlink ref="S89" r:id="rId19" display="https://www.nseindia.com/get-quotes/derivatives?symbol=NIFTY&amp;identifier=OPTIDXNIFTY29-04-2021PE16400.00"/>
    <hyperlink ref="G90" r:id="rId20" display="https://www.nseindia.com/get-quotes/derivatives?symbol=NIFTY&amp;identifier=OPTIDXNIFTY29-04-2021CE16450.00"/>
    <hyperlink ref="M90" r:id="rId21" display="javascript:;"/>
    <hyperlink ref="S90" r:id="rId22" display="https://www.nseindia.com/get-quotes/derivatives?symbol=NIFTY&amp;identifier=OPTIDXNIFTY29-04-2021PE16450.00"/>
    <hyperlink ref="G91" r:id="rId23" display="https://www.nseindia.com/get-quotes/derivatives?symbol=NIFTY&amp;identifier=OPTIDXNIFTY29-04-2021CE16500.00"/>
    <hyperlink ref="M91" r:id="rId24" display="javascript:;"/>
    <hyperlink ref="S91" r:id="rId25" display="https://www.nseindia.com/get-quotes/derivatives?symbol=NIFTY&amp;identifier=OPTIDXNIFTY29-04-2021PE16500.00"/>
    <hyperlink ref="G92" r:id="rId26" display="https://www.nseindia.com/get-quotes/derivatives?symbol=NIFTY&amp;identifier=OPTIDXNIFTY29-04-2021CE16550.00"/>
    <hyperlink ref="M92" r:id="rId27" display="javascript:;"/>
    <hyperlink ref="S92" r:id="rId28" display="https://www.nseindia.com/get-quotes/derivatives?symbol=NIFTY&amp;identifier=OPTIDXNIFTY29-04-2021PE16550.00"/>
    <hyperlink ref="G93" r:id="rId29" display="https://www.nseindia.com/get-quotes/derivatives?symbol=NIFTY&amp;identifier=OPTIDXNIFTY29-04-2021CE16600.00"/>
    <hyperlink ref="M93" r:id="rId30" display="javascript:;"/>
    <hyperlink ref="S93" r:id="rId31" display="https://www.nseindia.com/get-quotes/derivatives?symbol=NIFTY&amp;identifier=OPTIDXNIFTY29-04-2021PE16600.00"/>
    <hyperlink ref="G94" r:id="rId32" display="https://www.nseindia.com/get-quotes/derivatives?symbol=NIFTY&amp;identifier=OPTIDXNIFTY29-04-2021CE16650.00"/>
    <hyperlink ref="M94" r:id="rId33" display="javascript:;"/>
    <hyperlink ref="S94" r:id="rId34" display="https://www.nseindia.com/get-quotes/derivatives?symbol=NIFTY&amp;identifier=OPTIDXNIFTY29-04-2021PE16650.00"/>
    <hyperlink ref="G95" r:id="rId35" display="https://www.nseindia.com/get-quotes/derivatives?symbol=NIFTY&amp;identifier=OPTIDXNIFTY29-04-2021CE16700.00"/>
    <hyperlink ref="M95" r:id="rId36" display="javascript:;"/>
    <hyperlink ref="S95" r:id="rId37" display="https://www.nseindia.com/get-quotes/derivatives?symbol=NIFTY&amp;identifier=OPTIDXNIFTY29-04-2021PE16700.00"/>
    <hyperlink ref="G96" r:id="rId38" display="https://www.nseindia.com/get-quotes/derivatives?symbol=NIFTY&amp;identifier=OPTIDXNIFTY29-04-2021CE16750.00"/>
    <hyperlink ref="M96" r:id="rId39" display="javascript:;"/>
    <hyperlink ref="S96" r:id="rId40" display="https://www.nseindia.com/get-quotes/derivatives?symbol=NIFTY&amp;identifier=OPTIDXNIFTY29-04-2021PE16750.00"/>
    <hyperlink ref="G97" r:id="rId41" display="https://www.nseindia.com/get-quotes/derivatives?symbol=NIFTY&amp;identifier=OPTIDXNIFTY29-04-2021CE16800.00"/>
    <hyperlink ref="M97" r:id="rId42" display="javascript:;"/>
    <hyperlink ref="S97" r:id="rId43" display="https://www.nseindia.com/get-quotes/derivatives?symbol=NIFTY&amp;identifier=OPTIDXNIFTY29-04-2021PE16800.00"/>
    <hyperlink ref="G4" r:id="rId44" display="https://www.nseindia.com/get-quotes/derivatives?symbol=NIFTY&amp;identifier=OPTIDXNIFTY27-05-2021CE12800.00"/>
    <hyperlink ref="M4" r:id="rId45" display="javascript:;"/>
    <hyperlink ref="S4" r:id="rId46" display="https://www.nseindia.com/get-quotes/derivatives?symbol=NIFTY&amp;identifier=OPTIDXNIFTY27-05-2021PE12800.00"/>
    <hyperlink ref="G5" r:id="rId47" display="https://www.nseindia.com/get-quotes/derivatives?symbol=NIFTY&amp;identifier=OPTIDXNIFTY27-05-2021CE12850.00"/>
    <hyperlink ref="M5" r:id="rId48" display="javascript:;"/>
    <hyperlink ref="S5" r:id="rId49" display="https://www.nseindia.com/get-quotes/derivatives?symbol=NIFTY&amp;identifier=OPTIDXNIFTY27-05-2021PE12850.00"/>
    <hyperlink ref="G6" r:id="rId50" display="https://www.nseindia.com/get-quotes/derivatives?symbol=NIFTY&amp;identifier=OPTIDXNIFTY27-05-2021CE12900.00"/>
    <hyperlink ref="M6" r:id="rId51" display="javascript:;"/>
    <hyperlink ref="S6" r:id="rId52" display="https://www.nseindia.com/get-quotes/derivatives?symbol=NIFTY&amp;identifier=OPTIDXNIFTY27-05-2021PE12900.00"/>
    <hyperlink ref="G7" r:id="rId53" display="https://www.nseindia.com/get-quotes/derivatives?symbol=NIFTY&amp;identifier=OPTIDXNIFTY27-05-2021CE12950.00"/>
    <hyperlink ref="M7" r:id="rId54" display="javascript:;"/>
    <hyperlink ref="S7" r:id="rId55" display="https://www.nseindia.com/get-quotes/derivatives?symbol=NIFTY&amp;identifier=OPTIDXNIFTY27-05-2021PE12950.00"/>
    <hyperlink ref="G8" r:id="rId56" display="https://www.nseindia.com/get-quotes/derivatives?symbol=NIFTY&amp;identifier=OPTIDXNIFTY27-05-2021CE13000.00"/>
    <hyperlink ref="M8" r:id="rId57" display="javascript:;"/>
    <hyperlink ref="S8" r:id="rId58" display="https://www.nseindia.com/get-quotes/derivatives?symbol=NIFTY&amp;identifier=OPTIDXNIFTY27-05-2021PE13000.00"/>
    <hyperlink ref="G9" r:id="rId59" display="https://www.nseindia.com/get-quotes/derivatives?symbol=NIFTY&amp;identifier=OPTIDXNIFTY27-05-2021CE13050.00"/>
    <hyperlink ref="M9" r:id="rId60" display="javascript:;"/>
    <hyperlink ref="S9" r:id="rId61" display="https://www.nseindia.com/get-quotes/derivatives?symbol=NIFTY&amp;identifier=OPTIDXNIFTY27-05-2021PE13050.00"/>
    <hyperlink ref="G10" r:id="rId62" display="https://www.nseindia.com/get-quotes/derivatives?symbol=NIFTY&amp;identifier=OPTIDXNIFTY27-05-2021CE13100.00"/>
    <hyperlink ref="M10" r:id="rId63" display="javascript:;"/>
    <hyperlink ref="S10" r:id="rId64" display="https://www.nseindia.com/get-quotes/derivatives?symbol=NIFTY&amp;identifier=OPTIDXNIFTY27-05-2021PE13100.00"/>
    <hyperlink ref="G11" r:id="rId65" display="https://www.nseindia.com/get-quotes/derivatives?symbol=NIFTY&amp;identifier=OPTIDXNIFTY27-05-2021CE13150.00"/>
    <hyperlink ref="M11" r:id="rId66" display="javascript:;"/>
    <hyperlink ref="S11" r:id="rId67" display="https://www.nseindia.com/get-quotes/derivatives?symbol=NIFTY&amp;identifier=OPTIDXNIFTY27-05-2021PE13150.00"/>
    <hyperlink ref="G12" r:id="rId68" display="https://www.nseindia.com/get-quotes/derivatives?symbol=NIFTY&amp;identifier=OPTIDXNIFTY27-05-2021CE13200.00"/>
    <hyperlink ref="M12" r:id="rId69" display="javascript:;"/>
    <hyperlink ref="S12" r:id="rId70" display="https://www.nseindia.com/get-quotes/derivatives?symbol=NIFTY&amp;identifier=OPTIDXNIFTY27-05-2021PE13200.00"/>
    <hyperlink ref="G13" r:id="rId71" display="https://www.nseindia.com/get-quotes/derivatives?symbol=NIFTY&amp;identifier=OPTIDXNIFTY27-05-2021CE13250.00"/>
    <hyperlink ref="M13" r:id="rId72" display="javascript:;"/>
    <hyperlink ref="S13" r:id="rId73" display="https://www.nseindia.com/get-quotes/derivatives?symbol=NIFTY&amp;identifier=OPTIDXNIFTY27-05-2021PE13250.00"/>
    <hyperlink ref="G14" r:id="rId74" display="https://www.nseindia.com/get-quotes/derivatives?symbol=NIFTY&amp;identifier=OPTIDXNIFTY27-05-2021CE13300.00"/>
    <hyperlink ref="M14" r:id="rId75" display="javascript:;"/>
    <hyperlink ref="S14" r:id="rId76" display="https://www.nseindia.com/get-quotes/derivatives?symbol=NIFTY&amp;identifier=OPTIDXNIFTY27-05-2021PE13300.00"/>
    <hyperlink ref="G15" r:id="rId77" display="https://www.nseindia.com/get-quotes/derivatives?symbol=NIFTY&amp;identifier=OPTIDXNIFTY27-05-2021CE13350.00"/>
    <hyperlink ref="M15" r:id="rId78" display="javascript:;"/>
    <hyperlink ref="S15" r:id="rId79" display="https://www.nseindia.com/get-quotes/derivatives?symbol=NIFTY&amp;identifier=OPTIDXNIFTY27-05-2021PE13350.00"/>
    <hyperlink ref="G16" r:id="rId80" display="https://www.nseindia.com/get-quotes/derivatives?symbol=NIFTY&amp;identifier=OPTIDXNIFTY27-05-2021CE13400.00"/>
    <hyperlink ref="M16" r:id="rId81" display="javascript:;"/>
    <hyperlink ref="S16" r:id="rId82" display="https://www.nseindia.com/get-quotes/derivatives?symbol=NIFTY&amp;identifier=OPTIDXNIFTY27-05-2021PE13400.00"/>
    <hyperlink ref="G17" r:id="rId83" display="https://www.nseindia.com/get-quotes/derivatives?symbol=NIFTY&amp;identifier=OPTIDXNIFTY27-05-2021CE13450.00"/>
    <hyperlink ref="M17" r:id="rId84" display="javascript:;"/>
    <hyperlink ref="S17" r:id="rId85" display="https://www.nseindia.com/get-quotes/derivatives?symbol=NIFTY&amp;identifier=OPTIDXNIFTY27-05-2021PE13450.00"/>
    <hyperlink ref="G18" r:id="rId86" display="https://www.nseindia.com/get-quotes/derivatives?symbol=NIFTY&amp;identifier=OPTIDXNIFTY27-05-2021CE13500.00"/>
    <hyperlink ref="M18" r:id="rId87" display="javascript:;"/>
    <hyperlink ref="S18" r:id="rId88" display="https://www.nseindia.com/get-quotes/derivatives?symbol=NIFTY&amp;identifier=OPTIDXNIFTY27-05-2021PE13500.00"/>
    <hyperlink ref="G19" r:id="rId89" display="https://www.nseindia.com/get-quotes/derivatives?symbol=NIFTY&amp;identifier=OPTIDXNIFTY27-05-2021CE13550.00"/>
    <hyperlink ref="M19" r:id="rId90" display="javascript:;"/>
    <hyperlink ref="S19" r:id="rId91" display="https://www.nseindia.com/get-quotes/derivatives?symbol=NIFTY&amp;identifier=OPTIDXNIFTY27-05-2021PE13550.00"/>
    <hyperlink ref="G20" r:id="rId92" display="https://www.nseindia.com/get-quotes/derivatives?symbol=NIFTY&amp;identifier=OPTIDXNIFTY27-05-2021CE13600.00"/>
    <hyperlink ref="M20" r:id="rId93" display="javascript:;"/>
    <hyperlink ref="S20" r:id="rId94" display="https://www.nseindia.com/get-quotes/derivatives?symbol=NIFTY&amp;identifier=OPTIDXNIFTY27-05-2021PE13600.00"/>
    <hyperlink ref="G21" r:id="rId95" display="https://www.nseindia.com/get-quotes/derivatives?symbol=NIFTY&amp;identifier=OPTIDXNIFTY27-05-2021CE13650.00"/>
    <hyperlink ref="M21" r:id="rId96" display="javascript:;"/>
    <hyperlink ref="S21" r:id="rId97" display="https://www.nseindia.com/get-quotes/derivatives?symbol=NIFTY&amp;identifier=OPTIDXNIFTY27-05-2021PE13650.00"/>
    <hyperlink ref="G22" r:id="rId98" display="https://www.nseindia.com/get-quotes/derivatives?symbol=NIFTY&amp;identifier=OPTIDXNIFTY27-05-2021CE13700.00"/>
    <hyperlink ref="M22" r:id="rId99" display="javascript:;"/>
    <hyperlink ref="S22" r:id="rId100" display="https://www.nseindia.com/get-quotes/derivatives?symbol=NIFTY&amp;identifier=OPTIDXNIFTY27-05-2021PE13700.00"/>
    <hyperlink ref="G23" r:id="rId101" display="https://www.nseindia.com/get-quotes/derivatives?symbol=NIFTY&amp;identifier=OPTIDXNIFTY27-05-2021CE13750.00"/>
    <hyperlink ref="M23" r:id="rId102" display="javascript:;"/>
    <hyperlink ref="S23" r:id="rId103" display="https://www.nseindia.com/get-quotes/derivatives?symbol=NIFTY&amp;identifier=OPTIDXNIFTY27-05-2021PE13750.00"/>
    <hyperlink ref="G24" r:id="rId104" display="https://www.nseindia.com/get-quotes/derivatives?symbol=NIFTY&amp;identifier=OPTIDXNIFTY27-05-2021CE13800.00"/>
    <hyperlink ref="M24" r:id="rId105" display="javascript:;"/>
    <hyperlink ref="S24" r:id="rId106" display="https://www.nseindia.com/get-quotes/derivatives?symbol=NIFTY&amp;identifier=OPTIDXNIFTY27-05-2021PE13800.00"/>
    <hyperlink ref="G25" r:id="rId107" display="https://www.nseindia.com/get-quotes/derivatives?symbol=NIFTY&amp;identifier=OPTIDXNIFTY27-05-2021CE13850.00"/>
    <hyperlink ref="M25" r:id="rId108" display="javascript:;"/>
    <hyperlink ref="S25" r:id="rId109" display="https://www.nseindia.com/get-quotes/derivatives?symbol=NIFTY&amp;identifier=OPTIDXNIFTY27-05-2021PE13850.00"/>
    <hyperlink ref="G26" r:id="rId110" display="https://www.nseindia.com/get-quotes/derivatives?symbol=NIFTY&amp;identifier=OPTIDXNIFTY27-05-2021CE13900.00"/>
    <hyperlink ref="M26" r:id="rId111" display="javascript:;"/>
    <hyperlink ref="S26" r:id="rId112" display="https://www.nseindia.com/get-quotes/derivatives?symbol=NIFTY&amp;identifier=OPTIDXNIFTY27-05-2021PE13900.00"/>
    <hyperlink ref="G27" r:id="rId113" display="https://www.nseindia.com/get-quotes/derivatives?symbol=NIFTY&amp;identifier=OPTIDXNIFTY27-05-2021CE13950.00"/>
    <hyperlink ref="M27" r:id="rId114" display="javascript:;"/>
    <hyperlink ref="S27" r:id="rId115" display="https://www.nseindia.com/get-quotes/derivatives?symbol=NIFTY&amp;identifier=OPTIDXNIFTY27-05-2021PE13950.00"/>
    <hyperlink ref="G28" r:id="rId116" display="https://www.nseindia.com/get-quotes/derivatives?symbol=NIFTY&amp;identifier=OPTIDXNIFTY27-05-2021CE14000.00"/>
    <hyperlink ref="M28" r:id="rId117" display="javascript:;"/>
    <hyperlink ref="S28" r:id="rId118" display="https://www.nseindia.com/get-quotes/derivatives?symbol=NIFTY&amp;identifier=OPTIDXNIFTY27-05-2021PE14000.00"/>
    <hyperlink ref="G29" r:id="rId119" display="https://www.nseindia.com/get-quotes/derivatives?symbol=NIFTY&amp;identifier=OPTIDXNIFTY27-05-2021CE14050.00"/>
    <hyperlink ref="M29" r:id="rId120" display="javascript:;"/>
    <hyperlink ref="S29" r:id="rId121" display="https://www.nseindia.com/get-quotes/derivatives?symbol=NIFTY&amp;identifier=OPTIDXNIFTY27-05-2021PE14050.00"/>
    <hyperlink ref="G30" r:id="rId122" display="https://www.nseindia.com/get-quotes/derivatives?symbol=NIFTY&amp;identifier=OPTIDXNIFTY27-05-2021CE14100.00"/>
    <hyperlink ref="M30" r:id="rId123" display="javascript:;"/>
    <hyperlink ref="S30" r:id="rId124" display="https://www.nseindia.com/get-quotes/derivatives?symbol=NIFTY&amp;identifier=OPTIDXNIFTY27-05-2021PE14100.00"/>
    <hyperlink ref="G31" r:id="rId125" display="https://www.nseindia.com/get-quotes/derivatives?symbol=NIFTY&amp;identifier=OPTIDXNIFTY27-05-2021CE14150.00"/>
    <hyperlink ref="M31" r:id="rId126" display="javascript:;"/>
    <hyperlink ref="S31" r:id="rId127" display="https://www.nseindia.com/get-quotes/derivatives?symbol=NIFTY&amp;identifier=OPTIDXNIFTY27-05-2021PE14150.00"/>
    <hyperlink ref="G32" r:id="rId128" display="https://www.nseindia.com/get-quotes/derivatives?symbol=NIFTY&amp;identifier=OPTIDXNIFTY27-05-2021CE14200.00"/>
    <hyperlink ref="M32" r:id="rId129" display="javascript:;"/>
    <hyperlink ref="S32" r:id="rId130" display="https://www.nseindia.com/get-quotes/derivatives?symbol=NIFTY&amp;identifier=OPTIDXNIFTY27-05-2021PE14200.00"/>
    <hyperlink ref="G33" r:id="rId131" display="https://www.nseindia.com/get-quotes/derivatives?symbol=NIFTY&amp;identifier=OPTIDXNIFTY27-05-2021CE14250.00"/>
    <hyperlink ref="M33" r:id="rId132" display="javascript:;"/>
    <hyperlink ref="S33" r:id="rId133" display="https://www.nseindia.com/get-quotes/derivatives?symbol=NIFTY&amp;identifier=OPTIDXNIFTY27-05-2021PE14250.00"/>
    <hyperlink ref="G34" r:id="rId134" display="https://www.nseindia.com/get-quotes/derivatives?symbol=NIFTY&amp;identifier=OPTIDXNIFTY27-05-2021CE14300.00"/>
    <hyperlink ref="M34" r:id="rId135" display="javascript:;"/>
    <hyperlink ref="S34" r:id="rId136" display="https://www.nseindia.com/get-quotes/derivatives?symbol=NIFTY&amp;identifier=OPTIDXNIFTY27-05-2021PE14300.00"/>
    <hyperlink ref="G35" r:id="rId137" display="https://www.nseindia.com/get-quotes/derivatives?symbol=NIFTY&amp;identifier=OPTIDXNIFTY27-05-2021CE14350.00"/>
    <hyperlink ref="M35" r:id="rId138" display="javascript:;"/>
    <hyperlink ref="S35" r:id="rId139" display="https://www.nseindia.com/get-quotes/derivatives?symbol=NIFTY&amp;identifier=OPTIDXNIFTY27-05-2021PE14350.00"/>
    <hyperlink ref="G36" r:id="rId140" display="https://www.nseindia.com/get-quotes/derivatives?symbol=NIFTY&amp;identifier=OPTIDXNIFTY27-05-2021CE14400.00"/>
    <hyperlink ref="M36" r:id="rId141" display="javascript:;"/>
    <hyperlink ref="S36" r:id="rId142" display="https://www.nseindia.com/get-quotes/derivatives?symbol=NIFTY&amp;identifier=OPTIDXNIFTY27-05-2021PE14400.00"/>
    <hyperlink ref="G37" r:id="rId143" display="https://www.nseindia.com/get-quotes/derivatives?symbol=NIFTY&amp;identifier=OPTIDXNIFTY27-05-2021CE14450.00"/>
    <hyperlink ref="M37" r:id="rId144" display="javascript:;"/>
    <hyperlink ref="S37" r:id="rId145" display="https://www.nseindia.com/get-quotes/derivatives?symbol=NIFTY&amp;identifier=OPTIDXNIFTY27-05-2021PE14450.00"/>
    <hyperlink ref="G38" r:id="rId146" display="https://www.nseindia.com/get-quotes/derivatives?symbol=NIFTY&amp;identifier=OPTIDXNIFTY27-05-2021CE14500.00"/>
    <hyperlink ref="M38" r:id="rId147" display="javascript:;"/>
    <hyperlink ref="S38" r:id="rId148" display="https://www.nseindia.com/get-quotes/derivatives?symbol=NIFTY&amp;identifier=OPTIDXNIFTY27-05-2021PE14500.00"/>
    <hyperlink ref="G39" r:id="rId149" display="https://www.nseindia.com/get-quotes/derivatives?symbol=NIFTY&amp;identifier=OPTIDXNIFTY27-05-2021CE14550.00"/>
    <hyperlink ref="M39" r:id="rId150" display="javascript:;"/>
    <hyperlink ref="S39" r:id="rId151" display="https://www.nseindia.com/get-quotes/derivatives?symbol=NIFTY&amp;identifier=OPTIDXNIFTY27-05-2021PE14550.00"/>
    <hyperlink ref="G40" r:id="rId152" display="https://www.nseindia.com/get-quotes/derivatives?symbol=NIFTY&amp;identifier=OPTIDXNIFTY27-05-2021CE14600.00"/>
    <hyperlink ref="M40" r:id="rId153" display="javascript:;"/>
    <hyperlink ref="S40" r:id="rId154" display="https://www.nseindia.com/get-quotes/derivatives?symbol=NIFTY&amp;identifier=OPTIDXNIFTY27-05-2021PE14600.00"/>
    <hyperlink ref="G41" r:id="rId155" display="https://www.nseindia.com/get-quotes/derivatives?symbol=NIFTY&amp;identifier=OPTIDXNIFTY27-05-2021CE14650.00"/>
    <hyperlink ref="M41" r:id="rId156" display="javascript:;"/>
    <hyperlink ref="S41" r:id="rId157" display="https://www.nseindia.com/get-quotes/derivatives?symbol=NIFTY&amp;identifier=OPTIDXNIFTY27-05-2021PE14650.00"/>
    <hyperlink ref="G42" r:id="rId158" display="https://www.nseindia.com/get-quotes/derivatives?symbol=NIFTY&amp;identifier=OPTIDXNIFTY27-05-2021CE14700.00"/>
    <hyperlink ref="M42" r:id="rId159" display="javascript:;"/>
    <hyperlink ref="S42" r:id="rId160" display="https://www.nseindia.com/get-quotes/derivatives?symbol=NIFTY&amp;identifier=OPTIDXNIFTY27-05-2021PE14700.00"/>
    <hyperlink ref="G43" r:id="rId161" display="https://www.nseindia.com/get-quotes/derivatives?symbol=NIFTY&amp;identifier=OPTIDXNIFTY27-05-2021CE14750.00"/>
    <hyperlink ref="M43" r:id="rId162" display="javascript:;"/>
    <hyperlink ref="S43" r:id="rId163" display="https://www.nseindia.com/get-quotes/derivatives?symbol=NIFTY&amp;identifier=OPTIDXNIFTY27-05-2021PE14750.00"/>
    <hyperlink ref="G44" r:id="rId164" display="https://www.nseindia.com/get-quotes/derivatives?symbol=NIFTY&amp;identifier=OPTIDXNIFTY27-05-2021CE14800.00"/>
    <hyperlink ref="M44" r:id="rId165" display="javascript:;"/>
    <hyperlink ref="S44" r:id="rId166" display="https://www.nseindia.com/get-quotes/derivatives?symbol=NIFTY&amp;identifier=OPTIDXNIFTY27-05-2021PE14800.00"/>
    <hyperlink ref="G45" r:id="rId167" display="https://www.nseindia.com/get-quotes/derivatives?symbol=NIFTY&amp;identifier=OPTIDXNIFTY27-05-2021CE14850.00"/>
    <hyperlink ref="M45" r:id="rId168" display="javascript:;"/>
    <hyperlink ref="S45" r:id="rId169" display="https://www.nseindia.com/get-quotes/derivatives?symbol=NIFTY&amp;identifier=OPTIDXNIFTY27-05-2021PE14850.00"/>
    <hyperlink ref="G46" r:id="rId170" display="https://www.nseindia.com/get-quotes/derivatives?symbol=NIFTY&amp;identifier=OPTIDXNIFTY27-05-2021CE14900.00"/>
    <hyperlink ref="M46" r:id="rId171" display="javascript:;"/>
    <hyperlink ref="S46" r:id="rId172" display="https://www.nseindia.com/get-quotes/derivatives?symbol=NIFTY&amp;identifier=OPTIDXNIFTY27-05-2021PE14900.00"/>
    <hyperlink ref="G47" r:id="rId173" display="https://www.nseindia.com/get-quotes/derivatives?symbol=NIFTY&amp;identifier=OPTIDXNIFTY27-05-2021CE14950.00"/>
    <hyperlink ref="M47" r:id="rId174" display="javascript:;"/>
    <hyperlink ref="S47" r:id="rId175" display="https://www.nseindia.com/get-quotes/derivatives?symbol=NIFTY&amp;identifier=OPTIDXNIFTY27-05-2021PE14950.00"/>
    <hyperlink ref="G48" r:id="rId176" display="https://www.nseindia.com/get-quotes/derivatives?symbol=NIFTY&amp;identifier=OPTIDXNIFTY27-05-2021CE15000.00"/>
    <hyperlink ref="M48" r:id="rId177" display="javascript:;"/>
    <hyperlink ref="S48" r:id="rId178" display="https://www.nseindia.com/get-quotes/derivatives?symbol=NIFTY&amp;identifier=OPTIDXNIFTY27-05-2021PE15000.00"/>
    <hyperlink ref="G49" r:id="rId179" display="https://www.nseindia.com/get-quotes/derivatives?symbol=NIFTY&amp;identifier=OPTIDXNIFTY27-05-2021CE15050.00"/>
    <hyperlink ref="M49" r:id="rId180" display="javascript:;"/>
    <hyperlink ref="S49" r:id="rId181" display="https://www.nseindia.com/get-quotes/derivatives?symbol=NIFTY&amp;identifier=OPTIDXNIFTY27-05-2021PE15050.00"/>
    <hyperlink ref="G50" r:id="rId182" display="https://www.nseindia.com/get-quotes/derivatives?symbol=NIFTY&amp;identifier=OPTIDXNIFTY27-05-2021CE15100.00"/>
    <hyperlink ref="M50" r:id="rId183" display="javascript:;"/>
    <hyperlink ref="S50" r:id="rId184" display="https://www.nseindia.com/get-quotes/derivatives?symbol=NIFTY&amp;identifier=OPTIDXNIFTY27-05-2021PE15100.00"/>
    <hyperlink ref="G51" r:id="rId185" display="https://www.nseindia.com/get-quotes/derivatives?symbol=NIFTY&amp;identifier=OPTIDXNIFTY27-05-2021CE15150.00"/>
    <hyperlink ref="M51" r:id="rId186" display="javascript:;"/>
    <hyperlink ref="S51" r:id="rId187" display="https://www.nseindia.com/get-quotes/derivatives?symbol=NIFTY&amp;identifier=OPTIDXNIFTY27-05-2021PE15150.00"/>
    <hyperlink ref="G52" r:id="rId188" display="https://www.nseindia.com/get-quotes/derivatives?symbol=NIFTY&amp;identifier=OPTIDXNIFTY27-05-2021CE15200.00"/>
    <hyperlink ref="M52" r:id="rId189" display="javascript:;"/>
    <hyperlink ref="S52" r:id="rId190" display="https://www.nseindia.com/get-quotes/derivatives?symbol=NIFTY&amp;identifier=OPTIDXNIFTY27-05-2021PE15200.00"/>
    <hyperlink ref="G53" r:id="rId191" display="https://www.nseindia.com/get-quotes/derivatives?symbol=NIFTY&amp;identifier=OPTIDXNIFTY27-05-2021CE15250.00"/>
    <hyperlink ref="M53" r:id="rId192" display="javascript:;"/>
    <hyperlink ref="S53" r:id="rId193" display="https://www.nseindia.com/get-quotes/derivatives?symbol=NIFTY&amp;identifier=OPTIDXNIFTY27-05-2021PE15250.00"/>
    <hyperlink ref="G54" r:id="rId194" display="https://www.nseindia.com/get-quotes/derivatives?symbol=NIFTY&amp;identifier=OPTIDXNIFTY27-05-2021CE15300.00"/>
    <hyperlink ref="M54" r:id="rId195" display="javascript:;"/>
    <hyperlink ref="S54" r:id="rId196" display="https://www.nseindia.com/get-quotes/derivatives?symbol=NIFTY&amp;identifier=OPTIDXNIFTY27-05-2021PE15300.00"/>
    <hyperlink ref="G55" r:id="rId197" display="https://www.nseindia.com/get-quotes/derivatives?symbol=NIFTY&amp;identifier=OPTIDXNIFTY27-05-2021CE15350.00"/>
    <hyperlink ref="M55" r:id="rId198" display="javascript:;"/>
    <hyperlink ref="S55" r:id="rId199" display="https://www.nseindia.com/get-quotes/derivatives?symbol=NIFTY&amp;identifier=OPTIDXNIFTY27-05-2021PE15350.00"/>
    <hyperlink ref="G56" r:id="rId200" display="https://www.nseindia.com/get-quotes/derivatives?symbol=NIFTY&amp;identifier=OPTIDXNIFTY27-05-2021CE15400.00"/>
    <hyperlink ref="M56" r:id="rId201" display="javascript:;"/>
    <hyperlink ref="S56" r:id="rId202" display="https://www.nseindia.com/get-quotes/derivatives?symbol=NIFTY&amp;identifier=OPTIDXNIFTY27-05-2021PE15400.00"/>
    <hyperlink ref="G57" r:id="rId203" display="https://www.nseindia.com/get-quotes/derivatives?symbol=NIFTY&amp;identifier=OPTIDXNIFTY27-05-2021CE15450.00"/>
    <hyperlink ref="M57" r:id="rId204" display="javascript:;"/>
    <hyperlink ref="S57" r:id="rId205" display="https://www.nseindia.com/get-quotes/derivatives?symbol=NIFTY&amp;identifier=OPTIDXNIFTY27-05-2021PE15450.00"/>
    <hyperlink ref="G58" r:id="rId206" display="https://www.nseindia.com/get-quotes/derivatives?symbol=NIFTY&amp;identifier=OPTIDXNIFTY27-05-2021CE15500.00"/>
    <hyperlink ref="M58" r:id="rId207" display="javascript:;"/>
    <hyperlink ref="S58" r:id="rId208" display="https://www.nseindia.com/get-quotes/derivatives?symbol=NIFTY&amp;identifier=OPTIDXNIFTY27-05-2021PE15500.00"/>
    <hyperlink ref="G59" r:id="rId209" display="https://www.nseindia.com/get-quotes/derivatives?symbol=NIFTY&amp;identifier=OPTIDXNIFTY27-05-2021CE15550.00"/>
    <hyperlink ref="M59" r:id="rId210" display="javascript:;"/>
    <hyperlink ref="S59" r:id="rId211" display="https://www.nseindia.com/get-quotes/derivatives?symbol=NIFTY&amp;identifier=OPTIDXNIFTY27-05-2021PE15550.00"/>
    <hyperlink ref="G60" r:id="rId212" display="https://www.nseindia.com/get-quotes/derivatives?symbol=NIFTY&amp;identifier=OPTIDXNIFTY27-05-2021CE15600.00"/>
    <hyperlink ref="M60" r:id="rId213" display="javascript:;"/>
    <hyperlink ref="S60" r:id="rId214" display="https://www.nseindia.com/get-quotes/derivatives?symbol=NIFTY&amp;identifier=OPTIDXNIFTY27-05-2021PE15600.00"/>
    <hyperlink ref="G61" r:id="rId215" display="https://www.nseindia.com/get-quotes/derivatives?symbol=NIFTY&amp;identifier=OPTIDXNIFTY27-05-2021CE15650.00"/>
    <hyperlink ref="M61" r:id="rId216" display="javascript:;"/>
    <hyperlink ref="S61" r:id="rId217" display="https://www.nseindia.com/get-quotes/derivatives?symbol=NIFTY&amp;identifier=OPTIDXNIFTY27-05-2021PE15650.00"/>
    <hyperlink ref="G62" r:id="rId218" display="https://www.nseindia.com/get-quotes/derivatives?symbol=NIFTY&amp;identifier=OPTIDXNIFTY27-05-2021CE15700.00"/>
    <hyperlink ref="M62" r:id="rId219" display="javascript:;"/>
    <hyperlink ref="S62" r:id="rId220" display="https://www.nseindia.com/get-quotes/derivatives?symbol=NIFTY&amp;identifier=OPTIDXNIFTY27-05-2021PE15700.00"/>
    <hyperlink ref="G63" r:id="rId221" display="https://www.nseindia.com/get-quotes/derivatives?symbol=NIFTY&amp;identifier=OPTIDXNIFTY27-05-2021CE15750.00"/>
    <hyperlink ref="M63" r:id="rId222" display="javascript:;"/>
    <hyperlink ref="S63" r:id="rId223" display="https://www.nseindia.com/get-quotes/derivatives?symbol=NIFTY&amp;identifier=OPTIDXNIFTY27-05-2021PE15750.00"/>
    <hyperlink ref="G64" r:id="rId224" display="https://www.nseindia.com/get-quotes/derivatives?symbol=NIFTY&amp;identifier=OPTIDXNIFTY27-05-2021CE15800.00"/>
    <hyperlink ref="M64" r:id="rId225" display="javascript:;"/>
    <hyperlink ref="S64" r:id="rId226" display="https://www.nseindia.com/get-quotes/derivatives?symbol=NIFTY&amp;identifier=OPTIDXNIFTY27-05-2021PE15800.00"/>
    <hyperlink ref="G65" r:id="rId227" display="https://www.nseindia.com/get-quotes/derivatives?symbol=NIFTY&amp;identifier=OPTIDXNIFTY27-05-2021CE15850.00"/>
    <hyperlink ref="M65" r:id="rId228" display="javascript:;"/>
    <hyperlink ref="S65" r:id="rId229" display="https://www.nseindia.com/get-quotes/derivatives?symbol=NIFTY&amp;identifier=OPTIDXNIFTY27-05-2021PE15850.00"/>
    <hyperlink ref="G66" r:id="rId230" display="https://www.nseindia.com/get-quotes/derivatives?symbol=NIFTY&amp;identifier=OPTIDXNIFTY27-05-2021CE15900.00"/>
    <hyperlink ref="M66" r:id="rId231" display="javascript:;"/>
    <hyperlink ref="S66" r:id="rId232" display="https://www.nseindia.com/get-quotes/derivatives?symbol=NIFTY&amp;identifier=OPTIDXNIFTY27-05-2021PE15900.00"/>
    <hyperlink ref="G67" r:id="rId233" display="https://www.nseindia.com/get-quotes/derivatives?symbol=NIFTY&amp;identifier=OPTIDXNIFTY27-05-2021CE15950.00"/>
    <hyperlink ref="M67" r:id="rId234" display="javascript:;"/>
    <hyperlink ref="S67" r:id="rId235" display="https://www.nseindia.com/get-quotes/derivatives?symbol=NIFTY&amp;identifier=OPTIDXNIFTY27-05-2021PE15950.00"/>
    <hyperlink ref="G68" r:id="rId236" display="https://www.nseindia.com/get-quotes/derivatives?symbol=NIFTY&amp;identifier=OPTIDXNIFTY27-05-2021CE16000.00"/>
    <hyperlink ref="M68" r:id="rId237" display="javascript:;"/>
    <hyperlink ref="S68" r:id="rId238" display="https://www.nseindia.com/get-quotes/derivatives?symbol=NIFTY&amp;identifier=OPTIDXNIFTY27-05-2021PE16000.00"/>
    <hyperlink ref="G69" r:id="rId239" display="https://www.nseindia.com/get-quotes/derivatives?symbol=NIFTY&amp;identifier=OPTIDXNIFTY27-05-2021CE16050.00"/>
    <hyperlink ref="M69" r:id="rId240" display="javascript:;"/>
    <hyperlink ref="S69" r:id="rId241" display="https://www.nseindia.com/get-quotes/derivatives?symbol=NIFTY&amp;identifier=OPTIDXNIFTY27-05-2021PE16050.00"/>
    <hyperlink ref="G70" r:id="rId242" display="https://www.nseindia.com/get-quotes/derivatives?symbol=NIFTY&amp;identifier=OPTIDXNIFTY27-05-2021CE16100.00"/>
    <hyperlink ref="M70" r:id="rId243" display="javascript:;"/>
    <hyperlink ref="S70" r:id="rId244" display="https://www.nseindia.com/get-quotes/derivatives?symbol=NIFTY&amp;identifier=OPTIDXNIFTY27-05-2021PE16100.00"/>
    <hyperlink ref="G71" r:id="rId245" display="https://www.nseindia.com/get-quotes/derivatives?symbol=NIFTY&amp;identifier=OPTIDXNIFTY27-05-2021CE16150.00"/>
    <hyperlink ref="M71" r:id="rId246" display="javascript:;"/>
    <hyperlink ref="S71" r:id="rId247" display="https://www.nseindia.com/get-quotes/derivatives?symbol=NIFTY&amp;identifier=OPTIDXNIFTY27-05-2021PE16150.00"/>
    <hyperlink ref="G72" r:id="rId248" display="https://www.nseindia.com/get-quotes/derivatives?symbol=NIFTY&amp;identifier=OPTIDXNIFTY27-05-2021CE16200.00"/>
    <hyperlink ref="M72" r:id="rId249" display="javascript:;"/>
    <hyperlink ref="S72" r:id="rId250" display="https://www.nseindia.com/get-quotes/derivatives?symbol=NIFTY&amp;identifier=OPTIDXNIFTY27-05-2021PE16200.00"/>
    <hyperlink ref="G73" r:id="rId251" display="https://www.nseindia.com/get-quotes/derivatives?symbol=NIFTY&amp;identifier=OPTIDXNIFTY27-05-2021CE16250.00"/>
    <hyperlink ref="M73" r:id="rId252" display="javascript:;"/>
    <hyperlink ref="S73" r:id="rId253" display="https://www.nseindia.com/get-quotes/derivatives?symbol=NIFTY&amp;identifier=OPTIDXNIFTY27-05-2021PE16250.00"/>
    <hyperlink ref="G74" r:id="rId254" display="https://www.nseindia.com/get-quotes/derivatives?symbol=NIFTY&amp;identifier=OPTIDXNIFTY27-05-2021CE16300.00"/>
    <hyperlink ref="M74" r:id="rId255" display="javascript:;"/>
    <hyperlink ref="S74" r:id="rId256" display="https://www.nseindia.com/get-quotes/derivatives?symbol=NIFTY&amp;identifier=OPTIDXNIFTY27-05-2021PE16300.00"/>
    <hyperlink ref="G75" r:id="rId257" display="https://www.nseindia.com/get-quotes/derivatives?symbol=NIFTY&amp;identifier=OPTIDXNIFTY27-05-2021CE16350.00"/>
    <hyperlink ref="M75" r:id="rId258" display="javascript:;"/>
    <hyperlink ref="S75" r:id="rId259" display="https://www.nseindia.com/get-quotes/derivatives?symbol=NIFTY&amp;identifier=OPTIDXNIFTY27-05-2021PE16350.00"/>
    <hyperlink ref="G76" r:id="rId260" display="https://www.nseindia.com/get-quotes/derivatives?symbol=NIFTY&amp;identifier=OPTIDXNIFTY27-05-2021CE16400.00"/>
    <hyperlink ref="M76" r:id="rId261" display="javascript:;"/>
    <hyperlink ref="S76" r:id="rId262" display="https://www.nseindia.com/get-quotes/derivatives?symbol=NIFTY&amp;identifier=OPTIDXNIFTY27-05-2021PE16400.00"/>
    <hyperlink ref="G77" r:id="rId263" display="https://www.nseindia.com/get-quotes/derivatives?symbol=NIFTY&amp;identifier=OPTIDXNIFTY27-05-2021CE16450.00"/>
    <hyperlink ref="M77" r:id="rId264" display="javascript:;"/>
    <hyperlink ref="S77" r:id="rId265" display="https://www.nseindia.com/get-quotes/derivatives?symbol=NIFTY&amp;identifier=OPTIDXNIFTY27-05-2021PE16450.00"/>
    <hyperlink ref="G78" r:id="rId266" display="https://www.nseindia.com/get-quotes/derivatives?symbol=NIFTY&amp;identifier=OPTIDXNIFTY27-05-2021CE16500.00"/>
    <hyperlink ref="M78" r:id="rId267" display="javascript:;"/>
    <hyperlink ref="S78" r:id="rId268" display="https://www.nseindia.com/get-quotes/derivatives?symbol=NIFTY&amp;identifier=OPTIDXNIFTY27-05-2021PE16500.00"/>
    <hyperlink ref="G79" r:id="rId269" display="https://www.nseindia.com/get-quotes/derivatives?symbol=NIFTY&amp;identifier=OPTIDXNIFTY27-05-2021CE16550.00"/>
    <hyperlink ref="M79" r:id="rId270" display="javascript:;"/>
    <hyperlink ref="S79" r:id="rId271" display="https://www.nseindia.com/get-quotes/derivatives?symbol=NIFTY&amp;identifier=OPTIDXNIFTY27-05-2021PE16550.00"/>
    <hyperlink ref="G80" r:id="rId272" display="https://www.nseindia.com/get-quotes/derivatives?symbol=NIFTY&amp;identifier=OPTIDXNIFTY27-05-2021CE16600.00"/>
    <hyperlink ref="M80" r:id="rId273" display="javascript:;"/>
    <hyperlink ref="S80" r:id="rId274" display="https://www.nseindia.com/get-quotes/derivatives?symbol=NIFTY&amp;identifier=OPTIDXNIFTY27-05-2021PE16600.00"/>
    <hyperlink ref="G81" r:id="rId275" display="https://www.nseindia.com/get-quotes/derivatives?symbol=NIFTY&amp;identifier=OPTIDXNIFTY27-05-2021CE16650.00"/>
    <hyperlink ref="M81" r:id="rId276" display="javascript:;"/>
    <hyperlink ref="S81" r:id="rId277" display="https://www.nseindia.com/get-quotes/derivatives?symbol=NIFTY&amp;identifier=OPTIDXNIFTY27-05-2021PE16650.00"/>
    <hyperlink ref="G82" r:id="rId278" display="https://www.nseindia.com/get-quotes/derivatives?symbol=NIFTY&amp;identifier=OPTIDXNIFTY27-05-2021CE16700.00"/>
    <hyperlink ref="M82" r:id="rId279" display="javascript:;"/>
    <hyperlink ref="S82" r:id="rId280" display="https://www.nseindia.com/get-quotes/derivatives?symbol=NIFTY&amp;identifier=OPTIDXNIFTY27-05-2021PE16700.00"/>
    <hyperlink ref="G83" r:id="rId281" display="https://www.nseindia.com/get-quotes/derivatives?symbol=NIFTY&amp;identifier=OPTIDXNIFTY27-05-2021CE16750.00"/>
    <hyperlink ref="M83" r:id="rId282" display="javascript:;"/>
    <hyperlink ref="S83" r:id="rId283" display="https://www.nseindia.com/get-quotes/derivatives?symbol=NIFTY&amp;identifier=OPTIDXNIFTY27-05-2021PE16750.00"/>
  </hyperlinks>
  <pageMargins left="0.7" right="0.7" top="0.75" bottom="0.75" header="0.3" footer="0.3"/>
  <pageSetup orientation="portrait" r:id="rId284"/>
  <drawing r:id="rId2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2"/>
  <sheetViews>
    <sheetView topLeftCell="A91" workbookViewId="0">
      <selection activeCell="B97" sqref="B97"/>
    </sheetView>
  </sheetViews>
  <sheetFormatPr defaultRowHeight="11.25"/>
  <cols>
    <col min="1" max="1" width="9.140625" style="24"/>
    <col min="2" max="2" width="11" style="24" bestFit="1" customWidth="1"/>
    <col min="3" max="3" width="10.5703125" style="24" bestFit="1" customWidth="1"/>
    <col min="4" max="4" width="10.28515625" style="24" customWidth="1"/>
    <col min="5" max="5" width="12.5703125" style="24" customWidth="1"/>
    <col min="6" max="6" width="8.140625" style="24" customWidth="1"/>
    <col min="7" max="7" width="9" style="24" bestFit="1" customWidth="1"/>
    <col min="8" max="8" width="8.42578125" style="24" customWidth="1"/>
    <col min="9" max="9" width="9.140625" style="24"/>
    <col min="10" max="10" width="11.42578125" style="24" customWidth="1"/>
    <col min="11" max="11" width="11.85546875" style="24" bestFit="1" customWidth="1"/>
    <col min="12" max="12" width="8.140625" style="24" customWidth="1"/>
    <col min="13" max="16384" width="9.140625" style="24"/>
  </cols>
  <sheetData>
    <row r="1" spans="1:14">
      <c r="C1" s="36"/>
      <c r="D1" s="36"/>
      <c r="E1" s="36"/>
      <c r="F1" s="36"/>
      <c r="G1" s="36"/>
      <c r="H1" s="36"/>
      <c r="I1" s="37"/>
      <c r="J1" s="37"/>
      <c r="K1" s="37"/>
      <c r="L1" s="37"/>
      <c r="M1" s="37"/>
      <c r="N1" s="37"/>
    </row>
    <row r="2" spans="1:14">
      <c r="B2" s="24" t="s">
        <v>11</v>
      </c>
      <c r="C2" s="24" t="s">
        <v>29</v>
      </c>
      <c r="D2" s="24" t="s">
        <v>36</v>
      </c>
      <c r="E2" s="24" t="s">
        <v>37</v>
      </c>
      <c r="F2" s="24" t="s">
        <v>38</v>
      </c>
      <c r="G2" s="24" t="s">
        <v>25</v>
      </c>
      <c r="H2" s="24" t="s">
        <v>40</v>
      </c>
      <c r="I2" s="24" t="s">
        <v>31</v>
      </c>
      <c r="J2" s="24" t="s">
        <v>32</v>
      </c>
      <c r="K2" s="24" t="s">
        <v>33</v>
      </c>
      <c r="L2" s="24" t="s">
        <v>39</v>
      </c>
      <c r="M2" s="24" t="s">
        <v>35</v>
      </c>
      <c r="N2" s="24" t="s">
        <v>41</v>
      </c>
    </row>
    <row r="3" spans="1:14">
      <c r="A3" s="24">
        <v>1</v>
      </c>
      <c r="B3" s="34">
        <f>NIFTY_dump!M4</f>
        <v>12800</v>
      </c>
      <c r="C3" s="35">
        <f>VLOOKUP(A3,NIFTY_dump!$A$4:$G$2003,7,0)</f>
        <v>2070</v>
      </c>
      <c r="D3" s="35">
        <f>VLOOKUP(A3,NIFTY_dump!$A$4:$H$2003,8,0)</f>
        <v>92.45</v>
      </c>
      <c r="E3" s="24">
        <f>VLOOKUP(A3,NIFTY_dump!$A$4:$D$2003,4,0)</f>
        <v>-2</v>
      </c>
      <c r="F3" s="24">
        <f>VLOOKUP(A3,NIFTY_dump!$A$4:$C$2003,3,0)</f>
        <v>3616</v>
      </c>
      <c r="G3" s="24">
        <f>VLOOKUP(A3,NIFTY_dump!$A$4:$E$2003,5,0)</f>
        <v>9</v>
      </c>
      <c r="H3" s="24" t="str">
        <f>VLOOKUP(A3,NIFTY_dump!$A$4:$F$2003,6,0)</f>
        <v>-</v>
      </c>
      <c r="I3" s="35">
        <f>VLOOKUP(A3,NIFTY_dump!$A$4:$S$2003,19,0)</f>
        <v>6.1</v>
      </c>
      <c r="J3" s="35">
        <f>VLOOKUP(A3,NIFTY_dump!$A$4:$R$2003,18,0)</f>
        <v>-3.15</v>
      </c>
      <c r="K3" s="24">
        <f>VLOOKUP(A3,NIFTY_dump!$A$4:$V$2003,22,0)</f>
        <v>-353</v>
      </c>
      <c r="L3" s="24">
        <f>VLOOKUP(A3,NIFTY_dump!$A$4:$W$2003,23,0)</f>
        <v>8942</v>
      </c>
      <c r="M3" s="24">
        <f>VLOOKUP(A3,NIFTY_dump!$A$4:$U$2003,21,0)</f>
        <v>3042</v>
      </c>
      <c r="N3" s="24">
        <f>VLOOKUP(A3,NIFTY_dump!$A$4:$T$2003,20,0)</f>
        <v>30.87</v>
      </c>
    </row>
    <row r="4" spans="1:14">
      <c r="A4" s="24">
        <v>2</v>
      </c>
      <c r="B4" s="34">
        <f>NIFTY_dump!M5</f>
        <v>12850</v>
      </c>
      <c r="C4" s="35" t="str">
        <f>VLOOKUP(A4,NIFTY_dump!$A$4:$G$2003,7,0)</f>
        <v>-</v>
      </c>
      <c r="D4" s="35" t="str">
        <f>VLOOKUP(A4,NIFTY_dump!$A$4:$H$2003,8,0)</f>
        <v>-</v>
      </c>
      <c r="E4" s="24" t="str">
        <f>VLOOKUP(A4,NIFTY_dump!$A$4:$D$2003,4,0)</f>
        <v>-</v>
      </c>
      <c r="F4" s="24">
        <f>VLOOKUP(A4,NIFTY_dump!$A$4:$C$2003,3,0)</f>
        <v>6</v>
      </c>
      <c r="G4" s="24" t="str">
        <f>VLOOKUP(A4,NIFTY_dump!$A$4:$E$2003,5,0)</f>
        <v>-</v>
      </c>
      <c r="H4" s="24" t="str">
        <f>VLOOKUP(A4,NIFTY_dump!$A$4:$F$2003,6,0)</f>
        <v>-</v>
      </c>
      <c r="I4" s="35">
        <f>VLOOKUP(A4,NIFTY_dump!$A$4:$S$2003,19,0)</f>
        <v>7.3</v>
      </c>
      <c r="J4" s="35">
        <f>VLOOKUP(A4,NIFTY_dump!$A$4:$R$2003,18,0)</f>
        <v>-2.5499999999999998</v>
      </c>
      <c r="K4" s="24">
        <f>VLOOKUP(A4,NIFTY_dump!$A$4:$V$2003,22,0)</f>
        <v>60</v>
      </c>
      <c r="L4" s="24">
        <f>VLOOKUP(A4,NIFTY_dump!$A$4:$W$2003,23,0)</f>
        <v>142</v>
      </c>
      <c r="M4" s="24">
        <f>VLOOKUP(A4,NIFTY_dump!$A$4:$U$2003,21,0)</f>
        <v>166</v>
      </c>
      <c r="N4" s="24">
        <f>VLOOKUP(A4,NIFTY_dump!$A$4:$T$2003,20,0)</f>
        <v>30.93</v>
      </c>
    </row>
    <row r="5" spans="1:14">
      <c r="A5" s="24">
        <v>3</v>
      </c>
      <c r="B5" s="34">
        <f>NIFTY_dump!M6</f>
        <v>12900</v>
      </c>
      <c r="C5" s="35">
        <f>VLOOKUP(A5,NIFTY_dump!$A$4:$G$2003,7,0)</f>
        <v>1982.4</v>
      </c>
      <c r="D5" s="35">
        <f>VLOOKUP(A5,NIFTY_dump!$A$4:$H$2003,8,0)</f>
        <v>430.4</v>
      </c>
      <c r="E5" s="24" t="str">
        <f>VLOOKUP(A5,NIFTY_dump!$A$4:$D$2003,4,0)</f>
        <v>-</v>
      </c>
      <c r="F5" s="24">
        <f>VLOOKUP(A5,NIFTY_dump!$A$4:$C$2003,3,0)</f>
        <v>27</v>
      </c>
      <c r="G5" s="24">
        <f>VLOOKUP(A5,NIFTY_dump!$A$4:$E$2003,5,0)</f>
        <v>3</v>
      </c>
      <c r="H5" s="24" t="str">
        <f>VLOOKUP(A5,NIFTY_dump!$A$4:$F$2003,6,0)</f>
        <v>-</v>
      </c>
      <c r="I5" s="35">
        <f>VLOOKUP(A5,NIFTY_dump!$A$4:$S$2003,19,0)</f>
        <v>7.2</v>
      </c>
      <c r="J5" s="35">
        <f>VLOOKUP(A5,NIFTY_dump!$A$4:$R$2003,18,0)</f>
        <v>-4.25</v>
      </c>
      <c r="K5" s="24">
        <f>VLOOKUP(A5,NIFTY_dump!$A$4:$V$2003,22,0)</f>
        <v>257</v>
      </c>
      <c r="L5" s="24">
        <f>VLOOKUP(A5,NIFTY_dump!$A$4:$W$2003,23,0)</f>
        <v>2650</v>
      </c>
      <c r="M5" s="24">
        <f>VLOOKUP(A5,NIFTY_dump!$A$4:$U$2003,21,0)</f>
        <v>1304</v>
      </c>
      <c r="N5" s="24">
        <f>VLOOKUP(A5,NIFTY_dump!$A$4:$T$2003,20,0)</f>
        <v>30.33</v>
      </c>
    </row>
    <row r="6" spans="1:14">
      <c r="A6" s="24">
        <v>4</v>
      </c>
      <c r="B6" s="34">
        <f>NIFTY_dump!M7</f>
        <v>12950</v>
      </c>
      <c r="C6" s="35" t="str">
        <f>VLOOKUP(A6,NIFTY_dump!$A$4:$G$2003,7,0)</f>
        <v>-</v>
      </c>
      <c r="D6" s="35" t="str">
        <f>VLOOKUP(A6,NIFTY_dump!$A$4:$H$2003,8,0)</f>
        <v>-</v>
      </c>
      <c r="E6" s="24" t="str">
        <f>VLOOKUP(A6,NIFTY_dump!$A$4:$D$2003,4,0)</f>
        <v>-</v>
      </c>
      <c r="F6" s="24" t="str">
        <f>VLOOKUP(A6,NIFTY_dump!$A$4:$C$2003,3,0)</f>
        <v>-</v>
      </c>
      <c r="G6" s="24" t="str">
        <f>VLOOKUP(A6,NIFTY_dump!$A$4:$E$2003,5,0)</f>
        <v>-</v>
      </c>
      <c r="H6" s="24" t="str">
        <f>VLOOKUP(A6,NIFTY_dump!$A$4:$F$2003,6,0)</f>
        <v>-</v>
      </c>
      <c r="I6" s="35">
        <f>VLOOKUP(A6,NIFTY_dump!$A$4:$S$2003,19,0)</f>
        <v>8.5</v>
      </c>
      <c r="J6" s="35">
        <f>VLOOKUP(A6,NIFTY_dump!$A$4:$R$2003,18,0)</f>
        <v>-1.3</v>
      </c>
      <c r="K6" s="24">
        <f>VLOOKUP(A6,NIFTY_dump!$A$4:$V$2003,22,0)</f>
        <v>3</v>
      </c>
      <c r="L6" s="24">
        <f>VLOOKUP(A6,NIFTY_dump!$A$4:$W$2003,23,0)</f>
        <v>7</v>
      </c>
      <c r="M6" s="24">
        <f>VLOOKUP(A6,NIFTY_dump!$A$4:$U$2003,21,0)</f>
        <v>6</v>
      </c>
      <c r="N6" s="24">
        <f>VLOOKUP(A6,NIFTY_dump!$A$4:$T$2003,20,0)</f>
        <v>30.25</v>
      </c>
    </row>
    <row r="7" spans="1:14">
      <c r="A7" s="24">
        <v>5</v>
      </c>
      <c r="B7" s="34">
        <f>NIFTY_dump!M8</f>
        <v>13000</v>
      </c>
      <c r="C7" s="35">
        <f>VLOOKUP(A7,NIFTY_dump!$A$4:$G$2003,7,0)</f>
        <v>1873</v>
      </c>
      <c r="D7" s="35">
        <f>VLOOKUP(A7,NIFTY_dump!$A$4:$H$2003,8,0)</f>
        <v>93.25</v>
      </c>
      <c r="E7" s="24">
        <f>VLOOKUP(A7,NIFTY_dump!$A$4:$D$2003,4,0)</f>
        <v>-116</v>
      </c>
      <c r="F7" s="24">
        <f>VLOOKUP(A7,NIFTY_dump!$A$4:$C$2003,3,0)</f>
        <v>10989</v>
      </c>
      <c r="G7" s="24">
        <f>VLOOKUP(A7,NIFTY_dump!$A$4:$E$2003,5,0)</f>
        <v>381</v>
      </c>
      <c r="H7" s="24" t="str">
        <f>VLOOKUP(A7,NIFTY_dump!$A$4:$F$2003,6,0)</f>
        <v>-</v>
      </c>
      <c r="I7" s="35">
        <f>VLOOKUP(A7,NIFTY_dump!$A$4:$S$2003,19,0)</f>
        <v>8.9499999999999993</v>
      </c>
      <c r="J7" s="35">
        <f>VLOOKUP(A7,NIFTY_dump!$A$4:$R$2003,18,0)</f>
        <v>-4.8499999999999996</v>
      </c>
      <c r="K7" s="24">
        <f>VLOOKUP(A7,NIFTY_dump!$A$4:$V$2003,22,0)</f>
        <v>-1511</v>
      </c>
      <c r="L7" s="24">
        <f>VLOOKUP(A7,NIFTY_dump!$A$4:$W$2003,23,0)</f>
        <v>24721</v>
      </c>
      <c r="M7" s="24">
        <f>VLOOKUP(A7,NIFTY_dump!$A$4:$U$2003,21,0)</f>
        <v>10099</v>
      </c>
      <c r="N7" s="24">
        <f>VLOOKUP(A7,NIFTY_dump!$A$4:$T$2003,20,0)</f>
        <v>29.84</v>
      </c>
    </row>
    <row r="8" spans="1:14">
      <c r="A8" s="24">
        <v>6</v>
      </c>
      <c r="B8" s="34">
        <f>NIFTY_dump!M9</f>
        <v>13050</v>
      </c>
      <c r="C8" s="35">
        <f>VLOOKUP(A8,NIFTY_dump!$A$4:$G$2003,7,0)</f>
        <v>1826.55</v>
      </c>
      <c r="D8" s="35">
        <f>VLOOKUP(A8,NIFTY_dump!$A$4:$H$2003,8,0)</f>
        <v>-63.45</v>
      </c>
      <c r="E8" s="24" t="str">
        <f>VLOOKUP(A8,NIFTY_dump!$A$4:$D$2003,4,0)</f>
        <v>-</v>
      </c>
      <c r="F8" s="24">
        <f>VLOOKUP(A8,NIFTY_dump!$A$4:$C$2003,3,0)</f>
        <v>3</v>
      </c>
      <c r="G8" s="24">
        <f>VLOOKUP(A8,NIFTY_dump!$A$4:$E$2003,5,0)</f>
        <v>4</v>
      </c>
      <c r="H8" s="24" t="str">
        <f>VLOOKUP(A8,NIFTY_dump!$A$4:$F$2003,6,0)</f>
        <v>-</v>
      </c>
      <c r="I8" s="35">
        <f>VLOOKUP(A8,NIFTY_dump!$A$4:$S$2003,19,0)</f>
        <v>10.199999999999999</v>
      </c>
      <c r="J8" s="35">
        <f>VLOOKUP(A8,NIFTY_dump!$A$4:$R$2003,18,0)</f>
        <v>-4.25</v>
      </c>
      <c r="K8" s="24">
        <f>VLOOKUP(A8,NIFTY_dump!$A$4:$V$2003,22,0)</f>
        <v>12</v>
      </c>
      <c r="L8" s="24">
        <f>VLOOKUP(A8,NIFTY_dump!$A$4:$W$2003,23,0)</f>
        <v>463</v>
      </c>
      <c r="M8" s="24">
        <f>VLOOKUP(A8,NIFTY_dump!$A$4:$U$2003,21,0)</f>
        <v>267</v>
      </c>
      <c r="N8" s="24">
        <f>VLOOKUP(A8,NIFTY_dump!$A$4:$T$2003,20,0)</f>
        <v>29.68</v>
      </c>
    </row>
    <row r="9" spans="1:14">
      <c r="A9" s="24">
        <v>7</v>
      </c>
      <c r="B9" s="34">
        <f>NIFTY_dump!M10</f>
        <v>13100</v>
      </c>
      <c r="C9" s="35" t="str">
        <f>VLOOKUP(A9,NIFTY_dump!$A$4:$G$2003,7,0)</f>
        <v>-</v>
      </c>
      <c r="D9" s="35" t="str">
        <f>VLOOKUP(A9,NIFTY_dump!$A$4:$H$2003,8,0)</f>
        <v>-</v>
      </c>
      <c r="E9" s="24" t="str">
        <f>VLOOKUP(A9,NIFTY_dump!$A$4:$D$2003,4,0)</f>
        <v>-</v>
      </c>
      <c r="F9" s="24">
        <f>VLOOKUP(A9,NIFTY_dump!$A$4:$C$2003,3,0)</f>
        <v>60</v>
      </c>
      <c r="G9" s="24" t="str">
        <f>VLOOKUP(A9,NIFTY_dump!$A$4:$E$2003,5,0)</f>
        <v>-</v>
      </c>
      <c r="H9" s="24" t="str">
        <f>VLOOKUP(A9,NIFTY_dump!$A$4:$F$2003,6,0)</f>
        <v>-</v>
      </c>
      <c r="I9" s="35">
        <f>VLOOKUP(A9,NIFTY_dump!$A$4:$S$2003,19,0)</f>
        <v>10.8</v>
      </c>
      <c r="J9" s="35">
        <f>VLOOKUP(A9,NIFTY_dump!$A$4:$R$2003,18,0)</f>
        <v>-5.4</v>
      </c>
      <c r="K9" s="24">
        <f>VLOOKUP(A9,NIFTY_dump!$A$4:$V$2003,22,0)</f>
        <v>6</v>
      </c>
      <c r="L9" s="24">
        <f>VLOOKUP(A9,NIFTY_dump!$A$4:$W$2003,23,0)</f>
        <v>3322</v>
      </c>
      <c r="M9" s="24">
        <f>VLOOKUP(A9,NIFTY_dump!$A$4:$U$2003,21,0)</f>
        <v>2248</v>
      </c>
      <c r="N9" s="24">
        <f>VLOOKUP(A9,NIFTY_dump!$A$4:$T$2003,20,0)</f>
        <v>29.31</v>
      </c>
    </row>
    <row r="10" spans="1:14">
      <c r="A10" s="24">
        <v>8</v>
      </c>
      <c r="B10" s="34">
        <f>NIFTY_dump!M11</f>
        <v>13150</v>
      </c>
      <c r="C10" s="35" t="str">
        <f>VLOOKUP(A10,NIFTY_dump!$A$4:$G$2003,7,0)</f>
        <v>-</v>
      </c>
      <c r="D10" s="35" t="str">
        <f>VLOOKUP(A10,NIFTY_dump!$A$4:$H$2003,8,0)</f>
        <v>-</v>
      </c>
      <c r="E10" s="24" t="str">
        <f>VLOOKUP(A10,NIFTY_dump!$A$4:$D$2003,4,0)</f>
        <v>-</v>
      </c>
      <c r="F10" s="24" t="str">
        <f>VLOOKUP(A10,NIFTY_dump!$A$4:$C$2003,3,0)</f>
        <v>-</v>
      </c>
      <c r="G10" s="24" t="str">
        <f>VLOOKUP(A10,NIFTY_dump!$A$4:$E$2003,5,0)</f>
        <v>-</v>
      </c>
      <c r="H10" s="24" t="str">
        <f>VLOOKUP(A10,NIFTY_dump!$A$4:$F$2003,6,0)</f>
        <v>-</v>
      </c>
      <c r="I10" s="35">
        <f>VLOOKUP(A10,NIFTY_dump!$A$4:$S$2003,19,0)</f>
        <v>12</v>
      </c>
      <c r="J10" s="35">
        <f>VLOOKUP(A10,NIFTY_dump!$A$4:$R$2003,18,0)</f>
        <v>-4.0999999999999996</v>
      </c>
      <c r="K10" s="24" t="str">
        <f>VLOOKUP(A10,NIFTY_dump!$A$4:$V$2003,22,0)</f>
        <v>-</v>
      </c>
      <c r="L10" s="24">
        <f>VLOOKUP(A10,NIFTY_dump!$A$4:$W$2003,23,0)</f>
        <v>22</v>
      </c>
      <c r="M10" s="24">
        <f>VLOOKUP(A10,NIFTY_dump!$A$4:$U$2003,21,0)</f>
        <v>38</v>
      </c>
      <c r="N10" s="24">
        <f>VLOOKUP(A10,NIFTY_dump!$A$4:$T$2003,20,0)</f>
        <v>29.06</v>
      </c>
    </row>
    <row r="11" spans="1:14">
      <c r="A11" s="24">
        <v>9</v>
      </c>
      <c r="B11" s="34">
        <f>NIFTY_dump!M12</f>
        <v>13200</v>
      </c>
      <c r="C11" s="35">
        <f>VLOOKUP(A11,NIFTY_dump!$A$4:$G$2003,7,0)</f>
        <v>1698.9</v>
      </c>
      <c r="D11" s="35">
        <f>VLOOKUP(A11,NIFTY_dump!$A$4:$H$2003,8,0)</f>
        <v>155.1</v>
      </c>
      <c r="E11" s="24" t="str">
        <f>VLOOKUP(A11,NIFTY_dump!$A$4:$D$2003,4,0)</f>
        <v>-</v>
      </c>
      <c r="F11" s="24">
        <f>VLOOKUP(A11,NIFTY_dump!$A$4:$C$2003,3,0)</f>
        <v>96</v>
      </c>
      <c r="G11" s="24">
        <f>VLOOKUP(A11,NIFTY_dump!$A$4:$E$2003,5,0)</f>
        <v>1</v>
      </c>
      <c r="H11" s="24" t="str">
        <f>VLOOKUP(A11,NIFTY_dump!$A$4:$F$2003,6,0)</f>
        <v>-</v>
      </c>
      <c r="I11" s="35">
        <f>VLOOKUP(A11,NIFTY_dump!$A$4:$S$2003,19,0)</f>
        <v>12.7</v>
      </c>
      <c r="J11" s="35">
        <f>VLOOKUP(A11,NIFTY_dump!$A$4:$R$2003,18,0)</f>
        <v>-6.25</v>
      </c>
      <c r="K11" s="24">
        <f>VLOOKUP(A11,NIFTY_dump!$A$4:$V$2003,22,0)</f>
        <v>-471</v>
      </c>
      <c r="L11" s="24">
        <f>VLOOKUP(A11,NIFTY_dump!$A$4:$W$2003,23,0)</f>
        <v>5132</v>
      </c>
      <c r="M11" s="24">
        <f>VLOOKUP(A11,NIFTY_dump!$A$4:$U$2003,21,0)</f>
        <v>3286</v>
      </c>
      <c r="N11" s="24">
        <f>VLOOKUP(A11,NIFTY_dump!$A$4:$T$2003,20,0)</f>
        <v>28.71</v>
      </c>
    </row>
    <row r="12" spans="1:14">
      <c r="A12" s="24">
        <v>10</v>
      </c>
      <c r="B12" s="34">
        <f>NIFTY_dump!M13</f>
        <v>13250</v>
      </c>
      <c r="C12" s="35" t="str">
        <f>VLOOKUP(A12,NIFTY_dump!$A$4:$G$2003,7,0)</f>
        <v>-</v>
      </c>
      <c r="D12" s="35" t="str">
        <f>VLOOKUP(A12,NIFTY_dump!$A$4:$H$2003,8,0)</f>
        <v>-</v>
      </c>
      <c r="E12" s="24" t="str">
        <f>VLOOKUP(A12,NIFTY_dump!$A$4:$D$2003,4,0)</f>
        <v>-</v>
      </c>
      <c r="F12" s="24" t="str">
        <f>VLOOKUP(A12,NIFTY_dump!$A$4:$C$2003,3,0)</f>
        <v>-</v>
      </c>
      <c r="G12" s="24" t="str">
        <f>VLOOKUP(A12,NIFTY_dump!$A$4:$E$2003,5,0)</f>
        <v>-</v>
      </c>
      <c r="H12" s="24" t="str">
        <f>VLOOKUP(A12,NIFTY_dump!$A$4:$F$2003,6,0)</f>
        <v>-</v>
      </c>
      <c r="I12" s="35">
        <f>VLOOKUP(A12,NIFTY_dump!$A$4:$S$2003,19,0)</f>
        <v>14.2</v>
      </c>
      <c r="J12" s="35">
        <f>VLOOKUP(A12,NIFTY_dump!$A$4:$R$2003,18,0)</f>
        <v>-5.6</v>
      </c>
      <c r="K12" s="24">
        <f>VLOOKUP(A12,NIFTY_dump!$A$4:$V$2003,22,0)</f>
        <v>-4</v>
      </c>
      <c r="L12" s="24">
        <f>VLOOKUP(A12,NIFTY_dump!$A$4:$W$2003,23,0)</f>
        <v>45</v>
      </c>
      <c r="M12" s="24">
        <f>VLOOKUP(A12,NIFTY_dump!$A$4:$U$2003,21,0)</f>
        <v>50</v>
      </c>
      <c r="N12" s="24">
        <f>VLOOKUP(A12,NIFTY_dump!$A$4:$T$2003,20,0)</f>
        <v>28.15</v>
      </c>
    </row>
    <row r="13" spans="1:14">
      <c r="A13" s="24">
        <v>11</v>
      </c>
      <c r="B13" s="34">
        <f>NIFTY_dump!M14</f>
        <v>13300</v>
      </c>
      <c r="C13" s="35" t="str">
        <f>VLOOKUP(A13,NIFTY_dump!$A$4:$G$2003,7,0)</f>
        <v>-</v>
      </c>
      <c r="D13" s="35" t="str">
        <f>VLOOKUP(A13,NIFTY_dump!$A$4:$H$2003,8,0)</f>
        <v>-</v>
      </c>
      <c r="E13" s="24" t="str">
        <f>VLOOKUP(A13,NIFTY_dump!$A$4:$D$2003,4,0)</f>
        <v>-</v>
      </c>
      <c r="F13" s="24">
        <f>VLOOKUP(A13,NIFTY_dump!$A$4:$C$2003,3,0)</f>
        <v>204</v>
      </c>
      <c r="G13" s="24" t="str">
        <f>VLOOKUP(A13,NIFTY_dump!$A$4:$E$2003,5,0)</f>
        <v>-</v>
      </c>
      <c r="H13" s="24" t="str">
        <f>VLOOKUP(A13,NIFTY_dump!$A$4:$F$2003,6,0)</f>
        <v>-</v>
      </c>
      <c r="I13" s="35">
        <f>VLOOKUP(A13,NIFTY_dump!$A$4:$S$2003,19,0)</f>
        <v>14.9</v>
      </c>
      <c r="J13" s="35">
        <f>VLOOKUP(A13,NIFTY_dump!$A$4:$R$2003,18,0)</f>
        <v>-7.25</v>
      </c>
      <c r="K13" s="24">
        <f>VLOOKUP(A13,NIFTY_dump!$A$4:$V$2003,22,0)</f>
        <v>-462</v>
      </c>
      <c r="L13" s="24">
        <f>VLOOKUP(A13,NIFTY_dump!$A$4:$W$2003,23,0)</f>
        <v>7710</v>
      </c>
      <c r="M13" s="24">
        <f>VLOOKUP(A13,NIFTY_dump!$A$4:$U$2003,21,0)</f>
        <v>4472</v>
      </c>
      <c r="N13" s="24">
        <f>VLOOKUP(A13,NIFTY_dump!$A$4:$T$2003,20,0)</f>
        <v>28.12</v>
      </c>
    </row>
    <row r="14" spans="1:14">
      <c r="A14" s="24">
        <v>12</v>
      </c>
      <c r="B14" s="34">
        <f>NIFTY_dump!M15</f>
        <v>13350</v>
      </c>
      <c r="C14" s="35" t="str">
        <f>VLOOKUP(A14,NIFTY_dump!$A$4:$G$2003,7,0)</f>
        <v>-</v>
      </c>
      <c r="D14" s="35" t="str">
        <f>VLOOKUP(A14,NIFTY_dump!$A$4:$H$2003,8,0)</f>
        <v>-</v>
      </c>
      <c r="E14" s="24" t="str">
        <f>VLOOKUP(A14,NIFTY_dump!$A$4:$D$2003,4,0)</f>
        <v>-</v>
      </c>
      <c r="F14" s="24" t="str">
        <f>VLOOKUP(A14,NIFTY_dump!$A$4:$C$2003,3,0)</f>
        <v>-</v>
      </c>
      <c r="G14" s="24" t="str">
        <f>VLOOKUP(A14,NIFTY_dump!$A$4:$E$2003,5,0)</f>
        <v>-</v>
      </c>
      <c r="H14" s="24" t="str">
        <f>VLOOKUP(A14,NIFTY_dump!$A$4:$F$2003,6,0)</f>
        <v>-</v>
      </c>
      <c r="I14" s="35">
        <f>VLOOKUP(A14,NIFTY_dump!$A$4:$S$2003,19,0)</f>
        <v>15.55</v>
      </c>
      <c r="J14" s="35">
        <f>VLOOKUP(A14,NIFTY_dump!$A$4:$R$2003,18,0)</f>
        <v>-10.65</v>
      </c>
      <c r="K14" s="24">
        <f>VLOOKUP(A14,NIFTY_dump!$A$4:$V$2003,22,0)</f>
        <v>-40</v>
      </c>
      <c r="L14" s="24">
        <f>VLOOKUP(A14,NIFTY_dump!$A$4:$W$2003,23,0)</f>
        <v>59</v>
      </c>
      <c r="M14" s="24">
        <f>VLOOKUP(A14,NIFTY_dump!$A$4:$U$2003,21,0)</f>
        <v>151</v>
      </c>
      <c r="N14" s="24">
        <f>VLOOKUP(A14,NIFTY_dump!$A$4:$T$2003,20,0)</f>
        <v>27.41</v>
      </c>
    </row>
    <row r="15" spans="1:14">
      <c r="A15" s="24">
        <v>13</v>
      </c>
      <c r="B15" s="34">
        <f>NIFTY_dump!M16</f>
        <v>13400</v>
      </c>
      <c r="C15" s="35">
        <f>VLOOKUP(A15,NIFTY_dump!$A$4:$G$2003,7,0)</f>
        <v>1491.95</v>
      </c>
      <c r="D15" s="35">
        <f>VLOOKUP(A15,NIFTY_dump!$A$4:$H$2003,8,0)</f>
        <v>97.95</v>
      </c>
      <c r="E15" s="24">
        <f>VLOOKUP(A15,NIFTY_dump!$A$4:$D$2003,4,0)</f>
        <v>-1</v>
      </c>
      <c r="F15" s="24">
        <f>VLOOKUP(A15,NIFTY_dump!$A$4:$C$2003,3,0)</f>
        <v>141</v>
      </c>
      <c r="G15" s="24">
        <f>VLOOKUP(A15,NIFTY_dump!$A$4:$E$2003,5,0)</f>
        <v>2</v>
      </c>
      <c r="H15" s="24" t="str">
        <f>VLOOKUP(A15,NIFTY_dump!$A$4:$F$2003,6,0)</f>
        <v>-</v>
      </c>
      <c r="I15" s="35">
        <f>VLOOKUP(A15,NIFTY_dump!$A$4:$S$2003,19,0)</f>
        <v>18.25</v>
      </c>
      <c r="J15" s="35">
        <f>VLOOKUP(A15,NIFTY_dump!$A$4:$R$2003,18,0)</f>
        <v>-8.5</v>
      </c>
      <c r="K15" s="24">
        <f>VLOOKUP(A15,NIFTY_dump!$A$4:$V$2003,22,0)</f>
        <v>906</v>
      </c>
      <c r="L15" s="24">
        <f>VLOOKUP(A15,NIFTY_dump!$A$4:$W$2003,23,0)</f>
        <v>10525</v>
      </c>
      <c r="M15" s="24">
        <f>VLOOKUP(A15,NIFTY_dump!$A$4:$U$2003,21,0)</f>
        <v>8276</v>
      </c>
      <c r="N15" s="24">
        <f>VLOOKUP(A15,NIFTY_dump!$A$4:$T$2003,20,0)</f>
        <v>27.45</v>
      </c>
    </row>
    <row r="16" spans="1:14">
      <c r="A16" s="24">
        <v>14</v>
      </c>
      <c r="B16" s="34">
        <f>NIFTY_dump!M17</f>
        <v>13450</v>
      </c>
      <c r="C16" s="35" t="str">
        <f>VLOOKUP(A16,NIFTY_dump!$A$4:$G$2003,7,0)</f>
        <v>-</v>
      </c>
      <c r="D16" s="35" t="str">
        <f>VLOOKUP(A16,NIFTY_dump!$A$4:$H$2003,8,0)</f>
        <v>-</v>
      </c>
      <c r="E16" s="24" t="str">
        <f>VLOOKUP(A16,NIFTY_dump!$A$4:$D$2003,4,0)</f>
        <v>-</v>
      </c>
      <c r="F16" s="24" t="str">
        <f>VLOOKUP(A16,NIFTY_dump!$A$4:$C$2003,3,0)</f>
        <v>-</v>
      </c>
      <c r="G16" s="24" t="str">
        <f>VLOOKUP(A16,NIFTY_dump!$A$4:$E$2003,5,0)</f>
        <v>-</v>
      </c>
      <c r="H16" s="24" t="str">
        <f>VLOOKUP(A16,NIFTY_dump!$A$4:$F$2003,6,0)</f>
        <v>-</v>
      </c>
      <c r="I16" s="35">
        <f>VLOOKUP(A16,NIFTY_dump!$A$4:$S$2003,19,0)</f>
        <v>21.05</v>
      </c>
      <c r="J16" s="35">
        <f>VLOOKUP(A16,NIFTY_dump!$A$4:$R$2003,18,0)</f>
        <v>-7.95</v>
      </c>
      <c r="K16" s="24">
        <f>VLOOKUP(A16,NIFTY_dump!$A$4:$V$2003,22,0)</f>
        <v>13</v>
      </c>
      <c r="L16" s="24">
        <f>VLOOKUP(A16,NIFTY_dump!$A$4:$W$2003,23,0)</f>
        <v>65</v>
      </c>
      <c r="M16" s="24">
        <f>VLOOKUP(A16,NIFTY_dump!$A$4:$U$2003,21,0)</f>
        <v>52</v>
      </c>
      <c r="N16" s="24">
        <f>VLOOKUP(A16,NIFTY_dump!$A$4:$T$2003,20,0)</f>
        <v>27.52</v>
      </c>
    </row>
    <row r="17" spans="1:14">
      <c r="A17" s="24">
        <v>15</v>
      </c>
      <c r="B17" s="34">
        <f>NIFTY_dump!M18</f>
        <v>13500</v>
      </c>
      <c r="C17" s="35">
        <f>VLOOKUP(A17,NIFTY_dump!$A$4:$G$2003,7,0)</f>
        <v>1384.5</v>
      </c>
      <c r="D17" s="35">
        <f>VLOOKUP(A17,NIFTY_dump!$A$4:$H$2003,8,0)</f>
        <v>88.85</v>
      </c>
      <c r="E17" s="24">
        <f>VLOOKUP(A17,NIFTY_dump!$A$4:$D$2003,4,0)</f>
        <v>-12</v>
      </c>
      <c r="F17" s="24">
        <f>VLOOKUP(A17,NIFTY_dump!$A$4:$C$2003,3,0)</f>
        <v>2828</v>
      </c>
      <c r="G17" s="24">
        <f>VLOOKUP(A17,NIFTY_dump!$A$4:$E$2003,5,0)</f>
        <v>102</v>
      </c>
      <c r="H17" s="24" t="str">
        <f>VLOOKUP(A17,NIFTY_dump!$A$4:$F$2003,6,0)</f>
        <v>-</v>
      </c>
      <c r="I17" s="35">
        <f>VLOOKUP(A17,NIFTY_dump!$A$4:$S$2003,19,0)</f>
        <v>22.5</v>
      </c>
      <c r="J17" s="35">
        <f>VLOOKUP(A17,NIFTY_dump!$A$4:$R$2003,18,0)</f>
        <v>-10.5</v>
      </c>
      <c r="K17" s="24">
        <f>VLOOKUP(A17,NIFTY_dump!$A$4:$V$2003,22,0)</f>
        <v>3746</v>
      </c>
      <c r="L17" s="24">
        <f>VLOOKUP(A17,NIFTY_dump!$A$4:$W$2003,23,0)</f>
        <v>45980</v>
      </c>
      <c r="M17" s="24">
        <f>VLOOKUP(A17,NIFTY_dump!$A$4:$U$2003,21,0)</f>
        <v>19050</v>
      </c>
      <c r="N17" s="24">
        <f>VLOOKUP(A17,NIFTY_dump!$A$4:$T$2003,20,0)</f>
        <v>27.07</v>
      </c>
    </row>
    <row r="18" spans="1:14">
      <c r="A18" s="24">
        <v>16</v>
      </c>
      <c r="B18" s="34">
        <f>NIFTY_dump!M19</f>
        <v>13550</v>
      </c>
      <c r="C18" s="35">
        <f>VLOOKUP(A18,NIFTY_dump!$A$4:$G$2003,7,0)</f>
        <v>1352.4</v>
      </c>
      <c r="D18" s="35">
        <f>VLOOKUP(A18,NIFTY_dump!$A$4:$H$2003,8,0)</f>
        <v>154.80000000000001</v>
      </c>
      <c r="E18" s="24">
        <f>VLOOKUP(A18,NIFTY_dump!$A$4:$D$2003,4,0)</f>
        <v>1</v>
      </c>
      <c r="F18" s="24">
        <f>VLOOKUP(A18,NIFTY_dump!$A$4:$C$2003,3,0)</f>
        <v>3</v>
      </c>
      <c r="G18" s="24">
        <f>VLOOKUP(A18,NIFTY_dump!$A$4:$E$2003,5,0)</f>
        <v>2</v>
      </c>
      <c r="H18" s="24" t="str">
        <f>VLOOKUP(A18,NIFTY_dump!$A$4:$F$2003,6,0)</f>
        <v>-</v>
      </c>
      <c r="I18" s="35">
        <f>VLOOKUP(A18,NIFTY_dump!$A$4:$S$2003,19,0)</f>
        <v>24.7</v>
      </c>
      <c r="J18" s="35">
        <f>VLOOKUP(A18,NIFTY_dump!$A$4:$R$2003,18,0)</f>
        <v>-10.9</v>
      </c>
      <c r="K18" s="24">
        <f>VLOOKUP(A18,NIFTY_dump!$A$4:$V$2003,22,0)</f>
        <v>6</v>
      </c>
      <c r="L18" s="24">
        <f>VLOOKUP(A18,NIFTY_dump!$A$4:$W$2003,23,0)</f>
        <v>119</v>
      </c>
      <c r="M18" s="24">
        <f>VLOOKUP(A18,NIFTY_dump!$A$4:$U$2003,21,0)</f>
        <v>76</v>
      </c>
      <c r="N18" s="24">
        <f>VLOOKUP(A18,NIFTY_dump!$A$4:$T$2003,20,0)</f>
        <v>26.1</v>
      </c>
    </row>
    <row r="19" spans="1:14">
      <c r="A19" s="24">
        <v>17</v>
      </c>
      <c r="B19" s="34">
        <f>NIFTY_dump!M20</f>
        <v>13600</v>
      </c>
      <c r="C19" s="35">
        <f>VLOOKUP(A19,NIFTY_dump!$A$4:$G$2003,7,0)</f>
        <v>1280.55</v>
      </c>
      <c r="D19" s="35">
        <f>VLOOKUP(A19,NIFTY_dump!$A$4:$H$2003,8,0)</f>
        <v>225.55</v>
      </c>
      <c r="E19" s="24">
        <f>VLOOKUP(A19,NIFTY_dump!$A$4:$D$2003,4,0)</f>
        <v>4</v>
      </c>
      <c r="F19" s="24">
        <f>VLOOKUP(A19,NIFTY_dump!$A$4:$C$2003,3,0)</f>
        <v>89</v>
      </c>
      <c r="G19" s="24">
        <f>VLOOKUP(A19,NIFTY_dump!$A$4:$E$2003,5,0)</f>
        <v>4</v>
      </c>
      <c r="H19" s="24" t="str">
        <f>VLOOKUP(A19,NIFTY_dump!$A$4:$F$2003,6,0)</f>
        <v>-</v>
      </c>
      <c r="I19" s="35">
        <f>VLOOKUP(A19,NIFTY_dump!$A$4:$S$2003,19,0)</f>
        <v>26.05</v>
      </c>
      <c r="J19" s="35">
        <f>VLOOKUP(A19,NIFTY_dump!$A$4:$R$2003,18,0)</f>
        <v>-12.65</v>
      </c>
      <c r="K19" s="24">
        <f>VLOOKUP(A19,NIFTY_dump!$A$4:$V$2003,22,0)</f>
        <v>654</v>
      </c>
      <c r="L19" s="24">
        <f>VLOOKUP(A19,NIFTY_dump!$A$4:$W$2003,23,0)</f>
        <v>16869</v>
      </c>
      <c r="M19" s="24">
        <f>VLOOKUP(A19,NIFTY_dump!$A$4:$U$2003,21,0)</f>
        <v>7519</v>
      </c>
      <c r="N19" s="24">
        <f>VLOOKUP(A19,NIFTY_dump!$A$4:$T$2003,20,0)</f>
        <v>26.31</v>
      </c>
    </row>
    <row r="20" spans="1:14">
      <c r="A20" s="24">
        <v>18</v>
      </c>
      <c r="B20" s="34">
        <f>NIFTY_dump!M21</f>
        <v>13650</v>
      </c>
      <c r="C20" s="35">
        <f>VLOOKUP(A20,NIFTY_dump!$A$4:$G$2003,7,0)</f>
        <v>1259.45</v>
      </c>
      <c r="D20" s="35">
        <f>VLOOKUP(A20,NIFTY_dump!$A$4:$H$2003,8,0)</f>
        <v>153.4</v>
      </c>
      <c r="E20" s="24" t="str">
        <f>VLOOKUP(A20,NIFTY_dump!$A$4:$D$2003,4,0)</f>
        <v>-</v>
      </c>
      <c r="F20" s="24">
        <f>VLOOKUP(A20,NIFTY_dump!$A$4:$C$2003,3,0)</f>
        <v>3</v>
      </c>
      <c r="G20" s="24">
        <f>VLOOKUP(A20,NIFTY_dump!$A$4:$E$2003,5,0)</f>
        <v>2</v>
      </c>
      <c r="H20" s="24">
        <f>VLOOKUP(A20,NIFTY_dump!$A$4:$F$2003,6,0)</f>
        <v>19.05</v>
      </c>
      <c r="I20" s="35">
        <f>VLOOKUP(A20,NIFTY_dump!$A$4:$S$2003,19,0)</f>
        <v>28.65</v>
      </c>
      <c r="J20" s="35">
        <f>VLOOKUP(A20,NIFTY_dump!$A$4:$R$2003,18,0)</f>
        <v>-12.5</v>
      </c>
      <c r="K20" s="24">
        <f>VLOOKUP(A20,NIFTY_dump!$A$4:$V$2003,22,0)</f>
        <v>-6</v>
      </c>
      <c r="L20" s="24">
        <f>VLOOKUP(A20,NIFTY_dump!$A$4:$W$2003,23,0)</f>
        <v>72</v>
      </c>
      <c r="M20" s="24">
        <f>VLOOKUP(A20,NIFTY_dump!$A$4:$U$2003,21,0)</f>
        <v>61</v>
      </c>
      <c r="N20" s="24">
        <f>VLOOKUP(A20,NIFTY_dump!$A$4:$T$2003,20,0)</f>
        <v>26.09</v>
      </c>
    </row>
    <row r="21" spans="1:14">
      <c r="A21" s="24">
        <v>19</v>
      </c>
      <c r="B21" s="34">
        <f>NIFTY_dump!M22</f>
        <v>13700</v>
      </c>
      <c r="C21" s="35">
        <f>VLOOKUP(A21,NIFTY_dump!$A$4:$G$2003,7,0)</f>
        <v>1196.2</v>
      </c>
      <c r="D21" s="35">
        <f>VLOOKUP(A21,NIFTY_dump!$A$4:$H$2003,8,0)</f>
        <v>100.7</v>
      </c>
      <c r="E21" s="24" t="str">
        <f>VLOOKUP(A21,NIFTY_dump!$A$4:$D$2003,4,0)</f>
        <v>-</v>
      </c>
      <c r="F21" s="24">
        <f>VLOOKUP(A21,NIFTY_dump!$A$4:$C$2003,3,0)</f>
        <v>179</v>
      </c>
      <c r="G21" s="24">
        <f>VLOOKUP(A21,NIFTY_dump!$A$4:$E$2003,5,0)</f>
        <v>2</v>
      </c>
      <c r="H21" s="24" t="str">
        <f>VLOOKUP(A21,NIFTY_dump!$A$4:$F$2003,6,0)</f>
        <v>-</v>
      </c>
      <c r="I21" s="35">
        <f>VLOOKUP(A21,NIFTY_dump!$A$4:$S$2003,19,0)</f>
        <v>31.5</v>
      </c>
      <c r="J21" s="35">
        <f>VLOOKUP(A21,NIFTY_dump!$A$4:$R$2003,18,0)</f>
        <v>-15.85</v>
      </c>
      <c r="K21" s="24">
        <f>VLOOKUP(A21,NIFTY_dump!$A$4:$V$2003,22,0)</f>
        <v>-443</v>
      </c>
      <c r="L21" s="24">
        <f>VLOOKUP(A21,NIFTY_dump!$A$4:$W$2003,23,0)</f>
        <v>16585</v>
      </c>
      <c r="M21" s="24">
        <f>VLOOKUP(A21,NIFTY_dump!$A$4:$U$2003,21,0)</f>
        <v>7126</v>
      </c>
      <c r="N21" s="24">
        <f>VLOOKUP(A21,NIFTY_dump!$A$4:$T$2003,20,0)</f>
        <v>25.84</v>
      </c>
    </row>
    <row r="22" spans="1:14">
      <c r="A22" s="24">
        <v>20</v>
      </c>
      <c r="B22" s="34">
        <f>NIFTY_dump!M23</f>
        <v>13750</v>
      </c>
      <c r="C22" s="35">
        <f>VLOOKUP(A22,NIFTY_dump!$A$4:$G$2003,7,0)</f>
        <v>1172.05</v>
      </c>
      <c r="D22" s="35">
        <f>VLOOKUP(A22,NIFTY_dump!$A$4:$H$2003,8,0)</f>
        <v>171.3</v>
      </c>
      <c r="E22" s="24">
        <f>VLOOKUP(A22,NIFTY_dump!$A$4:$D$2003,4,0)</f>
        <v>1</v>
      </c>
      <c r="F22" s="24">
        <f>VLOOKUP(A22,NIFTY_dump!$A$4:$C$2003,3,0)</f>
        <v>2</v>
      </c>
      <c r="G22" s="24">
        <f>VLOOKUP(A22,NIFTY_dump!$A$4:$E$2003,5,0)</f>
        <v>2</v>
      </c>
      <c r="H22" s="24">
        <f>VLOOKUP(A22,NIFTY_dump!$A$4:$F$2003,6,0)</f>
        <v>21.89</v>
      </c>
      <c r="I22" s="35">
        <f>VLOOKUP(A22,NIFTY_dump!$A$4:$S$2003,19,0)</f>
        <v>34.75</v>
      </c>
      <c r="J22" s="35">
        <f>VLOOKUP(A22,NIFTY_dump!$A$4:$R$2003,18,0)</f>
        <v>-16.7</v>
      </c>
      <c r="K22" s="24">
        <f>VLOOKUP(A22,NIFTY_dump!$A$4:$V$2003,22,0)</f>
        <v>-248</v>
      </c>
      <c r="L22" s="24">
        <f>VLOOKUP(A22,NIFTY_dump!$A$4:$W$2003,23,0)</f>
        <v>186</v>
      </c>
      <c r="M22" s="24">
        <f>VLOOKUP(A22,NIFTY_dump!$A$4:$U$2003,21,0)</f>
        <v>1013</v>
      </c>
      <c r="N22" s="24">
        <f>VLOOKUP(A22,NIFTY_dump!$A$4:$T$2003,20,0)</f>
        <v>25.64</v>
      </c>
    </row>
    <row r="23" spans="1:14">
      <c r="A23" s="24">
        <v>21</v>
      </c>
      <c r="B23" s="34">
        <f>NIFTY_dump!M24</f>
        <v>13800</v>
      </c>
      <c r="C23" s="35">
        <f>VLOOKUP(A23,NIFTY_dump!$A$4:$G$2003,7,0)</f>
        <v>1125.95</v>
      </c>
      <c r="D23" s="35">
        <f>VLOOKUP(A23,NIFTY_dump!$A$4:$H$2003,8,0)</f>
        <v>104.45</v>
      </c>
      <c r="E23" s="24">
        <f>VLOOKUP(A23,NIFTY_dump!$A$4:$D$2003,4,0)</f>
        <v>24</v>
      </c>
      <c r="F23" s="24">
        <f>VLOOKUP(A23,NIFTY_dump!$A$4:$C$2003,3,0)</f>
        <v>392</v>
      </c>
      <c r="G23" s="24">
        <f>VLOOKUP(A23,NIFTY_dump!$A$4:$E$2003,5,0)</f>
        <v>64</v>
      </c>
      <c r="H23" s="24">
        <f>VLOOKUP(A23,NIFTY_dump!$A$4:$F$2003,6,0)</f>
        <v>21.99</v>
      </c>
      <c r="I23" s="35">
        <f>VLOOKUP(A23,NIFTY_dump!$A$4:$S$2003,19,0)</f>
        <v>38.5</v>
      </c>
      <c r="J23" s="35">
        <f>VLOOKUP(A23,NIFTY_dump!$A$4:$R$2003,18,0)</f>
        <v>-17.899999999999999</v>
      </c>
      <c r="K23" s="24">
        <f>VLOOKUP(A23,NIFTY_dump!$A$4:$V$2003,22,0)</f>
        <v>123</v>
      </c>
      <c r="L23" s="24">
        <f>VLOOKUP(A23,NIFTY_dump!$A$4:$W$2003,23,0)</f>
        <v>17726</v>
      </c>
      <c r="M23" s="24">
        <f>VLOOKUP(A23,NIFTY_dump!$A$4:$U$2003,21,0)</f>
        <v>11446</v>
      </c>
      <c r="N23" s="24">
        <f>VLOOKUP(A23,NIFTY_dump!$A$4:$T$2003,20,0)</f>
        <v>25.44</v>
      </c>
    </row>
    <row r="24" spans="1:14">
      <c r="A24" s="24">
        <v>22</v>
      </c>
      <c r="B24" s="34">
        <f>NIFTY_dump!M25</f>
        <v>13850</v>
      </c>
      <c r="C24" s="35">
        <f>VLOOKUP(A24,NIFTY_dump!$A$4:$G$2003,7,0)</f>
        <v>1068.1500000000001</v>
      </c>
      <c r="D24" s="35">
        <f>VLOOKUP(A24,NIFTY_dump!$A$4:$H$2003,8,0)</f>
        <v>73.95</v>
      </c>
      <c r="E24" s="24" t="str">
        <f>VLOOKUP(A24,NIFTY_dump!$A$4:$D$2003,4,0)</f>
        <v>-</v>
      </c>
      <c r="F24" s="24">
        <f>VLOOKUP(A24,NIFTY_dump!$A$4:$C$2003,3,0)</f>
        <v>16</v>
      </c>
      <c r="G24" s="24">
        <f>VLOOKUP(A24,NIFTY_dump!$A$4:$E$2003,5,0)</f>
        <v>1</v>
      </c>
      <c r="H24" s="24">
        <f>VLOOKUP(A24,NIFTY_dump!$A$4:$F$2003,6,0)</f>
        <v>19.13</v>
      </c>
      <c r="I24" s="35">
        <f>VLOOKUP(A24,NIFTY_dump!$A$4:$S$2003,19,0)</f>
        <v>42.6</v>
      </c>
      <c r="J24" s="35">
        <f>VLOOKUP(A24,NIFTY_dump!$A$4:$R$2003,18,0)</f>
        <v>-19.7</v>
      </c>
      <c r="K24" s="24">
        <f>VLOOKUP(A24,NIFTY_dump!$A$4:$V$2003,22,0)</f>
        <v>-211</v>
      </c>
      <c r="L24" s="24">
        <f>VLOOKUP(A24,NIFTY_dump!$A$4:$W$2003,23,0)</f>
        <v>199</v>
      </c>
      <c r="M24" s="24">
        <f>VLOOKUP(A24,NIFTY_dump!$A$4:$U$2003,21,0)</f>
        <v>733</v>
      </c>
      <c r="N24" s="24">
        <f>VLOOKUP(A24,NIFTY_dump!$A$4:$T$2003,20,0)</f>
        <v>25.26</v>
      </c>
    </row>
    <row r="25" spans="1:14">
      <c r="A25" s="24">
        <v>23</v>
      </c>
      <c r="B25" s="34">
        <f>NIFTY_dump!M26</f>
        <v>13900</v>
      </c>
      <c r="C25" s="35">
        <f>VLOOKUP(A25,NIFTY_dump!$A$4:$G$2003,7,0)</f>
        <v>1017.35</v>
      </c>
      <c r="D25" s="35">
        <f>VLOOKUP(A25,NIFTY_dump!$A$4:$H$2003,8,0)</f>
        <v>90.1</v>
      </c>
      <c r="E25" s="24">
        <f>VLOOKUP(A25,NIFTY_dump!$A$4:$D$2003,4,0)</f>
        <v>-17</v>
      </c>
      <c r="F25" s="24">
        <f>VLOOKUP(A25,NIFTY_dump!$A$4:$C$2003,3,0)</f>
        <v>72</v>
      </c>
      <c r="G25" s="24">
        <f>VLOOKUP(A25,NIFTY_dump!$A$4:$E$2003,5,0)</f>
        <v>34</v>
      </c>
      <c r="H25" s="24">
        <f>VLOOKUP(A25,NIFTY_dump!$A$4:$F$2003,6,0)</f>
        <v>18.059999999999999</v>
      </c>
      <c r="I25" s="35">
        <f>VLOOKUP(A25,NIFTY_dump!$A$4:$S$2003,19,0)</f>
        <v>47.65</v>
      </c>
      <c r="J25" s="35">
        <f>VLOOKUP(A25,NIFTY_dump!$A$4:$R$2003,18,0)</f>
        <v>-21.15</v>
      </c>
      <c r="K25" s="24">
        <f>VLOOKUP(A25,NIFTY_dump!$A$4:$V$2003,22,0)</f>
        <v>-703</v>
      </c>
      <c r="L25" s="24">
        <f>VLOOKUP(A25,NIFTY_dump!$A$4:$W$2003,23,0)</f>
        <v>10546</v>
      </c>
      <c r="M25" s="24">
        <f>VLOOKUP(A25,NIFTY_dump!$A$4:$U$2003,21,0)</f>
        <v>9530</v>
      </c>
      <c r="N25" s="24">
        <f>VLOOKUP(A25,NIFTY_dump!$A$4:$T$2003,20,0)</f>
        <v>25.11</v>
      </c>
    </row>
    <row r="26" spans="1:14">
      <c r="A26" s="24">
        <v>24</v>
      </c>
      <c r="B26" s="34">
        <f>NIFTY_dump!M27</f>
        <v>13950</v>
      </c>
      <c r="C26" s="35" t="str">
        <f>VLOOKUP(A26,NIFTY_dump!$A$4:$G$2003,7,0)</f>
        <v>-</v>
      </c>
      <c r="D26" s="35" t="str">
        <f>VLOOKUP(A26,NIFTY_dump!$A$4:$H$2003,8,0)</f>
        <v>-</v>
      </c>
      <c r="E26" s="24" t="str">
        <f>VLOOKUP(A26,NIFTY_dump!$A$4:$D$2003,4,0)</f>
        <v>-</v>
      </c>
      <c r="F26" s="24">
        <f>VLOOKUP(A26,NIFTY_dump!$A$4:$C$2003,3,0)</f>
        <v>94</v>
      </c>
      <c r="G26" s="24" t="str">
        <f>VLOOKUP(A26,NIFTY_dump!$A$4:$E$2003,5,0)</f>
        <v>-</v>
      </c>
      <c r="H26" s="24" t="str">
        <f>VLOOKUP(A26,NIFTY_dump!$A$4:$F$2003,6,0)</f>
        <v>-</v>
      </c>
      <c r="I26" s="35">
        <f>VLOOKUP(A26,NIFTY_dump!$A$4:$S$2003,19,0)</f>
        <v>52.65</v>
      </c>
      <c r="J26" s="35">
        <f>VLOOKUP(A26,NIFTY_dump!$A$4:$R$2003,18,0)</f>
        <v>-22.9</v>
      </c>
      <c r="K26" s="24">
        <f>VLOOKUP(A26,NIFTY_dump!$A$4:$V$2003,22,0)</f>
        <v>-20</v>
      </c>
      <c r="L26" s="24">
        <f>VLOOKUP(A26,NIFTY_dump!$A$4:$W$2003,23,0)</f>
        <v>508</v>
      </c>
      <c r="M26" s="24">
        <f>VLOOKUP(A26,NIFTY_dump!$A$4:$U$2003,21,0)</f>
        <v>202</v>
      </c>
      <c r="N26" s="24">
        <f>VLOOKUP(A26,NIFTY_dump!$A$4:$T$2003,20,0)</f>
        <v>24.87</v>
      </c>
    </row>
    <row r="27" spans="1:14">
      <c r="A27" s="24">
        <v>25</v>
      </c>
      <c r="B27" s="34">
        <f>NIFTY_dump!M28</f>
        <v>14000</v>
      </c>
      <c r="C27" s="35">
        <f>VLOOKUP(A27,NIFTY_dump!$A$4:$G$2003,7,0)</f>
        <v>932</v>
      </c>
      <c r="D27" s="35">
        <f>VLOOKUP(A27,NIFTY_dump!$A$4:$H$2003,8,0)</f>
        <v>88.95</v>
      </c>
      <c r="E27" s="24">
        <f>VLOOKUP(A27,NIFTY_dump!$A$4:$D$2003,4,0)</f>
        <v>-492</v>
      </c>
      <c r="F27" s="24">
        <f>VLOOKUP(A27,NIFTY_dump!$A$4:$C$2003,3,0)</f>
        <v>4844</v>
      </c>
      <c r="G27" s="24">
        <f>VLOOKUP(A27,NIFTY_dump!$A$4:$E$2003,5,0)</f>
        <v>1080</v>
      </c>
      <c r="H27" s="24">
        <f>VLOOKUP(A27,NIFTY_dump!$A$4:$F$2003,6,0)</f>
        <v>19.350000000000001</v>
      </c>
      <c r="I27" s="35">
        <f>VLOOKUP(A27,NIFTY_dump!$A$4:$S$2003,19,0)</f>
        <v>58</v>
      </c>
      <c r="J27" s="35">
        <f>VLOOKUP(A27,NIFTY_dump!$A$4:$R$2003,18,0)</f>
        <v>-24.55</v>
      </c>
      <c r="K27" s="24">
        <f>VLOOKUP(A27,NIFTY_dump!$A$4:$V$2003,22,0)</f>
        <v>4464</v>
      </c>
      <c r="L27" s="24">
        <f>VLOOKUP(A27,NIFTY_dump!$A$4:$W$2003,23,0)</f>
        <v>50451</v>
      </c>
      <c r="M27" s="24">
        <f>VLOOKUP(A27,NIFTY_dump!$A$4:$U$2003,21,0)</f>
        <v>32112</v>
      </c>
      <c r="N27" s="24">
        <f>VLOOKUP(A27,NIFTY_dump!$A$4:$T$2003,20,0)</f>
        <v>24.68</v>
      </c>
    </row>
    <row r="28" spans="1:14">
      <c r="A28" s="24">
        <v>26</v>
      </c>
      <c r="B28" s="34">
        <f>NIFTY_dump!M29</f>
        <v>14050</v>
      </c>
      <c r="C28" s="35">
        <f>VLOOKUP(A28,NIFTY_dump!$A$4:$G$2003,7,0)</f>
        <v>886.35</v>
      </c>
      <c r="D28" s="35">
        <f>VLOOKUP(A28,NIFTY_dump!$A$4:$H$2003,8,0)</f>
        <v>258.35000000000002</v>
      </c>
      <c r="E28" s="24" t="str">
        <f>VLOOKUP(A28,NIFTY_dump!$A$4:$D$2003,4,0)</f>
        <v>-</v>
      </c>
      <c r="F28" s="24">
        <f>VLOOKUP(A28,NIFTY_dump!$A$4:$C$2003,3,0)</f>
        <v>60</v>
      </c>
      <c r="G28" s="24">
        <f>VLOOKUP(A28,NIFTY_dump!$A$4:$E$2003,5,0)</f>
        <v>2</v>
      </c>
      <c r="H28" s="24">
        <f>VLOOKUP(A28,NIFTY_dump!$A$4:$F$2003,6,0)</f>
        <v>19.61</v>
      </c>
      <c r="I28" s="35">
        <f>VLOOKUP(A28,NIFTY_dump!$A$4:$S$2003,19,0)</f>
        <v>62.7</v>
      </c>
      <c r="J28" s="35">
        <f>VLOOKUP(A28,NIFTY_dump!$A$4:$R$2003,18,0)</f>
        <v>-27.05</v>
      </c>
      <c r="K28" s="24">
        <f>VLOOKUP(A28,NIFTY_dump!$A$4:$V$2003,22,0)</f>
        <v>96</v>
      </c>
      <c r="L28" s="24">
        <f>VLOOKUP(A28,NIFTY_dump!$A$4:$W$2003,23,0)</f>
        <v>370</v>
      </c>
      <c r="M28" s="24">
        <f>VLOOKUP(A28,NIFTY_dump!$A$4:$U$2003,21,0)</f>
        <v>805</v>
      </c>
      <c r="N28" s="24">
        <f>VLOOKUP(A28,NIFTY_dump!$A$4:$T$2003,20,0)</f>
        <v>24.39</v>
      </c>
    </row>
    <row r="29" spans="1:14">
      <c r="A29" s="24">
        <v>27</v>
      </c>
      <c r="B29" s="34">
        <f>NIFTY_dump!M30</f>
        <v>14100</v>
      </c>
      <c r="C29" s="35">
        <f>VLOOKUP(A29,NIFTY_dump!$A$4:$G$2003,7,0)</f>
        <v>832.15</v>
      </c>
      <c r="D29" s="35">
        <f>VLOOKUP(A29,NIFTY_dump!$A$4:$H$2003,8,0)</f>
        <v>71.099999999999994</v>
      </c>
      <c r="E29" s="24">
        <f>VLOOKUP(A29,NIFTY_dump!$A$4:$D$2003,4,0)</f>
        <v>-4</v>
      </c>
      <c r="F29" s="24">
        <f>VLOOKUP(A29,NIFTY_dump!$A$4:$C$2003,3,0)</f>
        <v>470</v>
      </c>
      <c r="G29" s="24">
        <f>VLOOKUP(A29,NIFTY_dump!$A$4:$E$2003,5,0)</f>
        <v>37</v>
      </c>
      <c r="H29" s="24">
        <f>VLOOKUP(A29,NIFTY_dump!$A$4:$F$2003,6,0)</f>
        <v>19.399999999999999</v>
      </c>
      <c r="I29" s="35">
        <f>VLOOKUP(A29,NIFTY_dump!$A$4:$S$2003,19,0)</f>
        <v>69.05</v>
      </c>
      <c r="J29" s="35">
        <f>VLOOKUP(A29,NIFTY_dump!$A$4:$R$2003,18,0)</f>
        <v>-28.35</v>
      </c>
      <c r="K29" s="24">
        <f>VLOOKUP(A29,NIFTY_dump!$A$4:$V$2003,22,0)</f>
        <v>1259</v>
      </c>
      <c r="L29" s="24">
        <f>VLOOKUP(A29,NIFTY_dump!$A$4:$W$2003,23,0)</f>
        <v>9895</v>
      </c>
      <c r="M29" s="24">
        <f>VLOOKUP(A29,NIFTY_dump!$A$4:$U$2003,21,0)</f>
        <v>11924</v>
      </c>
      <c r="N29" s="24">
        <f>VLOOKUP(A29,NIFTY_dump!$A$4:$T$2003,20,0)</f>
        <v>24.09</v>
      </c>
    </row>
    <row r="30" spans="1:14">
      <c r="A30" s="24">
        <v>28</v>
      </c>
      <c r="B30" s="34">
        <f>NIFTY_dump!M31</f>
        <v>14150</v>
      </c>
      <c r="C30" s="35">
        <f>VLOOKUP(A30,NIFTY_dump!$A$4:$G$2003,7,0)</f>
        <v>798.6</v>
      </c>
      <c r="D30" s="35">
        <f>VLOOKUP(A30,NIFTY_dump!$A$4:$H$2003,8,0)</f>
        <v>112.2</v>
      </c>
      <c r="E30" s="24" t="str">
        <f>VLOOKUP(A30,NIFTY_dump!$A$4:$D$2003,4,0)</f>
        <v>-</v>
      </c>
      <c r="F30" s="24">
        <f>VLOOKUP(A30,NIFTY_dump!$A$4:$C$2003,3,0)</f>
        <v>82</v>
      </c>
      <c r="G30" s="24">
        <f>VLOOKUP(A30,NIFTY_dump!$A$4:$E$2003,5,0)</f>
        <v>1</v>
      </c>
      <c r="H30" s="24">
        <f>VLOOKUP(A30,NIFTY_dump!$A$4:$F$2003,6,0)</f>
        <v>19.63</v>
      </c>
      <c r="I30" s="35">
        <f>VLOOKUP(A30,NIFTY_dump!$A$4:$S$2003,19,0)</f>
        <v>76.05</v>
      </c>
      <c r="J30" s="35">
        <f>VLOOKUP(A30,NIFTY_dump!$A$4:$R$2003,18,0)</f>
        <v>-30.35</v>
      </c>
      <c r="K30" s="24">
        <f>VLOOKUP(A30,NIFTY_dump!$A$4:$V$2003,22,0)</f>
        <v>-89</v>
      </c>
      <c r="L30" s="24">
        <f>VLOOKUP(A30,NIFTY_dump!$A$4:$W$2003,23,0)</f>
        <v>476</v>
      </c>
      <c r="M30" s="24">
        <f>VLOOKUP(A30,NIFTY_dump!$A$4:$U$2003,21,0)</f>
        <v>390</v>
      </c>
      <c r="N30" s="24">
        <f>VLOOKUP(A30,NIFTY_dump!$A$4:$T$2003,20,0)</f>
        <v>23.92</v>
      </c>
    </row>
    <row r="31" spans="1:14">
      <c r="A31" s="24">
        <v>29</v>
      </c>
      <c r="B31" s="34">
        <f>NIFTY_dump!M32</f>
        <v>14200</v>
      </c>
      <c r="C31" s="35">
        <f>VLOOKUP(A31,NIFTY_dump!$A$4:$G$2003,7,0)</f>
        <v>750.9</v>
      </c>
      <c r="D31" s="35">
        <f>VLOOKUP(A31,NIFTY_dump!$A$4:$H$2003,8,0)</f>
        <v>70.900000000000006</v>
      </c>
      <c r="E31" s="24">
        <f>VLOOKUP(A31,NIFTY_dump!$A$4:$D$2003,4,0)</f>
        <v>117</v>
      </c>
      <c r="F31" s="24">
        <f>VLOOKUP(A31,NIFTY_dump!$A$4:$C$2003,3,0)</f>
        <v>1206</v>
      </c>
      <c r="G31" s="24">
        <f>VLOOKUP(A31,NIFTY_dump!$A$4:$E$2003,5,0)</f>
        <v>531</v>
      </c>
      <c r="H31" s="24">
        <f>VLOOKUP(A31,NIFTY_dump!$A$4:$F$2003,6,0)</f>
        <v>19.75</v>
      </c>
      <c r="I31" s="35">
        <f>VLOOKUP(A31,NIFTY_dump!$A$4:$S$2003,19,0)</f>
        <v>83.4</v>
      </c>
      <c r="J31" s="35">
        <f>VLOOKUP(A31,NIFTY_dump!$A$4:$R$2003,18,0)</f>
        <v>-32.4</v>
      </c>
      <c r="K31" s="24">
        <f>VLOOKUP(A31,NIFTY_dump!$A$4:$V$2003,22,0)</f>
        <v>-437</v>
      </c>
      <c r="L31" s="24">
        <f>VLOOKUP(A31,NIFTY_dump!$A$4:$W$2003,23,0)</f>
        <v>15049</v>
      </c>
      <c r="M31" s="24">
        <f>VLOOKUP(A31,NIFTY_dump!$A$4:$U$2003,21,0)</f>
        <v>15143</v>
      </c>
      <c r="N31" s="24">
        <f>VLOOKUP(A31,NIFTY_dump!$A$4:$T$2003,20,0)</f>
        <v>23.7</v>
      </c>
    </row>
    <row r="32" spans="1:14">
      <c r="A32" s="24">
        <v>30</v>
      </c>
      <c r="B32" s="34">
        <f>NIFTY_dump!M33</f>
        <v>14250</v>
      </c>
      <c r="C32" s="35">
        <f>VLOOKUP(A32,NIFTY_dump!$A$4:$G$2003,7,0)</f>
        <v>712.5</v>
      </c>
      <c r="D32" s="35">
        <f>VLOOKUP(A32,NIFTY_dump!$A$4:$H$2003,8,0)</f>
        <v>56.3</v>
      </c>
      <c r="E32" s="24" t="str">
        <f>VLOOKUP(A32,NIFTY_dump!$A$4:$D$2003,4,0)</f>
        <v>-</v>
      </c>
      <c r="F32" s="24">
        <f>VLOOKUP(A32,NIFTY_dump!$A$4:$C$2003,3,0)</f>
        <v>143</v>
      </c>
      <c r="G32" s="24">
        <f>VLOOKUP(A32,NIFTY_dump!$A$4:$E$2003,5,0)</f>
        <v>7</v>
      </c>
      <c r="H32" s="24">
        <f>VLOOKUP(A32,NIFTY_dump!$A$4:$F$2003,6,0)</f>
        <v>19.45</v>
      </c>
      <c r="I32" s="35">
        <f>VLOOKUP(A32,NIFTY_dump!$A$4:$S$2003,19,0)</f>
        <v>92.1</v>
      </c>
      <c r="J32" s="35">
        <f>VLOOKUP(A32,NIFTY_dump!$A$4:$R$2003,18,0)</f>
        <v>-34.5</v>
      </c>
      <c r="K32" s="24">
        <f>VLOOKUP(A32,NIFTY_dump!$A$4:$V$2003,22,0)</f>
        <v>-23</v>
      </c>
      <c r="L32" s="24">
        <f>VLOOKUP(A32,NIFTY_dump!$A$4:$W$2003,23,0)</f>
        <v>743</v>
      </c>
      <c r="M32" s="24">
        <f>VLOOKUP(A32,NIFTY_dump!$A$4:$U$2003,21,0)</f>
        <v>678</v>
      </c>
      <c r="N32" s="24">
        <f>VLOOKUP(A32,NIFTY_dump!$A$4:$T$2003,20,0)</f>
        <v>23.48</v>
      </c>
    </row>
    <row r="33" spans="1:14">
      <c r="A33" s="24">
        <v>31</v>
      </c>
      <c r="B33" s="34">
        <f>NIFTY_dump!M34</f>
        <v>14300</v>
      </c>
      <c r="C33" s="35">
        <f>VLOOKUP(A33,NIFTY_dump!$A$4:$G$2003,7,0)</f>
        <v>677</v>
      </c>
      <c r="D33" s="35">
        <f>VLOOKUP(A33,NIFTY_dump!$A$4:$H$2003,8,0)</f>
        <v>70.099999999999994</v>
      </c>
      <c r="E33" s="24">
        <f>VLOOKUP(A33,NIFTY_dump!$A$4:$D$2003,4,0)</f>
        <v>-44</v>
      </c>
      <c r="F33" s="24">
        <f>VLOOKUP(A33,NIFTY_dump!$A$4:$C$2003,3,0)</f>
        <v>1536</v>
      </c>
      <c r="G33" s="24">
        <f>VLOOKUP(A33,NIFTY_dump!$A$4:$E$2003,5,0)</f>
        <v>312</v>
      </c>
      <c r="H33" s="24">
        <f>VLOOKUP(A33,NIFTY_dump!$A$4:$F$2003,6,0)</f>
        <v>20.149999999999999</v>
      </c>
      <c r="I33" s="35">
        <f>VLOOKUP(A33,NIFTY_dump!$A$4:$S$2003,19,0)</f>
        <v>101</v>
      </c>
      <c r="J33" s="35">
        <f>VLOOKUP(A33,NIFTY_dump!$A$4:$R$2003,18,0)</f>
        <v>-36.75</v>
      </c>
      <c r="K33" s="24">
        <f>VLOOKUP(A33,NIFTY_dump!$A$4:$V$2003,22,0)</f>
        <v>378</v>
      </c>
      <c r="L33" s="24">
        <f>VLOOKUP(A33,NIFTY_dump!$A$4:$W$2003,23,0)</f>
        <v>13289</v>
      </c>
      <c r="M33" s="24">
        <f>VLOOKUP(A33,NIFTY_dump!$A$4:$U$2003,21,0)</f>
        <v>10732</v>
      </c>
      <c r="N33" s="24">
        <f>VLOOKUP(A33,NIFTY_dump!$A$4:$T$2003,20,0)</f>
        <v>23.3</v>
      </c>
    </row>
    <row r="34" spans="1:14">
      <c r="A34" s="24">
        <v>32</v>
      </c>
      <c r="B34" s="34">
        <f>NIFTY_dump!M35</f>
        <v>14350</v>
      </c>
      <c r="C34" s="35">
        <f>VLOOKUP(A34,NIFTY_dump!$A$4:$G$2003,7,0)</f>
        <v>619.9</v>
      </c>
      <c r="D34" s="35">
        <f>VLOOKUP(A34,NIFTY_dump!$A$4:$H$2003,8,0)</f>
        <v>52.25</v>
      </c>
      <c r="E34" s="24">
        <f>VLOOKUP(A34,NIFTY_dump!$A$4:$D$2003,4,0)</f>
        <v>-4</v>
      </c>
      <c r="F34" s="24">
        <f>VLOOKUP(A34,NIFTY_dump!$A$4:$C$2003,3,0)</f>
        <v>166</v>
      </c>
      <c r="G34" s="24">
        <f>VLOOKUP(A34,NIFTY_dump!$A$4:$E$2003,5,0)</f>
        <v>13</v>
      </c>
      <c r="H34" s="24">
        <f>VLOOKUP(A34,NIFTY_dump!$A$4:$F$2003,6,0)</f>
        <v>18.2</v>
      </c>
      <c r="I34" s="35">
        <f>VLOOKUP(A34,NIFTY_dump!$A$4:$S$2003,19,0)</f>
        <v>111.45</v>
      </c>
      <c r="J34" s="35">
        <f>VLOOKUP(A34,NIFTY_dump!$A$4:$R$2003,18,0)</f>
        <v>-40.25</v>
      </c>
      <c r="K34" s="24">
        <f>VLOOKUP(A34,NIFTY_dump!$A$4:$V$2003,22,0)</f>
        <v>-119</v>
      </c>
      <c r="L34" s="24">
        <f>VLOOKUP(A34,NIFTY_dump!$A$4:$W$2003,23,0)</f>
        <v>718</v>
      </c>
      <c r="M34" s="24">
        <f>VLOOKUP(A34,NIFTY_dump!$A$4:$U$2003,21,0)</f>
        <v>1357</v>
      </c>
      <c r="N34" s="24">
        <f>VLOOKUP(A34,NIFTY_dump!$A$4:$T$2003,20,0)</f>
        <v>23.2</v>
      </c>
    </row>
    <row r="35" spans="1:14">
      <c r="A35" s="24">
        <v>33</v>
      </c>
      <c r="B35" s="34">
        <f>NIFTY_dump!M36</f>
        <v>14400</v>
      </c>
      <c r="C35" s="35">
        <f>VLOOKUP(A35,NIFTY_dump!$A$4:$G$2003,7,0)</f>
        <v>599.1</v>
      </c>
      <c r="D35" s="35">
        <f>VLOOKUP(A35,NIFTY_dump!$A$4:$H$2003,8,0)</f>
        <v>67.45</v>
      </c>
      <c r="E35" s="24">
        <f>VLOOKUP(A35,NIFTY_dump!$A$4:$D$2003,4,0)</f>
        <v>-152</v>
      </c>
      <c r="F35" s="24">
        <f>VLOOKUP(A35,NIFTY_dump!$A$4:$C$2003,3,0)</f>
        <v>1822</v>
      </c>
      <c r="G35" s="24">
        <f>VLOOKUP(A35,NIFTY_dump!$A$4:$E$2003,5,0)</f>
        <v>670</v>
      </c>
      <c r="H35" s="24">
        <f>VLOOKUP(A35,NIFTY_dump!$A$4:$F$2003,6,0)</f>
        <v>20.170000000000002</v>
      </c>
      <c r="I35" s="35">
        <f>VLOOKUP(A35,NIFTY_dump!$A$4:$S$2003,19,0)</f>
        <v>122.75</v>
      </c>
      <c r="J35" s="35">
        <f>VLOOKUP(A35,NIFTY_dump!$A$4:$R$2003,18,0)</f>
        <v>-41.05</v>
      </c>
      <c r="K35" s="24">
        <f>VLOOKUP(A35,NIFTY_dump!$A$4:$V$2003,22,0)</f>
        <v>73</v>
      </c>
      <c r="L35" s="24">
        <f>VLOOKUP(A35,NIFTY_dump!$A$4:$W$2003,23,0)</f>
        <v>13128</v>
      </c>
      <c r="M35" s="24">
        <f>VLOOKUP(A35,NIFTY_dump!$A$4:$U$2003,21,0)</f>
        <v>11594</v>
      </c>
      <c r="N35" s="24">
        <f>VLOOKUP(A35,NIFTY_dump!$A$4:$T$2003,20,0)</f>
        <v>23.03</v>
      </c>
    </row>
    <row r="36" spans="1:14">
      <c r="A36" s="24">
        <v>34</v>
      </c>
      <c r="B36" s="34">
        <f>NIFTY_dump!M37</f>
        <v>14450</v>
      </c>
      <c r="C36" s="35">
        <f>VLOOKUP(A36,NIFTY_dump!$A$4:$G$2003,7,0)</f>
        <v>562.65</v>
      </c>
      <c r="D36" s="35">
        <f>VLOOKUP(A36,NIFTY_dump!$A$4:$H$2003,8,0)</f>
        <v>69.8</v>
      </c>
      <c r="E36" s="24">
        <f>VLOOKUP(A36,NIFTY_dump!$A$4:$D$2003,4,0)</f>
        <v>-15</v>
      </c>
      <c r="F36" s="24">
        <f>VLOOKUP(A36,NIFTY_dump!$A$4:$C$2003,3,0)</f>
        <v>272</v>
      </c>
      <c r="G36" s="24">
        <f>VLOOKUP(A36,NIFTY_dump!$A$4:$E$2003,5,0)</f>
        <v>85</v>
      </c>
      <c r="H36" s="24">
        <f>VLOOKUP(A36,NIFTY_dump!$A$4:$F$2003,6,0)</f>
        <v>20.170000000000002</v>
      </c>
      <c r="I36" s="35">
        <f>VLOOKUP(A36,NIFTY_dump!$A$4:$S$2003,19,0)</f>
        <v>134.9</v>
      </c>
      <c r="J36" s="35">
        <f>VLOOKUP(A36,NIFTY_dump!$A$4:$R$2003,18,0)</f>
        <v>-43.95</v>
      </c>
      <c r="K36" s="24">
        <f>VLOOKUP(A36,NIFTY_dump!$A$4:$V$2003,22,0)</f>
        <v>446</v>
      </c>
      <c r="L36" s="24">
        <f>VLOOKUP(A36,NIFTY_dump!$A$4:$W$2003,23,0)</f>
        <v>939</v>
      </c>
      <c r="M36" s="24">
        <f>VLOOKUP(A36,NIFTY_dump!$A$4:$U$2003,21,0)</f>
        <v>1116</v>
      </c>
      <c r="N36" s="24">
        <f>VLOOKUP(A36,NIFTY_dump!$A$4:$T$2003,20,0)</f>
        <v>22.83</v>
      </c>
    </row>
    <row r="37" spans="1:14">
      <c r="A37" s="24">
        <v>35</v>
      </c>
      <c r="B37" s="34">
        <f>NIFTY_dump!M38</f>
        <v>14500</v>
      </c>
      <c r="C37" s="35">
        <f>VLOOKUP(A37,NIFTY_dump!$A$4:$G$2003,7,0)</f>
        <v>518.65</v>
      </c>
      <c r="D37" s="35">
        <f>VLOOKUP(A37,NIFTY_dump!$A$4:$H$2003,8,0)</f>
        <v>55.25</v>
      </c>
      <c r="E37" s="24">
        <f>VLOOKUP(A37,NIFTY_dump!$A$4:$D$2003,4,0)</f>
        <v>-439</v>
      </c>
      <c r="F37" s="24">
        <f>VLOOKUP(A37,NIFTY_dump!$A$4:$C$2003,3,0)</f>
        <v>17795</v>
      </c>
      <c r="G37" s="24">
        <f>VLOOKUP(A37,NIFTY_dump!$A$4:$E$2003,5,0)</f>
        <v>3288</v>
      </c>
      <c r="H37" s="24">
        <f>VLOOKUP(A37,NIFTY_dump!$A$4:$F$2003,6,0)</f>
        <v>19.829999999999998</v>
      </c>
      <c r="I37" s="35">
        <f>VLOOKUP(A37,NIFTY_dump!$A$4:$S$2003,19,0)</f>
        <v>147.19999999999999</v>
      </c>
      <c r="J37" s="35">
        <f>VLOOKUP(A37,NIFTY_dump!$A$4:$R$2003,18,0)</f>
        <v>-47.25</v>
      </c>
      <c r="K37" s="24">
        <f>VLOOKUP(A37,NIFTY_dump!$A$4:$V$2003,22,0)</f>
        <v>522</v>
      </c>
      <c r="L37" s="24">
        <f>VLOOKUP(A37,NIFTY_dump!$A$4:$W$2003,23,0)</f>
        <v>33489</v>
      </c>
      <c r="M37" s="24">
        <f>VLOOKUP(A37,NIFTY_dump!$A$4:$U$2003,21,0)</f>
        <v>30264</v>
      </c>
      <c r="N37" s="24">
        <f>VLOOKUP(A37,NIFTY_dump!$A$4:$T$2003,20,0)</f>
        <v>22.65</v>
      </c>
    </row>
    <row r="38" spans="1:14">
      <c r="A38" s="24">
        <v>36</v>
      </c>
      <c r="B38" s="34">
        <f>NIFTY_dump!M39</f>
        <v>14550</v>
      </c>
      <c r="C38" s="35">
        <f>VLOOKUP(A38,NIFTY_dump!$A$4:$G$2003,7,0)</f>
        <v>489.05</v>
      </c>
      <c r="D38" s="35">
        <f>VLOOKUP(A38,NIFTY_dump!$A$4:$H$2003,8,0)</f>
        <v>56.25</v>
      </c>
      <c r="E38" s="24">
        <f>VLOOKUP(A38,NIFTY_dump!$A$4:$D$2003,4,0)</f>
        <v>-12</v>
      </c>
      <c r="F38" s="24">
        <f>VLOOKUP(A38,NIFTY_dump!$A$4:$C$2003,3,0)</f>
        <v>565</v>
      </c>
      <c r="G38" s="24">
        <f>VLOOKUP(A38,NIFTY_dump!$A$4:$E$2003,5,0)</f>
        <v>106</v>
      </c>
      <c r="H38" s="24">
        <f>VLOOKUP(A38,NIFTY_dump!$A$4:$F$2003,6,0)</f>
        <v>19.96</v>
      </c>
      <c r="I38" s="35">
        <f>VLOOKUP(A38,NIFTY_dump!$A$4:$S$2003,19,0)</f>
        <v>160.1</v>
      </c>
      <c r="J38" s="35">
        <f>VLOOKUP(A38,NIFTY_dump!$A$4:$R$2003,18,0)</f>
        <v>-50.3</v>
      </c>
      <c r="K38" s="24">
        <f>VLOOKUP(A38,NIFTY_dump!$A$4:$V$2003,22,0)</f>
        <v>-53</v>
      </c>
      <c r="L38" s="24">
        <f>VLOOKUP(A38,NIFTY_dump!$A$4:$W$2003,23,0)</f>
        <v>774</v>
      </c>
      <c r="M38" s="24">
        <f>VLOOKUP(A38,NIFTY_dump!$A$4:$U$2003,21,0)</f>
        <v>753</v>
      </c>
      <c r="N38" s="24">
        <f>VLOOKUP(A38,NIFTY_dump!$A$4:$T$2003,20,0)</f>
        <v>22.57</v>
      </c>
    </row>
    <row r="39" spans="1:14">
      <c r="A39" s="24">
        <v>37</v>
      </c>
      <c r="B39" s="34">
        <f>NIFTY_dump!M40</f>
        <v>14600</v>
      </c>
      <c r="C39" s="35">
        <f>VLOOKUP(A39,NIFTY_dump!$A$4:$G$2003,7,0)</f>
        <v>450</v>
      </c>
      <c r="D39" s="35">
        <f>VLOOKUP(A39,NIFTY_dump!$A$4:$H$2003,8,0)</f>
        <v>51.85</v>
      </c>
      <c r="E39" s="24">
        <f>VLOOKUP(A39,NIFTY_dump!$A$4:$D$2003,4,0)</f>
        <v>-870</v>
      </c>
      <c r="F39" s="24">
        <f>VLOOKUP(A39,NIFTY_dump!$A$4:$C$2003,3,0)</f>
        <v>10187</v>
      </c>
      <c r="G39" s="24">
        <f>VLOOKUP(A39,NIFTY_dump!$A$4:$E$2003,5,0)</f>
        <v>4590</v>
      </c>
      <c r="H39" s="24">
        <f>VLOOKUP(A39,NIFTY_dump!$A$4:$F$2003,6,0)</f>
        <v>19.62</v>
      </c>
      <c r="I39" s="35">
        <f>VLOOKUP(A39,NIFTY_dump!$A$4:$S$2003,19,0)</f>
        <v>177.8</v>
      </c>
      <c r="J39" s="35">
        <f>VLOOKUP(A39,NIFTY_dump!$A$4:$R$2003,18,0)</f>
        <v>-50.5</v>
      </c>
      <c r="K39" s="24">
        <f>VLOOKUP(A39,NIFTY_dump!$A$4:$V$2003,22,0)</f>
        <v>2059</v>
      </c>
      <c r="L39" s="24">
        <f>VLOOKUP(A39,NIFTY_dump!$A$4:$W$2003,23,0)</f>
        <v>20696</v>
      </c>
      <c r="M39" s="24">
        <f>VLOOKUP(A39,NIFTY_dump!$A$4:$U$2003,21,0)</f>
        <v>17924</v>
      </c>
      <c r="N39" s="24">
        <f>VLOOKUP(A39,NIFTY_dump!$A$4:$T$2003,20,0)</f>
        <v>22.37</v>
      </c>
    </row>
    <row r="40" spans="1:14">
      <c r="A40" s="24">
        <v>38</v>
      </c>
      <c r="B40" s="34">
        <f>NIFTY_dump!M41</f>
        <v>14650</v>
      </c>
      <c r="C40" s="35">
        <f>VLOOKUP(A40,NIFTY_dump!$A$4:$G$2003,7,0)</f>
        <v>414.55</v>
      </c>
      <c r="D40" s="35">
        <f>VLOOKUP(A40,NIFTY_dump!$A$4:$H$2003,8,0)</f>
        <v>46.95</v>
      </c>
      <c r="E40" s="24">
        <f>VLOOKUP(A40,NIFTY_dump!$A$4:$D$2003,4,0)</f>
        <v>-10</v>
      </c>
      <c r="F40" s="24">
        <f>VLOOKUP(A40,NIFTY_dump!$A$4:$C$2003,3,0)</f>
        <v>615</v>
      </c>
      <c r="G40" s="24">
        <f>VLOOKUP(A40,NIFTY_dump!$A$4:$E$2003,5,0)</f>
        <v>390</v>
      </c>
      <c r="H40" s="24">
        <f>VLOOKUP(A40,NIFTY_dump!$A$4:$F$2003,6,0)</f>
        <v>19.739999999999998</v>
      </c>
      <c r="I40" s="35">
        <f>VLOOKUP(A40,NIFTY_dump!$A$4:$S$2003,19,0)</f>
        <v>192.55</v>
      </c>
      <c r="J40" s="35">
        <f>VLOOKUP(A40,NIFTY_dump!$A$4:$R$2003,18,0)</f>
        <v>-51.8</v>
      </c>
      <c r="K40" s="24">
        <f>VLOOKUP(A40,NIFTY_dump!$A$4:$V$2003,22,0)</f>
        <v>-24</v>
      </c>
      <c r="L40" s="24">
        <f>VLOOKUP(A40,NIFTY_dump!$A$4:$W$2003,23,0)</f>
        <v>806</v>
      </c>
      <c r="M40" s="24">
        <f>VLOOKUP(A40,NIFTY_dump!$A$4:$U$2003,21,0)</f>
        <v>931</v>
      </c>
      <c r="N40" s="24">
        <f>VLOOKUP(A40,NIFTY_dump!$A$4:$T$2003,20,0)</f>
        <v>22.16</v>
      </c>
    </row>
    <row r="41" spans="1:14">
      <c r="A41" s="24">
        <v>39</v>
      </c>
      <c r="B41" s="34">
        <f>NIFTY_dump!M42</f>
        <v>14700</v>
      </c>
      <c r="C41" s="35">
        <f>VLOOKUP(A41,NIFTY_dump!$A$4:$G$2003,7,0)</f>
        <v>380</v>
      </c>
      <c r="D41" s="35">
        <f>VLOOKUP(A41,NIFTY_dump!$A$4:$H$2003,8,0)</f>
        <v>42.45</v>
      </c>
      <c r="E41" s="24">
        <f>VLOOKUP(A41,NIFTY_dump!$A$4:$D$2003,4,0)</f>
        <v>-879</v>
      </c>
      <c r="F41" s="24">
        <f>VLOOKUP(A41,NIFTY_dump!$A$4:$C$2003,3,0)</f>
        <v>12965</v>
      </c>
      <c r="G41" s="24">
        <f>VLOOKUP(A41,NIFTY_dump!$A$4:$E$2003,5,0)</f>
        <v>10826</v>
      </c>
      <c r="H41" s="24">
        <f>VLOOKUP(A41,NIFTY_dump!$A$4:$F$2003,6,0)</f>
        <v>19.64</v>
      </c>
      <c r="I41" s="35">
        <f>VLOOKUP(A41,NIFTY_dump!$A$4:$S$2003,19,0)</f>
        <v>210.9</v>
      </c>
      <c r="J41" s="35">
        <f>VLOOKUP(A41,NIFTY_dump!$A$4:$R$2003,18,0)</f>
        <v>-55.55</v>
      </c>
      <c r="K41" s="24">
        <f>VLOOKUP(A41,NIFTY_dump!$A$4:$V$2003,22,0)</f>
        <v>3827</v>
      </c>
      <c r="L41" s="24">
        <f>VLOOKUP(A41,NIFTY_dump!$A$4:$W$2003,23,0)</f>
        <v>14889</v>
      </c>
      <c r="M41" s="24">
        <f>VLOOKUP(A41,NIFTY_dump!$A$4:$U$2003,21,0)</f>
        <v>18482</v>
      </c>
      <c r="N41" s="24">
        <f>VLOOKUP(A41,NIFTY_dump!$A$4:$T$2003,20,0)</f>
        <v>22.08</v>
      </c>
    </row>
    <row r="42" spans="1:14">
      <c r="A42" s="24">
        <v>40</v>
      </c>
      <c r="B42" s="34">
        <f>NIFTY_dump!M43</f>
        <v>14750</v>
      </c>
      <c r="C42" s="35">
        <f>VLOOKUP(A42,NIFTY_dump!$A$4:$G$2003,7,0)</f>
        <v>353.6</v>
      </c>
      <c r="D42" s="35">
        <f>VLOOKUP(A42,NIFTY_dump!$A$4:$H$2003,8,0)</f>
        <v>45.55</v>
      </c>
      <c r="E42" s="24">
        <f>VLOOKUP(A42,NIFTY_dump!$A$4:$D$2003,4,0)</f>
        <v>-130</v>
      </c>
      <c r="F42" s="24">
        <f>VLOOKUP(A42,NIFTY_dump!$A$4:$C$2003,3,0)</f>
        <v>525</v>
      </c>
      <c r="G42" s="24">
        <f>VLOOKUP(A42,NIFTY_dump!$A$4:$E$2003,5,0)</f>
        <v>774</v>
      </c>
      <c r="H42" s="24">
        <f>VLOOKUP(A42,NIFTY_dump!$A$4:$F$2003,6,0)</f>
        <v>19.28</v>
      </c>
      <c r="I42" s="35">
        <f>VLOOKUP(A42,NIFTY_dump!$A$4:$S$2003,19,0)</f>
        <v>227.2</v>
      </c>
      <c r="J42" s="35">
        <f>VLOOKUP(A42,NIFTY_dump!$A$4:$R$2003,18,0)</f>
        <v>-57.6</v>
      </c>
      <c r="K42" s="24">
        <f>VLOOKUP(A42,NIFTY_dump!$A$4:$V$2003,22,0)</f>
        <v>105</v>
      </c>
      <c r="L42" s="24">
        <f>VLOOKUP(A42,NIFTY_dump!$A$4:$W$2003,23,0)</f>
        <v>699</v>
      </c>
      <c r="M42" s="24">
        <f>VLOOKUP(A42,NIFTY_dump!$A$4:$U$2003,21,0)</f>
        <v>1135</v>
      </c>
      <c r="N42" s="24">
        <f>VLOOKUP(A42,NIFTY_dump!$A$4:$T$2003,20,0)</f>
        <v>21.78</v>
      </c>
    </row>
    <row r="43" spans="1:14">
      <c r="A43" s="24">
        <v>41</v>
      </c>
      <c r="B43" s="34">
        <f>NIFTY_dump!M44</f>
        <v>14800</v>
      </c>
      <c r="C43" s="35">
        <f>VLOOKUP(A43,NIFTY_dump!$A$4:$G$2003,7,0)</f>
        <v>317.25</v>
      </c>
      <c r="D43" s="35">
        <f>VLOOKUP(A43,NIFTY_dump!$A$4:$H$2003,8,0)</f>
        <v>35.549999999999997</v>
      </c>
      <c r="E43" s="24">
        <f>VLOOKUP(A43,NIFTY_dump!$A$4:$D$2003,4,0)</f>
        <v>908</v>
      </c>
      <c r="F43" s="24">
        <f>VLOOKUP(A43,NIFTY_dump!$A$4:$C$2003,3,0)</f>
        <v>14534</v>
      </c>
      <c r="G43" s="24">
        <f>VLOOKUP(A43,NIFTY_dump!$A$4:$E$2003,5,0)</f>
        <v>16689</v>
      </c>
      <c r="H43" s="24">
        <f>VLOOKUP(A43,NIFTY_dump!$A$4:$F$2003,6,0)</f>
        <v>19.16</v>
      </c>
      <c r="I43" s="35">
        <f>VLOOKUP(A43,NIFTY_dump!$A$4:$S$2003,19,0)</f>
        <v>248.6</v>
      </c>
      <c r="J43" s="35">
        <f>VLOOKUP(A43,NIFTY_dump!$A$4:$R$2003,18,0)</f>
        <v>-58.6</v>
      </c>
      <c r="K43" s="24">
        <f>VLOOKUP(A43,NIFTY_dump!$A$4:$V$2003,22,0)</f>
        <v>2226</v>
      </c>
      <c r="L43" s="24">
        <f>VLOOKUP(A43,NIFTY_dump!$A$4:$W$2003,23,0)</f>
        <v>12338</v>
      </c>
      <c r="M43" s="24">
        <f>VLOOKUP(A43,NIFTY_dump!$A$4:$U$2003,21,0)</f>
        <v>21808</v>
      </c>
      <c r="N43" s="24">
        <f>VLOOKUP(A43,NIFTY_dump!$A$4:$T$2003,20,0)</f>
        <v>21.6</v>
      </c>
    </row>
    <row r="44" spans="1:14">
      <c r="A44" s="24">
        <v>42</v>
      </c>
      <c r="B44" s="34">
        <f>NIFTY_dump!M45</f>
        <v>14850</v>
      </c>
      <c r="C44" s="35">
        <f>VLOOKUP(A44,NIFTY_dump!$A$4:$G$2003,7,0)</f>
        <v>290</v>
      </c>
      <c r="D44" s="35">
        <f>VLOOKUP(A44,NIFTY_dump!$A$4:$H$2003,8,0)</f>
        <v>34.75</v>
      </c>
      <c r="E44" s="24">
        <f>VLOOKUP(A44,NIFTY_dump!$A$4:$D$2003,4,0)</f>
        <v>255</v>
      </c>
      <c r="F44" s="24">
        <f>VLOOKUP(A44,NIFTY_dump!$A$4:$C$2003,3,0)</f>
        <v>883</v>
      </c>
      <c r="G44" s="24">
        <f>VLOOKUP(A44,NIFTY_dump!$A$4:$E$2003,5,0)</f>
        <v>1834</v>
      </c>
      <c r="H44" s="24">
        <f>VLOOKUP(A44,NIFTY_dump!$A$4:$F$2003,6,0)</f>
        <v>19.11</v>
      </c>
      <c r="I44" s="35">
        <f>VLOOKUP(A44,NIFTY_dump!$A$4:$S$2003,19,0)</f>
        <v>269.35000000000002</v>
      </c>
      <c r="J44" s="35">
        <f>VLOOKUP(A44,NIFTY_dump!$A$4:$R$2003,18,0)</f>
        <v>-60.7</v>
      </c>
      <c r="K44" s="24">
        <f>VLOOKUP(A44,NIFTY_dump!$A$4:$V$2003,22,0)</f>
        <v>615</v>
      </c>
      <c r="L44" s="24">
        <f>VLOOKUP(A44,NIFTY_dump!$A$4:$W$2003,23,0)</f>
        <v>776</v>
      </c>
      <c r="M44" s="24">
        <f>VLOOKUP(A44,NIFTY_dump!$A$4:$U$2003,21,0)</f>
        <v>2347</v>
      </c>
      <c r="N44" s="24">
        <f>VLOOKUP(A44,NIFTY_dump!$A$4:$T$2003,20,0)</f>
        <v>21.29</v>
      </c>
    </row>
    <row r="45" spans="1:14">
      <c r="A45" s="24">
        <v>43</v>
      </c>
      <c r="B45" s="34">
        <f>NIFTY_dump!M46</f>
        <v>14900</v>
      </c>
      <c r="C45" s="35">
        <f>VLOOKUP(A45,NIFTY_dump!$A$4:$G$2003,7,0)</f>
        <v>260.45</v>
      </c>
      <c r="D45" s="35">
        <f>VLOOKUP(A45,NIFTY_dump!$A$4:$H$2003,8,0)</f>
        <v>29.05</v>
      </c>
      <c r="E45" s="24">
        <f>VLOOKUP(A45,NIFTY_dump!$A$4:$D$2003,4,0)</f>
        <v>1510</v>
      </c>
      <c r="F45" s="24">
        <f>VLOOKUP(A45,NIFTY_dump!$A$4:$C$2003,3,0)</f>
        <v>8472</v>
      </c>
      <c r="G45" s="24">
        <f>VLOOKUP(A45,NIFTY_dump!$A$4:$E$2003,5,0)</f>
        <v>12580</v>
      </c>
      <c r="H45" s="24">
        <f>VLOOKUP(A45,NIFTY_dump!$A$4:$F$2003,6,0)</f>
        <v>18.940000000000001</v>
      </c>
      <c r="I45" s="35">
        <f>VLOOKUP(A45,NIFTY_dump!$A$4:$S$2003,19,0)</f>
        <v>291</v>
      </c>
      <c r="J45" s="35">
        <f>VLOOKUP(A45,NIFTY_dump!$A$4:$R$2003,18,0)</f>
        <v>-66</v>
      </c>
      <c r="K45" s="24">
        <f>VLOOKUP(A45,NIFTY_dump!$A$4:$V$2003,22,0)</f>
        <v>1219</v>
      </c>
      <c r="L45" s="24">
        <f>VLOOKUP(A45,NIFTY_dump!$A$4:$W$2003,23,0)</f>
        <v>4258</v>
      </c>
      <c r="M45" s="24">
        <f>VLOOKUP(A45,NIFTY_dump!$A$4:$U$2003,21,0)</f>
        <v>8801</v>
      </c>
      <c r="N45" s="24">
        <f>VLOOKUP(A45,NIFTY_dump!$A$4:$T$2003,20,0)</f>
        <v>21.32</v>
      </c>
    </row>
    <row r="46" spans="1:14">
      <c r="A46" s="24">
        <v>44</v>
      </c>
      <c r="B46" s="34">
        <f>NIFTY_dump!M47</f>
        <v>14950</v>
      </c>
      <c r="C46" s="35">
        <f>VLOOKUP(A46,NIFTY_dump!$A$4:$G$2003,7,0)</f>
        <v>239</v>
      </c>
      <c r="D46" s="35">
        <f>VLOOKUP(A46,NIFTY_dump!$A$4:$H$2003,8,0)</f>
        <v>30.4</v>
      </c>
      <c r="E46" s="24">
        <f>VLOOKUP(A46,NIFTY_dump!$A$4:$D$2003,4,0)</f>
        <v>-175</v>
      </c>
      <c r="F46" s="24">
        <f>VLOOKUP(A46,NIFTY_dump!$A$4:$C$2003,3,0)</f>
        <v>654</v>
      </c>
      <c r="G46" s="24">
        <f>VLOOKUP(A46,NIFTY_dump!$A$4:$E$2003,5,0)</f>
        <v>724</v>
      </c>
      <c r="H46" s="24">
        <f>VLOOKUP(A46,NIFTY_dump!$A$4:$F$2003,6,0)</f>
        <v>18.73</v>
      </c>
      <c r="I46" s="35">
        <f>VLOOKUP(A46,NIFTY_dump!$A$4:$S$2003,19,0)</f>
        <v>314</v>
      </c>
      <c r="J46" s="35">
        <f>VLOOKUP(A46,NIFTY_dump!$A$4:$R$2003,18,0)</f>
        <v>-67.75</v>
      </c>
      <c r="K46" s="24">
        <f>VLOOKUP(A46,NIFTY_dump!$A$4:$V$2003,22,0)</f>
        <v>17</v>
      </c>
      <c r="L46" s="24">
        <f>VLOOKUP(A46,NIFTY_dump!$A$4:$W$2003,23,0)</f>
        <v>116</v>
      </c>
      <c r="M46" s="24">
        <f>VLOOKUP(A46,NIFTY_dump!$A$4:$U$2003,21,0)</f>
        <v>204</v>
      </c>
      <c r="N46" s="24">
        <f>VLOOKUP(A46,NIFTY_dump!$A$4:$T$2003,20,0)</f>
        <v>21.07</v>
      </c>
    </row>
    <row r="47" spans="1:14">
      <c r="A47" s="24">
        <v>45</v>
      </c>
      <c r="B47" s="34">
        <f>NIFTY_dump!M48</f>
        <v>15000</v>
      </c>
      <c r="C47" s="35">
        <f>VLOOKUP(A47,NIFTY_dump!$A$4:$G$2003,7,0)</f>
        <v>208.95</v>
      </c>
      <c r="D47" s="35">
        <f>VLOOKUP(A47,NIFTY_dump!$A$4:$H$2003,8,0)</f>
        <v>24.6</v>
      </c>
      <c r="E47" s="24">
        <f>VLOOKUP(A47,NIFTY_dump!$A$4:$D$2003,4,0)</f>
        <v>-1173</v>
      </c>
      <c r="F47" s="24">
        <f>VLOOKUP(A47,NIFTY_dump!$A$4:$C$2003,3,0)</f>
        <v>34641</v>
      </c>
      <c r="G47" s="24">
        <f>VLOOKUP(A47,NIFTY_dump!$A$4:$E$2003,5,0)</f>
        <v>28182</v>
      </c>
      <c r="H47" s="24">
        <f>VLOOKUP(A47,NIFTY_dump!$A$4:$F$2003,6,0)</f>
        <v>18.440000000000001</v>
      </c>
      <c r="I47" s="35">
        <f>VLOOKUP(A47,NIFTY_dump!$A$4:$S$2003,19,0)</f>
        <v>340</v>
      </c>
      <c r="J47" s="35">
        <f>VLOOKUP(A47,NIFTY_dump!$A$4:$R$2003,18,0)</f>
        <v>-72.5</v>
      </c>
      <c r="K47" s="24">
        <f>VLOOKUP(A47,NIFTY_dump!$A$4:$V$2003,22,0)</f>
        <v>777</v>
      </c>
      <c r="L47" s="24">
        <f>VLOOKUP(A47,NIFTY_dump!$A$4:$W$2003,23,0)</f>
        <v>12780</v>
      </c>
      <c r="M47" s="24">
        <f>VLOOKUP(A47,NIFTY_dump!$A$4:$U$2003,21,0)</f>
        <v>10422</v>
      </c>
      <c r="N47" s="24">
        <f>VLOOKUP(A47,NIFTY_dump!$A$4:$T$2003,20,0)</f>
        <v>20.86</v>
      </c>
    </row>
    <row r="48" spans="1:14">
      <c r="A48" s="24">
        <v>46</v>
      </c>
      <c r="B48" s="34">
        <f>NIFTY_dump!M49</f>
        <v>15050</v>
      </c>
      <c r="C48" s="35">
        <f>VLOOKUP(A48,NIFTY_dump!$A$4:$G$2003,7,0)</f>
        <v>187.2</v>
      </c>
      <c r="D48" s="35">
        <f>VLOOKUP(A48,NIFTY_dump!$A$4:$H$2003,8,0)</f>
        <v>22.1</v>
      </c>
      <c r="E48" s="24">
        <f>VLOOKUP(A48,NIFTY_dump!$A$4:$D$2003,4,0)</f>
        <v>50</v>
      </c>
      <c r="F48" s="24">
        <f>VLOOKUP(A48,NIFTY_dump!$A$4:$C$2003,3,0)</f>
        <v>509</v>
      </c>
      <c r="G48" s="24">
        <f>VLOOKUP(A48,NIFTY_dump!$A$4:$E$2003,5,0)</f>
        <v>773</v>
      </c>
      <c r="H48" s="24">
        <f>VLOOKUP(A48,NIFTY_dump!$A$4:$F$2003,6,0)</f>
        <v>18.28</v>
      </c>
      <c r="I48" s="35">
        <f>VLOOKUP(A48,NIFTY_dump!$A$4:$S$2003,19,0)</f>
        <v>364.15</v>
      </c>
      <c r="J48" s="35">
        <f>VLOOKUP(A48,NIFTY_dump!$A$4:$R$2003,18,0)</f>
        <v>-74.099999999999994</v>
      </c>
      <c r="K48" s="24">
        <f>VLOOKUP(A48,NIFTY_dump!$A$4:$V$2003,22,0)</f>
        <v>31</v>
      </c>
      <c r="L48" s="24">
        <f>VLOOKUP(A48,NIFTY_dump!$A$4:$W$2003,23,0)</f>
        <v>87</v>
      </c>
      <c r="M48" s="24">
        <f>VLOOKUP(A48,NIFTY_dump!$A$4:$U$2003,21,0)</f>
        <v>178</v>
      </c>
      <c r="N48" s="24">
        <f>VLOOKUP(A48,NIFTY_dump!$A$4:$T$2003,20,0)</f>
        <v>20.88</v>
      </c>
    </row>
    <row r="49" spans="1:14">
      <c r="A49" s="24">
        <v>47</v>
      </c>
      <c r="B49" s="34">
        <f>NIFTY_dump!M50</f>
        <v>15100</v>
      </c>
      <c r="C49" s="35">
        <f>VLOOKUP(A49,NIFTY_dump!$A$4:$G$2003,7,0)</f>
        <v>164.15</v>
      </c>
      <c r="D49" s="35">
        <f>VLOOKUP(A49,NIFTY_dump!$A$4:$H$2003,8,0)</f>
        <v>20.75</v>
      </c>
      <c r="E49" s="24">
        <f>VLOOKUP(A49,NIFTY_dump!$A$4:$D$2003,4,0)</f>
        <v>510</v>
      </c>
      <c r="F49" s="24">
        <f>VLOOKUP(A49,NIFTY_dump!$A$4:$C$2003,3,0)</f>
        <v>7574</v>
      </c>
      <c r="G49" s="24">
        <f>VLOOKUP(A49,NIFTY_dump!$A$4:$E$2003,5,0)</f>
        <v>7604</v>
      </c>
      <c r="H49" s="24">
        <f>VLOOKUP(A49,NIFTY_dump!$A$4:$F$2003,6,0)</f>
        <v>18.059999999999999</v>
      </c>
      <c r="I49" s="35">
        <f>VLOOKUP(A49,NIFTY_dump!$A$4:$S$2003,19,0)</f>
        <v>393.4</v>
      </c>
      <c r="J49" s="35">
        <f>VLOOKUP(A49,NIFTY_dump!$A$4:$R$2003,18,0)</f>
        <v>-80.7</v>
      </c>
      <c r="K49" s="24">
        <f>VLOOKUP(A49,NIFTY_dump!$A$4:$V$2003,22,0)</f>
        <v>134</v>
      </c>
      <c r="L49" s="24">
        <f>VLOOKUP(A49,NIFTY_dump!$A$4:$W$2003,23,0)</f>
        <v>711</v>
      </c>
      <c r="M49" s="24">
        <f>VLOOKUP(A49,NIFTY_dump!$A$4:$U$2003,21,0)</f>
        <v>1081</v>
      </c>
      <c r="N49" s="24">
        <f>VLOOKUP(A49,NIFTY_dump!$A$4:$T$2003,20,0)</f>
        <v>20.59</v>
      </c>
    </row>
    <row r="50" spans="1:14">
      <c r="A50" s="24">
        <v>48</v>
      </c>
      <c r="B50" s="34">
        <f>NIFTY_dump!M51</f>
        <v>15150</v>
      </c>
      <c r="C50" s="35">
        <f>VLOOKUP(A50,NIFTY_dump!$A$4:$G$2003,7,0)</f>
        <v>146.25</v>
      </c>
      <c r="D50" s="35">
        <f>VLOOKUP(A50,NIFTY_dump!$A$4:$H$2003,8,0)</f>
        <v>20.95</v>
      </c>
      <c r="E50" s="24">
        <f>VLOOKUP(A50,NIFTY_dump!$A$4:$D$2003,4,0)</f>
        <v>65</v>
      </c>
      <c r="F50" s="24">
        <f>VLOOKUP(A50,NIFTY_dump!$A$4:$C$2003,3,0)</f>
        <v>845</v>
      </c>
      <c r="G50" s="24">
        <f>VLOOKUP(A50,NIFTY_dump!$A$4:$E$2003,5,0)</f>
        <v>428</v>
      </c>
      <c r="H50" s="24">
        <f>VLOOKUP(A50,NIFTY_dump!$A$4:$F$2003,6,0)</f>
        <v>17.89</v>
      </c>
      <c r="I50" s="35">
        <f>VLOOKUP(A50,NIFTY_dump!$A$4:$S$2003,19,0)</f>
        <v>422.35</v>
      </c>
      <c r="J50" s="35">
        <f>VLOOKUP(A50,NIFTY_dump!$A$4:$R$2003,18,0)</f>
        <v>-75.95</v>
      </c>
      <c r="K50" s="24">
        <f>VLOOKUP(A50,NIFTY_dump!$A$4:$V$2003,22,0)</f>
        <v>96</v>
      </c>
      <c r="L50" s="24">
        <f>VLOOKUP(A50,NIFTY_dump!$A$4:$W$2003,23,0)</f>
        <v>142</v>
      </c>
      <c r="M50" s="24">
        <f>VLOOKUP(A50,NIFTY_dump!$A$4:$U$2003,21,0)</f>
        <v>446</v>
      </c>
      <c r="N50" s="24">
        <f>VLOOKUP(A50,NIFTY_dump!$A$4:$T$2003,20,0)</f>
        <v>20.45</v>
      </c>
    </row>
    <row r="51" spans="1:14">
      <c r="A51" s="24">
        <v>49</v>
      </c>
      <c r="B51" s="34">
        <f>NIFTY_dump!M52</f>
        <v>15200</v>
      </c>
      <c r="C51" s="35">
        <f>VLOOKUP(A51,NIFTY_dump!$A$4:$G$2003,7,0)</f>
        <v>125.7</v>
      </c>
      <c r="D51" s="35">
        <f>VLOOKUP(A51,NIFTY_dump!$A$4:$H$2003,8,0)</f>
        <v>17.149999999999999</v>
      </c>
      <c r="E51" s="24">
        <f>VLOOKUP(A51,NIFTY_dump!$A$4:$D$2003,4,0)</f>
        <v>709</v>
      </c>
      <c r="F51" s="24">
        <f>VLOOKUP(A51,NIFTY_dump!$A$4:$C$2003,3,0)</f>
        <v>9765</v>
      </c>
      <c r="G51" s="24">
        <f>VLOOKUP(A51,NIFTY_dump!$A$4:$E$2003,5,0)</f>
        <v>14388</v>
      </c>
      <c r="H51" s="24">
        <f>VLOOKUP(A51,NIFTY_dump!$A$4:$F$2003,6,0)</f>
        <v>17.690000000000001</v>
      </c>
      <c r="I51" s="35">
        <f>VLOOKUP(A51,NIFTY_dump!$A$4:$S$2003,19,0)</f>
        <v>453</v>
      </c>
      <c r="J51" s="35">
        <f>VLOOKUP(A51,NIFTY_dump!$A$4:$R$2003,18,0)</f>
        <v>-80.95</v>
      </c>
      <c r="K51" s="24">
        <f>VLOOKUP(A51,NIFTY_dump!$A$4:$V$2003,22,0)</f>
        <v>190</v>
      </c>
      <c r="L51" s="24">
        <f>VLOOKUP(A51,NIFTY_dump!$A$4:$W$2003,23,0)</f>
        <v>1024</v>
      </c>
      <c r="M51" s="24">
        <f>VLOOKUP(A51,NIFTY_dump!$A$4:$U$2003,21,0)</f>
        <v>1545</v>
      </c>
      <c r="N51" s="24">
        <f>VLOOKUP(A51,NIFTY_dump!$A$4:$T$2003,20,0)</f>
        <v>20.22</v>
      </c>
    </row>
    <row r="52" spans="1:14">
      <c r="A52" s="24">
        <v>50</v>
      </c>
      <c r="B52" s="34">
        <f>NIFTY_dump!M53</f>
        <v>15250</v>
      </c>
      <c r="C52" s="35">
        <f>VLOOKUP(A52,NIFTY_dump!$A$4:$G$2003,7,0)</f>
        <v>108.65</v>
      </c>
      <c r="D52" s="35">
        <f>VLOOKUP(A52,NIFTY_dump!$A$4:$H$2003,8,0)</f>
        <v>12.2</v>
      </c>
      <c r="E52" s="24">
        <f>VLOOKUP(A52,NIFTY_dump!$A$4:$D$2003,4,0)</f>
        <v>-741</v>
      </c>
      <c r="F52" s="24">
        <f>VLOOKUP(A52,NIFTY_dump!$A$4:$C$2003,3,0)</f>
        <v>1055</v>
      </c>
      <c r="G52" s="24">
        <f>VLOOKUP(A52,NIFTY_dump!$A$4:$E$2003,5,0)</f>
        <v>2759</v>
      </c>
      <c r="H52" s="24">
        <f>VLOOKUP(A52,NIFTY_dump!$A$4:$F$2003,6,0)</f>
        <v>17.54</v>
      </c>
      <c r="I52" s="35">
        <f>VLOOKUP(A52,NIFTY_dump!$A$4:$S$2003,19,0)</f>
        <v>518.45000000000005</v>
      </c>
      <c r="J52" s="35">
        <f>VLOOKUP(A52,NIFTY_dump!$A$4:$R$2003,18,0)</f>
        <v>-48.15</v>
      </c>
      <c r="K52" s="24">
        <f>VLOOKUP(A52,NIFTY_dump!$A$4:$V$2003,22,0)</f>
        <v>20</v>
      </c>
      <c r="L52" s="24">
        <f>VLOOKUP(A52,NIFTY_dump!$A$4:$W$2003,23,0)</f>
        <v>46</v>
      </c>
      <c r="M52" s="24">
        <f>VLOOKUP(A52,NIFTY_dump!$A$4:$U$2003,21,0)</f>
        <v>25</v>
      </c>
      <c r="N52" s="24">
        <f>VLOOKUP(A52,NIFTY_dump!$A$4:$T$2003,20,0)</f>
        <v>22.99</v>
      </c>
    </row>
    <row r="53" spans="1:14">
      <c r="A53" s="24">
        <v>51</v>
      </c>
      <c r="B53" s="34">
        <f>NIFTY_dump!M54</f>
        <v>15300</v>
      </c>
      <c r="C53" s="35">
        <f>VLOOKUP(A53,NIFTY_dump!$A$4:$G$2003,7,0)</f>
        <v>92.35</v>
      </c>
      <c r="D53" s="35">
        <f>VLOOKUP(A53,NIFTY_dump!$A$4:$H$2003,8,0)</f>
        <v>11.05</v>
      </c>
      <c r="E53" s="24">
        <f>VLOOKUP(A53,NIFTY_dump!$A$4:$D$2003,4,0)</f>
        <v>1542</v>
      </c>
      <c r="F53" s="24">
        <f>VLOOKUP(A53,NIFTY_dump!$A$4:$C$2003,3,0)</f>
        <v>7937</v>
      </c>
      <c r="G53" s="24">
        <f>VLOOKUP(A53,NIFTY_dump!$A$4:$E$2003,5,0)</f>
        <v>11668</v>
      </c>
      <c r="H53" s="24">
        <f>VLOOKUP(A53,NIFTY_dump!$A$4:$F$2003,6,0)</f>
        <v>17.21</v>
      </c>
      <c r="I53" s="35">
        <f>VLOOKUP(A53,NIFTY_dump!$A$4:$S$2003,19,0)</f>
        <v>516.79999999999995</v>
      </c>
      <c r="J53" s="35">
        <f>VLOOKUP(A53,NIFTY_dump!$A$4:$R$2003,18,0)</f>
        <v>-90.15</v>
      </c>
      <c r="K53" s="24">
        <f>VLOOKUP(A53,NIFTY_dump!$A$4:$V$2003,22,0)</f>
        <v>4</v>
      </c>
      <c r="L53" s="24">
        <f>VLOOKUP(A53,NIFTY_dump!$A$4:$W$2003,23,0)</f>
        <v>383</v>
      </c>
      <c r="M53" s="24">
        <f>VLOOKUP(A53,NIFTY_dump!$A$4:$U$2003,21,0)</f>
        <v>370</v>
      </c>
      <c r="N53" s="24">
        <f>VLOOKUP(A53,NIFTY_dump!$A$4:$T$2003,20,0)</f>
        <v>20.05</v>
      </c>
    </row>
    <row r="54" spans="1:14">
      <c r="A54" s="24">
        <v>52</v>
      </c>
      <c r="B54" s="34">
        <f>NIFTY_dump!M55</f>
        <v>15350</v>
      </c>
      <c r="C54" s="35">
        <f>VLOOKUP(A54,NIFTY_dump!$A$4:$G$2003,7,0)</f>
        <v>80.400000000000006</v>
      </c>
      <c r="D54" s="35">
        <f>VLOOKUP(A54,NIFTY_dump!$A$4:$H$2003,8,0)</f>
        <v>9.5</v>
      </c>
      <c r="E54" s="24">
        <f>VLOOKUP(A54,NIFTY_dump!$A$4:$D$2003,4,0)</f>
        <v>-81</v>
      </c>
      <c r="F54" s="24">
        <f>VLOOKUP(A54,NIFTY_dump!$A$4:$C$2003,3,0)</f>
        <v>668</v>
      </c>
      <c r="G54" s="24">
        <f>VLOOKUP(A54,NIFTY_dump!$A$4:$E$2003,5,0)</f>
        <v>828</v>
      </c>
      <c r="H54" s="24">
        <f>VLOOKUP(A54,NIFTY_dump!$A$4:$F$2003,6,0)</f>
        <v>17.07</v>
      </c>
      <c r="I54" s="35">
        <f>VLOOKUP(A54,NIFTY_dump!$A$4:$S$2003,19,0)</f>
        <v>580.4</v>
      </c>
      <c r="J54" s="35">
        <f>VLOOKUP(A54,NIFTY_dump!$A$4:$R$2003,18,0)</f>
        <v>-230.7</v>
      </c>
      <c r="K54" s="24" t="str">
        <f>VLOOKUP(A54,NIFTY_dump!$A$4:$V$2003,22,0)</f>
        <v>-</v>
      </c>
      <c r="L54" s="24">
        <f>VLOOKUP(A54,NIFTY_dump!$A$4:$W$2003,23,0)</f>
        <v>72</v>
      </c>
      <c r="M54" s="24">
        <f>VLOOKUP(A54,NIFTY_dump!$A$4:$U$2003,21,0)</f>
        <v>1</v>
      </c>
      <c r="N54" s="24">
        <f>VLOOKUP(A54,NIFTY_dump!$A$4:$T$2003,20,0)</f>
        <v>22.41</v>
      </c>
    </row>
    <row r="55" spans="1:14">
      <c r="A55" s="24">
        <v>53</v>
      </c>
      <c r="B55" s="34">
        <f>NIFTY_dump!M56</f>
        <v>15400</v>
      </c>
      <c r="C55" s="35">
        <f>VLOOKUP(A55,NIFTY_dump!$A$4:$G$2003,7,0)</f>
        <v>67.45</v>
      </c>
      <c r="D55" s="35">
        <f>VLOOKUP(A55,NIFTY_dump!$A$4:$H$2003,8,0)</f>
        <v>8.4</v>
      </c>
      <c r="E55" s="24">
        <f>VLOOKUP(A55,NIFTY_dump!$A$4:$D$2003,4,0)</f>
        <v>715</v>
      </c>
      <c r="F55" s="24">
        <f>VLOOKUP(A55,NIFTY_dump!$A$4:$C$2003,3,0)</f>
        <v>7810</v>
      </c>
      <c r="G55" s="24">
        <f>VLOOKUP(A55,NIFTY_dump!$A$4:$E$2003,5,0)</f>
        <v>9408</v>
      </c>
      <c r="H55" s="24">
        <f>VLOOKUP(A55,NIFTY_dump!$A$4:$F$2003,6,0)</f>
        <v>16.88</v>
      </c>
      <c r="I55" s="35">
        <f>VLOOKUP(A55,NIFTY_dump!$A$4:$S$2003,19,0)</f>
        <v>590</v>
      </c>
      <c r="J55" s="35">
        <f>VLOOKUP(A55,NIFTY_dump!$A$4:$R$2003,18,0)</f>
        <v>-92</v>
      </c>
      <c r="K55" s="24">
        <f>VLOOKUP(A55,NIFTY_dump!$A$4:$V$2003,22,0)</f>
        <v>29</v>
      </c>
      <c r="L55" s="24">
        <f>VLOOKUP(A55,NIFTY_dump!$A$4:$W$2003,23,0)</f>
        <v>375</v>
      </c>
      <c r="M55" s="24">
        <f>VLOOKUP(A55,NIFTY_dump!$A$4:$U$2003,21,0)</f>
        <v>107</v>
      </c>
      <c r="N55" s="24">
        <f>VLOOKUP(A55,NIFTY_dump!$A$4:$T$2003,20,0)</f>
        <v>20.07</v>
      </c>
    </row>
    <row r="56" spans="1:14">
      <c r="A56" s="24">
        <v>54</v>
      </c>
      <c r="B56" s="34">
        <f>NIFTY_dump!M57</f>
        <v>15450</v>
      </c>
      <c r="C56" s="35">
        <f>VLOOKUP(A56,NIFTY_dump!$A$4:$G$2003,7,0)</f>
        <v>58.2</v>
      </c>
      <c r="D56" s="35">
        <f>VLOOKUP(A56,NIFTY_dump!$A$4:$H$2003,8,0)</f>
        <v>8.3000000000000007</v>
      </c>
      <c r="E56" s="24">
        <f>VLOOKUP(A56,NIFTY_dump!$A$4:$D$2003,4,0)</f>
        <v>78</v>
      </c>
      <c r="F56" s="24">
        <f>VLOOKUP(A56,NIFTY_dump!$A$4:$C$2003,3,0)</f>
        <v>606</v>
      </c>
      <c r="G56" s="24">
        <f>VLOOKUP(A56,NIFTY_dump!$A$4:$E$2003,5,0)</f>
        <v>593</v>
      </c>
      <c r="H56" s="24">
        <f>VLOOKUP(A56,NIFTY_dump!$A$4:$F$2003,6,0)</f>
        <v>16.739999999999998</v>
      </c>
      <c r="I56" s="35">
        <f>VLOOKUP(A56,NIFTY_dump!$A$4:$S$2003,19,0)</f>
        <v>660</v>
      </c>
      <c r="J56" s="35">
        <f>VLOOKUP(A56,NIFTY_dump!$A$4:$R$2003,18,0)</f>
        <v>-126.55</v>
      </c>
      <c r="K56" s="24">
        <f>VLOOKUP(A56,NIFTY_dump!$A$4:$V$2003,22,0)</f>
        <v>1</v>
      </c>
      <c r="L56" s="24">
        <f>VLOOKUP(A56,NIFTY_dump!$A$4:$W$2003,23,0)</f>
        <v>38</v>
      </c>
      <c r="M56" s="24">
        <f>VLOOKUP(A56,NIFTY_dump!$A$4:$U$2003,21,0)</f>
        <v>6</v>
      </c>
      <c r="N56" s="24">
        <f>VLOOKUP(A56,NIFTY_dump!$A$4:$T$2003,20,0)</f>
        <v>22.95</v>
      </c>
    </row>
    <row r="57" spans="1:14">
      <c r="A57" s="24">
        <v>55</v>
      </c>
      <c r="B57" s="34">
        <f>NIFTY_dump!M58</f>
        <v>15500</v>
      </c>
      <c r="C57" s="35">
        <f>VLOOKUP(A57,NIFTY_dump!$A$4:$G$2003,7,0)</f>
        <v>48.05</v>
      </c>
      <c r="D57" s="35">
        <f>VLOOKUP(A57,NIFTY_dump!$A$4:$H$2003,8,0)</f>
        <v>5.6</v>
      </c>
      <c r="E57" s="24">
        <f>VLOOKUP(A57,NIFTY_dump!$A$4:$D$2003,4,0)</f>
        <v>3533</v>
      </c>
      <c r="F57" s="24">
        <f>VLOOKUP(A57,NIFTY_dump!$A$4:$C$2003,3,0)</f>
        <v>27719</v>
      </c>
      <c r="G57" s="24">
        <f>VLOOKUP(A57,NIFTY_dump!$A$4:$E$2003,5,0)</f>
        <v>25354</v>
      </c>
      <c r="H57" s="24">
        <f>VLOOKUP(A57,NIFTY_dump!$A$4:$F$2003,6,0)</f>
        <v>16.600000000000001</v>
      </c>
      <c r="I57" s="35">
        <f>VLOOKUP(A57,NIFTY_dump!$A$4:$S$2003,19,0)</f>
        <v>675.6</v>
      </c>
      <c r="J57" s="35">
        <f>VLOOKUP(A57,NIFTY_dump!$A$4:$R$2003,18,0)</f>
        <v>-92.9</v>
      </c>
      <c r="K57" s="24">
        <f>VLOOKUP(A57,NIFTY_dump!$A$4:$V$2003,22,0)</f>
        <v>179</v>
      </c>
      <c r="L57" s="24">
        <f>VLOOKUP(A57,NIFTY_dump!$A$4:$W$2003,23,0)</f>
        <v>4664</v>
      </c>
      <c r="M57" s="24">
        <f>VLOOKUP(A57,NIFTY_dump!$A$4:$U$2003,21,0)</f>
        <v>1624</v>
      </c>
      <c r="N57" s="24">
        <f>VLOOKUP(A57,NIFTY_dump!$A$4:$T$2003,20,0)</f>
        <v>20.57</v>
      </c>
    </row>
    <row r="58" spans="1:14">
      <c r="A58" s="24">
        <v>56</v>
      </c>
      <c r="B58" s="34">
        <f>NIFTY_dump!M59</f>
        <v>15550</v>
      </c>
      <c r="C58" s="35">
        <f>VLOOKUP(A58,NIFTY_dump!$A$4:$G$2003,7,0)</f>
        <v>41.2</v>
      </c>
      <c r="D58" s="35">
        <f>VLOOKUP(A58,NIFTY_dump!$A$4:$H$2003,8,0)</f>
        <v>5.8</v>
      </c>
      <c r="E58" s="24">
        <f>VLOOKUP(A58,NIFTY_dump!$A$4:$D$2003,4,0)</f>
        <v>148</v>
      </c>
      <c r="F58" s="24">
        <f>VLOOKUP(A58,NIFTY_dump!$A$4:$C$2003,3,0)</f>
        <v>1600</v>
      </c>
      <c r="G58" s="24">
        <f>VLOOKUP(A58,NIFTY_dump!$A$4:$E$2003,5,0)</f>
        <v>848</v>
      </c>
      <c r="H58" s="24">
        <f>VLOOKUP(A58,NIFTY_dump!$A$4:$F$2003,6,0)</f>
        <v>16.48</v>
      </c>
      <c r="I58" s="35">
        <f>VLOOKUP(A58,NIFTY_dump!$A$4:$S$2003,19,0)</f>
        <v>704.3</v>
      </c>
      <c r="J58" s="35">
        <f>VLOOKUP(A58,NIFTY_dump!$A$4:$R$2003,18,0)</f>
        <v>-166</v>
      </c>
      <c r="K58" s="24" t="str">
        <f>VLOOKUP(A58,NIFTY_dump!$A$4:$V$2003,22,0)</f>
        <v>-</v>
      </c>
      <c r="L58" s="24">
        <f>VLOOKUP(A58,NIFTY_dump!$A$4:$W$2003,23,0)</f>
        <v>4</v>
      </c>
      <c r="M58" s="24">
        <f>VLOOKUP(A58,NIFTY_dump!$A$4:$U$2003,21,0)</f>
        <v>6</v>
      </c>
      <c r="N58" s="24">
        <f>VLOOKUP(A58,NIFTY_dump!$A$4:$T$2003,20,0)</f>
        <v>19.670000000000002</v>
      </c>
    </row>
    <row r="59" spans="1:14">
      <c r="A59" s="24">
        <v>57</v>
      </c>
      <c r="B59" s="34">
        <f>NIFTY_dump!M60</f>
        <v>15600</v>
      </c>
      <c r="C59" s="35">
        <f>VLOOKUP(A59,NIFTY_dump!$A$4:$G$2003,7,0)</f>
        <v>32.049999999999997</v>
      </c>
      <c r="D59" s="35">
        <f>VLOOKUP(A59,NIFTY_dump!$A$4:$H$2003,8,0)</f>
        <v>3.5</v>
      </c>
      <c r="E59" s="24">
        <f>VLOOKUP(A59,NIFTY_dump!$A$4:$D$2003,4,0)</f>
        <v>780</v>
      </c>
      <c r="F59" s="24">
        <f>VLOOKUP(A59,NIFTY_dump!$A$4:$C$2003,3,0)</f>
        <v>10808</v>
      </c>
      <c r="G59" s="24">
        <f>VLOOKUP(A59,NIFTY_dump!$A$4:$E$2003,5,0)</f>
        <v>7867</v>
      </c>
      <c r="H59" s="24">
        <f>VLOOKUP(A59,NIFTY_dump!$A$4:$F$2003,6,0)</f>
        <v>16.2</v>
      </c>
      <c r="I59" s="35">
        <f>VLOOKUP(A59,NIFTY_dump!$A$4:$S$2003,19,0)</f>
        <v>752.25</v>
      </c>
      <c r="J59" s="35">
        <f>VLOOKUP(A59,NIFTY_dump!$A$4:$R$2003,18,0)</f>
        <v>-105.7</v>
      </c>
      <c r="K59" s="24">
        <f>VLOOKUP(A59,NIFTY_dump!$A$4:$V$2003,22,0)</f>
        <v>5</v>
      </c>
      <c r="L59" s="24">
        <f>VLOOKUP(A59,NIFTY_dump!$A$4:$W$2003,23,0)</f>
        <v>140</v>
      </c>
      <c r="M59" s="24">
        <f>VLOOKUP(A59,NIFTY_dump!$A$4:$U$2003,21,0)</f>
        <v>9</v>
      </c>
      <c r="N59" s="24">
        <f>VLOOKUP(A59,NIFTY_dump!$A$4:$T$2003,20,0)</f>
        <v>20.14</v>
      </c>
    </row>
    <row r="60" spans="1:14">
      <c r="A60" s="24">
        <v>58</v>
      </c>
      <c r="B60" s="34">
        <f>NIFTY_dump!M61</f>
        <v>15650</v>
      </c>
      <c r="C60" s="35">
        <f>VLOOKUP(A60,NIFTY_dump!$A$4:$G$2003,7,0)</f>
        <v>26.1</v>
      </c>
      <c r="D60" s="35">
        <f>VLOOKUP(A60,NIFTY_dump!$A$4:$H$2003,8,0)</f>
        <v>2.5499999999999998</v>
      </c>
      <c r="E60" s="24">
        <f>VLOOKUP(A60,NIFTY_dump!$A$4:$D$2003,4,0)</f>
        <v>-216</v>
      </c>
      <c r="F60" s="24">
        <f>VLOOKUP(A60,NIFTY_dump!$A$4:$C$2003,3,0)</f>
        <v>621</v>
      </c>
      <c r="G60" s="24">
        <f>VLOOKUP(A60,NIFTY_dump!$A$4:$E$2003,5,0)</f>
        <v>746</v>
      </c>
      <c r="H60" s="24">
        <f>VLOOKUP(A60,NIFTY_dump!$A$4:$F$2003,6,0)</f>
        <v>16.07</v>
      </c>
      <c r="I60" s="35">
        <f>VLOOKUP(A60,NIFTY_dump!$A$4:$S$2003,19,0)</f>
        <v>790.35</v>
      </c>
      <c r="J60" s="35">
        <f>VLOOKUP(A60,NIFTY_dump!$A$4:$R$2003,18,0)</f>
        <v>-171.75</v>
      </c>
      <c r="K60" s="24">
        <f>VLOOKUP(A60,NIFTY_dump!$A$4:$V$2003,22,0)</f>
        <v>1</v>
      </c>
      <c r="L60" s="24">
        <f>VLOOKUP(A60,NIFTY_dump!$A$4:$W$2003,23,0)</f>
        <v>2</v>
      </c>
      <c r="M60" s="24">
        <f>VLOOKUP(A60,NIFTY_dump!$A$4:$U$2003,21,0)</f>
        <v>2</v>
      </c>
      <c r="N60" s="24">
        <f>VLOOKUP(A60,NIFTY_dump!$A$4:$T$2003,20,0)</f>
        <v>19.940000000000001</v>
      </c>
    </row>
    <row r="61" spans="1:14">
      <c r="A61" s="24">
        <v>59</v>
      </c>
      <c r="B61" s="34">
        <f>NIFTY_dump!M62</f>
        <v>15700</v>
      </c>
      <c r="C61" s="35">
        <f>VLOOKUP(A61,NIFTY_dump!$A$4:$G$2003,7,0)</f>
        <v>21.7</v>
      </c>
      <c r="D61" s="35">
        <f>VLOOKUP(A61,NIFTY_dump!$A$4:$H$2003,8,0)</f>
        <v>2.4</v>
      </c>
      <c r="E61" s="24">
        <f>VLOOKUP(A61,NIFTY_dump!$A$4:$D$2003,4,0)</f>
        <v>469</v>
      </c>
      <c r="F61" s="24">
        <f>VLOOKUP(A61,NIFTY_dump!$A$4:$C$2003,3,0)</f>
        <v>8605</v>
      </c>
      <c r="G61" s="24">
        <f>VLOOKUP(A61,NIFTY_dump!$A$4:$E$2003,5,0)</f>
        <v>7032</v>
      </c>
      <c r="H61" s="24">
        <f>VLOOKUP(A61,NIFTY_dump!$A$4:$F$2003,6,0)</f>
        <v>16.010000000000002</v>
      </c>
      <c r="I61" s="35">
        <f>VLOOKUP(A61,NIFTY_dump!$A$4:$S$2003,19,0)</f>
        <v>828.95</v>
      </c>
      <c r="J61" s="35">
        <f>VLOOKUP(A61,NIFTY_dump!$A$4:$R$2003,18,0)</f>
        <v>-115.55</v>
      </c>
      <c r="K61" s="24">
        <f>VLOOKUP(A61,NIFTY_dump!$A$4:$V$2003,22,0)</f>
        <v>-2</v>
      </c>
      <c r="L61" s="24">
        <f>VLOOKUP(A61,NIFTY_dump!$A$4:$W$2003,23,0)</f>
        <v>221</v>
      </c>
      <c r="M61" s="24">
        <f>VLOOKUP(A61,NIFTY_dump!$A$4:$U$2003,21,0)</f>
        <v>11</v>
      </c>
      <c r="N61" s="24">
        <f>VLOOKUP(A61,NIFTY_dump!$A$4:$T$2003,20,0)</f>
        <v>19.37</v>
      </c>
    </row>
    <row r="62" spans="1:14">
      <c r="A62" s="24">
        <v>60</v>
      </c>
      <c r="B62" s="34">
        <f>NIFTY_dump!M63</f>
        <v>15750</v>
      </c>
      <c r="C62" s="35">
        <f>VLOOKUP(A62,NIFTY_dump!$A$4:$G$2003,7,0)</f>
        <v>17.649999999999999</v>
      </c>
      <c r="D62" s="35">
        <f>VLOOKUP(A62,NIFTY_dump!$A$4:$H$2003,8,0)</f>
        <v>1.9</v>
      </c>
      <c r="E62" s="24">
        <f>VLOOKUP(A62,NIFTY_dump!$A$4:$D$2003,4,0)</f>
        <v>11</v>
      </c>
      <c r="F62" s="24">
        <f>VLOOKUP(A62,NIFTY_dump!$A$4:$C$2003,3,0)</f>
        <v>187</v>
      </c>
      <c r="G62" s="24">
        <f>VLOOKUP(A62,NIFTY_dump!$A$4:$E$2003,5,0)</f>
        <v>211</v>
      </c>
      <c r="H62" s="24">
        <f>VLOOKUP(A62,NIFTY_dump!$A$4:$F$2003,6,0)</f>
        <v>16.02</v>
      </c>
      <c r="I62" s="35">
        <f>VLOOKUP(A62,NIFTY_dump!$A$4:$S$2003,19,0)</f>
        <v>887.9</v>
      </c>
      <c r="J62" s="35">
        <f>VLOOKUP(A62,NIFTY_dump!$A$4:$R$2003,18,0)</f>
        <v>-236.7</v>
      </c>
      <c r="K62" s="24">
        <f>VLOOKUP(A62,NIFTY_dump!$A$4:$V$2003,22,0)</f>
        <v>1</v>
      </c>
      <c r="L62" s="24">
        <f>VLOOKUP(A62,NIFTY_dump!$A$4:$W$2003,23,0)</f>
        <v>2</v>
      </c>
      <c r="M62" s="24">
        <f>VLOOKUP(A62,NIFTY_dump!$A$4:$U$2003,21,0)</f>
        <v>2</v>
      </c>
      <c r="N62" s="24">
        <f>VLOOKUP(A62,NIFTY_dump!$A$4:$T$2003,20,0)</f>
        <v>21.41</v>
      </c>
    </row>
    <row r="63" spans="1:14">
      <c r="A63" s="24">
        <v>61</v>
      </c>
      <c r="B63" s="34">
        <f>NIFTY_dump!M64</f>
        <v>15800</v>
      </c>
      <c r="C63" s="35">
        <f>VLOOKUP(A63,NIFTY_dump!$A$4:$G$2003,7,0)</f>
        <v>14.65</v>
      </c>
      <c r="D63" s="35">
        <f>VLOOKUP(A63,NIFTY_dump!$A$4:$H$2003,8,0)</f>
        <v>2</v>
      </c>
      <c r="E63" s="24">
        <f>VLOOKUP(A63,NIFTY_dump!$A$4:$D$2003,4,0)</f>
        <v>-221</v>
      </c>
      <c r="F63" s="24">
        <f>VLOOKUP(A63,NIFTY_dump!$A$4:$C$2003,3,0)</f>
        <v>6197</v>
      </c>
      <c r="G63" s="24">
        <f>VLOOKUP(A63,NIFTY_dump!$A$4:$E$2003,5,0)</f>
        <v>5546</v>
      </c>
      <c r="H63" s="24">
        <f>VLOOKUP(A63,NIFTY_dump!$A$4:$F$2003,6,0)</f>
        <v>15.94</v>
      </c>
      <c r="I63" s="35">
        <f>VLOOKUP(A63,NIFTY_dump!$A$4:$S$2003,19,0)</f>
        <v>925</v>
      </c>
      <c r="J63" s="35">
        <f>VLOOKUP(A63,NIFTY_dump!$A$4:$R$2003,18,0)</f>
        <v>-111.8</v>
      </c>
      <c r="K63" s="24">
        <f>VLOOKUP(A63,NIFTY_dump!$A$4:$V$2003,22,0)</f>
        <v>2</v>
      </c>
      <c r="L63" s="24">
        <f>VLOOKUP(A63,NIFTY_dump!$A$4:$W$2003,23,0)</f>
        <v>217</v>
      </c>
      <c r="M63" s="24">
        <f>VLOOKUP(A63,NIFTY_dump!$A$4:$U$2003,21,0)</f>
        <v>18</v>
      </c>
      <c r="N63" s="24">
        <f>VLOOKUP(A63,NIFTY_dump!$A$4:$T$2003,20,0)</f>
        <v>20.51</v>
      </c>
    </row>
    <row r="64" spans="1:14">
      <c r="A64" s="24">
        <v>62</v>
      </c>
      <c r="B64" s="34">
        <f>NIFTY_dump!M65</f>
        <v>15850</v>
      </c>
      <c r="C64" s="35">
        <f>VLOOKUP(A64,NIFTY_dump!$A$4:$G$2003,7,0)</f>
        <v>12.55</v>
      </c>
      <c r="D64" s="35">
        <f>VLOOKUP(A64,NIFTY_dump!$A$4:$H$2003,8,0)</f>
        <v>2.5</v>
      </c>
      <c r="E64" s="24">
        <f>VLOOKUP(A64,NIFTY_dump!$A$4:$D$2003,4,0)</f>
        <v>32</v>
      </c>
      <c r="F64" s="24">
        <f>VLOOKUP(A64,NIFTY_dump!$A$4:$C$2003,3,0)</f>
        <v>111</v>
      </c>
      <c r="G64" s="24">
        <f>VLOOKUP(A64,NIFTY_dump!$A$4:$E$2003,5,0)</f>
        <v>112</v>
      </c>
      <c r="H64" s="24">
        <f>VLOOKUP(A64,NIFTY_dump!$A$4:$F$2003,6,0)</f>
        <v>16.05</v>
      </c>
      <c r="I64" s="35">
        <f>VLOOKUP(A64,NIFTY_dump!$A$4:$S$2003,19,0)</f>
        <v>978.4</v>
      </c>
      <c r="J64" s="35">
        <f>VLOOKUP(A64,NIFTY_dump!$A$4:$R$2003,18,0)</f>
        <v>-287.8</v>
      </c>
      <c r="K64" s="24">
        <f>VLOOKUP(A64,NIFTY_dump!$A$4:$V$2003,22,0)</f>
        <v>1</v>
      </c>
      <c r="L64" s="24">
        <f>VLOOKUP(A64,NIFTY_dump!$A$4:$W$2003,23,0)</f>
        <v>1</v>
      </c>
      <c r="M64" s="24">
        <f>VLOOKUP(A64,NIFTY_dump!$A$4:$U$2003,21,0)</f>
        <v>2</v>
      </c>
      <c r="N64" s="24">
        <f>VLOOKUP(A64,NIFTY_dump!$A$4:$T$2003,20,0)</f>
        <v>21.83</v>
      </c>
    </row>
    <row r="65" spans="1:14">
      <c r="A65" s="24">
        <v>63</v>
      </c>
      <c r="B65" s="34">
        <f>NIFTY_dump!M66</f>
        <v>15900</v>
      </c>
      <c r="C65" s="35">
        <f>VLOOKUP(A65,NIFTY_dump!$A$4:$G$2003,7,0)</f>
        <v>9.75</v>
      </c>
      <c r="D65" s="35">
        <f>VLOOKUP(A65,NIFTY_dump!$A$4:$H$2003,8,0)</f>
        <v>0.5</v>
      </c>
      <c r="E65" s="24">
        <f>VLOOKUP(A65,NIFTY_dump!$A$4:$D$2003,4,0)</f>
        <v>280</v>
      </c>
      <c r="F65" s="24">
        <f>VLOOKUP(A65,NIFTY_dump!$A$4:$C$2003,3,0)</f>
        <v>3277</v>
      </c>
      <c r="G65" s="24">
        <f>VLOOKUP(A65,NIFTY_dump!$A$4:$E$2003,5,0)</f>
        <v>3381</v>
      </c>
      <c r="H65" s="24">
        <f>VLOOKUP(A65,NIFTY_dump!$A$4:$F$2003,6,0)</f>
        <v>15.98</v>
      </c>
      <c r="I65" s="35">
        <f>VLOOKUP(A65,NIFTY_dump!$A$4:$S$2003,19,0)</f>
        <v>1005.85</v>
      </c>
      <c r="J65" s="35">
        <f>VLOOKUP(A65,NIFTY_dump!$A$4:$R$2003,18,0)</f>
        <v>-115.65</v>
      </c>
      <c r="K65" s="24">
        <f>VLOOKUP(A65,NIFTY_dump!$A$4:$V$2003,22,0)</f>
        <v>-2</v>
      </c>
      <c r="L65" s="24">
        <f>VLOOKUP(A65,NIFTY_dump!$A$4:$W$2003,23,0)</f>
        <v>32</v>
      </c>
      <c r="M65" s="24">
        <f>VLOOKUP(A65,NIFTY_dump!$A$4:$U$2003,21,0)</f>
        <v>4</v>
      </c>
      <c r="N65" s="24">
        <f>VLOOKUP(A65,NIFTY_dump!$A$4:$T$2003,20,0)</f>
        <v>18.86</v>
      </c>
    </row>
    <row r="66" spans="1:14">
      <c r="A66" s="24">
        <v>64</v>
      </c>
      <c r="B66" s="34">
        <f>NIFTY_dump!M67</f>
        <v>15950</v>
      </c>
      <c r="C66" s="35">
        <f>VLOOKUP(A66,NIFTY_dump!$A$4:$G$2003,7,0)</f>
        <v>8.8000000000000007</v>
      </c>
      <c r="D66" s="35">
        <f>VLOOKUP(A66,NIFTY_dump!$A$4:$H$2003,8,0)</f>
        <v>0.2</v>
      </c>
      <c r="E66" s="24">
        <f>VLOOKUP(A66,NIFTY_dump!$A$4:$D$2003,4,0)</f>
        <v>14</v>
      </c>
      <c r="F66" s="24">
        <f>VLOOKUP(A66,NIFTY_dump!$A$4:$C$2003,3,0)</f>
        <v>53</v>
      </c>
      <c r="G66" s="24">
        <f>VLOOKUP(A66,NIFTY_dump!$A$4:$E$2003,5,0)</f>
        <v>52</v>
      </c>
      <c r="H66" s="24">
        <f>VLOOKUP(A66,NIFTY_dump!$A$4:$F$2003,6,0)</f>
        <v>16.18</v>
      </c>
      <c r="I66" s="35">
        <f>VLOOKUP(A66,NIFTY_dump!$A$4:$S$2003,19,0)</f>
        <v>1074.3</v>
      </c>
      <c r="J66" s="35">
        <f>VLOOKUP(A66,NIFTY_dump!$A$4:$R$2003,18,0)</f>
        <v>-196.3</v>
      </c>
      <c r="K66" s="24" t="str">
        <f>VLOOKUP(A66,NIFTY_dump!$A$4:$V$2003,22,0)</f>
        <v>-</v>
      </c>
      <c r="L66" s="24" t="str">
        <f>VLOOKUP(A66,NIFTY_dump!$A$4:$W$2003,23,0)</f>
        <v>-</v>
      </c>
      <c r="M66" s="24">
        <f>VLOOKUP(A66,NIFTY_dump!$A$4:$U$2003,21,0)</f>
        <v>2</v>
      </c>
      <c r="N66" s="24">
        <f>VLOOKUP(A66,NIFTY_dump!$A$4:$T$2003,20,0)</f>
        <v>22.85</v>
      </c>
    </row>
    <row r="67" spans="1:14">
      <c r="A67" s="24">
        <v>65</v>
      </c>
      <c r="B67" s="34">
        <f>NIFTY_dump!M68</f>
        <v>16000</v>
      </c>
      <c r="C67" s="35">
        <f>VLOOKUP(A67,NIFTY_dump!$A$4:$G$2003,7,0)</f>
        <v>7.85</v>
      </c>
      <c r="D67" s="35">
        <f>VLOOKUP(A67,NIFTY_dump!$A$4:$H$2003,8,0)</f>
        <v>-0.05</v>
      </c>
      <c r="E67" s="24">
        <f>VLOOKUP(A67,NIFTY_dump!$A$4:$D$2003,4,0)</f>
        <v>391</v>
      </c>
      <c r="F67" s="24">
        <f>VLOOKUP(A67,NIFTY_dump!$A$4:$C$2003,3,0)</f>
        <v>17728</v>
      </c>
      <c r="G67" s="24">
        <f>VLOOKUP(A67,NIFTY_dump!$A$4:$E$2003,5,0)</f>
        <v>9015</v>
      </c>
      <c r="H67" s="24">
        <f>VLOOKUP(A67,NIFTY_dump!$A$4:$F$2003,6,0)</f>
        <v>16.559999999999999</v>
      </c>
      <c r="I67" s="35">
        <f>VLOOKUP(A67,NIFTY_dump!$A$4:$S$2003,19,0)</f>
        <v>1129.75</v>
      </c>
      <c r="J67" s="35">
        <f>VLOOKUP(A67,NIFTY_dump!$A$4:$R$2003,18,0)</f>
        <v>-100.75</v>
      </c>
      <c r="K67" s="24">
        <f>VLOOKUP(A67,NIFTY_dump!$A$4:$V$2003,22,0)</f>
        <v>-45</v>
      </c>
      <c r="L67" s="24">
        <f>VLOOKUP(A67,NIFTY_dump!$A$4:$W$2003,23,0)</f>
        <v>4523</v>
      </c>
      <c r="M67" s="24">
        <f>VLOOKUP(A67,NIFTY_dump!$A$4:$U$2003,21,0)</f>
        <v>306</v>
      </c>
      <c r="N67" s="24">
        <f>VLOOKUP(A67,NIFTY_dump!$A$4:$T$2003,20,0)</f>
        <v>23.38</v>
      </c>
    </row>
    <row r="68" spans="1:14">
      <c r="A68" s="24">
        <v>66</v>
      </c>
      <c r="B68" s="34">
        <f>NIFTY_dump!M69</f>
        <v>16050</v>
      </c>
      <c r="C68" s="35">
        <f>VLOOKUP(A68,NIFTY_dump!$A$4:$G$2003,7,0)</f>
        <v>6.55</v>
      </c>
      <c r="D68" s="35">
        <f>VLOOKUP(A68,NIFTY_dump!$A$4:$H$2003,8,0)</f>
        <v>-0.75</v>
      </c>
      <c r="E68" s="24">
        <f>VLOOKUP(A68,NIFTY_dump!$A$4:$D$2003,4,0)</f>
        <v>18</v>
      </c>
      <c r="F68" s="24">
        <f>VLOOKUP(A68,NIFTY_dump!$A$4:$C$2003,3,0)</f>
        <v>137</v>
      </c>
      <c r="G68" s="24">
        <f>VLOOKUP(A68,NIFTY_dump!$A$4:$E$2003,5,0)</f>
        <v>75</v>
      </c>
      <c r="H68" s="24">
        <f>VLOOKUP(A68,NIFTY_dump!$A$4:$F$2003,6,0)</f>
        <v>16.54</v>
      </c>
      <c r="I68" s="35" t="str">
        <f>VLOOKUP(A68,NIFTY_dump!$A$4:$S$2003,19,0)</f>
        <v>-</v>
      </c>
      <c r="J68" s="35" t="str">
        <f>VLOOKUP(A68,NIFTY_dump!$A$4:$R$2003,18,0)</f>
        <v>-</v>
      </c>
      <c r="K68" s="24" t="str">
        <f>VLOOKUP(A68,NIFTY_dump!$A$4:$V$2003,22,0)</f>
        <v>-</v>
      </c>
      <c r="L68" s="24">
        <f>VLOOKUP(A68,NIFTY_dump!$A$4:$W$2003,23,0)</f>
        <v>1</v>
      </c>
      <c r="M68" s="24" t="str">
        <f>VLOOKUP(A68,NIFTY_dump!$A$4:$U$2003,21,0)</f>
        <v>-</v>
      </c>
      <c r="N68" s="24" t="str">
        <f>VLOOKUP(A68,NIFTY_dump!$A$4:$T$2003,20,0)</f>
        <v>-</v>
      </c>
    </row>
    <row r="69" spans="1:14">
      <c r="A69" s="24">
        <v>67</v>
      </c>
      <c r="B69" s="34">
        <f>NIFTY_dump!M70</f>
        <v>16100</v>
      </c>
      <c r="C69" s="35">
        <f>VLOOKUP(A69,NIFTY_dump!$A$4:$G$2003,7,0)</f>
        <v>6.35</v>
      </c>
      <c r="D69" s="35">
        <f>VLOOKUP(A69,NIFTY_dump!$A$4:$H$2003,8,0)</f>
        <v>-0.05</v>
      </c>
      <c r="E69" s="24">
        <f>VLOOKUP(A69,NIFTY_dump!$A$4:$D$2003,4,0)</f>
        <v>-67</v>
      </c>
      <c r="F69" s="24">
        <f>VLOOKUP(A69,NIFTY_dump!$A$4:$C$2003,3,0)</f>
        <v>1264</v>
      </c>
      <c r="G69" s="24">
        <f>VLOOKUP(A69,NIFTY_dump!$A$4:$E$2003,5,0)</f>
        <v>590</v>
      </c>
      <c r="H69" s="24">
        <f>VLOOKUP(A69,NIFTY_dump!$A$4:$F$2003,6,0)</f>
        <v>16.91</v>
      </c>
      <c r="I69" s="35" t="str">
        <f>VLOOKUP(A69,NIFTY_dump!$A$4:$S$2003,19,0)</f>
        <v>-</v>
      </c>
      <c r="J69" s="35" t="str">
        <f>VLOOKUP(A69,NIFTY_dump!$A$4:$R$2003,18,0)</f>
        <v>-</v>
      </c>
      <c r="K69" s="24" t="str">
        <f>VLOOKUP(A69,NIFTY_dump!$A$4:$V$2003,22,0)</f>
        <v>-</v>
      </c>
      <c r="L69" s="24">
        <f>VLOOKUP(A69,NIFTY_dump!$A$4:$W$2003,23,0)</f>
        <v>28</v>
      </c>
      <c r="M69" s="24" t="str">
        <f>VLOOKUP(A69,NIFTY_dump!$A$4:$U$2003,21,0)</f>
        <v>-</v>
      </c>
      <c r="N69" s="24" t="str">
        <f>VLOOKUP(A69,NIFTY_dump!$A$4:$T$2003,20,0)</f>
        <v>-</v>
      </c>
    </row>
    <row r="70" spans="1:14">
      <c r="A70" s="24">
        <v>68</v>
      </c>
      <c r="B70" s="34">
        <f>NIFTY_dump!M71</f>
        <v>16150</v>
      </c>
      <c r="C70" s="35" t="str">
        <f>VLOOKUP(A70,NIFTY_dump!$A$4:$G$2003,7,0)</f>
        <v>-</v>
      </c>
      <c r="D70" s="35" t="str">
        <f>VLOOKUP(A70,NIFTY_dump!$A$4:$H$2003,8,0)</f>
        <v>-</v>
      </c>
      <c r="E70" s="24" t="str">
        <f>VLOOKUP(A70,NIFTY_dump!$A$4:$D$2003,4,0)</f>
        <v>-</v>
      </c>
      <c r="F70" s="24" t="str">
        <f>VLOOKUP(A70,NIFTY_dump!$A$4:$C$2003,3,0)</f>
        <v>-</v>
      </c>
      <c r="G70" s="24" t="str">
        <f>VLOOKUP(A70,NIFTY_dump!$A$4:$E$2003,5,0)</f>
        <v>-</v>
      </c>
      <c r="H70" s="24" t="str">
        <f>VLOOKUP(A70,NIFTY_dump!$A$4:$F$2003,6,0)</f>
        <v>-</v>
      </c>
      <c r="I70" s="35" t="str">
        <f>VLOOKUP(A70,NIFTY_dump!$A$4:$S$2003,19,0)</f>
        <v>-</v>
      </c>
      <c r="J70" s="35" t="str">
        <f>VLOOKUP(A70,NIFTY_dump!$A$4:$R$2003,18,0)</f>
        <v>-</v>
      </c>
      <c r="K70" s="24" t="str">
        <f>VLOOKUP(A70,NIFTY_dump!$A$4:$V$2003,22,0)</f>
        <v>-</v>
      </c>
      <c r="L70" s="24" t="str">
        <f>VLOOKUP(A70,NIFTY_dump!$A$4:$W$2003,23,0)</f>
        <v>-</v>
      </c>
      <c r="M70" s="24" t="str">
        <f>VLOOKUP(A70,NIFTY_dump!$A$4:$U$2003,21,0)</f>
        <v>-</v>
      </c>
      <c r="N70" s="24" t="str">
        <f>VLOOKUP(A70,NIFTY_dump!$A$4:$T$2003,20,0)</f>
        <v>-</v>
      </c>
    </row>
    <row r="71" spans="1:14">
      <c r="A71" s="24">
        <v>69</v>
      </c>
      <c r="B71" s="34">
        <f>NIFTY_dump!M72</f>
        <v>16200</v>
      </c>
      <c r="C71" s="35">
        <f>VLOOKUP(A71,NIFTY_dump!$A$4:$G$2003,7,0)</f>
        <v>5.3</v>
      </c>
      <c r="D71" s="35">
        <f>VLOOKUP(A71,NIFTY_dump!$A$4:$H$2003,8,0)</f>
        <v>-0.45</v>
      </c>
      <c r="E71" s="24">
        <f>VLOOKUP(A71,NIFTY_dump!$A$4:$D$2003,4,0)</f>
        <v>-38</v>
      </c>
      <c r="F71" s="24">
        <f>VLOOKUP(A71,NIFTY_dump!$A$4:$C$2003,3,0)</f>
        <v>1564</v>
      </c>
      <c r="G71" s="24">
        <f>VLOOKUP(A71,NIFTY_dump!$A$4:$E$2003,5,0)</f>
        <v>1427</v>
      </c>
      <c r="H71" s="24">
        <f>VLOOKUP(A71,NIFTY_dump!$A$4:$F$2003,6,0)</f>
        <v>17.670000000000002</v>
      </c>
      <c r="I71" s="35" t="str">
        <f>VLOOKUP(A71,NIFTY_dump!$A$4:$S$2003,19,0)</f>
        <v>-</v>
      </c>
      <c r="J71" s="35" t="str">
        <f>VLOOKUP(A71,NIFTY_dump!$A$4:$R$2003,18,0)</f>
        <v>-</v>
      </c>
      <c r="K71" s="24" t="str">
        <f>VLOOKUP(A71,NIFTY_dump!$A$4:$V$2003,22,0)</f>
        <v>-</v>
      </c>
      <c r="L71" s="24">
        <f>VLOOKUP(A71,NIFTY_dump!$A$4:$W$2003,23,0)</f>
        <v>71</v>
      </c>
      <c r="M71" s="24" t="str">
        <f>VLOOKUP(A71,NIFTY_dump!$A$4:$U$2003,21,0)</f>
        <v>-</v>
      </c>
      <c r="N71" s="24" t="str">
        <f>VLOOKUP(A71,NIFTY_dump!$A$4:$T$2003,20,0)</f>
        <v>-</v>
      </c>
    </row>
    <row r="72" spans="1:14">
      <c r="A72" s="24">
        <v>70</v>
      </c>
      <c r="B72" s="34">
        <f>NIFTY_dump!M73</f>
        <v>16250</v>
      </c>
      <c r="C72" s="35" t="str">
        <f>VLOOKUP(A72,NIFTY_dump!$A$4:$G$2003,7,0)</f>
        <v>-</v>
      </c>
      <c r="D72" s="35" t="str">
        <f>VLOOKUP(A72,NIFTY_dump!$A$4:$H$2003,8,0)</f>
        <v>-</v>
      </c>
      <c r="E72" s="24" t="str">
        <f>VLOOKUP(A72,NIFTY_dump!$A$4:$D$2003,4,0)</f>
        <v>-</v>
      </c>
      <c r="F72" s="24">
        <f>VLOOKUP(A72,NIFTY_dump!$A$4:$C$2003,3,0)</f>
        <v>57</v>
      </c>
      <c r="G72" s="24" t="str">
        <f>VLOOKUP(A72,NIFTY_dump!$A$4:$E$2003,5,0)</f>
        <v>-</v>
      </c>
      <c r="H72" s="24" t="str">
        <f>VLOOKUP(A72,NIFTY_dump!$A$4:$F$2003,6,0)</f>
        <v>-</v>
      </c>
      <c r="I72" s="35" t="str">
        <f>VLOOKUP(A72,NIFTY_dump!$A$4:$S$2003,19,0)</f>
        <v>-</v>
      </c>
      <c r="J72" s="35" t="str">
        <f>VLOOKUP(A72,NIFTY_dump!$A$4:$R$2003,18,0)</f>
        <v>-</v>
      </c>
      <c r="K72" s="24" t="str">
        <f>VLOOKUP(A72,NIFTY_dump!$A$4:$V$2003,22,0)</f>
        <v>-</v>
      </c>
      <c r="L72" s="24" t="str">
        <f>VLOOKUP(A72,NIFTY_dump!$A$4:$W$2003,23,0)</f>
        <v>-</v>
      </c>
      <c r="M72" s="24" t="str">
        <f>VLOOKUP(A72,NIFTY_dump!$A$4:$U$2003,21,0)</f>
        <v>-</v>
      </c>
      <c r="N72" s="24" t="str">
        <f>VLOOKUP(A72,NIFTY_dump!$A$4:$T$2003,20,0)</f>
        <v>-</v>
      </c>
    </row>
    <row r="73" spans="1:14">
      <c r="A73" s="24">
        <v>71</v>
      </c>
      <c r="B73" s="34">
        <f>NIFTY_dump!M74</f>
        <v>16300</v>
      </c>
      <c r="C73" s="35">
        <f>VLOOKUP(A73,NIFTY_dump!$A$4:$G$2003,7,0)</f>
        <v>4.4000000000000004</v>
      </c>
      <c r="D73" s="35">
        <f>VLOOKUP(A73,NIFTY_dump!$A$4:$H$2003,8,0)</f>
        <v>-0.4</v>
      </c>
      <c r="E73" s="24">
        <f>VLOOKUP(A73,NIFTY_dump!$A$4:$D$2003,4,0)</f>
        <v>-27</v>
      </c>
      <c r="F73" s="24">
        <f>VLOOKUP(A73,NIFTY_dump!$A$4:$C$2003,3,0)</f>
        <v>689</v>
      </c>
      <c r="G73" s="24">
        <f>VLOOKUP(A73,NIFTY_dump!$A$4:$E$2003,5,0)</f>
        <v>274</v>
      </c>
      <c r="H73" s="24">
        <f>VLOOKUP(A73,NIFTY_dump!$A$4:$F$2003,6,0)</f>
        <v>18.239999999999998</v>
      </c>
      <c r="I73" s="35" t="str">
        <f>VLOOKUP(A73,NIFTY_dump!$A$4:$S$2003,19,0)</f>
        <v>-</v>
      </c>
      <c r="J73" s="35" t="str">
        <f>VLOOKUP(A73,NIFTY_dump!$A$4:$R$2003,18,0)</f>
        <v>-</v>
      </c>
      <c r="K73" s="24" t="str">
        <f>VLOOKUP(A73,NIFTY_dump!$A$4:$V$2003,22,0)</f>
        <v>-</v>
      </c>
      <c r="L73" s="24">
        <f>VLOOKUP(A73,NIFTY_dump!$A$4:$W$2003,23,0)</f>
        <v>17</v>
      </c>
      <c r="M73" s="24" t="str">
        <f>VLOOKUP(A73,NIFTY_dump!$A$4:$U$2003,21,0)</f>
        <v>-</v>
      </c>
      <c r="N73" s="24" t="str">
        <f>VLOOKUP(A73,NIFTY_dump!$A$4:$T$2003,20,0)</f>
        <v>-</v>
      </c>
    </row>
    <row r="74" spans="1:14">
      <c r="A74" s="24">
        <v>72</v>
      </c>
      <c r="B74" s="34">
        <f>NIFTY_dump!M75</f>
        <v>16350</v>
      </c>
      <c r="C74" s="35" t="str">
        <f>VLOOKUP(A74,NIFTY_dump!$A$4:$G$2003,7,0)</f>
        <v>-</v>
      </c>
      <c r="D74" s="35" t="str">
        <f>VLOOKUP(A74,NIFTY_dump!$A$4:$H$2003,8,0)</f>
        <v>-</v>
      </c>
      <c r="E74" s="24" t="str">
        <f>VLOOKUP(A74,NIFTY_dump!$A$4:$D$2003,4,0)</f>
        <v>-</v>
      </c>
      <c r="F74" s="24" t="str">
        <f>VLOOKUP(A74,NIFTY_dump!$A$4:$C$2003,3,0)</f>
        <v>-</v>
      </c>
      <c r="G74" s="24" t="str">
        <f>VLOOKUP(A74,NIFTY_dump!$A$4:$E$2003,5,0)</f>
        <v>-</v>
      </c>
      <c r="H74" s="24" t="str">
        <f>VLOOKUP(A74,NIFTY_dump!$A$4:$F$2003,6,0)</f>
        <v>-</v>
      </c>
      <c r="I74" s="35" t="str">
        <f>VLOOKUP(A74,NIFTY_dump!$A$4:$S$2003,19,0)</f>
        <v>-</v>
      </c>
      <c r="J74" s="35" t="str">
        <f>VLOOKUP(A74,NIFTY_dump!$A$4:$R$2003,18,0)</f>
        <v>-</v>
      </c>
      <c r="K74" s="24" t="str">
        <f>VLOOKUP(A74,NIFTY_dump!$A$4:$V$2003,22,0)</f>
        <v>-</v>
      </c>
      <c r="L74" s="24" t="str">
        <f>VLOOKUP(A74,NIFTY_dump!$A$4:$W$2003,23,0)</f>
        <v>-</v>
      </c>
      <c r="M74" s="24" t="str">
        <f>VLOOKUP(A74,NIFTY_dump!$A$4:$U$2003,21,0)</f>
        <v>-</v>
      </c>
      <c r="N74" s="24" t="str">
        <f>VLOOKUP(A74,NIFTY_dump!$A$4:$T$2003,20,0)</f>
        <v>-</v>
      </c>
    </row>
    <row r="75" spans="1:14">
      <c r="A75" s="24">
        <v>73</v>
      </c>
      <c r="B75" s="34">
        <f>NIFTY_dump!M76</f>
        <v>16400</v>
      </c>
      <c r="C75" s="35">
        <f>VLOOKUP(A75,NIFTY_dump!$A$4:$G$2003,7,0)</f>
        <v>4.05</v>
      </c>
      <c r="D75" s="35">
        <f>VLOOKUP(A75,NIFTY_dump!$A$4:$H$2003,8,0)</f>
        <v>-0.55000000000000004</v>
      </c>
      <c r="E75" s="24">
        <f>VLOOKUP(A75,NIFTY_dump!$A$4:$D$2003,4,0)</f>
        <v>9</v>
      </c>
      <c r="F75" s="24">
        <f>VLOOKUP(A75,NIFTY_dump!$A$4:$C$2003,3,0)</f>
        <v>904</v>
      </c>
      <c r="G75" s="24">
        <f>VLOOKUP(A75,NIFTY_dump!$A$4:$E$2003,5,0)</f>
        <v>39</v>
      </c>
      <c r="H75" s="24">
        <f>VLOOKUP(A75,NIFTY_dump!$A$4:$F$2003,6,0)</f>
        <v>19.04</v>
      </c>
      <c r="I75" s="35">
        <f>VLOOKUP(A75,NIFTY_dump!$A$4:$S$2003,19,0)</f>
        <v>1525.45</v>
      </c>
      <c r="J75" s="35">
        <f>VLOOKUP(A75,NIFTY_dump!$A$4:$R$2003,18,0)</f>
        <v>-181.4</v>
      </c>
      <c r="K75" s="24" t="str">
        <f>VLOOKUP(A75,NIFTY_dump!$A$4:$V$2003,22,0)</f>
        <v>-</v>
      </c>
      <c r="L75" s="24">
        <f>VLOOKUP(A75,NIFTY_dump!$A$4:$W$2003,23,0)</f>
        <v>7</v>
      </c>
      <c r="M75" s="24">
        <f>VLOOKUP(A75,NIFTY_dump!$A$4:$U$2003,21,0)</f>
        <v>2</v>
      </c>
      <c r="N75" s="24">
        <f>VLOOKUP(A75,NIFTY_dump!$A$4:$T$2003,20,0)</f>
        <v>30.03</v>
      </c>
    </row>
    <row r="76" spans="1:14">
      <c r="A76" s="24">
        <v>74</v>
      </c>
      <c r="B76" s="34">
        <f>NIFTY_dump!M77</f>
        <v>16450</v>
      </c>
      <c r="C76" s="35" t="str">
        <f>VLOOKUP(A76,NIFTY_dump!$A$4:$G$2003,7,0)</f>
        <v>-</v>
      </c>
      <c r="D76" s="35" t="str">
        <f>VLOOKUP(A76,NIFTY_dump!$A$4:$H$2003,8,0)</f>
        <v>-</v>
      </c>
      <c r="E76" s="24" t="str">
        <f>VLOOKUP(A76,NIFTY_dump!$A$4:$D$2003,4,0)</f>
        <v>-</v>
      </c>
      <c r="F76" s="24" t="str">
        <f>VLOOKUP(A76,NIFTY_dump!$A$4:$C$2003,3,0)</f>
        <v>-</v>
      </c>
      <c r="G76" s="24" t="str">
        <f>VLOOKUP(A76,NIFTY_dump!$A$4:$E$2003,5,0)</f>
        <v>-</v>
      </c>
      <c r="H76" s="24" t="str">
        <f>VLOOKUP(A76,NIFTY_dump!$A$4:$F$2003,6,0)</f>
        <v>-</v>
      </c>
      <c r="I76" s="35" t="str">
        <f>VLOOKUP(A76,NIFTY_dump!$A$4:$S$2003,19,0)</f>
        <v>-</v>
      </c>
      <c r="J76" s="35" t="str">
        <f>VLOOKUP(A76,NIFTY_dump!$A$4:$R$2003,18,0)</f>
        <v>-</v>
      </c>
      <c r="K76" s="24" t="str">
        <f>VLOOKUP(A76,NIFTY_dump!$A$4:$V$2003,22,0)</f>
        <v>-</v>
      </c>
      <c r="L76" s="24" t="str">
        <f>VLOOKUP(A76,NIFTY_dump!$A$4:$W$2003,23,0)</f>
        <v>-</v>
      </c>
      <c r="M76" s="24" t="str">
        <f>VLOOKUP(A76,NIFTY_dump!$A$4:$U$2003,21,0)</f>
        <v>-</v>
      </c>
      <c r="N76" s="24" t="str">
        <f>VLOOKUP(A76,NIFTY_dump!$A$4:$T$2003,20,0)</f>
        <v>-</v>
      </c>
    </row>
    <row r="77" spans="1:14">
      <c r="A77" s="24">
        <v>75</v>
      </c>
      <c r="B77" s="34">
        <f>NIFTY_dump!M78</f>
        <v>16500</v>
      </c>
      <c r="C77" s="35">
        <f>VLOOKUP(A77,NIFTY_dump!$A$4:$G$2003,7,0)</f>
        <v>3.2</v>
      </c>
      <c r="D77" s="35">
        <f>VLOOKUP(A77,NIFTY_dump!$A$4:$H$2003,8,0)</f>
        <v>-0.6</v>
      </c>
      <c r="E77" s="24">
        <f>VLOOKUP(A77,NIFTY_dump!$A$4:$D$2003,4,0)</f>
        <v>-220</v>
      </c>
      <c r="F77" s="24">
        <f>VLOOKUP(A77,NIFTY_dump!$A$4:$C$2003,3,0)</f>
        <v>8065</v>
      </c>
      <c r="G77" s="24">
        <f>VLOOKUP(A77,NIFTY_dump!$A$4:$E$2003,5,0)</f>
        <v>1813</v>
      </c>
      <c r="H77" s="24">
        <f>VLOOKUP(A77,NIFTY_dump!$A$4:$F$2003,6,0)</f>
        <v>19.46</v>
      </c>
      <c r="I77" s="35">
        <f>VLOOKUP(A77,NIFTY_dump!$A$4:$S$2003,19,0)</f>
        <v>1620.15</v>
      </c>
      <c r="J77" s="35">
        <f>VLOOKUP(A77,NIFTY_dump!$A$4:$R$2003,18,0)</f>
        <v>-102.55</v>
      </c>
      <c r="K77" s="24">
        <f>VLOOKUP(A77,NIFTY_dump!$A$4:$V$2003,22,0)</f>
        <v>37</v>
      </c>
      <c r="L77" s="24">
        <f>VLOOKUP(A77,NIFTY_dump!$A$4:$W$2003,23,0)</f>
        <v>3566</v>
      </c>
      <c r="M77" s="24">
        <f>VLOOKUP(A77,NIFTY_dump!$A$4:$U$2003,21,0)</f>
        <v>123</v>
      </c>
      <c r="N77" s="24">
        <f>VLOOKUP(A77,NIFTY_dump!$A$4:$T$2003,20,0)</f>
        <v>29.57</v>
      </c>
    </row>
    <row r="78" spans="1:14">
      <c r="A78" s="24">
        <v>76</v>
      </c>
      <c r="B78" s="34">
        <f>NIFTY_dump!M79</f>
        <v>16550</v>
      </c>
      <c r="C78" s="35" t="str">
        <f>VLOOKUP(A78,NIFTY_dump!$A$4:$G$2003,7,0)</f>
        <v>-</v>
      </c>
      <c r="D78" s="35" t="str">
        <f>VLOOKUP(A78,NIFTY_dump!$A$4:$H$2003,8,0)</f>
        <v>-</v>
      </c>
      <c r="E78" s="24" t="str">
        <f>VLOOKUP(A78,NIFTY_dump!$A$4:$D$2003,4,0)</f>
        <v>-</v>
      </c>
      <c r="F78" s="24" t="str">
        <f>VLOOKUP(A78,NIFTY_dump!$A$4:$C$2003,3,0)</f>
        <v>-</v>
      </c>
      <c r="G78" s="24" t="str">
        <f>VLOOKUP(A78,NIFTY_dump!$A$4:$E$2003,5,0)</f>
        <v>-</v>
      </c>
      <c r="H78" s="24" t="str">
        <f>VLOOKUP(A78,NIFTY_dump!$A$4:$F$2003,6,0)</f>
        <v>-</v>
      </c>
      <c r="I78" s="35" t="str">
        <f>VLOOKUP(A78,NIFTY_dump!$A$4:$S$2003,19,0)</f>
        <v>-</v>
      </c>
      <c r="J78" s="35" t="str">
        <f>VLOOKUP(A78,NIFTY_dump!$A$4:$R$2003,18,0)</f>
        <v>-</v>
      </c>
      <c r="K78" s="24" t="str">
        <f>VLOOKUP(A78,NIFTY_dump!$A$4:$V$2003,22,0)</f>
        <v>-</v>
      </c>
      <c r="L78" s="24" t="str">
        <f>VLOOKUP(A78,NIFTY_dump!$A$4:$W$2003,23,0)</f>
        <v>-</v>
      </c>
      <c r="M78" s="24" t="str">
        <f>VLOOKUP(A78,NIFTY_dump!$A$4:$U$2003,21,0)</f>
        <v>-</v>
      </c>
      <c r="N78" s="24" t="str">
        <f>VLOOKUP(A78,NIFTY_dump!$A$4:$T$2003,20,0)</f>
        <v>-</v>
      </c>
    </row>
    <row r="79" spans="1:14">
      <c r="A79" s="24">
        <v>77</v>
      </c>
      <c r="B79" s="34">
        <f>NIFTY_dump!M80</f>
        <v>16600</v>
      </c>
      <c r="C79" s="35">
        <f>VLOOKUP(A79,NIFTY_dump!$A$4:$G$2003,7,0)</f>
        <v>3.45</v>
      </c>
      <c r="D79" s="35">
        <f>VLOOKUP(A79,NIFTY_dump!$A$4:$H$2003,8,0)</f>
        <v>-0.15</v>
      </c>
      <c r="E79" s="24">
        <f>VLOOKUP(A79,NIFTY_dump!$A$4:$D$2003,4,0)</f>
        <v>1</v>
      </c>
      <c r="F79" s="24">
        <f>VLOOKUP(A79,NIFTY_dump!$A$4:$C$2003,3,0)</f>
        <v>174</v>
      </c>
      <c r="G79" s="24">
        <f>VLOOKUP(A79,NIFTY_dump!$A$4:$E$2003,5,0)</f>
        <v>31</v>
      </c>
      <c r="H79" s="24">
        <f>VLOOKUP(A79,NIFTY_dump!$A$4:$F$2003,6,0)</f>
        <v>20.62</v>
      </c>
      <c r="I79" s="35">
        <f>VLOOKUP(A79,NIFTY_dump!$A$4:$S$2003,19,0)</f>
        <v>1757.75</v>
      </c>
      <c r="J79" s="35">
        <f>VLOOKUP(A79,NIFTY_dump!$A$4:$R$2003,18,0)</f>
        <v>-112.6</v>
      </c>
      <c r="K79" s="24" t="str">
        <f>VLOOKUP(A79,NIFTY_dump!$A$4:$V$2003,22,0)</f>
        <v>-</v>
      </c>
      <c r="L79" s="24">
        <f>VLOOKUP(A79,NIFTY_dump!$A$4:$W$2003,23,0)</f>
        <v>49</v>
      </c>
      <c r="M79" s="24">
        <f>VLOOKUP(A79,NIFTY_dump!$A$4:$U$2003,21,0)</f>
        <v>2</v>
      </c>
      <c r="N79" s="24">
        <f>VLOOKUP(A79,NIFTY_dump!$A$4:$T$2003,20,0)</f>
        <v>38.1</v>
      </c>
    </row>
    <row r="80" spans="1:14">
      <c r="A80" s="24">
        <v>78</v>
      </c>
      <c r="B80" s="34">
        <f>NIFTY_dump!M81</f>
        <v>16650</v>
      </c>
      <c r="C80" s="35" t="str">
        <f>VLOOKUP(A80,NIFTY_dump!$A$4:$G$2003,7,0)</f>
        <v>-</v>
      </c>
      <c r="D80" s="35" t="str">
        <f>VLOOKUP(A80,NIFTY_dump!$A$4:$H$2003,8,0)</f>
        <v>-</v>
      </c>
      <c r="E80" s="24" t="str">
        <f>VLOOKUP(A80,NIFTY_dump!$A$4:$D$2003,4,0)</f>
        <v>-</v>
      </c>
      <c r="F80" s="24" t="str">
        <f>VLOOKUP(A80,NIFTY_dump!$A$4:$C$2003,3,0)</f>
        <v>-</v>
      </c>
      <c r="G80" s="24" t="str">
        <f>VLOOKUP(A80,NIFTY_dump!$A$4:$E$2003,5,0)</f>
        <v>-</v>
      </c>
      <c r="H80" s="24" t="str">
        <f>VLOOKUP(A80,NIFTY_dump!$A$4:$F$2003,6,0)</f>
        <v>-</v>
      </c>
      <c r="I80" s="35" t="str">
        <f>VLOOKUP(A80,NIFTY_dump!$A$4:$S$2003,19,0)</f>
        <v>-</v>
      </c>
      <c r="J80" s="35" t="str">
        <f>VLOOKUP(A80,NIFTY_dump!$A$4:$R$2003,18,0)</f>
        <v>-</v>
      </c>
      <c r="K80" s="24" t="str">
        <f>VLOOKUP(A80,NIFTY_dump!$A$4:$V$2003,22,0)</f>
        <v>-</v>
      </c>
      <c r="L80" s="24" t="str">
        <f>VLOOKUP(A80,NIFTY_dump!$A$4:$W$2003,23,0)</f>
        <v>-</v>
      </c>
      <c r="M80" s="24" t="str">
        <f>VLOOKUP(A80,NIFTY_dump!$A$4:$U$2003,21,0)</f>
        <v>-</v>
      </c>
      <c r="N80" s="24" t="str">
        <f>VLOOKUP(A80,NIFTY_dump!$A$4:$T$2003,20,0)</f>
        <v>-</v>
      </c>
    </row>
    <row r="81" spans="1:14">
      <c r="A81" s="24">
        <v>79</v>
      </c>
      <c r="B81" s="34">
        <f>NIFTY_dump!M82</f>
        <v>16700</v>
      </c>
      <c r="C81" s="35">
        <f>VLOOKUP(A81,NIFTY_dump!$A$4:$G$2003,7,0)</f>
        <v>2.5499999999999998</v>
      </c>
      <c r="D81" s="35">
        <f>VLOOKUP(A81,NIFTY_dump!$A$4:$H$2003,8,0)</f>
        <v>-1</v>
      </c>
      <c r="E81" s="24">
        <f>VLOOKUP(A81,NIFTY_dump!$A$4:$D$2003,4,0)</f>
        <v>-2</v>
      </c>
      <c r="F81" s="24">
        <f>VLOOKUP(A81,NIFTY_dump!$A$4:$C$2003,3,0)</f>
        <v>521</v>
      </c>
      <c r="G81" s="24">
        <f>VLOOKUP(A81,NIFTY_dump!$A$4:$E$2003,5,0)</f>
        <v>291</v>
      </c>
      <c r="H81" s="24">
        <f>VLOOKUP(A81,NIFTY_dump!$A$4:$F$2003,6,0)</f>
        <v>20.77</v>
      </c>
      <c r="I81" s="35">
        <f>VLOOKUP(A81,NIFTY_dump!$A$4:$S$2003,19,0)</f>
        <v>1807.95</v>
      </c>
      <c r="J81" s="35">
        <f>VLOOKUP(A81,NIFTY_dump!$A$4:$R$2003,18,0)</f>
        <v>-99.25</v>
      </c>
      <c r="K81" s="24" t="str">
        <f>VLOOKUP(A81,NIFTY_dump!$A$4:$V$2003,22,0)</f>
        <v>-</v>
      </c>
      <c r="L81" s="24">
        <f>VLOOKUP(A81,NIFTY_dump!$A$4:$W$2003,23,0)</f>
        <v>131</v>
      </c>
      <c r="M81" s="24">
        <f>VLOOKUP(A81,NIFTY_dump!$A$4:$U$2003,21,0)</f>
        <v>2</v>
      </c>
      <c r="N81" s="24">
        <f>VLOOKUP(A81,NIFTY_dump!$A$4:$T$2003,20,0)</f>
        <v>30.88</v>
      </c>
    </row>
    <row r="82" spans="1:14">
      <c r="A82" s="24">
        <v>80</v>
      </c>
      <c r="B82" s="34">
        <f>NIFTY_dump!M83</f>
        <v>16750</v>
      </c>
      <c r="C82" s="35">
        <f>VLOOKUP(A82,NIFTY_dump!$A$4:$G$2003,7,0)</f>
        <v>2.7</v>
      </c>
      <c r="D82" s="35">
        <f>VLOOKUP(A82,NIFTY_dump!$A$4:$H$2003,8,0)</f>
        <v>-0.75</v>
      </c>
      <c r="E82" s="24">
        <f>VLOOKUP(A82,NIFTY_dump!$A$4:$D$2003,4,0)</f>
        <v>15</v>
      </c>
      <c r="F82" s="24">
        <f>VLOOKUP(A82,NIFTY_dump!$A$4:$C$2003,3,0)</f>
        <v>498</v>
      </c>
      <c r="G82" s="24">
        <f>VLOOKUP(A82,NIFTY_dump!$A$4:$E$2003,5,0)</f>
        <v>77</v>
      </c>
      <c r="H82" s="24">
        <f>VLOOKUP(A82,NIFTY_dump!$A$4:$F$2003,6,0)</f>
        <v>21.4</v>
      </c>
      <c r="I82" s="35" t="str">
        <f>VLOOKUP(A82,NIFTY_dump!$A$4:$S$2003,19,0)</f>
        <v>-</v>
      </c>
      <c r="J82" s="35" t="str">
        <f>VLOOKUP(A82,NIFTY_dump!$A$4:$R$2003,18,0)</f>
        <v>-</v>
      </c>
      <c r="K82" s="24" t="str">
        <f>VLOOKUP(A82,NIFTY_dump!$A$4:$V$2003,22,0)</f>
        <v>-</v>
      </c>
      <c r="L82" s="24">
        <f>VLOOKUP(A82,NIFTY_dump!$A$4:$W$2003,23,0)</f>
        <v>10</v>
      </c>
      <c r="M82" s="24" t="str">
        <f>VLOOKUP(A82,NIFTY_dump!$A$4:$U$2003,21,0)</f>
        <v>-</v>
      </c>
      <c r="N82" s="24" t="str">
        <f>VLOOKUP(A82,NIFTY_dump!$A$4:$T$2003,20,0)</f>
        <v>-</v>
      </c>
    </row>
    <row r="83" spans="1:14">
      <c r="A83" s="24">
        <v>81</v>
      </c>
      <c r="B83" s="34">
        <f>NIFTY_dump!M84</f>
        <v>16150</v>
      </c>
      <c r="C83" s="35" t="str">
        <f>VLOOKUP(A83,NIFTY_dump!$A$4:$G$2003,7,0)</f>
        <v>-</v>
      </c>
      <c r="D83" s="35" t="str">
        <f>VLOOKUP(A83,NIFTY_dump!$A$4:$H$2003,8,0)</f>
        <v>-</v>
      </c>
      <c r="E83" s="24" t="str">
        <f>VLOOKUP(A83,NIFTY_dump!$A$4:$D$2003,4,0)</f>
        <v>-</v>
      </c>
      <c r="F83" s="24" t="str">
        <f>VLOOKUP(A83,NIFTY_dump!$A$4:$C$2003,3,0)</f>
        <v>-</v>
      </c>
      <c r="G83" s="24" t="str">
        <f>VLOOKUP(A83,NIFTY_dump!$A$4:$E$2003,5,0)</f>
        <v>-</v>
      </c>
      <c r="H83" s="24" t="str">
        <f>VLOOKUP(A83,NIFTY_dump!$A$4:$F$2003,6,0)</f>
        <v>-</v>
      </c>
      <c r="I83" s="35" t="str">
        <f>VLOOKUP(A83,NIFTY_dump!$A$4:$S$2003,19,0)</f>
        <v>-</v>
      </c>
      <c r="J83" s="35" t="str">
        <f>VLOOKUP(A83,NIFTY_dump!$A$4:$R$2003,18,0)</f>
        <v>-</v>
      </c>
      <c r="K83" s="24" t="str">
        <f>VLOOKUP(A83,NIFTY_dump!$A$4:$V$2003,22,0)</f>
        <v>-</v>
      </c>
      <c r="L83" s="24">
        <f>VLOOKUP(A83,NIFTY_dump!$A$4:$W$2003,23,0)</f>
        <v>1</v>
      </c>
      <c r="M83" s="24" t="str">
        <f>VLOOKUP(A83,NIFTY_dump!$A$4:$U$2003,21,0)</f>
        <v>-</v>
      </c>
      <c r="N83" s="24" t="str">
        <f>VLOOKUP(A83,NIFTY_dump!$A$4:$T$2003,20,0)</f>
        <v>-</v>
      </c>
    </row>
    <row r="84" spans="1:14">
      <c r="A84" s="24">
        <v>82</v>
      </c>
      <c r="B84" s="34">
        <f>NIFTY_dump!M85</f>
        <v>16200</v>
      </c>
      <c r="C84" s="35">
        <f>VLOOKUP(A84,NIFTY_dump!$A$4:$G$2003,7,0)</f>
        <v>8.1999999999999993</v>
      </c>
      <c r="D84" s="35">
        <f>VLOOKUP(A84,NIFTY_dump!$A$4:$H$2003,8,0)</f>
        <v>-0.2</v>
      </c>
      <c r="E84" s="24">
        <f>VLOOKUP(A84,NIFTY_dump!$A$4:$D$2003,4,0)</f>
        <v>11</v>
      </c>
      <c r="F84" s="24">
        <f>VLOOKUP(A84,NIFTY_dump!$A$4:$C$2003,3,0)</f>
        <v>2136</v>
      </c>
      <c r="G84" s="24">
        <f>VLOOKUP(A84,NIFTY_dump!$A$4:$E$2003,5,0)</f>
        <v>2388</v>
      </c>
      <c r="H84" s="24">
        <f>VLOOKUP(A84,NIFTY_dump!$A$4:$F$2003,6,0)</f>
        <v>18.22</v>
      </c>
      <c r="I84" s="35">
        <f>VLOOKUP(A84,NIFTY_dump!$A$4:$S$2003,19,0)</f>
        <v>1285</v>
      </c>
      <c r="J84" s="35">
        <f>VLOOKUP(A84,NIFTY_dump!$A$4:$R$2003,18,0)</f>
        <v>-95</v>
      </c>
      <c r="K84" s="24" t="str">
        <f>VLOOKUP(A84,NIFTY_dump!$A$4:$V$2003,22,0)</f>
        <v>-</v>
      </c>
      <c r="L84" s="24">
        <f>VLOOKUP(A84,NIFTY_dump!$A$4:$W$2003,23,0)</f>
        <v>69</v>
      </c>
      <c r="M84" s="24">
        <f>VLOOKUP(A84,NIFTY_dump!$A$4:$U$2003,21,0)</f>
        <v>11</v>
      </c>
      <c r="N84" s="24" t="str">
        <f>VLOOKUP(A84,NIFTY_dump!$A$4:$T$2003,20,0)</f>
        <v>-</v>
      </c>
    </row>
    <row r="85" spans="1:14">
      <c r="A85" s="24">
        <v>83</v>
      </c>
      <c r="B85" s="34">
        <f>NIFTY_dump!M86</f>
        <v>16250</v>
      </c>
      <c r="C85" s="35">
        <f>VLOOKUP(A85,NIFTY_dump!$A$4:$G$2003,7,0)</f>
        <v>7.65</v>
      </c>
      <c r="D85" s="35">
        <f>VLOOKUP(A85,NIFTY_dump!$A$4:$H$2003,8,0)</f>
        <v>1.25</v>
      </c>
      <c r="E85" s="24">
        <f>VLOOKUP(A85,NIFTY_dump!$A$4:$D$2003,4,0)</f>
        <v>7</v>
      </c>
      <c r="F85" s="24">
        <f>VLOOKUP(A85,NIFTY_dump!$A$4:$C$2003,3,0)</f>
        <v>59</v>
      </c>
      <c r="G85" s="24">
        <f>VLOOKUP(A85,NIFTY_dump!$A$4:$E$2003,5,0)</f>
        <v>117</v>
      </c>
      <c r="H85" s="24">
        <f>VLOOKUP(A85,NIFTY_dump!$A$4:$F$2003,6,0)</f>
        <v>18.55</v>
      </c>
      <c r="I85" s="35" t="str">
        <f>VLOOKUP(A85,NIFTY_dump!$A$4:$S$2003,19,0)</f>
        <v>-</v>
      </c>
      <c r="J85" s="35" t="str">
        <f>VLOOKUP(A85,NIFTY_dump!$A$4:$R$2003,18,0)</f>
        <v>-</v>
      </c>
      <c r="K85" s="24" t="str">
        <f>VLOOKUP(A85,NIFTY_dump!$A$4:$V$2003,22,0)</f>
        <v>-</v>
      </c>
      <c r="L85" s="24" t="str">
        <f>VLOOKUP(A85,NIFTY_dump!$A$4:$W$2003,23,0)</f>
        <v>-</v>
      </c>
      <c r="M85" s="24" t="str">
        <f>VLOOKUP(A85,NIFTY_dump!$A$4:$U$2003,21,0)</f>
        <v>-</v>
      </c>
      <c r="N85" s="24" t="str">
        <f>VLOOKUP(A85,NIFTY_dump!$A$4:$T$2003,20,0)</f>
        <v>-</v>
      </c>
    </row>
    <row r="86" spans="1:14">
      <c r="A86" s="24">
        <v>84</v>
      </c>
      <c r="B86" s="34">
        <f>NIFTY_dump!M87</f>
        <v>16300</v>
      </c>
      <c r="C86" s="35">
        <f>VLOOKUP(A86,NIFTY_dump!$A$4:$G$2003,7,0)</f>
        <v>7.15</v>
      </c>
      <c r="D86" s="35">
        <f>VLOOKUP(A86,NIFTY_dump!$A$4:$H$2003,8,0)</f>
        <v>-0.25</v>
      </c>
      <c r="E86" s="24">
        <f>VLOOKUP(A86,NIFTY_dump!$A$4:$D$2003,4,0)</f>
        <v>45</v>
      </c>
      <c r="F86" s="24">
        <f>VLOOKUP(A86,NIFTY_dump!$A$4:$C$2003,3,0)</f>
        <v>1445</v>
      </c>
      <c r="G86" s="24">
        <f>VLOOKUP(A86,NIFTY_dump!$A$4:$E$2003,5,0)</f>
        <v>621</v>
      </c>
      <c r="H86" s="24">
        <f>VLOOKUP(A86,NIFTY_dump!$A$4:$F$2003,6,0)</f>
        <v>18.88</v>
      </c>
      <c r="I86" s="35" t="str">
        <f>VLOOKUP(A86,NIFTY_dump!$A$4:$S$2003,19,0)</f>
        <v>-</v>
      </c>
      <c r="J86" s="35" t="str">
        <f>VLOOKUP(A86,NIFTY_dump!$A$4:$R$2003,18,0)</f>
        <v>-</v>
      </c>
      <c r="K86" s="24" t="str">
        <f>VLOOKUP(A86,NIFTY_dump!$A$4:$V$2003,22,0)</f>
        <v>-</v>
      </c>
      <c r="L86" s="24">
        <f>VLOOKUP(A86,NIFTY_dump!$A$4:$W$2003,23,0)</f>
        <v>3</v>
      </c>
      <c r="M86" s="24" t="str">
        <f>VLOOKUP(A86,NIFTY_dump!$A$4:$U$2003,21,0)</f>
        <v>-</v>
      </c>
      <c r="N86" s="24" t="str">
        <f>VLOOKUP(A86,NIFTY_dump!$A$4:$T$2003,20,0)</f>
        <v>-</v>
      </c>
    </row>
    <row r="87" spans="1:14">
      <c r="A87" s="24">
        <v>85</v>
      </c>
      <c r="B87" s="34">
        <f>NIFTY_dump!M88</f>
        <v>16350</v>
      </c>
      <c r="C87" s="35">
        <f>VLOOKUP(A87,NIFTY_dump!$A$4:$G$2003,7,0)</f>
        <v>6.9</v>
      </c>
      <c r="D87" s="35" t="str">
        <f>VLOOKUP(A87,NIFTY_dump!$A$4:$H$2003,8,0)</f>
        <v>-</v>
      </c>
      <c r="E87" s="24" t="str">
        <f>VLOOKUP(A87,NIFTY_dump!$A$4:$D$2003,4,0)</f>
        <v>-</v>
      </c>
      <c r="F87" s="24">
        <f>VLOOKUP(A87,NIFTY_dump!$A$4:$C$2003,3,0)</f>
        <v>50</v>
      </c>
      <c r="G87" s="24">
        <f>VLOOKUP(A87,NIFTY_dump!$A$4:$E$2003,5,0)</f>
        <v>44</v>
      </c>
      <c r="H87" s="24">
        <f>VLOOKUP(A87,NIFTY_dump!$A$4:$F$2003,6,0)</f>
        <v>19.3</v>
      </c>
      <c r="I87" s="35" t="str">
        <f>VLOOKUP(A87,NIFTY_dump!$A$4:$S$2003,19,0)</f>
        <v>-</v>
      </c>
      <c r="J87" s="35" t="str">
        <f>VLOOKUP(A87,NIFTY_dump!$A$4:$R$2003,18,0)</f>
        <v>-</v>
      </c>
      <c r="K87" s="24" t="str">
        <f>VLOOKUP(A87,NIFTY_dump!$A$4:$V$2003,22,0)</f>
        <v>-</v>
      </c>
      <c r="L87" s="24" t="str">
        <f>VLOOKUP(A87,NIFTY_dump!$A$4:$W$2003,23,0)</f>
        <v>-</v>
      </c>
      <c r="M87" s="24" t="str">
        <f>VLOOKUP(A87,NIFTY_dump!$A$4:$U$2003,21,0)</f>
        <v>-</v>
      </c>
      <c r="N87" s="24" t="str">
        <f>VLOOKUP(A87,NIFTY_dump!$A$4:$T$2003,20,0)</f>
        <v>-</v>
      </c>
    </row>
    <row r="88" spans="1:14">
      <c r="A88" s="24">
        <v>86</v>
      </c>
      <c r="B88" s="34">
        <f>NIFTY_dump!M89</f>
        <v>16400</v>
      </c>
      <c r="C88" s="35">
        <f>VLOOKUP(A88,NIFTY_dump!$A$4:$G$2003,7,0)</f>
        <v>7.5</v>
      </c>
      <c r="D88" s="35">
        <f>VLOOKUP(A88,NIFTY_dump!$A$4:$H$2003,8,0)</f>
        <v>1</v>
      </c>
      <c r="E88" s="24">
        <f>VLOOKUP(A88,NIFTY_dump!$A$4:$D$2003,4,0)</f>
        <v>-53</v>
      </c>
      <c r="F88" s="24">
        <f>VLOOKUP(A88,NIFTY_dump!$A$4:$C$2003,3,0)</f>
        <v>712</v>
      </c>
      <c r="G88" s="24">
        <f>VLOOKUP(A88,NIFTY_dump!$A$4:$E$2003,5,0)</f>
        <v>710</v>
      </c>
      <c r="H88" s="24">
        <f>VLOOKUP(A88,NIFTY_dump!$A$4:$F$2003,6,0)</f>
        <v>20.09</v>
      </c>
      <c r="I88" s="35" t="str">
        <f>VLOOKUP(A88,NIFTY_dump!$A$4:$S$2003,19,0)</f>
        <v>-</v>
      </c>
      <c r="J88" s="35" t="str">
        <f>VLOOKUP(A88,NIFTY_dump!$A$4:$R$2003,18,0)</f>
        <v>-</v>
      </c>
      <c r="K88" s="24" t="str">
        <f>VLOOKUP(A88,NIFTY_dump!$A$4:$V$2003,22,0)</f>
        <v>-</v>
      </c>
      <c r="L88" s="24">
        <f>VLOOKUP(A88,NIFTY_dump!$A$4:$W$2003,23,0)</f>
        <v>3</v>
      </c>
      <c r="M88" s="24" t="str">
        <f>VLOOKUP(A88,NIFTY_dump!$A$4:$U$2003,21,0)</f>
        <v>-</v>
      </c>
      <c r="N88" s="24" t="str">
        <f>VLOOKUP(A88,NIFTY_dump!$A$4:$T$2003,20,0)</f>
        <v>-</v>
      </c>
    </row>
    <row r="89" spans="1:14">
      <c r="A89" s="24">
        <v>87</v>
      </c>
      <c r="B89" s="34">
        <f>NIFTY_dump!M90</f>
        <v>16450</v>
      </c>
      <c r="C89" s="35" t="str">
        <f>VLOOKUP(A89,NIFTY_dump!$A$4:$G$2003,7,0)</f>
        <v>-</v>
      </c>
      <c r="D89" s="35" t="str">
        <f>VLOOKUP(A89,NIFTY_dump!$A$4:$H$2003,8,0)</f>
        <v>-</v>
      </c>
      <c r="E89" s="24" t="str">
        <f>VLOOKUP(A89,NIFTY_dump!$A$4:$D$2003,4,0)</f>
        <v>-</v>
      </c>
      <c r="F89" s="24" t="str">
        <f>VLOOKUP(A89,NIFTY_dump!$A$4:$C$2003,3,0)</f>
        <v>-</v>
      </c>
      <c r="G89" s="24" t="str">
        <f>VLOOKUP(A89,NIFTY_dump!$A$4:$E$2003,5,0)</f>
        <v>-</v>
      </c>
      <c r="H89" s="24" t="str">
        <f>VLOOKUP(A89,NIFTY_dump!$A$4:$F$2003,6,0)</f>
        <v>-</v>
      </c>
      <c r="I89" s="35" t="str">
        <f>VLOOKUP(A89,NIFTY_dump!$A$4:$S$2003,19,0)</f>
        <v>-</v>
      </c>
      <c r="J89" s="35" t="str">
        <f>VLOOKUP(A89,NIFTY_dump!$A$4:$R$2003,18,0)</f>
        <v>-</v>
      </c>
      <c r="K89" s="24" t="str">
        <f>VLOOKUP(A89,NIFTY_dump!$A$4:$V$2003,22,0)</f>
        <v>-</v>
      </c>
      <c r="L89" s="24" t="str">
        <f>VLOOKUP(A89,NIFTY_dump!$A$4:$W$2003,23,0)</f>
        <v>-</v>
      </c>
      <c r="M89" s="24" t="str">
        <f>VLOOKUP(A89,NIFTY_dump!$A$4:$U$2003,21,0)</f>
        <v>-</v>
      </c>
      <c r="N89" s="24" t="str">
        <f>VLOOKUP(A89,NIFTY_dump!$A$4:$T$2003,20,0)</f>
        <v>-</v>
      </c>
    </row>
    <row r="90" spans="1:14">
      <c r="A90" s="24">
        <v>88</v>
      </c>
      <c r="B90" s="34">
        <f>NIFTY_dump!M91</f>
        <v>16500</v>
      </c>
      <c r="C90" s="35">
        <f>VLOOKUP(A90,NIFTY_dump!$A$4:$G$2003,7,0)</f>
        <v>4.9000000000000004</v>
      </c>
      <c r="D90" s="35">
        <f>VLOOKUP(A90,NIFTY_dump!$A$4:$H$2003,8,0)</f>
        <v>-1.2</v>
      </c>
      <c r="E90" s="24">
        <f>VLOOKUP(A90,NIFTY_dump!$A$4:$D$2003,4,0)</f>
        <v>70</v>
      </c>
      <c r="F90" s="24">
        <f>VLOOKUP(A90,NIFTY_dump!$A$4:$C$2003,3,0)</f>
        <v>7636</v>
      </c>
      <c r="G90" s="24">
        <f>VLOOKUP(A90,NIFTY_dump!$A$4:$E$2003,5,0)</f>
        <v>4732</v>
      </c>
      <c r="H90" s="24">
        <f>VLOOKUP(A90,NIFTY_dump!$A$4:$F$2003,6,0)</f>
        <v>19.8</v>
      </c>
      <c r="I90" s="35">
        <f>VLOOKUP(A90,NIFTY_dump!$A$4:$S$2003,19,0)</f>
        <v>1611.9</v>
      </c>
      <c r="J90" s="35">
        <f>VLOOKUP(A90,NIFTY_dump!$A$4:$R$2003,18,0)</f>
        <v>-124.4</v>
      </c>
      <c r="K90" s="24">
        <f>VLOOKUP(A90,NIFTY_dump!$A$4:$V$2003,22,0)</f>
        <v>-71</v>
      </c>
      <c r="L90" s="24">
        <f>VLOOKUP(A90,NIFTY_dump!$A$4:$W$2003,23,0)</f>
        <v>4551</v>
      </c>
      <c r="M90" s="24">
        <f>VLOOKUP(A90,NIFTY_dump!$A$4:$U$2003,21,0)</f>
        <v>358</v>
      </c>
      <c r="N90" s="24">
        <f>VLOOKUP(A90,NIFTY_dump!$A$4:$T$2003,20,0)</f>
        <v>25.29</v>
      </c>
    </row>
    <row r="91" spans="1:14">
      <c r="A91" s="24">
        <v>89</v>
      </c>
      <c r="B91" s="34">
        <f>NIFTY_dump!M92</f>
        <v>16550</v>
      </c>
      <c r="C91" s="35">
        <f>VLOOKUP(A91,NIFTY_dump!$A$4:$G$2003,7,0)</f>
        <v>5.05</v>
      </c>
      <c r="D91" s="35">
        <f>VLOOKUP(A91,NIFTY_dump!$A$4:$H$2003,8,0)</f>
        <v>-0.7</v>
      </c>
      <c r="E91" s="24">
        <f>VLOOKUP(A91,NIFTY_dump!$A$4:$D$2003,4,0)</f>
        <v>-5</v>
      </c>
      <c r="F91" s="24">
        <f>VLOOKUP(A91,NIFTY_dump!$A$4:$C$2003,3,0)</f>
        <v>33</v>
      </c>
      <c r="G91" s="24">
        <f>VLOOKUP(A91,NIFTY_dump!$A$4:$E$2003,5,0)</f>
        <v>42</v>
      </c>
      <c r="H91" s="24">
        <f>VLOOKUP(A91,NIFTY_dump!$A$4:$F$2003,6,0)</f>
        <v>20.39</v>
      </c>
      <c r="I91" s="35" t="str">
        <f>VLOOKUP(A91,NIFTY_dump!$A$4:$S$2003,19,0)</f>
        <v>-</v>
      </c>
      <c r="J91" s="35" t="str">
        <f>VLOOKUP(A91,NIFTY_dump!$A$4:$R$2003,18,0)</f>
        <v>-</v>
      </c>
      <c r="K91" s="24" t="str">
        <f>VLOOKUP(A91,NIFTY_dump!$A$4:$V$2003,22,0)</f>
        <v>-</v>
      </c>
      <c r="L91" s="24" t="str">
        <f>VLOOKUP(A91,NIFTY_dump!$A$4:$W$2003,23,0)</f>
        <v>-</v>
      </c>
      <c r="M91" s="24" t="str">
        <f>VLOOKUP(A91,NIFTY_dump!$A$4:$U$2003,21,0)</f>
        <v>-</v>
      </c>
      <c r="N91" s="24" t="str">
        <f>VLOOKUP(A91,NIFTY_dump!$A$4:$T$2003,20,0)</f>
        <v>-</v>
      </c>
    </row>
    <row r="92" spans="1:14">
      <c r="A92" s="24">
        <v>90</v>
      </c>
      <c r="B92" s="34">
        <f>NIFTY_dump!M93</f>
        <v>16600</v>
      </c>
      <c r="C92" s="35">
        <f>VLOOKUP(A92,NIFTY_dump!$A$4:$G$2003,7,0)</f>
        <v>4.3499999999999996</v>
      </c>
      <c r="D92" s="35">
        <f>VLOOKUP(A92,NIFTY_dump!$A$4:$H$2003,8,0)</f>
        <v>-1.5</v>
      </c>
      <c r="E92" s="24">
        <f>VLOOKUP(A92,NIFTY_dump!$A$4:$D$2003,4,0)</f>
        <v>-63</v>
      </c>
      <c r="F92" s="24">
        <f>VLOOKUP(A92,NIFTY_dump!$A$4:$C$2003,3,0)</f>
        <v>316</v>
      </c>
      <c r="G92" s="24">
        <f>VLOOKUP(A92,NIFTY_dump!$A$4:$E$2003,5,0)</f>
        <v>412</v>
      </c>
      <c r="H92" s="24">
        <f>VLOOKUP(A92,NIFTY_dump!$A$4:$F$2003,6,0)</f>
        <v>20.440000000000001</v>
      </c>
      <c r="I92" s="35" t="str">
        <f>VLOOKUP(A92,NIFTY_dump!$A$4:$S$2003,19,0)</f>
        <v>-</v>
      </c>
      <c r="J92" s="35" t="str">
        <f>VLOOKUP(A92,NIFTY_dump!$A$4:$R$2003,18,0)</f>
        <v>-</v>
      </c>
      <c r="K92" s="24" t="str">
        <f>VLOOKUP(A92,NIFTY_dump!$A$4:$V$2003,22,0)</f>
        <v>-</v>
      </c>
      <c r="L92" s="24">
        <f>VLOOKUP(A92,NIFTY_dump!$A$4:$W$2003,23,0)</f>
        <v>3</v>
      </c>
      <c r="M92" s="24" t="str">
        <f>VLOOKUP(A92,NIFTY_dump!$A$4:$U$2003,21,0)</f>
        <v>-</v>
      </c>
      <c r="N92" s="24" t="str">
        <f>VLOOKUP(A92,NIFTY_dump!$A$4:$T$2003,20,0)</f>
        <v>-</v>
      </c>
    </row>
    <row r="93" spans="1:14">
      <c r="A93" s="24">
        <v>91</v>
      </c>
      <c r="B93" s="34">
        <f>NIFTY_dump!M94</f>
        <v>16650</v>
      </c>
      <c r="C93" s="35">
        <f>VLOOKUP(A93,NIFTY_dump!$A$4:$G$2003,7,0)</f>
        <v>4</v>
      </c>
      <c r="D93" s="35">
        <f>VLOOKUP(A93,NIFTY_dump!$A$4:$H$2003,8,0)</f>
        <v>-1.55</v>
      </c>
      <c r="E93" s="24">
        <f>VLOOKUP(A93,NIFTY_dump!$A$4:$D$2003,4,0)</f>
        <v>9</v>
      </c>
      <c r="F93" s="24">
        <f>VLOOKUP(A93,NIFTY_dump!$A$4:$C$2003,3,0)</f>
        <v>247</v>
      </c>
      <c r="G93" s="24">
        <f>VLOOKUP(A93,NIFTY_dump!$A$4:$E$2003,5,0)</f>
        <v>308</v>
      </c>
      <c r="H93" s="24">
        <f>VLOOKUP(A93,NIFTY_dump!$A$4:$F$2003,6,0)</f>
        <v>20.67</v>
      </c>
      <c r="I93" s="35" t="str">
        <f>VLOOKUP(A93,NIFTY_dump!$A$4:$S$2003,19,0)</f>
        <v>-</v>
      </c>
      <c r="J93" s="35" t="str">
        <f>VLOOKUP(A93,NIFTY_dump!$A$4:$R$2003,18,0)</f>
        <v>-</v>
      </c>
      <c r="K93" s="24" t="str">
        <f>VLOOKUP(A93,NIFTY_dump!$A$4:$V$2003,22,0)</f>
        <v>-</v>
      </c>
      <c r="L93" s="24">
        <f>VLOOKUP(A93,NIFTY_dump!$A$4:$W$2003,23,0)</f>
        <v>1</v>
      </c>
      <c r="M93" s="24" t="str">
        <f>VLOOKUP(A93,NIFTY_dump!$A$4:$U$2003,21,0)</f>
        <v>-</v>
      </c>
      <c r="N93" s="24" t="str">
        <f>VLOOKUP(A93,NIFTY_dump!$A$4:$T$2003,20,0)</f>
        <v>-</v>
      </c>
    </row>
    <row r="94" spans="1:14">
      <c r="A94" s="24">
        <v>92</v>
      </c>
      <c r="B94" s="34">
        <f>NIFTY_dump!M95</f>
        <v>16700</v>
      </c>
      <c r="C94" s="35">
        <f>VLOOKUP(A94,NIFTY_dump!$A$4:$G$2003,7,0)</f>
        <v>3.45</v>
      </c>
      <c r="D94" s="35">
        <f>VLOOKUP(A94,NIFTY_dump!$A$4:$H$2003,8,0)</f>
        <v>-1.7</v>
      </c>
      <c r="E94" s="24">
        <f>VLOOKUP(A94,NIFTY_dump!$A$4:$D$2003,4,0)</f>
        <v>-45</v>
      </c>
      <c r="F94" s="24">
        <f>VLOOKUP(A94,NIFTY_dump!$A$4:$C$2003,3,0)</f>
        <v>418</v>
      </c>
      <c r="G94" s="24">
        <f>VLOOKUP(A94,NIFTY_dump!$A$4:$E$2003,5,0)</f>
        <v>201</v>
      </c>
      <c r="H94" s="24">
        <f>VLOOKUP(A94,NIFTY_dump!$A$4:$F$2003,6,0)</f>
        <v>20.73</v>
      </c>
      <c r="I94" s="35" t="str">
        <f>VLOOKUP(A94,NIFTY_dump!$A$4:$S$2003,19,0)</f>
        <v>-</v>
      </c>
      <c r="J94" s="35" t="str">
        <f>VLOOKUP(A94,NIFTY_dump!$A$4:$R$2003,18,0)</f>
        <v>-</v>
      </c>
      <c r="K94" s="24" t="str">
        <f>VLOOKUP(A94,NIFTY_dump!$A$4:$V$2003,22,0)</f>
        <v>-</v>
      </c>
      <c r="L94" s="24">
        <f>VLOOKUP(A94,NIFTY_dump!$A$4:$W$2003,23,0)</f>
        <v>6</v>
      </c>
      <c r="M94" s="24" t="str">
        <f>VLOOKUP(A94,NIFTY_dump!$A$4:$U$2003,21,0)</f>
        <v>-</v>
      </c>
      <c r="N94" s="24" t="str">
        <f>VLOOKUP(A94,NIFTY_dump!$A$4:$T$2003,20,0)</f>
        <v>-</v>
      </c>
    </row>
    <row r="95" spans="1:14">
      <c r="A95" s="24">
        <v>93</v>
      </c>
      <c r="B95" s="34">
        <f>NIFTY_dump!M96</f>
        <v>16750</v>
      </c>
      <c r="C95" s="35" t="str">
        <f>VLOOKUP(A95,NIFTY_dump!$A$4:$G$2003,7,0)</f>
        <v>-</v>
      </c>
      <c r="D95" s="35" t="str">
        <f>VLOOKUP(A95,NIFTY_dump!$A$4:$H$2003,8,0)</f>
        <v>-</v>
      </c>
      <c r="E95" s="24" t="str">
        <f>VLOOKUP(A95,NIFTY_dump!$A$4:$D$2003,4,0)</f>
        <v>-</v>
      </c>
      <c r="F95" s="24" t="str">
        <f>VLOOKUP(A95,NIFTY_dump!$A$4:$C$2003,3,0)</f>
        <v>-</v>
      </c>
      <c r="G95" s="24" t="str">
        <f>VLOOKUP(A95,NIFTY_dump!$A$4:$E$2003,5,0)</f>
        <v>-</v>
      </c>
      <c r="H95" s="24" t="str">
        <f>VLOOKUP(A95,NIFTY_dump!$A$4:$F$2003,6,0)</f>
        <v>-</v>
      </c>
      <c r="I95" s="35" t="str">
        <f>VLOOKUP(A95,NIFTY_dump!$A$4:$S$2003,19,0)</f>
        <v>-</v>
      </c>
      <c r="J95" s="35" t="str">
        <f>VLOOKUP(A95,NIFTY_dump!$A$4:$R$2003,18,0)</f>
        <v>-</v>
      </c>
      <c r="K95" s="24" t="str">
        <f>VLOOKUP(A95,NIFTY_dump!$A$4:$V$2003,22,0)</f>
        <v>-</v>
      </c>
      <c r="L95" s="24" t="str">
        <f>VLOOKUP(A95,NIFTY_dump!$A$4:$W$2003,23,0)</f>
        <v>-</v>
      </c>
      <c r="M95" s="24" t="str">
        <f>VLOOKUP(A95,NIFTY_dump!$A$4:$U$2003,21,0)</f>
        <v>-</v>
      </c>
      <c r="N95" s="24" t="str">
        <f>VLOOKUP(A95,NIFTY_dump!$A$4:$T$2003,20,0)</f>
        <v>-</v>
      </c>
    </row>
    <row r="96" spans="1:14">
      <c r="A96" s="24">
        <v>94</v>
      </c>
      <c r="B96" s="34">
        <f>NIFTY_dump!M97</f>
        <v>16800</v>
      </c>
      <c r="C96" s="35">
        <f>VLOOKUP(A96,NIFTY_dump!$A$4:$G$2003,7,0)</f>
        <v>3.35</v>
      </c>
      <c r="D96" s="35">
        <f>VLOOKUP(A96,NIFTY_dump!$A$4:$H$2003,8,0)</f>
        <v>-1.05</v>
      </c>
      <c r="E96" s="24">
        <f>VLOOKUP(A96,NIFTY_dump!$A$4:$D$2003,4,0)</f>
        <v>-168</v>
      </c>
      <c r="F96" s="24">
        <f>VLOOKUP(A96,NIFTY_dump!$A$4:$C$2003,3,0)</f>
        <v>3894</v>
      </c>
      <c r="G96" s="24">
        <f>VLOOKUP(A96,NIFTY_dump!$A$4:$E$2003,5,0)</f>
        <v>2553</v>
      </c>
      <c r="H96" s="24">
        <f>VLOOKUP(A96,NIFTY_dump!$A$4:$F$2003,6,0)</f>
        <v>21.57</v>
      </c>
      <c r="I96" s="35">
        <f>VLOOKUP(A96,NIFTY_dump!$A$4:$S$2003,19,0)</f>
        <v>1900</v>
      </c>
      <c r="J96" s="35">
        <f>VLOOKUP(A96,NIFTY_dump!$A$4:$R$2003,18,0)</f>
        <v>-175</v>
      </c>
      <c r="K96" s="24">
        <f>VLOOKUP(A96,NIFTY_dump!$A$4:$V$2003,22,0)</f>
        <v>-8</v>
      </c>
      <c r="L96" s="24">
        <f>VLOOKUP(A96,NIFTY_dump!$A$4:$W$2003,23,0)</f>
        <v>1094</v>
      </c>
      <c r="M96" s="24">
        <f>VLOOKUP(A96,NIFTY_dump!$A$4:$U$2003,21,0)</f>
        <v>17</v>
      </c>
      <c r="N96" s="24">
        <f>VLOOKUP(A96,NIFTY_dump!$A$4:$T$2003,20,0)</f>
        <v>25.41</v>
      </c>
    </row>
    <row r="97" spans="1:14">
      <c r="A97" s="24">
        <v>95</v>
      </c>
      <c r="B97" s="34">
        <f>NIFTY_dump!M98</f>
        <v>0</v>
      </c>
      <c r="C97" s="35">
        <f>VLOOKUP(A97,NIFTY_dump!$A$4:$G$2003,7,0)</f>
        <v>0</v>
      </c>
      <c r="D97" s="35">
        <f>VLOOKUP(A97,NIFTY_dump!$A$4:$H$2003,8,0)</f>
        <v>0</v>
      </c>
      <c r="E97" s="24">
        <f>VLOOKUP(A97,NIFTY_dump!$A$4:$D$2003,4,0)</f>
        <v>0</v>
      </c>
      <c r="F97" s="24">
        <f>VLOOKUP(A97,NIFTY_dump!$A$4:$C$2003,3,0)</f>
        <v>0</v>
      </c>
      <c r="G97" s="24">
        <f>VLOOKUP(A97,NIFTY_dump!$A$4:$E$2003,5,0)</f>
        <v>0</v>
      </c>
      <c r="H97" s="24">
        <f>VLOOKUP(A97,NIFTY_dump!$A$4:$F$2003,6,0)</f>
        <v>0</v>
      </c>
      <c r="I97" s="35">
        <f>VLOOKUP(A97,NIFTY_dump!$A$4:$S$2003,19,0)</f>
        <v>0</v>
      </c>
      <c r="J97" s="35">
        <f>VLOOKUP(A97,NIFTY_dump!$A$4:$R$2003,18,0)</f>
        <v>0</v>
      </c>
      <c r="K97" s="24">
        <f>VLOOKUP(A97,NIFTY_dump!$A$4:$V$2003,22,0)</f>
        <v>0</v>
      </c>
      <c r="L97" s="24">
        <f>VLOOKUP(A97,NIFTY_dump!$A$4:$W$2003,23,0)</f>
        <v>0</v>
      </c>
      <c r="M97" s="24">
        <f>VLOOKUP(A97,NIFTY_dump!$A$4:$U$2003,21,0)</f>
        <v>0</v>
      </c>
      <c r="N97" s="24">
        <f>VLOOKUP(A97,NIFTY_dump!$A$4:$T$2003,20,0)</f>
        <v>0</v>
      </c>
    </row>
    <row r="98" spans="1:14">
      <c r="A98" s="24">
        <v>96</v>
      </c>
      <c r="B98" s="34">
        <f>NIFTY_dump!M99</f>
        <v>0</v>
      </c>
      <c r="C98" s="35">
        <f>VLOOKUP(A98,NIFTY_dump!$A$4:$G$2003,7,0)</f>
        <v>0</v>
      </c>
      <c r="D98" s="35">
        <f>VLOOKUP(A98,NIFTY_dump!$A$4:$H$2003,8,0)</f>
        <v>0</v>
      </c>
      <c r="E98" s="24">
        <f>VLOOKUP(A98,NIFTY_dump!$A$4:$D$2003,4,0)</f>
        <v>0</v>
      </c>
      <c r="F98" s="24">
        <f>VLOOKUP(A98,NIFTY_dump!$A$4:$C$2003,3,0)</f>
        <v>0</v>
      </c>
      <c r="G98" s="24">
        <f>VLOOKUP(A98,NIFTY_dump!$A$4:$E$2003,5,0)</f>
        <v>0</v>
      </c>
      <c r="H98" s="24">
        <f>VLOOKUP(A98,NIFTY_dump!$A$4:$F$2003,6,0)</f>
        <v>0</v>
      </c>
      <c r="I98" s="35">
        <f>VLOOKUP(A98,NIFTY_dump!$A$4:$S$2003,19,0)</f>
        <v>0</v>
      </c>
      <c r="J98" s="35">
        <f>VLOOKUP(A98,NIFTY_dump!$A$4:$R$2003,18,0)</f>
        <v>0</v>
      </c>
      <c r="K98" s="24">
        <f>VLOOKUP(A98,NIFTY_dump!$A$4:$V$2003,22,0)</f>
        <v>0</v>
      </c>
      <c r="L98" s="24">
        <f>VLOOKUP(A98,NIFTY_dump!$A$4:$W$2003,23,0)</f>
        <v>0</v>
      </c>
      <c r="M98" s="24">
        <f>VLOOKUP(A98,NIFTY_dump!$A$4:$U$2003,21,0)</f>
        <v>0</v>
      </c>
      <c r="N98" s="24">
        <f>VLOOKUP(A98,NIFTY_dump!$A$4:$T$2003,20,0)</f>
        <v>0</v>
      </c>
    </row>
    <row r="99" spans="1:14">
      <c r="A99" s="24">
        <v>97</v>
      </c>
      <c r="B99" s="34">
        <f>NIFTY_dump!M100</f>
        <v>0</v>
      </c>
      <c r="C99" s="35">
        <f>VLOOKUP(A99,NIFTY_dump!$A$4:$G$2003,7,0)</f>
        <v>0</v>
      </c>
      <c r="D99" s="35">
        <f>VLOOKUP(A99,NIFTY_dump!$A$4:$H$2003,8,0)</f>
        <v>0</v>
      </c>
      <c r="E99" s="24">
        <f>VLOOKUP(A99,NIFTY_dump!$A$4:$D$2003,4,0)</f>
        <v>0</v>
      </c>
      <c r="F99" s="24">
        <f>VLOOKUP(A99,NIFTY_dump!$A$4:$C$2003,3,0)</f>
        <v>0</v>
      </c>
      <c r="G99" s="24">
        <f>VLOOKUP(A99,NIFTY_dump!$A$4:$E$2003,5,0)</f>
        <v>0</v>
      </c>
      <c r="H99" s="24">
        <f>VLOOKUP(A99,NIFTY_dump!$A$4:$F$2003,6,0)</f>
        <v>0</v>
      </c>
      <c r="I99" s="35">
        <f>VLOOKUP(A99,NIFTY_dump!$A$4:$S$2003,19,0)</f>
        <v>0</v>
      </c>
      <c r="J99" s="35">
        <f>VLOOKUP(A99,NIFTY_dump!$A$4:$R$2003,18,0)</f>
        <v>0</v>
      </c>
      <c r="K99" s="24">
        <f>VLOOKUP(A99,NIFTY_dump!$A$4:$V$2003,22,0)</f>
        <v>0</v>
      </c>
      <c r="L99" s="24">
        <f>VLOOKUP(A99,NIFTY_dump!$A$4:$W$2003,23,0)</f>
        <v>0</v>
      </c>
      <c r="M99" s="24">
        <f>VLOOKUP(A99,NIFTY_dump!$A$4:$U$2003,21,0)</f>
        <v>0</v>
      </c>
      <c r="N99" s="24">
        <f>VLOOKUP(A99,NIFTY_dump!$A$4:$T$2003,20,0)</f>
        <v>0</v>
      </c>
    </row>
    <row r="100" spans="1:14">
      <c r="A100" s="24">
        <v>98</v>
      </c>
      <c r="B100" s="34">
        <f>NIFTY_dump!M101</f>
        <v>0</v>
      </c>
      <c r="C100" s="35">
        <f>VLOOKUP(A100,NIFTY_dump!$A$4:$G$2003,7,0)</f>
        <v>0</v>
      </c>
      <c r="D100" s="35">
        <f>VLOOKUP(A100,NIFTY_dump!$A$4:$H$2003,8,0)</f>
        <v>0</v>
      </c>
      <c r="E100" s="24">
        <f>VLOOKUP(A100,NIFTY_dump!$A$4:$D$2003,4,0)</f>
        <v>0</v>
      </c>
      <c r="F100" s="24">
        <f>VLOOKUP(A100,NIFTY_dump!$A$4:$C$2003,3,0)</f>
        <v>0</v>
      </c>
      <c r="G100" s="24">
        <f>VLOOKUP(A100,NIFTY_dump!$A$4:$E$2003,5,0)</f>
        <v>0</v>
      </c>
      <c r="H100" s="24">
        <f>VLOOKUP(A100,NIFTY_dump!$A$4:$F$2003,6,0)</f>
        <v>0</v>
      </c>
      <c r="I100" s="35">
        <f>VLOOKUP(A100,NIFTY_dump!$A$4:$S$2003,19,0)</f>
        <v>0</v>
      </c>
      <c r="J100" s="35">
        <f>VLOOKUP(A100,NIFTY_dump!$A$4:$R$2003,18,0)</f>
        <v>0</v>
      </c>
      <c r="K100" s="24">
        <f>VLOOKUP(A100,NIFTY_dump!$A$4:$V$2003,22,0)</f>
        <v>0</v>
      </c>
      <c r="L100" s="24">
        <f>VLOOKUP(A100,NIFTY_dump!$A$4:$W$2003,23,0)</f>
        <v>0</v>
      </c>
      <c r="M100" s="24">
        <f>VLOOKUP(A100,NIFTY_dump!$A$4:$U$2003,21,0)</f>
        <v>0</v>
      </c>
      <c r="N100" s="24">
        <f>VLOOKUP(A100,NIFTY_dump!$A$4:$T$2003,20,0)</f>
        <v>0</v>
      </c>
    </row>
    <row r="101" spans="1:14">
      <c r="A101" s="24">
        <v>99</v>
      </c>
      <c r="B101" s="34">
        <f>NIFTY_dump!M102</f>
        <v>0</v>
      </c>
      <c r="C101" s="35">
        <f>VLOOKUP(A101,NIFTY_dump!$A$4:$G$2003,7,0)</f>
        <v>0</v>
      </c>
      <c r="D101" s="35">
        <f>VLOOKUP(A101,NIFTY_dump!$A$4:$H$2003,8,0)</f>
        <v>0</v>
      </c>
      <c r="E101" s="24">
        <f>VLOOKUP(A101,NIFTY_dump!$A$4:$D$2003,4,0)</f>
        <v>0</v>
      </c>
      <c r="F101" s="24">
        <f>VLOOKUP(A101,NIFTY_dump!$A$4:$C$2003,3,0)</f>
        <v>0</v>
      </c>
      <c r="G101" s="24">
        <f>VLOOKUP(A101,NIFTY_dump!$A$4:$E$2003,5,0)</f>
        <v>0</v>
      </c>
      <c r="H101" s="24">
        <f>VLOOKUP(A101,NIFTY_dump!$A$4:$F$2003,6,0)</f>
        <v>0</v>
      </c>
      <c r="I101" s="35">
        <f>VLOOKUP(A101,NIFTY_dump!$A$4:$S$2003,19,0)</f>
        <v>0</v>
      </c>
      <c r="J101" s="35">
        <f>VLOOKUP(A101,NIFTY_dump!$A$4:$R$2003,18,0)</f>
        <v>0</v>
      </c>
      <c r="K101" s="24">
        <f>VLOOKUP(A101,NIFTY_dump!$A$4:$V$2003,22,0)</f>
        <v>0</v>
      </c>
      <c r="L101" s="24">
        <f>VLOOKUP(A101,NIFTY_dump!$A$4:$W$2003,23,0)</f>
        <v>0</v>
      </c>
      <c r="M101" s="24">
        <f>VLOOKUP(A101,NIFTY_dump!$A$4:$U$2003,21,0)</f>
        <v>0</v>
      </c>
      <c r="N101" s="24">
        <f>VLOOKUP(A101,NIFTY_dump!$A$4:$T$2003,20,0)</f>
        <v>0</v>
      </c>
    </row>
    <row r="102" spans="1:14">
      <c r="A102" s="24">
        <v>100</v>
      </c>
      <c r="B102" s="34">
        <f>NIFTY_dump!M103</f>
        <v>0</v>
      </c>
      <c r="C102" s="35">
        <f>VLOOKUP(A102,NIFTY_dump!$A$4:$G$2003,7,0)</f>
        <v>0</v>
      </c>
      <c r="D102" s="35">
        <f>VLOOKUP(A102,NIFTY_dump!$A$4:$H$2003,8,0)</f>
        <v>0</v>
      </c>
      <c r="E102" s="24">
        <f>VLOOKUP(A102,NIFTY_dump!$A$4:$D$2003,4,0)</f>
        <v>0</v>
      </c>
      <c r="F102" s="24">
        <f>VLOOKUP(A102,NIFTY_dump!$A$4:$C$2003,3,0)</f>
        <v>0</v>
      </c>
      <c r="G102" s="24">
        <f>VLOOKUP(A102,NIFTY_dump!$A$4:$E$2003,5,0)</f>
        <v>0</v>
      </c>
      <c r="H102" s="24">
        <f>VLOOKUP(A102,NIFTY_dump!$A$4:$F$2003,6,0)</f>
        <v>0</v>
      </c>
      <c r="I102" s="35">
        <f>VLOOKUP(A102,NIFTY_dump!$A$4:$S$2003,19,0)</f>
        <v>0</v>
      </c>
      <c r="J102" s="35">
        <f>VLOOKUP(A102,NIFTY_dump!$A$4:$R$2003,18,0)</f>
        <v>0</v>
      </c>
      <c r="K102" s="24">
        <f>VLOOKUP(A102,NIFTY_dump!$A$4:$V$2003,22,0)</f>
        <v>0</v>
      </c>
      <c r="L102" s="24">
        <f>VLOOKUP(A102,NIFTY_dump!$A$4:$W$2003,23,0)</f>
        <v>0</v>
      </c>
      <c r="M102" s="24">
        <f>VLOOKUP(A102,NIFTY_dump!$A$4:$U$2003,21,0)</f>
        <v>0</v>
      </c>
      <c r="N102" s="24">
        <f>VLOOKUP(A102,NIFTY_dump!$A$4:$T$2003,20,0)</f>
        <v>0</v>
      </c>
    </row>
    <row r="103" spans="1:14">
      <c r="A103" s="24">
        <v>101</v>
      </c>
      <c r="B103" s="34">
        <f>NIFTY_dump!M104</f>
        <v>0</v>
      </c>
      <c r="C103" s="35">
        <f>VLOOKUP(A103,NIFTY_dump!$A$4:$G$2003,7,0)</f>
        <v>0</v>
      </c>
      <c r="D103" s="35">
        <f>VLOOKUP(A103,NIFTY_dump!$A$4:$H$2003,8,0)</f>
        <v>0</v>
      </c>
      <c r="E103" s="24">
        <f>VLOOKUP(A103,NIFTY_dump!$A$4:$D$2003,4,0)</f>
        <v>0</v>
      </c>
      <c r="F103" s="24">
        <f>VLOOKUP(A103,NIFTY_dump!$A$4:$C$2003,3,0)</f>
        <v>0</v>
      </c>
      <c r="G103" s="24">
        <f>VLOOKUP(A103,NIFTY_dump!$A$4:$E$2003,5,0)</f>
        <v>0</v>
      </c>
      <c r="H103" s="24">
        <f>VLOOKUP(A103,NIFTY_dump!$A$4:$F$2003,6,0)</f>
        <v>0</v>
      </c>
      <c r="I103" s="35">
        <f>VLOOKUP(A103,NIFTY_dump!$A$4:$S$2003,19,0)</f>
        <v>0</v>
      </c>
      <c r="J103" s="35">
        <f>VLOOKUP(A103,NIFTY_dump!$A$4:$R$2003,18,0)</f>
        <v>0</v>
      </c>
      <c r="K103" s="24">
        <f>VLOOKUP(A103,NIFTY_dump!$A$4:$V$2003,22,0)</f>
        <v>0</v>
      </c>
      <c r="L103" s="24">
        <f>VLOOKUP(A103,NIFTY_dump!$A$4:$W$2003,23,0)</f>
        <v>0</v>
      </c>
      <c r="M103" s="24">
        <f>VLOOKUP(A103,NIFTY_dump!$A$4:$U$2003,21,0)</f>
        <v>0</v>
      </c>
      <c r="N103" s="24">
        <f>VLOOKUP(A103,NIFTY_dump!$A$4:$T$2003,20,0)</f>
        <v>0</v>
      </c>
    </row>
    <row r="104" spans="1:14">
      <c r="A104" s="24">
        <v>102</v>
      </c>
      <c r="B104" s="34">
        <f>NIFTY_dump!M105</f>
        <v>0</v>
      </c>
      <c r="C104" s="35">
        <f>VLOOKUP(A104,NIFTY_dump!$A$4:$G$2003,7,0)</f>
        <v>0</v>
      </c>
      <c r="D104" s="35">
        <f>VLOOKUP(A104,NIFTY_dump!$A$4:$H$2003,8,0)</f>
        <v>0</v>
      </c>
      <c r="E104" s="24">
        <f>VLOOKUP(A104,NIFTY_dump!$A$4:$D$2003,4,0)</f>
        <v>0</v>
      </c>
      <c r="F104" s="24">
        <f>VLOOKUP(A104,NIFTY_dump!$A$4:$C$2003,3,0)</f>
        <v>0</v>
      </c>
      <c r="G104" s="24">
        <f>VLOOKUP(A104,NIFTY_dump!$A$4:$E$2003,5,0)</f>
        <v>0</v>
      </c>
      <c r="H104" s="24">
        <f>VLOOKUP(A104,NIFTY_dump!$A$4:$F$2003,6,0)</f>
        <v>0</v>
      </c>
      <c r="I104" s="35">
        <f>VLOOKUP(A104,NIFTY_dump!$A$4:$S$2003,19,0)</f>
        <v>0</v>
      </c>
      <c r="J104" s="35">
        <f>VLOOKUP(A104,NIFTY_dump!$A$4:$R$2003,18,0)</f>
        <v>0</v>
      </c>
      <c r="K104" s="24">
        <f>VLOOKUP(A104,NIFTY_dump!$A$4:$V$2003,22,0)</f>
        <v>0</v>
      </c>
      <c r="L104" s="24">
        <f>VLOOKUP(A104,NIFTY_dump!$A$4:$W$2003,23,0)</f>
        <v>0</v>
      </c>
      <c r="M104" s="24">
        <f>VLOOKUP(A104,NIFTY_dump!$A$4:$U$2003,21,0)</f>
        <v>0</v>
      </c>
      <c r="N104" s="24">
        <f>VLOOKUP(A104,NIFTY_dump!$A$4:$T$2003,20,0)</f>
        <v>0</v>
      </c>
    </row>
    <row r="105" spans="1:14">
      <c r="A105" s="24">
        <v>103</v>
      </c>
      <c r="B105" s="34">
        <f>NIFTY_dump!M106</f>
        <v>0</v>
      </c>
      <c r="C105" s="35">
        <f>VLOOKUP(A105,NIFTY_dump!$A$4:$G$2003,7,0)</f>
        <v>0</v>
      </c>
      <c r="D105" s="35">
        <f>VLOOKUP(A105,NIFTY_dump!$A$4:$H$2003,8,0)</f>
        <v>0</v>
      </c>
      <c r="E105" s="24">
        <f>VLOOKUP(A105,NIFTY_dump!$A$4:$D$2003,4,0)</f>
        <v>0</v>
      </c>
      <c r="F105" s="24">
        <f>VLOOKUP(A105,NIFTY_dump!$A$4:$C$2003,3,0)</f>
        <v>0</v>
      </c>
      <c r="G105" s="24">
        <f>VLOOKUP(A105,NIFTY_dump!$A$4:$E$2003,5,0)</f>
        <v>0</v>
      </c>
      <c r="H105" s="24">
        <f>VLOOKUP(A105,NIFTY_dump!$A$4:$F$2003,6,0)</f>
        <v>0</v>
      </c>
      <c r="I105" s="35">
        <f>VLOOKUP(A105,NIFTY_dump!$A$4:$S$2003,19,0)</f>
        <v>0</v>
      </c>
      <c r="J105" s="35">
        <f>VLOOKUP(A105,NIFTY_dump!$A$4:$R$2003,18,0)</f>
        <v>0</v>
      </c>
      <c r="K105" s="24">
        <f>VLOOKUP(A105,NIFTY_dump!$A$4:$V$2003,22,0)</f>
        <v>0</v>
      </c>
      <c r="L105" s="24">
        <f>VLOOKUP(A105,NIFTY_dump!$A$4:$W$2003,23,0)</f>
        <v>0</v>
      </c>
      <c r="M105" s="24">
        <f>VLOOKUP(A105,NIFTY_dump!$A$4:$U$2003,21,0)</f>
        <v>0</v>
      </c>
      <c r="N105" s="24">
        <f>VLOOKUP(A105,NIFTY_dump!$A$4:$T$2003,20,0)</f>
        <v>0</v>
      </c>
    </row>
    <row r="106" spans="1:14">
      <c r="A106" s="24">
        <v>104</v>
      </c>
      <c r="B106" s="34">
        <f>NIFTY_dump!M107</f>
        <v>0</v>
      </c>
      <c r="C106" s="35">
        <f>VLOOKUP(A106,NIFTY_dump!$A$4:$G$2003,7,0)</f>
        <v>0</v>
      </c>
      <c r="D106" s="35">
        <f>VLOOKUP(A106,NIFTY_dump!$A$4:$H$2003,8,0)</f>
        <v>0</v>
      </c>
      <c r="E106" s="24">
        <f>VLOOKUP(A106,NIFTY_dump!$A$4:$D$2003,4,0)</f>
        <v>0</v>
      </c>
      <c r="F106" s="24">
        <f>VLOOKUP(A106,NIFTY_dump!$A$4:$C$2003,3,0)</f>
        <v>0</v>
      </c>
      <c r="G106" s="24">
        <f>VLOOKUP(A106,NIFTY_dump!$A$4:$E$2003,5,0)</f>
        <v>0</v>
      </c>
      <c r="H106" s="24">
        <f>VLOOKUP(A106,NIFTY_dump!$A$4:$F$2003,6,0)</f>
        <v>0</v>
      </c>
      <c r="I106" s="35">
        <f>VLOOKUP(A106,NIFTY_dump!$A$4:$S$2003,19,0)</f>
        <v>0</v>
      </c>
      <c r="J106" s="35">
        <f>VLOOKUP(A106,NIFTY_dump!$A$4:$R$2003,18,0)</f>
        <v>0</v>
      </c>
      <c r="K106" s="24">
        <f>VLOOKUP(A106,NIFTY_dump!$A$4:$V$2003,22,0)</f>
        <v>0</v>
      </c>
      <c r="L106" s="24">
        <f>VLOOKUP(A106,NIFTY_dump!$A$4:$W$2003,23,0)</f>
        <v>0</v>
      </c>
      <c r="M106" s="24">
        <f>VLOOKUP(A106,NIFTY_dump!$A$4:$U$2003,21,0)</f>
        <v>0</v>
      </c>
      <c r="N106" s="24">
        <f>VLOOKUP(A106,NIFTY_dump!$A$4:$T$2003,20,0)</f>
        <v>0</v>
      </c>
    </row>
    <row r="107" spans="1:14">
      <c r="A107" s="24">
        <v>105</v>
      </c>
      <c r="B107" s="34">
        <f>NIFTY_dump!M108</f>
        <v>0</v>
      </c>
      <c r="C107" s="35">
        <f>VLOOKUP(A107,NIFTY_dump!$A$4:$G$2003,7,0)</f>
        <v>0</v>
      </c>
      <c r="D107" s="35">
        <f>VLOOKUP(A107,NIFTY_dump!$A$4:$H$2003,8,0)</f>
        <v>0</v>
      </c>
      <c r="E107" s="24">
        <f>VLOOKUP(A107,NIFTY_dump!$A$4:$D$2003,4,0)</f>
        <v>0</v>
      </c>
      <c r="F107" s="24">
        <f>VLOOKUP(A107,NIFTY_dump!$A$4:$C$2003,3,0)</f>
        <v>0</v>
      </c>
      <c r="G107" s="24">
        <f>VLOOKUP(A107,NIFTY_dump!$A$4:$E$2003,5,0)</f>
        <v>0</v>
      </c>
      <c r="H107" s="24">
        <f>VLOOKUP(A107,NIFTY_dump!$A$4:$F$2003,6,0)</f>
        <v>0</v>
      </c>
      <c r="I107" s="35">
        <f>VLOOKUP(A107,NIFTY_dump!$A$4:$S$2003,19,0)</f>
        <v>0</v>
      </c>
      <c r="J107" s="35">
        <f>VLOOKUP(A107,NIFTY_dump!$A$4:$R$2003,18,0)</f>
        <v>0</v>
      </c>
      <c r="K107" s="24">
        <f>VLOOKUP(A107,NIFTY_dump!$A$4:$V$2003,22,0)</f>
        <v>0</v>
      </c>
      <c r="L107" s="24">
        <f>VLOOKUP(A107,NIFTY_dump!$A$4:$W$2003,23,0)</f>
        <v>0</v>
      </c>
      <c r="M107" s="24">
        <f>VLOOKUP(A107,NIFTY_dump!$A$4:$U$2003,21,0)</f>
        <v>0</v>
      </c>
      <c r="N107" s="24">
        <f>VLOOKUP(A107,NIFTY_dump!$A$4:$T$2003,20,0)</f>
        <v>0</v>
      </c>
    </row>
    <row r="108" spans="1:14">
      <c r="A108" s="24">
        <v>106</v>
      </c>
      <c r="B108" s="34">
        <f>NIFTY_dump!M109</f>
        <v>0</v>
      </c>
      <c r="C108" s="35">
        <f>VLOOKUP(A108,NIFTY_dump!$A$4:$G$2003,7,0)</f>
        <v>0</v>
      </c>
      <c r="D108" s="35">
        <f>VLOOKUP(A108,NIFTY_dump!$A$4:$H$2003,8,0)</f>
        <v>0</v>
      </c>
      <c r="E108" s="24">
        <f>VLOOKUP(A108,NIFTY_dump!$A$4:$D$2003,4,0)</f>
        <v>0</v>
      </c>
      <c r="F108" s="24">
        <f>VLOOKUP(A108,NIFTY_dump!$A$4:$C$2003,3,0)</f>
        <v>0</v>
      </c>
      <c r="G108" s="24">
        <f>VLOOKUP(A108,NIFTY_dump!$A$4:$E$2003,5,0)</f>
        <v>0</v>
      </c>
      <c r="H108" s="24">
        <f>VLOOKUP(A108,NIFTY_dump!$A$4:$F$2003,6,0)</f>
        <v>0</v>
      </c>
      <c r="I108" s="35">
        <f>VLOOKUP(A108,NIFTY_dump!$A$4:$S$2003,19,0)</f>
        <v>0</v>
      </c>
      <c r="J108" s="35">
        <f>VLOOKUP(A108,NIFTY_dump!$A$4:$R$2003,18,0)</f>
        <v>0</v>
      </c>
      <c r="K108" s="24">
        <f>VLOOKUP(A108,NIFTY_dump!$A$4:$V$2003,22,0)</f>
        <v>0</v>
      </c>
      <c r="L108" s="24">
        <f>VLOOKUP(A108,NIFTY_dump!$A$4:$W$2003,23,0)</f>
        <v>0</v>
      </c>
      <c r="M108" s="24">
        <f>VLOOKUP(A108,NIFTY_dump!$A$4:$U$2003,21,0)</f>
        <v>0</v>
      </c>
      <c r="N108" s="24">
        <f>VLOOKUP(A108,NIFTY_dump!$A$4:$T$2003,20,0)</f>
        <v>0</v>
      </c>
    </row>
    <row r="109" spans="1:14">
      <c r="A109" s="24">
        <v>107</v>
      </c>
      <c r="B109" s="34">
        <f>NIFTY_dump!M110</f>
        <v>0</v>
      </c>
      <c r="C109" s="35">
        <f>VLOOKUP(A109,NIFTY_dump!$A$4:$G$2003,7,0)</f>
        <v>0</v>
      </c>
      <c r="D109" s="35">
        <f>VLOOKUP(A109,NIFTY_dump!$A$4:$H$2003,8,0)</f>
        <v>0</v>
      </c>
      <c r="E109" s="24">
        <f>VLOOKUP(A109,NIFTY_dump!$A$4:$D$2003,4,0)</f>
        <v>0</v>
      </c>
      <c r="F109" s="24">
        <f>VLOOKUP(A109,NIFTY_dump!$A$4:$C$2003,3,0)</f>
        <v>0</v>
      </c>
      <c r="G109" s="24">
        <f>VLOOKUP(A109,NIFTY_dump!$A$4:$E$2003,5,0)</f>
        <v>0</v>
      </c>
      <c r="H109" s="24">
        <f>VLOOKUP(A109,NIFTY_dump!$A$4:$F$2003,6,0)</f>
        <v>0</v>
      </c>
      <c r="I109" s="35">
        <f>VLOOKUP(A109,NIFTY_dump!$A$4:$S$2003,19,0)</f>
        <v>0</v>
      </c>
      <c r="J109" s="35">
        <f>VLOOKUP(A109,NIFTY_dump!$A$4:$R$2003,18,0)</f>
        <v>0</v>
      </c>
      <c r="K109" s="24">
        <f>VLOOKUP(A109,NIFTY_dump!$A$4:$V$2003,22,0)</f>
        <v>0</v>
      </c>
      <c r="L109" s="24">
        <f>VLOOKUP(A109,NIFTY_dump!$A$4:$W$2003,23,0)</f>
        <v>0</v>
      </c>
      <c r="M109" s="24">
        <f>VLOOKUP(A109,NIFTY_dump!$A$4:$U$2003,21,0)</f>
        <v>0</v>
      </c>
      <c r="N109" s="24">
        <f>VLOOKUP(A109,NIFTY_dump!$A$4:$T$2003,20,0)</f>
        <v>0</v>
      </c>
    </row>
    <row r="110" spans="1:14">
      <c r="A110" s="24">
        <v>108</v>
      </c>
      <c r="B110" s="34">
        <f>NIFTY_dump!M111</f>
        <v>0</v>
      </c>
      <c r="C110" s="35">
        <f>VLOOKUP(A110,NIFTY_dump!$A$4:$G$2003,7,0)</f>
        <v>0</v>
      </c>
      <c r="D110" s="35">
        <f>VLOOKUP(A110,NIFTY_dump!$A$4:$H$2003,8,0)</f>
        <v>0</v>
      </c>
      <c r="E110" s="24">
        <f>VLOOKUP(A110,NIFTY_dump!$A$4:$D$2003,4,0)</f>
        <v>0</v>
      </c>
      <c r="F110" s="24">
        <f>VLOOKUP(A110,NIFTY_dump!$A$4:$C$2003,3,0)</f>
        <v>0</v>
      </c>
      <c r="G110" s="24">
        <f>VLOOKUP(A110,NIFTY_dump!$A$4:$E$2003,5,0)</f>
        <v>0</v>
      </c>
      <c r="H110" s="24">
        <f>VLOOKUP(A110,NIFTY_dump!$A$4:$F$2003,6,0)</f>
        <v>0</v>
      </c>
      <c r="I110" s="35">
        <f>VLOOKUP(A110,NIFTY_dump!$A$4:$S$2003,19,0)</f>
        <v>0</v>
      </c>
      <c r="J110" s="35">
        <f>VLOOKUP(A110,NIFTY_dump!$A$4:$R$2003,18,0)</f>
        <v>0</v>
      </c>
      <c r="K110" s="24">
        <f>VLOOKUP(A110,NIFTY_dump!$A$4:$V$2003,22,0)</f>
        <v>0</v>
      </c>
      <c r="L110" s="24">
        <f>VLOOKUP(A110,NIFTY_dump!$A$4:$W$2003,23,0)</f>
        <v>0</v>
      </c>
      <c r="M110" s="24">
        <f>VLOOKUP(A110,NIFTY_dump!$A$4:$U$2003,21,0)</f>
        <v>0</v>
      </c>
      <c r="N110" s="24">
        <f>VLOOKUP(A110,NIFTY_dump!$A$4:$T$2003,20,0)</f>
        <v>0</v>
      </c>
    </row>
    <row r="111" spans="1:14">
      <c r="A111" s="24">
        <v>109</v>
      </c>
      <c r="B111" s="34">
        <f>NIFTY_dump!M112</f>
        <v>0</v>
      </c>
      <c r="C111" s="35">
        <f>VLOOKUP(A111,NIFTY_dump!$A$4:$G$2003,7,0)</f>
        <v>0</v>
      </c>
      <c r="D111" s="35">
        <f>VLOOKUP(A111,NIFTY_dump!$A$4:$H$2003,8,0)</f>
        <v>0</v>
      </c>
      <c r="E111" s="24">
        <f>VLOOKUP(A111,NIFTY_dump!$A$4:$D$2003,4,0)</f>
        <v>0</v>
      </c>
      <c r="F111" s="24">
        <f>VLOOKUP(A111,NIFTY_dump!$A$4:$C$2003,3,0)</f>
        <v>0</v>
      </c>
      <c r="G111" s="24">
        <f>VLOOKUP(A111,NIFTY_dump!$A$4:$E$2003,5,0)</f>
        <v>0</v>
      </c>
      <c r="H111" s="24">
        <f>VLOOKUP(A111,NIFTY_dump!$A$4:$F$2003,6,0)</f>
        <v>0</v>
      </c>
      <c r="I111" s="35">
        <f>VLOOKUP(A111,NIFTY_dump!$A$4:$S$2003,19,0)</f>
        <v>0</v>
      </c>
      <c r="J111" s="35">
        <f>VLOOKUP(A111,NIFTY_dump!$A$4:$R$2003,18,0)</f>
        <v>0</v>
      </c>
      <c r="K111" s="24">
        <f>VLOOKUP(A111,NIFTY_dump!$A$4:$V$2003,22,0)</f>
        <v>0</v>
      </c>
      <c r="L111" s="24">
        <f>VLOOKUP(A111,NIFTY_dump!$A$4:$W$2003,23,0)</f>
        <v>0</v>
      </c>
      <c r="M111" s="24">
        <f>VLOOKUP(A111,NIFTY_dump!$A$4:$U$2003,21,0)</f>
        <v>0</v>
      </c>
      <c r="N111" s="24">
        <f>VLOOKUP(A111,NIFTY_dump!$A$4:$T$2003,20,0)</f>
        <v>0</v>
      </c>
    </row>
    <row r="112" spans="1:14">
      <c r="A112" s="24">
        <v>110</v>
      </c>
      <c r="B112" s="34">
        <f>NIFTY_dump!M113</f>
        <v>0</v>
      </c>
      <c r="C112" s="35">
        <f>VLOOKUP(A112,NIFTY_dump!$A$4:$G$2003,7,0)</f>
        <v>0</v>
      </c>
      <c r="D112" s="35">
        <f>VLOOKUP(A112,NIFTY_dump!$A$4:$H$2003,8,0)</f>
        <v>0</v>
      </c>
      <c r="E112" s="24">
        <f>VLOOKUP(A112,NIFTY_dump!$A$4:$D$2003,4,0)</f>
        <v>0</v>
      </c>
      <c r="F112" s="24">
        <f>VLOOKUP(A112,NIFTY_dump!$A$4:$C$2003,3,0)</f>
        <v>0</v>
      </c>
      <c r="G112" s="24">
        <f>VLOOKUP(A112,NIFTY_dump!$A$4:$E$2003,5,0)</f>
        <v>0</v>
      </c>
      <c r="H112" s="24">
        <f>VLOOKUP(A112,NIFTY_dump!$A$4:$F$2003,6,0)</f>
        <v>0</v>
      </c>
      <c r="I112" s="35">
        <f>VLOOKUP(A112,NIFTY_dump!$A$4:$S$2003,19,0)</f>
        <v>0</v>
      </c>
      <c r="J112" s="35">
        <f>VLOOKUP(A112,NIFTY_dump!$A$4:$R$2003,18,0)</f>
        <v>0</v>
      </c>
      <c r="K112" s="24">
        <f>VLOOKUP(A112,NIFTY_dump!$A$4:$V$2003,22,0)</f>
        <v>0</v>
      </c>
      <c r="L112" s="24">
        <f>VLOOKUP(A112,NIFTY_dump!$A$4:$W$2003,23,0)</f>
        <v>0</v>
      </c>
      <c r="M112" s="24">
        <f>VLOOKUP(A112,NIFTY_dump!$A$4:$U$2003,21,0)</f>
        <v>0</v>
      </c>
      <c r="N112" s="24">
        <f>VLOOKUP(A112,NIFTY_dump!$A$4:$T$2003,20,0)</f>
        <v>0</v>
      </c>
    </row>
    <row r="113" spans="1:14">
      <c r="A113" s="24">
        <v>111</v>
      </c>
      <c r="B113" s="34">
        <f>NIFTY_dump!M114</f>
        <v>0</v>
      </c>
      <c r="C113" s="35">
        <f>VLOOKUP(A113,NIFTY_dump!$A$4:$G$2003,7,0)</f>
        <v>0</v>
      </c>
      <c r="D113" s="35">
        <f>VLOOKUP(A113,NIFTY_dump!$A$4:$H$2003,8,0)</f>
        <v>0</v>
      </c>
      <c r="E113" s="24">
        <f>VLOOKUP(A113,NIFTY_dump!$A$4:$D$2003,4,0)</f>
        <v>0</v>
      </c>
      <c r="F113" s="24">
        <f>VLOOKUP(A113,NIFTY_dump!$A$4:$C$2003,3,0)</f>
        <v>0</v>
      </c>
      <c r="G113" s="24">
        <f>VLOOKUP(A113,NIFTY_dump!$A$4:$E$2003,5,0)</f>
        <v>0</v>
      </c>
      <c r="H113" s="24">
        <f>VLOOKUP(A113,NIFTY_dump!$A$4:$F$2003,6,0)</f>
        <v>0</v>
      </c>
      <c r="I113" s="35">
        <f>VLOOKUP(A113,NIFTY_dump!$A$4:$S$2003,19,0)</f>
        <v>0</v>
      </c>
      <c r="J113" s="35">
        <f>VLOOKUP(A113,NIFTY_dump!$A$4:$R$2003,18,0)</f>
        <v>0</v>
      </c>
      <c r="K113" s="24">
        <f>VLOOKUP(A113,NIFTY_dump!$A$4:$V$2003,22,0)</f>
        <v>0</v>
      </c>
      <c r="L113" s="24">
        <f>VLOOKUP(A113,NIFTY_dump!$A$4:$W$2003,23,0)</f>
        <v>0</v>
      </c>
      <c r="M113" s="24">
        <f>VLOOKUP(A113,NIFTY_dump!$A$4:$U$2003,21,0)</f>
        <v>0</v>
      </c>
      <c r="N113" s="24">
        <f>VLOOKUP(A113,NIFTY_dump!$A$4:$T$2003,20,0)</f>
        <v>0</v>
      </c>
    </row>
    <row r="114" spans="1:14">
      <c r="A114" s="24">
        <v>112</v>
      </c>
      <c r="B114" s="34">
        <f>NIFTY_dump!M115</f>
        <v>0</v>
      </c>
      <c r="C114" s="35">
        <f>VLOOKUP(A114,NIFTY_dump!$A$4:$G$2003,7,0)</f>
        <v>0</v>
      </c>
      <c r="D114" s="35">
        <f>VLOOKUP(A114,NIFTY_dump!$A$4:$H$2003,8,0)</f>
        <v>0</v>
      </c>
      <c r="E114" s="24">
        <f>VLOOKUP(A114,NIFTY_dump!$A$4:$D$2003,4,0)</f>
        <v>0</v>
      </c>
      <c r="F114" s="24">
        <f>VLOOKUP(A114,NIFTY_dump!$A$4:$C$2003,3,0)</f>
        <v>0</v>
      </c>
      <c r="G114" s="24">
        <f>VLOOKUP(A114,NIFTY_dump!$A$4:$E$2003,5,0)</f>
        <v>0</v>
      </c>
      <c r="H114" s="24">
        <f>VLOOKUP(A114,NIFTY_dump!$A$4:$F$2003,6,0)</f>
        <v>0</v>
      </c>
      <c r="I114" s="35">
        <f>VLOOKUP(A114,NIFTY_dump!$A$4:$S$2003,19,0)</f>
        <v>0</v>
      </c>
      <c r="J114" s="35">
        <f>VLOOKUP(A114,NIFTY_dump!$A$4:$R$2003,18,0)</f>
        <v>0</v>
      </c>
      <c r="K114" s="24">
        <f>VLOOKUP(A114,NIFTY_dump!$A$4:$V$2003,22,0)</f>
        <v>0</v>
      </c>
      <c r="L114" s="24">
        <f>VLOOKUP(A114,NIFTY_dump!$A$4:$W$2003,23,0)</f>
        <v>0</v>
      </c>
      <c r="M114" s="24">
        <f>VLOOKUP(A114,NIFTY_dump!$A$4:$U$2003,21,0)</f>
        <v>0</v>
      </c>
      <c r="N114" s="24">
        <f>VLOOKUP(A114,NIFTY_dump!$A$4:$T$2003,20,0)</f>
        <v>0</v>
      </c>
    </row>
    <row r="115" spans="1:14">
      <c r="A115" s="24">
        <v>113</v>
      </c>
      <c r="B115" s="34">
        <f>NIFTY_dump!M116</f>
        <v>0</v>
      </c>
      <c r="C115" s="35">
        <f>VLOOKUP(A115,NIFTY_dump!$A$4:$G$2003,7,0)</f>
        <v>0</v>
      </c>
      <c r="D115" s="35">
        <f>VLOOKUP(A115,NIFTY_dump!$A$4:$H$2003,8,0)</f>
        <v>0</v>
      </c>
      <c r="E115" s="24">
        <f>VLOOKUP(A115,NIFTY_dump!$A$4:$D$2003,4,0)</f>
        <v>0</v>
      </c>
      <c r="F115" s="24">
        <f>VLOOKUP(A115,NIFTY_dump!$A$4:$C$2003,3,0)</f>
        <v>0</v>
      </c>
      <c r="G115" s="24">
        <f>VLOOKUP(A115,NIFTY_dump!$A$4:$E$2003,5,0)</f>
        <v>0</v>
      </c>
      <c r="H115" s="24">
        <f>VLOOKUP(A115,NIFTY_dump!$A$4:$F$2003,6,0)</f>
        <v>0</v>
      </c>
      <c r="I115" s="35">
        <f>VLOOKUP(A115,NIFTY_dump!$A$4:$S$2003,19,0)</f>
        <v>0</v>
      </c>
      <c r="J115" s="35">
        <f>VLOOKUP(A115,NIFTY_dump!$A$4:$R$2003,18,0)</f>
        <v>0</v>
      </c>
      <c r="K115" s="24">
        <f>VLOOKUP(A115,NIFTY_dump!$A$4:$V$2003,22,0)</f>
        <v>0</v>
      </c>
      <c r="L115" s="24">
        <f>VLOOKUP(A115,NIFTY_dump!$A$4:$W$2003,23,0)</f>
        <v>0</v>
      </c>
      <c r="M115" s="24">
        <f>VLOOKUP(A115,NIFTY_dump!$A$4:$U$2003,21,0)</f>
        <v>0</v>
      </c>
      <c r="N115" s="24">
        <f>VLOOKUP(A115,NIFTY_dump!$A$4:$T$2003,20,0)</f>
        <v>0</v>
      </c>
    </row>
    <row r="116" spans="1:14">
      <c r="A116" s="24">
        <v>114</v>
      </c>
      <c r="B116" s="34">
        <f>NIFTY_dump!M117</f>
        <v>0</v>
      </c>
      <c r="C116" s="35">
        <f>VLOOKUP(A116,NIFTY_dump!$A$4:$G$2003,7,0)</f>
        <v>0</v>
      </c>
      <c r="D116" s="35">
        <f>VLOOKUP(A116,NIFTY_dump!$A$4:$H$2003,8,0)</f>
        <v>0</v>
      </c>
      <c r="E116" s="24">
        <f>VLOOKUP(A116,NIFTY_dump!$A$4:$D$2003,4,0)</f>
        <v>0</v>
      </c>
      <c r="F116" s="24">
        <f>VLOOKUP(A116,NIFTY_dump!$A$4:$C$2003,3,0)</f>
        <v>0</v>
      </c>
      <c r="G116" s="24">
        <f>VLOOKUP(A116,NIFTY_dump!$A$4:$E$2003,5,0)</f>
        <v>0</v>
      </c>
      <c r="H116" s="24">
        <f>VLOOKUP(A116,NIFTY_dump!$A$4:$F$2003,6,0)</f>
        <v>0</v>
      </c>
      <c r="I116" s="35">
        <f>VLOOKUP(A116,NIFTY_dump!$A$4:$S$2003,19,0)</f>
        <v>0</v>
      </c>
      <c r="J116" s="35">
        <f>VLOOKUP(A116,NIFTY_dump!$A$4:$R$2003,18,0)</f>
        <v>0</v>
      </c>
      <c r="K116" s="24">
        <f>VLOOKUP(A116,NIFTY_dump!$A$4:$V$2003,22,0)</f>
        <v>0</v>
      </c>
      <c r="L116" s="24">
        <f>VLOOKUP(A116,NIFTY_dump!$A$4:$W$2003,23,0)</f>
        <v>0</v>
      </c>
      <c r="M116" s="24">
        <f>VLOOKUP(A116,NIFTY_dump!$A$4:$U$2003,21,0)</f>
        <v>0</v>
      </c>
      <c r="N116" s="24">
        <f>VLOOKUP(A116,NIFTY_dump!$A$4:$T$2003,20,0)</f>
        <v>0</v>
      </c>
    </row>
    <row r="117" spans="1:14">
      <c r="A117" s="24">
        <v>115</v>
      </c>
      <c r="B117" s="34">
        <f>NIFTY_dump!M118</f>
        <v>0</v>
      </c>
      <c r="C117" s="35">
        <f>VLOOKUP(A117,NIFTY_dump!$A$4:$G$2003,7,0)</f>
        <v>0</v>
      </c>
      <c r="D117" s="35">
        <f>VLOOKUP(A117,NIFTY_dump!$A$4:$H$2003,8,0)</f>
        <v>0</v>
      </c>
      <c r="E117" s="24">
        <f>VLOOKUP(A117,NIFTY_dump!$A$4:$D$2003,4,0)</f>
        <v>0</v>
      </c>
      <c r="F117" s="24">
        <f>VLOOKUP(A117,NIFTY_dump!$A$4:$C$2003,3,0)</f>
        <v>0</v>
      </c>
      <c r="G117" s="24">
        <f>VLOOKUP(A117,NIFTY_dump!$A$4:$E$2003,5,0)</f>
        <v>0</v>
      </c>
      <c r="H117" s="24">
        <f>VLOOKUP(A117,NIFTY_dump!$A$4:$F$2003,6,0)</f>
        <v>0</v>
      </c>
      <c r="I117" s="35">
        <f>VLOOKUP(A117,NIFTY_dump!$A$4:$S$2003,19,0)</f>
        <v>0</v>
      </c>
      <c r="J117" s="35">
        <f>VLOOKUP(A117,NIFTY_dump!$A$4:$R$2003,18,0)</f>
        <v>0</v>
      </c>
      <c r="K117" s="24">
        <f>VLOOKUP(A117,NIFTY_dump!$A$4:$V$2003,22,0)</f>
        <v>0</v>
      </c>
      <c r="L117" s="24">
        <f>VLOOKUP(A117,NIFTY_dump!$A$4:$W$2003,23,0)</f>
        <v>0</v>
      </c>
      <c r="M117" s="24">
        <f>VLOOKUP(A117,NIFTY_dump!$A$4:$U$2003,21,0)</f>
        <v>0</v>
      </c>
      <c r="N117" s="24">
        <f>VLOOKUP(A117,NIFTY_dump!$A$4:$T$2003,20,0)</f>
        <v>0</v>
      </c>
    </row>
    <row r="118" spans="1:14">
      <c r="A118" s="24">
        <v>116</v>
      </c>
      <c r="B118" s="34">
        <f>NIFTY_dump!M119</f>
        <v>0</v>
      </c>
      <c r="C118" s="35">
        <f>VLOOKUP(A118,NIFTY_dump!$A$4:$G$2003,7,0)</f>
        <v>0</v>
      </c>
      <c r="D118" s="35">
        <f>VLOOKUP(A118,NIFTY_dump!$A$4:$H$2003,8,0)</f>
        <v>0</v>
      </c>
      <c r="E118" s="24">
        <f>VLOOKUP(A118,NIFTY_dump!$A$4:$D$2003,4,0)</f>
        <v>0</v>
      </c>
      <c r="F118" s="24">
        <f>VLOOKUP(A118,NIFTY_dump!$A$4:$C$2003,3,0)</f>
        <v>0</v>
      </c>
      <c r="G118" s="24">
        <f>VLOOKUP(A118,NIFTY_dump!$A$4:$E$2003,5,0)</f>
        <v>0</v>
      </c>
      <c r="H118" s="24">
        <f>VLOOKUP(A118,NIFTY_dump!$A$4:$F$2003,6,0)</f>
        <v>0</v>
      </c>
      <c r="I118" s="35">
        <f>VLOOKUP(A118,NIFTY_dump!$A$4:$S$2003,19,0)</f>
        <v>0</v>
      </c>
      <c r="J118" s="35">
        <f>VLOOKUP(A118,NIFTY_dump!$A$4:$R$2003,18,0)</f>
        <v>0</v>
      </c>
      <c r="K118" s="24">
        <f>VLOOKUP(A118,NIFTY_dump!$A$4:$V$2003,22,0)</f>
        <v>0</v>
      </c>
      <c r="L118" s="24">
        <f>VLOOKUP(A118,NIFTY_dump!$A$4:$W$2003,23,0)</f>
        <v>0</v>
      </c>
      <c r="M118" s="24">
        <f>VLOOKUP(A118,NIFTY_dump!$A$4:$U$2003,21,0)</f>
        <v>0</v>
      </c>
      <c r="N118" s="24">
        <f>VLOOKUP(A118,NIFTY_dump!$A$4:$T$2003,20,0)</f>
        <v>0</v>
      </c>
    </row>
    <row r="119" spans="1:14">
      <c r="A119" s="24">
        <v>117</v>
      </c>
      <c r="B119" s="34">
        <f>NIFTY_dump!M120</f>
        <v>0</v>
      </c>
      <c r="C119" s="35">
        <f>VLOOKUP(A119,NIFTY_dump!$A$4:$G$2003,7,0)</f>
        <v>0</v>
      </c>
      <c r="D119" s="35">
        <f>VLOOKUP(A119,NIFTY_dump!$A$4:$H$2003,8,0)</f>
        <v>0</v>
      </c>
      <c r="E119" s="24">
        <f>VLOOKUP(A119,NIFTY_dump!$A$4:$D$2003,4,0)</f>
        <v>0</v>
      </c>
      <c r="F119" s="24">
        <f>VLOOKUP(A119,NIFTY_dump!$A$4:$C$2003,3,0)</f>
        <v>0</v>
      </c>
      <c r="G119" s="24">
        <f>VLOOKUP(A119,NIFTY_dump!$A$4:$E$2003,5,0)</f>
        <v>0</v>
      </c>
      <c r="H119" s="24">
        <f>VLOOKUP(A119,NIFTY_dump!$A$4:$F$2003,6,0)</f>
        <v>0</v>
      </c>
      <c r="I119" s="35">
        <f>VLOOKUP(A119,NIFTY_dump!$A$4:$S$2003,19,0)</f>
        <v>0</v>
      </c>
      <c r="J119" s="35">
        <f>VLOOKUP(A119,NIFTY_dump!$A$4:$R$2003,18,0)</f>
        <v>0</v>
      </c>
      <c r="K119" s="24">
        <f>VLOOKUP(A119,NIFTY_dump!$A$4:$V$2003,22,0)</f>
        <v>0</v>
      </c>
      <c r="L119" s="24">
        <f>VLOOKUP(A119,NIFTY_dump!$A$4:$W$2003,23,0)</f>
        <v>0</v>
      </c>
      <c r="M119" s="24">
        <f>VLOOKUP(A119,NIFTY_dump!$A$4:$U$2003,21,0)</f>
        <v>0</v>
      </c>
      <c r="N119" s="24">
        <f>VLOOKUP(A119,NIFTY_dump!$A$4:$T$2003,20,0)</f>
        <v>0</v>
      </c>
    </row>
    <row r="120" spans="1:14">
      <c r="A120" s="24">
        <v>118</v>
      </c>
      <c r="B120" s="34">
        <f>NIFTY_dump!M121</f>
        <v>0</v>
      </c>
      <c r="C120" s="35">
        <f>VLOOKUP(A120,NIFTY_dump!$A$4:$G$2003,7,0)</f>
        <v>0</v>
      </c>
      <c r="D120" s="35">
        <f>VLOOKUP(A120,NIFTY_dump!$A$4:$H$2003,8,0)</f>
        <v>0</v>
      </c>
      <c r="E120" s="24">
        <f>VLOOKUP(A120,NIFTY_dump!$A$4:$D$2003,4,0)</f>
        <v>0</v>
      </c>
      <c r="F120" s="24">
        <f>VLOOKUP(A120,NIFTY_dump!$A$4:$C$2003,3,0)</f>
        <v>0</v>
      </c>
      <c r="G120" s="24">
        <f>VLOOKUP(A120,NIFTY_dump!$A$4:$E$2003,5,0)</f>
        <v>0</v>
      </c>
      <c r="H120" s="24">
        <f>VLOOKUP(A120,NIFTY_dump!$A$4:$F$2003,6,0)</f>
        <v>0</v>
      </c>
      <c r="I120" s="35">
        <f>VLOOKUP(A120,NIFTY_dump!$A$4:$S$2003,19,0)</f>
        <v>0</v>
      </c>
      <c r="J120" s="35">
        <f>VLOOKUP(A120,NIFTY_dump!$A$4:$R$2003,18,0)</f>
        <v>0</v>
      </c>
      <c r="K120" s="24">
        <f>VLOOKUP(A120,NIFTY_dump!$A$4:$V$2003,22,0)</f>
        <v>0</v>
      </c>
      <c r="L120" s="24">
        <f>VLOOKUP(A120,NIFTY_dump!$A$4:$W$2003,23,0)</f>
        <v>0</v>
      </c>
      <c r="M120" s="24">
        <f>VLOOKUP(A120,NIFTY_dump!$A$4:$U$2003,21,0)</f>
        <v>0</v>
      </c>
      <c r="N120" s="24">
        <f>VLOOKUP(A120,NIFTY_dump!$A$4:$T$2003,20,0)</f>
        <v>0</v>
      </c>
    </row>
    <row r="121" spans="1:14">
      <c r="A121" s="24">
        <v>119</v>
      </c>
      <c r="B121" s="34">
        <f>NIFTY_dump!M122</f>
        <v>0</v>
      </c>
      <c r="C121" s="35">
        <f>VLOOKUP(A121,NIFTY_dump!$A$4:$G$2003,7,0)</f>
        <v>0</v>
      </c>
      <c r="D121" s="35">
        <f>VLOOKUP(A121,NIFTY_dump!$A$4:$H$2003,8,0)</f>
        <v>0</v>
      </c>
      <c r="E121" s="24">
        <f>VLOOKUP(A121,NIFTY_dump!$A$4:$D$2003,4,0)</f>
        <v>0</v>
      </c>
      <c r="F121" s="24">
        <f>VLOOKUP(A121,NIFTY_dump!$A$4:$C$2003,3,0)</f>
        <v>0</v>
      </c>
      <c r="G121" s="24">
        <f>VLOOKUP(A121,NIFTY_dump!$A$4:$E$2003,5,0)</f>
        <v>0</v>
      </c>
      <c r="H121" s="24">
        <f>VLOOKUP(A121,NIFTY_dump!$A$4:$F$2003,6,0)</f>
        <v>0</v>
      </c>
      <c r="I121" s="35">
        <f>VLOOKUP(A121,NIFTY_dump!$A$4:$S$2003,19,0)</f>
        <v>0</v>
      </c>
      <c r="J121" s="35">
        <f>VLOOKUP(A121,NIFTY_dump!$A$4:$R$2003,18,0)</f>
        <v>0</v>
      </c>
      <c r="K121" s="24">
        <f>VLOOKUP(A121,NIFTY_dump!$A$4:$V$2003,22,0)</f>
        <v>0</v>
      </c>
      <c r="L121" s="24">
        <f>VLOOKUP(A121,NIFTY_dump!$A$4:$W$2003,23,0)</f>
        <v>0</v>
      </c>
      <c r="M121" s="24">
        <f>VLOOKUP(A121,NIFTY_dump!$A$4:$U$2003,21,0)</f>
        <v>0</v>
      </c>
      <c r="N121" s="24">
        <f>VLOOKUP(A121,NIFTY_dump!$A$4:$T$2003,20,0)</f>
        <v>0</v>
      </c>
    </row>
    <row r="122" spans="1:14">
      <c r="A122" s="24">
        <v>120</v>
      </c>
      <c r="B122" s="34">
        <f>NIFTY_dump!M123</f>
        <v>0</v>
      </c>
      <c r="C122" s="35">
        <f>VLOOKUP(A122,NIFTY_dump!$A$4:$G$2003,7,0)</f>
        <v>0</v>
      </c>
      <c r="D122" s="35">
        <f>VLOOKUP(A122,NIFTY_dump!$A$4:$H$2003,8,0)</f>
        <v>0</v>
      </c>
      <c r="E122" s="24">
        <f>VLOOKUP(A122,NIFTY_dump!$A$4:$D$2003,4,0)</f>
        <v>0</v>
      </c>
      <c r="F122" s="24">
        <f>VLOOKUP(A122,NIFTY_dump!$A$4:$C$2003,3,0)</f>
        <v>0</v>
      </c>
      <c r="G122" s="24">
        <f>VLOOKUP(A122,NIFTY_dump!$A$4:$E$2003,5,0)</f>
        <v>0</v>
      </c>
      <c r="H122" s="24">
        <f>VLOOKUP(A122,NIFTY_dump!$A$4:$F$2003,6,0)</f>
        <v>0</v>
      </c>
      <c r="I122" s="35">
        <f>VLOOKUP(A122,NIFTY_dump!$A$4:$S$2003,19,0)</f>
        <v>0</v>
      </c>
      <c r="J122" s="35">
        <f>VLOOKUP(A122,NIFTY_dump!$A$4:$R$2003,18,0)</f>
        <v>0</v>
      </c>
      <c r="K122" s="24">
        <f>VLOOKUP(A122,NIFTY_dump!$A$4:$V$2003,22,0)</f>
        <v>0</v>
      </c>
      <c r="L122" s="24">
        <f>VLOOKUP(A122,NIFTY_dump!$A$4:$W$2003,23,0)</f>
        <v>0</v>
      </c>
      <c r="M122" s="24">
        <f>VLOOKUP(A122,NIFTY_dump!$A$4:$U$2003,21,0)</f>
        <v>0</v>
      </c>
      <c r="N122" s="24">
        <f>VLOOKUP(A122,NIFTY_dump!$A$4:$T$2003,20,0)</f>
        <v>0</v>
      </c>
    </row>
    <row r="123" spans="1:14">
      <c r="A123" s="24">
        <v>121</v>
      </c>
      <c r="B123" s="34">
        <f>NIFTY_dump!M124</f>
        <v>0</v>
      </c>
      <c r="C123" s="35">
        <f>VLOOKUP(A123,NIFTY_dump!$A$4:$G$2003,7,0)</f>
        <v>0</v>
      </c>
      <c r="D123" s="35">
        <f>VLOOKUP(A123,NIFTY_dump!$A$4:$H$2003,8,0)</f>
        <v>0</v>
      </c>
      <c r="E123" s="24">
        <f>VLOOKUP(A123,NIFTY_dump!$A$4:$D$2003,4,0)</f>
        <v>0</v>
      </c>
      <c r="F123" s="24">
        <f>VLOOKUP(A123,NIFTY_dump!$A$4:$C$2003,3,0)</f>
        <v>0</v>
      </c>
      <c r="G123" s="24">
        <f>VLOOKUP(A123,NIFTY_dump!$A$4:$E$2003,5,0)</f>
        <v>0</v>
      </c>
      <c r="H123" s="24">
        <f>VLOOKUP(A123,NIFTY_dump!$A$4:$F$2003,6,0)</f>
        <v>0</v>
      </c>
      <c r="I123" s="35">
        <f>VLOOKUP(A123,NIFTY_dump!$A$4:$S$2003,19,0)</f>
        <v>0</v>
      </c>
      <c r="J123" s="35">
        <f>VLOOKUP(A123,NIFTY_dump!$A$4:$R$2003,18,0)</f>
        <v>0</v>
      </c>
      <c r="K123" s="24">
        <f>VLOOKUP(A123,NIFTY_dump!$A$4:$V$2003,22,0)</f>
        <v>0</v>
      </c>
      <c r="L123" s="24">
        <f>VLOOKUP(A123,NIFTY_dump!$A$4:$W$2003,23,0)</f>
        <v>0</v>
      </c>
      <c r="M123" s="24">
        <f>VLOOKUP(A123,NIFTY_dump!$A$4:$U$2003,21,0)</f>
        <v>0</v>
      </c>
      <c r="N123" s="24">
        <f>VLOOKUP(A123,NIFTY_dump!$A$4:$T$2003,20,0)</f>
        <v>0</v>
      </c>
    </row>
    <row r="124" spans="1:14">
      <c r="A124" s="24">
        <v>122</v>
      </c>
      <c r="B124" s="34">
        <f>NIFTY_dump!M125</f>
        <v>0</v>
      </c>
      <c r="C124" s="35">
        <f>VLOOKUP(A124,NIFTY_dump!$A$4:$G$2003,7,0)</f>
        <v>0</v>
      </c>
      <c r="D124" s="35">
        <f>VLOOKUP(A124,NIFTY_dump!$A$4:$H$2003,8,0)</f>
        <v>0</v>
      </c>
      <c r="E124" s="24">
        <f>VLOOKUP(A124,NIFTY_dump!$A$4:$D$2003,4,0)</f>
        <v>0</v>
      </c>
      <c r="F124" s="24">
        <f>VLOOKUP(A124,NIFTY_dump!$A$4:$C$2003,3,0)</f>
        <v>0</v>
      </c>
      <c r="G124" s="24">
        <f>VLOOKUP(A124,NIFTY_dump!$A$4:$E$2003,5,0)</f>
        <v>0</v>
      </c>
      <c r="H124" s="24">
        <f>VLOOKUP(A124,NIFTY_dump!$A$4:$F$2003,6,0)</f>
        <v>0</v>
      </c>
      <c r="I124" s="35">
        <f>VLOOKUP(A124,NIFTY_dump!$A$4:$S$2003,19,0)</f>
        <v>0</v>
      </c>
      <c r="J124" s="35">
        <f>VLOOKUP(A124,NIFTY_dump!$A$4:$R$2003,18,0)</f>
        <v>0</v>
      </c>
      <c r="K124" s="24">
        <f>VLOOKUP(A124,NIFTY_dump!$A$4:$V$2003,22,0)</f>
        <v>0</v>
      </c>
      <c r="L124" s="24">
        <f>VLOOKUP(A124,NIFTY_dump!$A$4:$W$2003,23,0)</f>
        <v>0</v>
      </c>
      <c r="M124" s="24">
        <f>VLOOKUP(A124,NIFTY_dump!$A$4:$U$2003,21,0)</f>
        <v>0</v>
      </c>
      <c r="N124" s="24">
        <f>VLOOKUP(A124,NIFTY_dump!$A$4:$T$2003,20,0)</f>
        <v>0</v>
      </c>
    </row>
    <row r="125" spans="1:14">
      <c r="A125" s="24">
        <v>123</v>
      </c>
      <c r="B125" s="34">
        <f>NIFTY_dump!M126</f>
        <v>0</v>
      </c>
      <c r="C125" s="35">
        <f>VLOOKUP(A125,NIFTY_dump!$A$4:$G$2003,7,0)</f>
        <v>0</v>
      </c>
      <c r="D125" s="35">
        <f>VLOOKUP(A125,NIFTY_dump!$A$4:$H$2003,8,0)</f>
        <v>0</v>
      </c>
      <c r="E125" s="24">
        <f>VLOOKUP(A125,NIFTY_dump!$A$4:$D$2003,4,0)</f>
        <v>0</v>
      </c>
      <c r="F125" s="24">
        <f>VLOOKUP(A125,NIFTY_dump!$A$4:$C$2003,3,0)</f>
        <v>0</v>
      </c>
      <c r="G125" s="24">
        <f>VLOOKUP(A125,NIFTY_dump!$A$4:$E$2003,5,0)</f>
        <v>0</v>
      </c>
      <c r="H125" s="24">
        <f>VLOOKUP(A125,NIFTY_dump!$A$4:$F$2003,6,0)</f>
        <v>0</v>
      </c>
      <c r="I125" s="35">
        <f>VLOOKUP(A125,NIFTY_dump!$A$4:$S$2003,19,0)</f>
        <v>0</v>
      </c>
      <c r="J125" s="35">
        <f>VLOOKUP(A125,NIFTY_dump!$A$4:$R$2003,18,0)</f>
        <v>0</v>
      </c>
      <c r="K125" s="24">
        <f>VLOOKUP(A125,NIFTY_dump!$A$4:$V$2003,22,0)</f>
        <v>0</v>
      </c>
      <c r="L125" s="24">
        <f>VLOOKUP(A125,NIFTY_dump!$A$4:$W$2003,23,0)</f>
        <v>0</v>
      </c>
      <c r="M125" s="24">
        <f>VLOOKUP(A125,NIFTY_dump!$A$4:$U$2003,21,0)</f>
        <v>0</v>
      </c>
      <c r="N125" s="24">
        <f>VLOOKUP(A125,NIFTY_dump!$A$4:$T$2003,20,0)</f>
        <v>0</v>
      </c>
    </row>
    <row r="126" spans="1:14">
      <c r="A126" s="24">
        <v>124</v>
      </c>
      <c r="B126" s="34">
        <f>NIFTY_dump!M127</f>
        <v>0</v>
      </c>
      <c r="C126" s="35">
        <f>VLOOKUP(A126,NIFTY_dump!$A$4:$G$2003,7,0)</f>
        <v>0</v>
      </c>
      <c r="D126" s="35">
        <f>VLOOKUP(A126,NIFTY_dump!$A$4:$H$2003,8,0)</f>
        <v>0</v>
      </c>
      <c r="E126" s="24">
        <f>VLOOKUP(A126,NIFTY_dump!$A$4:$D$2003,4,0)</f>
        <v>0</v>
      </c>
      <c r="F126" s="24">
        <f>VLOOKUP(A126,NIFTY_dump!$A$4:$C$2003,3,0)</f>
        <v>0</v>
      </c>
      <c r="G126" s="24">
        <f>VLOOKUP(A126,NIFTY_dump!$A$4:$E$2003,5,0)</f>
        <v>0</v>
      </c>
      <c r="H126" s="24">
        <f>VLOOKUP(A126,NIFTY_dump!$A$4:$F$2003,6,0)</f>
        <v>0</v>
      </c>
      <c r="I126" s="35">
        <f>VLOOKUP(A126,NIFTY_dump!$A$4:$S$2003,19,0)</f>
        <v>0</v>
      </c>
      <c r="J126" s="35">
        <f>VLOOKUP(A126,NIFTY_dump!$A$4:$R$2003,18,0)</f>
        <v>0</v>
      </c>
      <c r="K126" s="24">
        <f>VLOOKUP(A126,NIFTY_dump!$A$4:$V$2003,22,0)</f>
        <v>0</v>
      </c>
      <c r="L126" s="24">
        <f>VLOOKUP(A126,NIFTY_dump!$A$4:$W$2003,23,0)</f>
        <v>0</v>
      </c>
      <c r="M126" s="24">
        <f>VLOOKUP(A126,NIFTY_dump!$A$4:$U$2003,21,0)</f>
        <v>0</v>
      </c>
      <c r="N126" s="24">
        <f>VLOOKUP(A126,NIFTY_dump!$A$4:$T$2003,20,0)</f>
        <v>0</v>
      </c>
    </row>
    <row r="127" spans="1:14">
      <c r="A127" s="24">
        <v>125</v>
      </c>
      <c r="B127" s="34">
        <f>NIFTY_dump!M128</f>
        <v>0</v>
      </c>
      <c r="C127" s="35">
        <f>VLOOKUP(A127,NIFTY_dump!$A$4:$G$2003,7,0)</f>
        <v>0</v>
      </c>
      <c r="D127" s="35">
        <f>VLOOKUP(A127,NIFTY_dump!$A$4:$H$2003,8,0)</f>
        <v>0</v>
      </c>
      <c r="E127" s="24">
        <f>VLOOKUP(A127,NIFTY_dump!$A$4:$D$2003,4,0)</f>
        <v>0</v>
      </c>
      <c r="F127" s="24">
        <f>VLOOKUP(A127,NIFTY_dump!$A$4:$C$2003,3,0)</f>
        <v>0</v>
      </c>
      <c r="G127" s="24">
        <f>VLOOKUP(A127,NIFTY_dump!$A$4:$E$2003,5,0)</f>
        <v>0</v>
      </c>
      <c r="H127" s="24">
        <f>VLOOKUP(A127,NIFTY_dump!$A$4:$F$2003,6,0)</f>
        <v>0</v>
      </c>
      <c r="I127" s="35">
        <f>VLOOKUP(A127,NIFTY_dump!$A$4:$S$2003,19,0)</f>
        <v>0</v>
      </c>
      <c r="J127" s="35">
        <f>VLOOKUP(A127,NIFTY_dump!$A$4:$R$2003,18,0)</f>
        <v>0</v>
      </c>
      <c r="K127" s="24">
        <f>VLOOKUP(A127,NIFTY_dump!$A$4:$V$2003,22,0)</f>
        <v>0</v>
      </c>
      <c r="L127" s="24">
        <f>VLOOKUP(A127,NIFTY_dump!$A$4:$W$2003,23,0)</f>
        <v>0</v>
      </c>
      <c r="M127" s="24">
        <f>VLOOKUP(A127,NIFTY_dump!$A$4:$U$2003,21,0)</f>
        <v>0</v>
      </c>
      <c r="N127" s="24">
        <f>VLOOKUP(A127,NIFTY_dump!$A$4:$T$2003,20,0)</f>
        <v>0</v>
      </c>
    </row>
    <row r="128" spans="1:14">
      <c r="A128" s="24">
        <v>126</v>
      </c>
      <c r="B128" s="34">
        <f>NIFTY_dump!M129</f>
        <v>0</v>
      </c>
      <c r="C128" s="35">
        <f>VLOOKUP(A128,NIFTY_dump!$A$4:$G$2003,7,0)</f>
        <v>0</v>
      </c>
      <c r="D128" s="35">
        <f>VLOOKUP(A128,NIFTY_dump!$A$4:$H$2003,8,0)</f>
        <v>0</v>
      </c>
      <c r="E128" s="24">
        <f>VLOOKUP(A128,NIFTY_dump!$A$4:$D$2003,4,0)</f>
        <v>0</v>
      </c>
      <c r="F128" s="24">
        <f>VLOOKUP(A128,NIFTY_dump!$A$4:$C$2003,3,0)</f>
        <v>0</v>
      </c>
      <c r="G128" s="24">
        <f>VLOOKUP(A128,NIFTY_dump!$A$4:$E$2003,5,0)</f>
        <v>0</v>
      </c>
      <c r="H128" s="24">
        <f>VLOOKUP(A128,NIFTY_dump!$A$4:$F$2003,6,0)</f>
        <v>0</v>
      </c>
      <c r="I128" s="35">
        <f>VLOOKUP(A128,NIFTY_dump!$A$4:$S$2003,19,0)</f>
        <v>0</v>
      </c>
      <c r="J128" s="35">
        <f>VLOOKUP(A128,NIFTY_dump!$A$4:$R$2003,18,0)</f>
        <v>0</v>
      </c>
      <c r="K128" s="24">
        <f>VLOOKUP(A128,NIFTY_dump!$A$4:$V$2003,22,0)</f>
        <v>0</v>
      </c>
      <c r="L128" s="24">
        <f>VLOOKUP(A128,NIFTY_dump!$A$4:$W$2003,23,0)</f>
        <v>0</v>
      </c>
      <c r="M128" s="24">
        <f>VLOOKUP(A128,NIFTY_dump!$A$4:$U$2003,21,0)</f>
        <v>0</v>
      </c>
      <c r="N128" s="24">
        <f>VLOOKUP(A128,NIFTY_dump!$A$4:$T$2003,20,0)</f>
        <v>0</v>
      </c>
    </row>
    <row r="129" spans="1:14">
      <c r="A129" s="24">
        <v>127</v>
      </c>
      <c r="B129" s="34">
        <f>NIFTY_dump!M130</f>
        <v>0</v>
      </c>
      <c r="C129" s="35">
        <f>VLOOKUP(A129,NIFTY_dump!$A$4:$G$2003,7,0)</f>
        <v>0</v>
      </c>
      <c r="D129" s="35">
        <f>VLOOKUP(A129,NIFTY_dump!$A$4:$H$2003,8,0)</f>
        <v>0</v>
      </c>
      <c r="E129" s="24">
        <f>VLOOKUP(A129,NIFTY_dump!$A$4:$D$2003,4,0)</f>
        <v>0</v>
      </c>
      <c r="F129" s="24">
        <f>VLOOKUP(A129,NIFTY_dump!$A$4:$C$2003,3,0)</f>
        <v>0</v>
      </c>
      <c r="G129" s="24">
        <f>VLOOKUP(A129,NIFTY_dump!$A$4:$E$2003,5,0)</f>
        <v>0</v>
      </c>
      <c r="H129" s="24">
        <f>VLOOKUP(A129,NIFTY_dump!$A$4:$F$2003,6,0)</f>
        <v>0</v>
      </c>
      <c r="I129" s="35">
        <f>VLOOKUP(A129,NIFTY_dump!$A$4:$S$2003,19,0)</f>
        <v>0</v>
      </c>
      <c r="J129" s="35">
        <f>VLOOKUP(A129,NIFTY_dump!$A$4:$R$2003,18,0)</f>
        <v>0</v>
      </c>
      <c r="K129" s="24">
        <f>VLOOKUP(A129,NIFTY_dump!$A$4:$V$2003,22,0)</f>
        <v>0</v>
      </c>
      <c r="L129" s="24">
        <f>VLOOKUP(A129,NIFTY_dump!$A$4:$W$2003,23,0)</f>
        <v>0</v>
      </c>
      <c r="M129" s="24">
        <f>VLOOKUP(A129,NIFTY_dump!$A$4:$U$2003,21,0)</f>
        <v>0</v>
      </c>
      <c r="N129" s="24">
        <f>VLOOKUP(A129,NIFTY_dump!$A$4:$T$2003,20,0)</f>
        <v>0</v>
      </c>
    </row>
    <row r="130" spans="1:14">
      <c r="A130" s="24">
        <v>128</v>
      </c>
      <c r="B130" s="34">
        <f>NIFTY_dump!M131</f>
        <v>0</v>
      </c>
      <c r="C130" s="35">
        <f>VLOOKUP(A130,NIFTY_dump!$A$4:$G$2003,7,0)</f>
        <v>0</v>
      </c>
      <c r="D130" s="35">
        <f>VLOOKUP(A130,NIFTY_dump!$A$4:$H$2003,8,0)</f>
        <v>0</v>
      </c>
      <c r="E130" s="24">
        <f>VLOOKUP(A130,NIFTY_dump!$A$4:$D$2003,4,0)</f>
        <v>0</v>
      </c>
      <c r="F130" s="24">
        <f>VLOOKUP(A130,NIFTY_dump!$A$4:$C$2003,3,0)</f>
        <v>0</v>
      </c>
      <c r="G130" s="24">
        <f>VLOOKUP(A130,NIFTY_dump!$A$4:$E$2003,5,0)</f>
        <v>0</v>
      </c>
      <c r="H130" s="24">
        <f>VLOOKUP(A130,NIFTY_dump!$A$4:$F$2003,6,0)</f>
        <v>0</v>
      </c>
      <c r="I130" s="35">
        <f>VLOOKUP(A130,NIFTY_dump!$A$4:$S$2003,19,0)</f>
        <v>0</v>
      </c>
      <c r="J130" s="35">
        <f>VLOOKUP(A130,NIFTY_dump!$A$4:$R$2003,18,0)</f>
        <v>0</v>
      </c>
      <c r="K130" s="24">
        <f>VLOOKUP(A130,NIFTY_dump!$A$4:$V$2003,22,0)</f>
        <v>0</v>
      </c>
      <c r="L130" s="24">
        <f>VLOOKUP(A130,NIFTY_dump!$A$4:$W$2003,23,0)</f>
        <v>0</v>
      </c>
      <c r="M130" s="24">
        <f>VLOOKUP(A130,NIFTY_dump!$A$4:$U$2003,21,0)</f>
        <v>0</v>
      </c>
      <c r="N130" s="24">
        <f>VLOOKUP(A130,NIFTY_dump!$A$4:$T$2003,20,0)</f>
        <v>0</v>
      </c>
    </row>
    <row r="131" spans="1:14">
      <c r="A131" s="24">
        <v>129</v>
      </c>
      <c r="B131" s="34">
        <f>NIFTY_dump!M132</f>
        <v>0</v>
      </c>
      <c r="C131" s="35">
        <f>VLOOKUP(A131,NIFTY_dump!$A$4:$G$2003,7,0)</f>
        <v>0</v>
      </c>
      <c r="D131" s="35">
        <f>VLOOKUP(A131,NIFTY_dump!$A$4:$H$2003,8,0)</f>
        <v>0</v>
      </c>
      <c r="E131" s="24">
        <f>VLOOKUP(A131,NIFTY_dump!$A$4:$D$2003,4,0)</f>
        <v>0</v>
      </c>
      <c r="F131" s="24">
        <f>VLOOKUP(A131,NIFTY_dump!$A$4:$C$2003,3,0)</f>
        <v>0</v>
      </c>
      <c r="G131" s="24">
        <f>VLOOKUP(A131,NIFTY_dump!$A$4:$E$2003,5,0)</f>
        <v>0</v>
      </c>
      <c r="H131" s="24">
        <f>VLOOKUP(A131,NIFTY_dump!$A$4:$F$2003,6,0)</f>
        <v>0</v>
      </c>
      <c r="I131" s="35">
        <f>VLOOKUP(A131,NIFTY_dump!$A$4:$S$2003,19,0)</f>
        <v>0</v>
      </c>
      <c r="J131" s="35">
        <f>VLOOKUP(A131,NIFTY_dump!$A$4:$R$2003,18,0)</f>
        <v>0</v>
      </c>
      <c r="K131" s="24">
        <f>VLOOKUP(A131,NIFTY_dump!$A$4:$V$2003,22,0)</f>
        <v>0</v>
      </c>
      <c r="L131" s="24">
        <f>VLOOKUP(A131,NIFTY_dump!$A$4:$W$2003,23,0)</f>
        <v>0</v>
      </c>
      <c r="M131" s="24">
        <f>VLOOKUP(A131,NIFTY_dump!$A$4:$U$2003,21,0)</f>
        <v>0</v>
      </c>
      <c r="N131" s="24">
        <f>VLOOKUP(A131,NIFTY_dump!$A$4:$T$2003,20,0)</f>
        <v>0</v>
      </c>
    </row>
    <row r="132" spans="1:14">
      <c r="A132" s="24">
        <v>130</v>
      </c>
      <c r="B132" s="34">
        <f>NIFTY_dump!M133</f>
        <v>0</v>
      </c>
      <c r="C132" s="35">
        <f>VLOOKUP(A132,NIFTY_dump!$A$4:$G$2003,7,0)</f>
        <v>0</v>
      </c>
      <c r="D132" s="35">
        <f>VLOOKUP(A132,NIFTY_dump!$A$4:$H$2003,8,0)</f>
        <v>0</v>
      </c>
      <c r="E132" s="24">
        <f>VLOOKUP(A132,NIFTY_dump!$A$4:$D$2003,4,0)</f>
        <v>0</v>
      </c>
      <c r="F132" s="24">
        <f>VLOOKUP(A132,NIFTY_dump!$A$4:$C$2003,3,0)</f>
        <v>0</v>
      </c>
      <c r="G132" s="24">
        <f>VLOOKUP(A132,NIFTY_dump!$A$4:$E$2003,5,0)</f>
        <v>0</v>
      </c>
      <c r="H132" s="24">
        <f>VLOOKUP(A132,NIFTY_dump!$A$4:$F$2003,6,0)</f>
        <v>0</v>
      </c>
      <c r="I132" s="35">
        <f>VLOOKUP(A132,NIFTY_dump!$A$4:$S$2003,19,0)</f>
        <v>0</v>
      </c>
      <c r="J132" s="35">
        <f>VLOOKUP(A132,NIFTY_dump!$A$4:$R$2003,18,0)</f>
        <v>0</v>
      </c>
      <c r="K132" s="24">
        <f>VLOOKUP(A132,NIFTY_dump!$A$4:$V$2003,22,0)</f>
        <v>0</v>
      </c>
      <c r="L132" s="24">
        <f>VLOOKUP(A132,NIFTY_dump!$A$4:$W$2003,23,0)</f>
        <v>0</v>
      </c>
      <c r="M132" s="24">
        <f>VLOOKUP(A132,NIFTY_dump!$A$4:$U$2003,21,0)</f>
        <v>0</v>
      </c>
      <c r="N132" s="24">
        <f>VLOOKUP(A132,NIFTY_dump!$A$4:$T$2003,20,0)</f>
        <v>0</v>
      </c>
    </row>
    <row r="133" spans="1:14">
      <c r="A133" s="24">
        <v>131</v>
      </c>
      <c r="B133" s="34">
        <f>NIFTY_dump!M134</f>
        <v>0</v>
      </c>
      <c r="C133" s="35">
        <f>VLOOKUP(A133,NIFTY_dump!$A$4:$G$2003,7,0)</f>
        <v>0</v>
      </c>
      <c r="D133" s="35">
        <f>VLOOKUP(A133,NIFTY_dump!$A$4:$H$2003,8,0)</f>
        <v>0</v>
      </c>
      <c r="E133" s="24">
        <f>VLOOKUP(A133,NIFTY_dump!$A$4:$D$2003,4,0)</f>
        <v>0</v>
      </c>
      <c r="F133" s="24">
        <f>VLOOKUP(A133,NIFTY_dump!$A$4:$C$2003,3,0)</f>
        <v>0</v>
      </c>
      <c r="G133" s="24">
        <f>VLOOKUP(A133,NIFTY_dump!$A$4:$E$2003,5,0)</f>
        <v>0</v>
      </c>
      <c r="H133" s="24">
        <f>VLOOKUP(A133,NIFTY_dump!$A$4:$F$2003,6,0)</f>
        <v>0</v>
      </c>
      <c r="I133" s="35">
        <f>VLOOKUP(A133,NIFTY_dump!$A$4:$S$2003,19,0)</f>
        <v>0</v>
      </c>
      <c r="J133" s="35">
        <f>VLOOKUP(A133,NIFTY_dump!$A$4:$R$2003,18,0)</f>
        <v>0</v>
      </c>
      <c r="K133" s="24">
        <f>VLOOKUP(A133,NIFTY_dump!$A$4:$V$2003,22,0)</f>
        <v>0</v>
      </c>
      <c r="L133" s="24">
        <f>VLOOKUP(A133,NIFTY_dump!$A$4:$W$2003,23,0)</f>
        <v>0</v>
      </c>
      <c r="M133" s="24">
        <f>VLOOKUP(A133,NIFTY_dump!$A$4:$U$2003,21,0)</f>
        <v>0</v>
      </c>
      <c r="N133" s="24">
        <f>VLOOKUP(A133,NIFTY_dump!$A$4:$T$2003,20,0)</f>
        <v>0</v>
      </c>
    </row>
    <row r="134" spans="1:14">
      <c r="A134" s="24">
        <v>132</v>
      </c>
      <c r="B134" s="34">
        <f>NIFTY_dump!M135</f>
        <v>0</v>
      </c>
      <c r="C134" s="35">
        <f>VLOOKUP(A134,NIFTY_dump!$A$4:$G$2003,7,0)</f>
        <v>0</v>
      </c>
      <c r="D134" s="35">
        <f>VLOOKUP(A134,NIFTY_dump!$A$4:$H$2003,8,0)</f>
        <v>0</v>
      </c>
      <c r="E134" s="24">
        <f>VLOOKUP(A134,NIFTY_dump!$A$4:$D$2003,4,0)</f>
        <v>0</v>
      </c>
      <c r="F134" s="24">
        <f>VLOOKUP(A134,NIFTY_dump!$A$4:$C$2003,3,0)</f>
        <v>0</v>
      </c>
      <c r="G134" s="24">
        <f>VLOOKUP(A134,NIFTY_dump!$A$4:$E$2003,5,0)</f>
        <v>0</v>
      </c>
      <c r="H134" s="24">
        <f>VLOOKUP(A134,NIFTY_dump!$A$4:$F$2003,6,0)</f>
        <v>0</v>
      </c>
      <c r="I134" s="35">
        <f>VLOOKUP(A134,NIFTY_dump!$A$4:$S$2003,19,0)</f>
        <v>0</v>
      </c>
      <c r="J134" s="35">
        <f>VLOOKUP(A134,NIFTY_dump!$A$4:$R$2003,18,0)</f>
        <v>0</v>
      </c>
      <c r="K134" s="24">
        <f>VLOOKUP(A134,NIFTY_dump!$A$4:$V$2003,22,0)</f>
        <v>0</v>
      </c>
      <c r="L134" s="24">
        <f>VLOOKUP(A134,NIFTY_dump!$A$4:$W$2003,23,0)</f>
        <v>0</v>
      </c>
      <c r="M134" s="24">
        <f>VLOOKUP(A134,NIFTY_dump!$A$4:$U$2003,21,0)</f>
        <v>0</v>
      </c>
      <c r="N134" s="24">
        <f>VLOOKUP(A134,NIFTY_dump!$A$4:$T$2003,20,0)</f>
        <v>0</v>
      </c>
    </row>
    <row r="135" spans="1:14">
      <c r="A135" s="24">
        <v>133</v>
      </c>
      <c r="B135" s="34">
        <f>NIFTY_dump!M136</f>
        <v>0</v>
      </c>
      <c r="C135" s="35">
        <f>VLOOKUP(A135,NIFTY_dump!$A$4:$G$2003,7,0)</f>
        <v>0</v>
      </c>
      <c r="D135" s="35">
        <f>VLOOKUP(A135,NIFTY_dump!$A$4:$H$2003,8,0)</f>
        <v>0</v>
      </c>
      <c r="E135" s="24">
        <f>VLOOKUP(A135,NIFTY_dump!$A$4:$D$2003,4,0)</f>
        <v>0</v>
      </c>
      <c r="F135" s="24">
        <f>VLOOKUP(A135,NIFTY_dump!$A$4:$C$2003,3,0)</f>
        <v>0</v>
      </c>
      <c r="G135" s="24">
        <f>VLOOKUP(A135,NIFTY_dump!$A$4:$E$2003,5,0)</f>
        <v>0</v>
      </c>
      <c r="H135" s="24">
        <f>VLOOKUP(A135,NIFTY_dump!$A$4:$F$2003,6,0)</f>
        <v>0</v>
      </c>
      <c r="I135" s="35">
        <f>VLOOKUP(A135,NIFTY_dump!$A$4:$S$2003,19,0)</f>
        <v>0</v>
      </c>
      <c r="J135" s="35">
        <f>VLOOKUP(A135,NIFTY_dump!$A$4:$R$2003,18,0)</f>
        <v>0</v>
      </c>
      <c r="K135" s="24">
        <f>VLOOKUP(A135,NIFTY_dump!$A$4:$V$2003,22,0)</f>
        <v>0</v>
      </c>
      <c r="L135" s="24">
        <f>VLOOKUP(A135,NIFTY_dump!$A$4:$W$2003,23,0)</f>
        <v>0</v>
      </c>
      <c r="M135" s="24">
        <f>VLOOKUP(A135,NIFTY_dump!$A$4:$U$2003,21,0)</f>
        <v>0</v>
      </c>
      <c r="N135" s="24">
        <f>VLOOKUP(A135,NIFTY_dump!$A$4:$T$2003,20,0)</f>
        <v>0</v>
      </c>
    </row>
    <row r="136" spans="1:14">
      <c r="A136" s="24">
        <v>134</v>
      </c>
      <c r="B136" s="34">
        <f>NIFTY_dump!M137</f>
        <v>0</v>
      </c>
      <c r="C136" s="35">
        <f>VLOOKUP(A136,NIFTY_dump!$A$4:$G$2003,7,0)</f>
        <v>0</v>
      </c>
      <c r="D136" s="35">
        <f>VLOOKUP(A136,NIFTY_dump!$A$4:$H$2003,8,0)</f>
        <v>0</v>
      </c>
      <c r="E136" s="24">
        <f>VLOOKUP(A136,NIFTY_dump!$A$4:$D$2003,4,0)</f>
        <v>0</v>
      </c>
      <c r="F136" s="24">
        <f>VLOOKUP(A136,NIFTY_dump!$A$4:$C$2003,3,0)</f>
        <v>0</v>
      </c>
      <c r="G136" s="24">
        <f>VLOOKUP(A136,NIFTY_dump!$A$4:$E$2003,5,0)</f>
        <v>0</v>
      </c>
      <c r="H136" s="24">
        <f>VLOOKUP(A136,NIFTY_dump!$A$4:$F$2003,6,0)</f>
        <v>0</v>
      </c>
      <c r="I136" s="35">
        <f>VLOOKUP(A136,NIFTY_dump!$A$4:$S$2003,19,0)</f>
        <v>0</v>
      </c>
      <c r="J136" s="35">
        <f>VLOOKUP(A136,NIFTY_dump!$A$4:$R$2003,18,0)</f>
        <v>0</v>
      </c>
      <c r="K136" s="24">
        <f>VLOOKUP(A136,NIFTY_dump!$A$4:$V$2003,22,0)</f>
        <v>0</v>
      </c>
      <c r="L136" s="24">
        <f>VLOOKUP(A136,NIFTY_dump!$A$4:$W$2003,23,0)</f>
        <v>0</v>
      </c>
      <c r="M136" s="24">
        <f>VLOOKUP(A136,NIFTY_dump!$A$4:$U$2003,21,0)</f>
        <v>0</v>
      </c>
      <c r="N136" s="24">
        <f>VLOOKUP(A136,NIFTY_dump!$A$4:$T$2003,20,0)</f>
        <v>0</v>
      </c>
    </row>
    <row r="137" spans="1:14">
      <c r="A137" s="24">
        <v>135</v>
      </c>
      <c r="B137" s="34">
        <f>NIFTY_dump!M138</f>
        <v>0</v>
      </c>
      <c r="C137" s="35">
        <f>VLOOKUP(A137,NIFTY_dump!$A$4:$G$2003,7,0)</f>
        <v>0</v>
      </c>
      <c r="D137" s="35">
        <f>VLOOKUP(A137,NIFTY_dump!$A$4:$H$2003,8,0)</f>
        <v>0</v>
      </c>
      <c r="E137" s="24">
        <f>VLOOKUP(A137,NIFTY_dump!$A$4:$D$2003,4,0)</f>
        <v>0</v>
      </c>
      <c r="F137" s="24">
        <f>VLOOKUP(A137,NIFTY_dump!$A$4:$C$2003,3,0)</f>
        <v>0</v>
      </c>
      <c r="G137" s="24">
        <f>VLOOKUP(A137,NIFTY_dump!$A$4:$E$2003,5,0)</f>
        <v>0</v>
      </c>
      <c r="H137" s="24">
        <f>VLOOKUP(A137,NIFTY_dump!$A$4:$F$2003,6,0)</f>
        <v>0</v>
      </c>
      <c r="I137" s="35">
        <f>VLOOKUP(A137,NIFTY_dump!$A$4:$S$2003,19,0)</f>
        <v>0</v>
      </c>
      <c r="J137" s="35">
        <f>VLOOKUP(A137,NIFTY_dump!$A$4:$R$2003,18,0)</f>
        <v>0</v>
      </c>
      <c r="K137" s="24">
        <f>VLOOKUP(A137,NIFTY_dump!$A$4:$V$2003,22,0)</f>
        <v>0</v>
      </c>
      <c r="L137" s="24">
        <f>VLOOKUP(A137,NIFTY_dump!$A$4:$W$2003,23,0)</f>
        <v>0</v>
      </c>
      <c r="M137" s="24">
        <f>VLOOKUP(A137,NIFTY_dump!$A$4:$U$2003,21,0)</f>
        <v>0</v>
      </c>
      <c r="N137" s="24">
        <f>VLOOKUP(A137,NIFTY_dump!$A$4:$T$2003,20,0)</f>
        <v>0</v>
      </c>
    </row>
    <row r="138" spans="1:14">
      <c r="A138" s="24">
        <v>136</v>
      </c>
      <c r="B138" s="34">
        <f>NIFTY_dump!M139</f>
        <v>0</v>
      </c>
      <c r="C138" s="35">
        <f>VLOOKUP(A138,NIFTY_dump!$A$4:$G$2003,7,0)</f>
        <v>0</v>
      </c>
      <c r="D138" s="35">
        <f>VLOOKUP(A138,NIFTY_dump!$A$4:$H$2003,8,0)</f>
        <v>0</v>
      </c>
      <c r="E138" s="24">
        <f>VLOOKUP(A138,NIFTY_dump!$A$4:$D$2003,4,0)</f>
        <v>0</v>
      </c>
      <c r="F138" s="24">
        <f>VLOOKUP(A138,NIFTY_dump!$A$4:$C$2003,3,0)</f>
        <v>0</v>
      </c>
      <c r="G138" s="24">
        <f>VLOOKUP(A138,NIFTY_dump!$A$4:$E$2003,5,0)</f>
        <v>0</v>
      </c>
      <c r="H138" s="24">
        <f>VLOOKUP(A138,NIFTY_dump!$A$4:$F$2003,6,0)</f>
        <v>0</v>
      </c>
      <c r="I138" s="35">
        <f>VLOOKUP(A138,NIFTY_dump!$A$4:$S$2003,19,0)</f>
        <v>0</v>
      </c>
      <c r="J138" s="35">
        <f>VLOOKUP(A138,NIFTY_dump!$A$4:$R$2003,18,0)</f>
        <v>0</v>
      </c>
      <c r="K138" s="24">
        <f>VLOOKUP(A138,NIFTY_dump!$A$4:$V$2003,22,0)</f>
        <v>0</v>
      </c>
      <c r="L138" s="24">
        <f>VLOOKUP(A138,NIFTY_dump!$A$4:$W$2003,23,0)</f>
        <v>0</v>
      </c>
      <c r="M138" s="24">
        <f>VLOOKUP(A138,NIFTY_dump!$A$4:$U$2003,21,0)</f>
        <v>0</v>
      </c>
      <c r="N138" s="24">
        <f>VLOOKUP(A138,NIFTY_dump!$A$4:$T$2003,20,0)</f>
        <v>0</v>
      </c>
    </row>
    <row r="139" spans="1:14">
      <c r="A139" s="24">
        <v>137</v>
      </c>
      <c r="B139" s="34">
        <f>NIFTY_dump!M140</f>
        <v>0</v>
      </c>
      <c r="C139" s="35">
        <f>VLOOKUP(A139,NIFTY_dump!$A$4:$G$2003,7,0)</f>
        <v>0</v>
      </c>
      <c r="D139" s="35">
        <f>VLOOKUP(A139,NIFTY_dump!$A$4:$H$2003,8,0)</f>
        <v>0</v>
      </c>
      <c r="E139" s="24">
        <f>VLOOKUP(A139,NIFTY_dump!$A$4:$D$2003,4,0)</f>
        <v>0</v>
      </c>
      <c r="F139" s="24">
        <f>VLOOKUP(A139,NIFTY_dump!$A$4:$C$2003,3,0)</f>
        <v>0</v>
      </c>
      <c r="G139" s="24">
        <f>VLOOKUP(A139,NIFTY_dump!$A$4:$E$2003,5,0)</f>
        <v>0</v>
      </c>
      <c r="H139" s="24">
        <f>VLOOKUP(A139,NIFTY_dump!$A$4:$F$2003,6,0)</f>
        <v>0</v>
      </c>
      <c r="I139" s="35">
        <f>VLOOKUP(A139,NIFTY_dump!$A$4:$S$2003,19,0)</f>
        <v>0</v>
      </c>
      <c r="J139" s="35">
        <f>VLOOKUP(A139,NIFTY_dump!$A$4:$R$2003,18,0)</f>
        <v>0</v>
      </c>
      <c r="K139" s="24">
        <f>VLOOKUP(A139,NIFTY_dump!$A$4:$V$2003,22,0)</f>
        <v>0</v>
      </c>
      <c r="L139" s="24">
        <f>VLOOKUP(A139,NIFTY_dump!$A$4:$W$2003,23,0)</f>
        <v>0</v>
      </c>
      <c r="M139" s="24">
        <f>VLOOKUP(A139,NIFTY_dump!$A$4:$U$2003,21,0)</f>
        <v>0</v>
      </c>
      <c r="N139" s="24">
        <f>VLOOKUP(A139,NIFTY_dump!$A$4:$T$2003,20,0)</f>
        <v>0</v>
      </c>
    </row>
    <row r="140" spans="1:14">
      <c r="A140" s="24">
        <v>138</v>
      </c>
      <c r="B140" s="34">
        <f>NIFTY_dump!M141</f>
        <v>0</v>
      </c>
      <c r="C140" s="35">
        <f>VLOOKUP(A140,NIFTY_dump!$A$4:$G$2003,7,0)</f>
        <v>0</v>
      </c>
      <c r="D140" s="35">
        <f>VLOOKUP(A140,NIFTY_dump!$A$4:$H$2003,8,0)</f>
        <v>0</v>
      </c>
      <c r="E140" s="24">
        <f>VLOOKUP(A140,NIFTY_dump!$A$4:$D$2003,4,0)</f>
        <v>0</v>
      </c>
      <c r="F140" s="24">
        <f>VLOOKUP(A140,NIFTY_dump!$A$4:$C$2003,3,0)</f>
        <v>0</v>
      </c>
      <c r="G140" s="24">
        <f>VLOOKUP(A140,NIFTY_dump!$A$4:$E$2003,5,0)</f>
        <v>0</v>
      </c>
      <c r="H140" s="24">
        <f>VLOOKUP(A140,NIFTY_dump!$A$4:$F$2003,6,0)</f>
        <v>0</v>
      </c>
      <c r="I140" s="35">
        <f>VLOOKUP(A140,NIFTY_dump!$A$4:$S$2003,19,0)</f>
        <v>0</v>
      </c>
      <c r="J140" s="35">
        <f>VLOOKUP(A140,NIFTY_dump!$A$4:$R$2003,18,0)</f>
        <v>0</v>
      </c>
      <c r="K140" s="24">
        <f>VLOOKUP(A140,NIFTY_dump!$A$4:$V$2003,22,0)</f>
        <v>0</v>
      </c>
      <c r="L140" s="24">
        <f>VLOOKUP(A140,NIFTY_dump!$A$4:$W$2003,23,0)</f>
        <v>0</v>
      </c>
      <c r="M140" s="24">
        <f>VLOOKUP(A140,NIFTY_dump!$A$4:$U$2003,21,0)</f>
        <v>0</v>
      </c>
      <c r="N140" s="24">
        <f>VLOOKUP(A140,NIFTY_dump!$A$4:$T$2003,20,0)</f>
        <v>0</v>
      </c>
    </row>
    <row r="141" spans="1:14">
      <c r="A141" s="24">
        <v>139</v>
      </c>
      <c r="B141" s="34">
        <f>NIFTY_dump!M142</f>
        <v>0</v>
      </c>
      <c r="C141" s="35">
        <f>VLOOKUP(A141,NIFTY_dump!$A$4:$G$2003,7,0)</f>
        <v>0</v>
      </c>
      <c r="D141" s="35">
        <f>VLOOKUP(A141,NIFTY_dump!$A$4:$H$2003,8,0)</f>
        <v>0</v>
      </c>
      <c r="E141" s="24">
        <f>VLOOKUP(A141,NIFTY_dump!$A$4:$D$2003,4,0)</f>
        <v>0</v>
      </c>
      <c r="F141" s="24">
        <f>VLOOKUP(A141,NIFTY_dump!$A$4:$C$2003,3,0)</f>
        <v>0</v>
      </c>
      <c r="G141" s="24">
        <f>VLOOKUP(A141,NIFTY_dump!$A$4:$E$2003,5,0)</f>
        <v>0</v>
      </c>
      <c r="H141" s="24">
        <f>VLOOKUP(A141,NIFTY_dump!$A$4:$F$2003,6,0)</f>
        <v>0</v>
      </c>
      <c r="I141" s="35">
        <f>VLOOKUP(A141,NIFTY_dump!$A$4:$S$2003,19,0)</f>
        <v>0</v>
      </c>
      <c r="J141" s="35">
        <f>VLOOKUP(A141,NIFTY_dump!$A$4:$R$2003,18,0)</f>
        <v>0</v>
      </c>
      <c r="K141" s="24">
        <f>VLOOKUP(A141,NIFTY_dump!$A$4:$V$2003,22,0)</f>
        <v>0</v>
      </c>
      <c r="L141" s="24">
        <f>VLOOKUP(A141,NIFTY_dump!$A$4:$W$2003,23,0)</f>
        <v>0</v>
      </c>
      <c r="M141" s="24">
        <f>VLOOKUP(A141,NIFTY_dump!$A$4:$U$2003,21,0)</f>
        <v>0</v>
      </c>
      <c r="N141" s="24">
        <f>VLOOKUP(A141,NIFTY_dump!$A$4:$T$2003,20,0)</f>
        <v>0</v>
      </c>
    </row>
    <row r="142" spans="1:14">
      <c r="A142" s="24">
        <v>140</v>
      </c>
      <c r="B142" s="34">
        <f>NIFTY_dump!M143</f>
        <v>0</v>
      </c>
      <c r="C142" s="35">
        <f>VLOOKUP(A142,NIFTY_dump!$A$4:$G$2003,7,0)</f>
        <v>0</v>
      </c>
      <c r="D142" s="35">
        <f>VLOOKUP(A142,NIFTY_dump!$A$4:$H$2003,8,0)</f>
        <v>0</v>
      </c>
      <c r="E142" s="24">
        <f>VLOOKUP(A142,NIFTY_dump!$A$4:$D$2003,4,0)</f>
        <v>0</v>
      </c>
      <c r="F142" s="24">
        <f>VLOOKUP(A142,NIFTY_dump!$A$4:$C$2003,3,0)</f>
        <v>0</v>
      </c>
      <c r="G142" s="24">
        <f>VLOOKUP(A142,NIFTY_dump!$A$4:$E$2003,5,0)</f>
        <v>0</v>
      </c>
      <c r="H142" s="24">
        <f>VLOOKUP(A142,NIFTY_dump!$A$4:$F$2003,6,0)</f>
        <v>0</v>
      </c>
      <c r="I142" s="35">
        <f>VLOOKUP(A142,NIFTY_dump!$A$4:$S$2003,19,0)</f>
        <v>0</v>
      </c>
      <c r="J142" s="35">
        <f>VLOOKUP(A142,NIFTY_dump!$A$4:$R$2003,18,0)</f>
        <v>0</v>
      </c>
      <c r="K142" s="24">
        <f>VLOOKUP(A142,NIFTY_dump!$A$4:$V$2003,22,0)</f>
        <v>0</v>
      </c>
      <c r="L142" s="24">
        <f>VLOOKUP(A142,NIFTY_dump!$A$4:$W$2003,23,0)</f>
        <v>0</v>
      </c>
      <c r="M142" s="24">
        <f>VLOOKUP(A142,NIFTY_dump!$A$4:$U$2003,21,0)</f>
        <v>0</v>
      </c>
      <c r="N142" s="24">
        <f>VLOOKUP(A142,NIFTY_dump!$A$4:$T$2003,20,0)</f>
        <v>0</v>
      </c>
    </row>
    <row r="143" spans="1:14">
      <c r="A143" s="24">
        <v>141</v>
      </c>
      <c r="B143" s="34">
        <f>NIFTY_dump!M144</f>
        <v>0</v>
      </c>
      <c r="C143" s="35">
        <f>VLOOKUP(A143,NIFTY_dump!$A$4:$G$2003,7,0)</f>
        <v>0</v>
      </c>
      <c r="D143" s="35">
        <f>VLOOKUP(A143,NIFTY_dump!$A$4:$H$2003,8,0)</f>
        <v>0</v>
      </c>
      <c r="E143" s="24">
        <f>VLOOKUP(A143,NIFTY_dump!$A$4:$D$2003,4,0)</f>
        <v>0</v>
      </c>
      <c r="F143" s="24">
        <f>VLOOKUP(A143,NIFTY_dump!$A$4:$C$2003,3,0)</f>
        <v>0</v>
      </c>
      <c r="G143" s="24">
        <f>VLOOKUP(A143,NIFTY_dump!$A$4:$E$2003,5,0)</f>
        <v>0</v>
      </c>
      <c r="H143" s="24">
        <f>VLOOKUP(A143,NIFTY_dump!$A$4:$F$2003,6,0)</f>
        <v>0</v>
      </c>
      <c r="I143" s="35">
        <f>VLOOKUP(A143,NIFTY_dump!$A$4:$S$2003,19,0)</f>
        <v>0</v>
      </c>
      <c r="J143" s="35">
        <f>VLOOKUP(A143,NIFTY_dump!$A$4:$R$2003,18,0)</f>
        <v>0</v>
      </c>
      <c r="K143" s="24">
        <f>VLOOKUP(A143,NIFTY_dump!$A$4:$V$2003,22,0)</f>
        <v>0</v>
      </c>
      <c r="L143" s="24">
        <f>VLOOKUP(A143,NIFTY_dump!$A$4:$W$2003,23,0)</f>
        <v>0</v>
      </c>
      <c r="M143" s="24">
        <f>VLOOKUP(A143,NIFTY_dump!$A$4:$U$2003,21,0)</f>
        <v>0</v>
      </c>
      <c r="N143" s="24">
        <f>VLOOKUP(A143,NIFTY_dump!$A$4:$T$2003,20,0)</f>
        <v>0</v>
      </c>
    </row>
    <row r="144" spans="1:14">
      <c r="A144" s="24">
        <v>142</v>
      </c>
      <c r="B144" s="34">
        <f>NIFTY_dump!M145</f>
        <v>0</v>
      </c>
      <c r="C144" s="35">
        <f>VLOOKUP(A144,NIFTY_dump!$A$4:$G$2003,7,0)</f>
        <v>0</v>
      </c>
      <c r="D144" s="35">
        <f>VLOOKUP(A144,NIFTY_dump!$A$4:$H$2003,8,0)</f>
        <v>0</v>
      </c>
      <c r="E144" s="24">
        <f>VLOOKUP(A144,NIFTY_dump!$A$4:$D$2003,4,0)</f>
        <v>0</v>
      </c>
      <c r="F144" s="24">
        <f>VLOOKUP(A144,NIFTY_dump!$A$4:$C$2003,3,0)</f>
        <v>0</v>
      </c>
      <c r="G144" s="24">
        <f>VLOOKUP(A144,NIFTY_dump!$A$4:$E$2003,5,0)</f>
        <v>0</v>
      </c>
      <c r="H144" s="24">
        <f>VLOOKUP(A144,NIFTY_dump!$A$4:$F$2003,6,0)</f>
        <v>0</v>
      </c>
      <c r="I144" s="35">
        <f>VLOOKUP(A144,NIFTY_dump!$A$4:$S$2003,19,0)</f>
        <v>0</v>
      </c>
      <c r="J144" s="35">
        <f>VLOOKUP(A144,NIFTY_dump!$A$4:$R$2003,18,0)</f>
        <v>0</v>
      </c>
      <c r="K144" s="24">
        <f>VLOOKUP(A144,NIFTY_dump!$A$4:$V$2003,22,0)</f>
        <v>0</v>
      </c>
      <c r="L144" s="24">
        <f>VLOOKUP(A144,NIFTY_dump!$A$4:$W$2003,23,0)</f>
        <v>0</v>
      </c>
      <c r="M144" s="24">
        <f>VLOOKUP(A144,NIFTY_dump!$A$4:$U$2003,21,0)</f>
        <v>0</v>
      </c>
      <c r="N144" s="24">
        <f>VLOOKUP(A144,NIFTY_dump!$A$4:$T$2003,20,0)</f>
        <v>0</v>
      </c>
    </row>
    <row r="145" spans="1:14">
      <c r="A145" s="24">
        <v>143</v>
      </c>
      <c r="B145" s="34">
        <f>NIFTY_dump!M146</f>
        <v>0</v>
      </c>
      <c r="C145" s="35">
        <f>VLOOKUP(A145,NIFTY_dump!$A$4:$G$2003,7,0)</f>
        <v>0</v>
      </c>
      <c r="D145" s="35">
        <f>VLOOKUP(A145,NIFTY_dump!$A$4:$H$2003,8,0)</f>
        <v>0</v>
      </c>
      <c r="E145" s="24">
        <f>VLOOKUP(A145,NIFTY_dump!$A$4:$D$2003,4,0)</f>
        <v>0</v>
      </c>
      <c r="F145" s="24">
        <f>VLOOKUP(A145,NIFTY_dump!$A$4:$C$2003,3,0)</f>
        <v>0</v>
      </c>
      <c r="G145" s="24">
        <f>VLOOKUP(A145,NIFTY_dump!$A$4:$E$2003,5,0)</f>
        <v>0</v>
      </c>
      <c r="H145" s="24">
        <f>VLOOKUP(A145,NIFTY_dump!$A$4:$F$2003,6,0)</f>
        <v>0</v>
      </c>
      <c r="I145" s="35">
        <f>VLOOKUP(A145,NIFTY_dump!$A$4:$S$2003,19,0)</f>
        <v>0</v>
      </c>
      <c r="J145" s="35">
        <f>VLOOKUP(A145,NIFTY_dump!$A$4:$R$2003,18,0)</f>
        <v>0</v>
      </c>
      <c r="K145" s="24">
        <f>VLOOKUP(A145,NIFTY_dump!$A$4:$V$2003,22,0)</f>
        <v>0</v>
      </c>
      <c r="L145" s="24">
        <f>VLOOKUP(A145,NIFTY_dump!$A$4:$W$2003,23,0)</f>
        <v>0</v>
      </c>
      <c r="M145" s="24">
        <f>VLOOKUP(A145,NIFTY_dump!$A$4:$U$2003,21,0)</f>
        <v>0</v>
      </c>
      <c r="N145" s="24">
        <f>VLOOKUP(A145,NIFTY_dump!$A$4:$T$2003,20,0)</f>
        <v>0</v>
      </c>
    </row>
    <row r="146" spans="1:14">
      <c r="A146" s="24">
        <v>144</v>
      </c>
      <c r="B146" s="34">
        <f>NIFTY_dump!M147</f>
        <v>0</v>
      </c>
      <c r="C146" s="35">
        <f>VLOOKUP(A146,NIFTY_dump!$A$4:$G$2003,7,0)</f>
        <v>0</v>
      </c>
      <c r="D146" s="35">
        <f>VLOOKUP(A146,NIFTY_dump!$A$4:$H$2003,8,0)</f>
        <v>0</v>
      </c>
      <c r="E146" s="24">
        <f>VLOOKUP(A146,NIFTY_dump!$A$4:$D$2003,4,0)</f>
        <v>0</v>
      </c>
      <c r="F146" s="24">
        <f>VLOOKUP(A146,NIFTY_dump!$A$4:$C$2003,3,0)</f>
        <v>0</v>
      </c>
      <c r="G146" s="24">
        <f>VLOOKUP(A146,NIFTY_dump!$A$4:$E$2003,5,0)</f>
        <v>0</v>
      </c>
      <c r="H146" s="24">
        <f>VLOOKUP(A146,NIFTY_dump!$A$4:$F$2003,6,0)</f>
        <v>0</v>
      </c>
      <c r="I146" s="35">
        <f>VLOOKUP(A146,NIFTY_dump!$A$4:$S$2003,19,0)</f>
        <v>0</v>
      </c>
      <c r="J146" s="35">
        <f>VLOOKUP(A146,NIFTY_dump!$A$4:$R$2003,18,0)</f>
        <v>0</v>
      </c>
      <c r="K146" s="24">
        <f>VLOOKUP(A146,NIFTY_dump!$A$4:$V$2003,22,0)</f>
        <v>0</v>
      </c>
      <c r="L146" s="24">
        <f>VLOOKUP(A146,NIFTY_dump!$A$4:$W$2003,23,0)</f>
        <v>0</v>
      </c>
      <c r="M146" s="24">
        <f>VLOOKUP(A146,NIFTY_dump!$A$4:$U$2003,21,0)</f>
        <v>0</v>
      </c>
      <c r="N146" s="24">
        <f>VLOOKUP(A146,NIFTY_dump!$A$4:$T$2003,20,0)</f>
        <v>0</v>
      </c>
    </row>
    <row r="147" spans="1:14">
      <c r="A147" s="24">
        <v>145</v>
      </c>
      <c r="B147" s="34">
        <f>NIFTY_dump!M148</f>
        <v>0</v>
      </c>
      <c r="C147" s="35">
        <f>VLOOKUP(A147,NIFTY_dump!$A$4:$G$2003,7,0)</f>
        <v>0</v>
      </c>
      <c r="D147" s="35">
        <f>VLOOKUP(A147,NIFTY_dump!$A$4:$H$2003,8,0)</f>
        <v>0</v>
      </c>
      <c r="E147" s="24">
        <f>VLOOKUP(A147,NIFTY_dump!$A$4:$D$2003,4,0)</f>
        <v>0</v>
      </c>
      <c r="F147" s="24">
        <f>VLOOKUP(A147,NIFTY_dump!$A$4:$C$2003,3,0)</f>
        <v>0</v>
      </c>
      <c r="G147" s="24">
        <f>VLOOKUP(A147,NIFTY_dump!$A$4:$E$2003,5,0)</f>
        <v>0</v>
      </c>
      <c r="H147" s="24">
        <f>VLOOKUP(A147,NIFTY_dump!$A$4:$F$2003,6,0)</f>
        <v>0</v>
      </c>
      <c r="I147" s="35">
        <f>VLOOKUP(A147,NIFTY_dump!$A$4:$S$2003,19,0)</f>
        <v>0</v>
      </c>
      <c r="J147" s="35">
        <f>VLOOKUP(A147,NIFTY_dump!$A$4:$R$2003,18,0)</f>
        <v>0</v>
      </c>
      <c r="K147" s="24">
        <f>VLOOKUP(A147,NIFTY_dump!$A$4:$V$2003,22,0)</f>
        <v>0</v>
      </c>
      <c r="L147" s="24">
        <f>VLOOKUP(A147,NIFTY_dump!$A$4:$W$2003,23,0)</f>
        <v>0</v>
      </c>
      <c r="M147" s="24">
        <f>VLOOKUP(A147,NIFTY_dump!$A$4:$U$2003,21,0)</f>
        <v>0</v>
      </c>
      <c r="N147" s="24">
        <f>VLOOKUP(A147,NIFTY_dump!$A$4:$T$2003,20,0)</f>
        <v>0</v>
      </c>
    </row>
    <row r="148" spans="1:14">
      <c r="A148" s="24">
        <v>146</v>
      </c>
      <c r="B148" s="34">
        <f>NIFTY_dump!M149</f>
        <v>0</v>
      </c>
      <c r="C148" s="35">
        <f>VLOOKUP(A148,NIFTY_dump!$A$4:$G$2003,7,0)</f>
        <v>0</v>
      </c>
      <c r="D148" s="35">
        <f>VLOOKUP(A148,NIFTY_dump!$A$4:$H$2003,8,0)</f>
        <v>0</v>
      </c>
      <c r="E148" s="24">
        <f>VLOOKUP(A148,NIFTY_dump!$A$4:$D$2003,4,0)</f>
        <v>0</v>
      </c>
      <c r="F148" s="24">
        <f>VLOOKUP(A148,NIFTY_dump!$A$4:$C$2003,3,0)</f>
        <v>0</v>
      </c>
      <c r="G148" s="24">
        <f>VLOOKUP(A148,NIFTY_dump!$A$4:$E$2003,5,0)</f>
        <v>0</v>
      </c>
      <c r="H148" s="24">
        <f>VLOOKUP(A148,NIFTY_dump!$A$4:$F$2003,6,0)</f>
        <v>0</v>
      </c>
      <c r="I148" s="35">
        <f>VLOOKUP(A148,NIFTY_dump!$A$4:$S$2003,19,0)</f>
        <v>0</v>
      </c>
      <c r="J148" s="35">
        <f>VLOOKUP(A148,NIFTY_dump!$A$4:$R$2003,18,0)</f>
        <v>0</v>
      </c>
      <c r="K148" s="24">
        <f>VLOOKUP(A148,NIFTY_dump!$A$4:$V$2003,22,0)</f>
        <v>0</v>
      </c>
      <c r="L148" s="24">
        <f>VLOOKUP(A148,NIFTY_dump!$A$4:$W$2003,23,0)</f>
        <v>0</v>
      </c>
      <c r="M148" s="24">
        <f>VLOOKUP(A148,NIFTY_dump!$A$4:$U$2003,21,0)</f>
        <v>0</v>
      </c>
      <c r="N148" s="24">
        <f>VLOOKUP(A148,NIFTY_dump!$A$4:$T$2003,20,0)</f>
        <v>0</v>
      </c>
    </row>
    <row r="149" spans="1:14">
      <c r="A149" s="24">
        <v>147</v>
      </c>
      <c r="B149" s="34">
        <f>NIFTY_dump!M150</f>
        <v>0</v>
      </c>
      <c r="C149" s="35">
        <f>VLOOKUP(A149,NIFTY_dump!$A$4:$G$2003,7,0)</f>
        <v>0</v>
      </c>
      <c r="D149" s="35">
        <f>VLOOKUP(A149,NIFTY_dump!$A$4:$H$2003,8,0)</f>
        <v>0</v>
      </c>
      <c r="E149" s="24">
        <f>VLOOKUP(A149,NIFTY_dump!$A$4:$D$2003,4,0)</f>
        <v>0</v>
      </c>
      <c r="F149" s="24">
        <f>VLOOKUP(A149,NIFTY_dump!$A$4:$C$2003,3,0)</f>
        <v>0</v>
      </c>
      <c r="G149" s="24">
        <f>VLOOKUP(A149,NIFTY_dump!$A$4:$E$2003,5,0)</f>
        <v>0</v>
      </c>
      <c r="H149" s="24">
        <f>VLOOKUP(A149,NIFTY_dump!$A$4:$F$2003,6,0)</f>
        <v>0</v>
      </c>
      <c r="I149" s="35">
        <f>VLOOKUP(A149,NIFTY_dump!$A$4:$S$2003,19,0)</f>
        <v>0</v>
      </c>
      <c r="J149" s="35">
        <f>VLOOKUP(A149,NIFTY_dump!$A$4:$R$2003,18,0)</f>
        <v>0</v>
      </c>
      <c r="K149" s="24">
        <f>VLOOKUP(A149,NIFTY_dump!$A$4:$V$2003,22,0)</f>
        <v>0</v>
      </c>
      <c r="L149" s="24">
        <f>VLOOKUP(A149,NIFTY_dump!$A$4:$W$2003,23,0)</f>
        <v>0</v>
      </c>
      <c r="M149" s="24">
        <f>VLOOKUP(A149,NIFTY_dump!$A$4:$U$2003,21,0)</f>
        <v>0</v>
      </c>
      <c r="N149" s="24">
        <f>VLOOKUP(A149,NIFTY_dump!$A$4:$T$2003,20,0)</f>
        <v>0</v>
      </c>
    </row>
    <row r="150" spans="1:14">
      <c r="A150" s="24">
        <v>148</v>
      </c>
      <c r="B150" s="34">
        <f>NIFTY_dump!M151</f>
        <v>0</v>
      </c>
      <c r="C150" s="35">
        <f>VLOOKUP(A150,NIFTY_dump!$A$4:$G$2003,7,0)</f>
        <v>0</v>
      </c>
      <c r="D150" s="35">
        <f>VLOOKUP(A150,NIFTY_dump!$A$4:$H$2003,8,0)</f>
        <v>0</v>
      </c>
      <c r="E150" s="24">
        <f>VLOOKUP(A150,NIFTY_dump!$A$4:$D$2003,4,0)</f>
        <v>0</v>
      </c>
      <c r="F150" s="24">
        <f>VLOOKUP(A150,NIFTY_dump!$A$4:$C$2003,3,0)</f>
        <v>0</v>
      </c>
      <c r="G150" s="24">
        <f>VLOOKUP(A150,NIFTY_dump!$A$4:$E$2003,5,0)</f>
        <v>0</v>
      </c>
      <c r="H150" s="24">
        <f>VLOOKUP(A150,NIFTY_dump!$A$4:$F$2003,6,0)</f>
        <v>0</v>
      </c>
      <c r="I150" s="35">
        <f>VLOOKUP(A150,NIFTY_dump!$A$4:$S$2003,19,0)</f>
        <v>0</v>
      </c>
      <c r="J150" s="35">
        <f>VLOOKUP(A150,NIFTY_dump!$A$4:$R$2003,18,0)</f>
        <v>0</v>
      </c>
      <c r="K150" s="24">
        <f>VLOOKUP(A150,NIFTY_dump!$A$4:$V$2003,22,0)</f>
        <v>0</v>
      </c>
      <c r="L150" s="24">
        <f>VLOOKUP(A150,NIFTY_dump!$A$4:$W$2003,23,0)</f>
        <v>0</v>
      </c>
      <c r="M150" s="24">
        <f>VLOOKUP(A150,NIFTY_dump!$A$4:$U$2003,21,0)</f>
        <v>0</v>
      </c>
      <c r="N150" s="24">
        <f>VLOOKUP(A150,NIFTY_dump!$A$4:$T$2003,20,0)</f>
        <v>0</v>
      </c>
    </row>
    <row r="151" spans="1:14">
      <c r="A151" s="24">
        <v>149</v>
      </c>
      <c r="B151" s="34">
        <f>NIFTY_dump!M152</f>
        <v>0</v>
      </c>
      <c r="C151" s="35">
        <f>VLOOKUP(A151,NIFTY_dump!$A$4:$G$2003,7,0)</f>
        <v>0</v>
      </c>
      <c r="D151" s="35">
        <f>VLOOKUP(A151,NIFTY_dump!$A$4:$H$2003,8,0)</f>
        <v>0</v>
      </c>
      <c r="E151" s="24">
        <f>VLOOKUP(A151,NIFTY_dump!$A$4:$D$2003,4,0)</f>
        <v>0</v>
      </c>
      <c r="F151" s="24">
        <f>VLOOKUP(A151,NIFTY_dump!$A$4:$C$2003,3,0)</f>
        <v>0</v>
      </c>
      <c r="G151" s="24">
        <f>VLOOKUP(A151,NIFTY_dump!$A$4:$E$2003,5,0)</f>
        <v>0</v>
      </c>
      <c r="H151" s="24">
        <f>VLOOKUP(A151,NIFTY_dump!$A$4:$F$2003,6,0)</f>
        <v>0</v>
      </c>
      <c r="I151" s="35">
        <f>VLOOKUP(A151,NIFTY_dump!$A$4:$S$2003,19,0)</f>
        <v>0</v>
      </c>
      <c r="J151" s="35">
        <f>VLOOKUP(A151,NIFTY_dump!$A$4:$R$2003,18,0)</f>
        <v>0</v>
      </c>
      <c r="K151" s="24">
        <f>VLOOKUP(A151,NIFTY_dump!$A$4:$V$2003,22,0)</f>
        <v>0</v>
      </c>
      <c r="L151" s="24">
        <f>VLOOKUP(A151,NIFTY_dump!$A$4:$W$2003,23,0)</f>
        <v>0</v>
      </c>
      <c r="M151" s="24">
        <f>VLOOKUP(A151,NIFTY_dump!$A$4:$U$2003,21,0)</f>
        <v>0</v>
      </c>
      <c r="N151" s="24">
        <f>VLOOKUP(A151,NIFTY_dump!$A$4:$T$2003,20,0)</f>
        <v>0</v>
      </c>
    </row>
    <row r="152" spans="1:14">
      <c r="A152" s="24">
        <v>150</v>
      </c>
      <c r="B152" s="34">
        <f>NIFTY_dump!M153</f>
        <v>0</v>
      </c>
      <c r="C152" s="35">
        <f>VLOOKUP(A152,NIFTY_dump!$A$4:$G$2003,7,0)</f>
        <v>0</v>
      </c>
      <c r="D152" s="35">
        <f>VLOOKUP(A152,NIFTY_dump!$A$4:$H$2003,8,0)</f>
        <v>0</v>
      </c>
      <c r="E152" s="24">
        <f>VLOOKUP(A152,NIFTY_dump!$A$4:$D$2003,4,0)</f>
        <v>0</v>
      </c>
      <c r="F152" s="24">
        <f>VLOOKUP(A152,NIFTY_dump!$A$4:$C$2003,3,0)</f>
        <v>0</v>
      </c>
      <c r="G152" s="24">
        <f>VLOOKUP(A152,NIFTY_dump!$A$4:$E$2003,5,0)</f>
        <v>0</v>
      </c>
      <c r="H152" s="24">
        <f>VLOOKUP(A152,NIFTY_dump!$A$4:$F$2003,6,0)</f>
        <v>0</v>
      </c>
      <c r="I152" s="35">
        <f>VLOOKUP(A152,NIFTY_dump!$A$4:$S$2003,19,0)</f>
        <v>0</v>
      </c>
      <c r="J152" s="35">
        <f>VLOOKUP(A152,NIFTY_dump!$A$4:$R$2003,18,0)</f>
        <v>0</v>
      </c>
      <c r="K152" s="24">
        <f>VLOOKUP(A152,NIFTY_dump!$A$4:$V$2003,22,0)</f>
        <v>0</v>
      </c>
      <c r="L152" s="24">
        <f>VLOOKUP(A152,NIFTY_dump!$A$4:$W$2003,23,0)</f>
        <v>0</v>
      </c>
      <c r="M152" s="24">
        <f>VLOOKUP(A152,NIFTY_dump!$A$4:$U$2003,21,0)</f>
        <v>0</v>
      </c>
      <c r="N152" s="24">
        <f>VLOOKUP(A152,NIFTY_dump!$A$4:$T$2003,20,0)</f>
        <v>0</v>
      </c>
    </row>
    <row r="153" spans="1:14">
      <c r="A153" s="24">
        <v>151</v>
      </c>
      <c r="B153" s="34">
        <f>NIFTY_dump!M154</f>
        <v>0</v>
      </c>
      <c r="C153" s="35">
        <f>VLOOKUP(A153,NIFTY_dump!$A$4:$G$2003,7,0)</f>
        <v>0</v>
      </c>
      <c r="D153" s="35">
        <f>VLOOKUP(A153,NIFTY_dump!$A$4:$H$2003,8,0)</f>
        <v>0</v>
      </c>
      <c r="E153" s="24">
        <f>VLOOKUP(A153,NIFTY_dump!$A$4:$D$2003,4,0)</f>
        <v>0</v>
      </c>
      <c r="F153" s="24">
        <f>VLOOKUP(A153,NIFTY_dump!$A$4:$C$2003,3,0)</f>
        <v>0</v>
      </c>
      <c r="G153" s="24">
        <f>VLOOKUP(A153,NIFTY_dump!$A$4:$E$2003,5,0)</f>
        <v>0</v>
      </c>
      <c r="H153" s="24">
        <f>VLOOKUP(A153,NIFTY_dump!$A$4:$F$2003,6,0)</f>
        <v>0</v>
      </c>
      <c r="I153" s="35">
        <f>VLOOKUP(A153,NIFTY_dump!$A$4:$S$2003,19,0)</f>
        <v>0</v>
      </c>
      <c r="J153" s="35">
        <f>VLOOKUP(A153,NIFTY_dump!$A$4:$R$2003,18,0)</f>
        <v>0</v>
      </c>
      <c r="K153" s="24">
        <f>VLOOKUP(A153,NIFTY_dump!$A$4:$V$2003,22,0)</f>
        <v>0</v>
      </c>
      <c r="L153" s="24">
        <f>VLOOKUP(A153,NIFTY_dump!$A$4:$W$2003,23,0)</f>
        <v>0</v>
      </c>
      <c r="M153" s="24">
        <f>VLOOKUP(A153,NIFTY_dump!$A$4:$U$2003,21,0)</f>
        <v>0</v>
      </c>
      <c r="N153" s="24">
        <f>VLOOKUP(A153,NIFTY_dump!$A$4:$T$2003,20,0)</f>
        <v>0</v>
      </c>
    </row>
    <row r="154" spans="1:14">
      <c r="A154" s="24">
        <v>152</v>
      </c>
      <c r="B154" s="34">
        <f>NIFTY_dump!M155</f>
        <v>0</v>
      </c>
      <c r="C154" s="35">
        <f>VLOOKUP(A154,NIFTY_dump!$A$4:$G$2003,7,0)</f>
        <v>0</v>
      </c>
      <c r="D154" s="35">
        <f>VLOOKUP(A154,NIFTY_dump!$A$4:$H$2003,8,0)</f>
        <v>0</v>
      </c>
      <c r="E154" s="24">
        <f>VLOOKUP(A154,NIFTY_dump!$A$4:$D$2003,4,0)</f>
        <v>0</v>
      </c>
      <c r="F154" s="24">
        <f>VLOOKUP(A154,NIFTY_dump!$A$4:$C$2003,3,0)</f>
        <v>0</v>
      </c>
      <c r="G154" s="24">
        <f>VLOOKUP(A154,NIFTY_dump!$A$4:$E$2003,5,0)</f>
        <v>0</v>
      </c>
      <c r="H154" s="24">
        <f>VLOOKUP(A154,NIFTY_dump!$A$4:$F$2003,6,0)</f>
        <v>0</v>
      </c>
      <c r="I154" s="35">
        <f>VLOOKUP(A154,NIFTY_dump!$A$4:$S$2003,19,0)</f>
        <v>0</v>
      </c>
      <c r="J154" s="35">
        <f>VLOOKUP(A154,NIFTY_dump!$A$4:$R$2003,18,0)</f>
        <v>0</v>
      </c>
      <c r="K154" s="24">
        <f>VLOOKUP(A154,NIFTY_dump!$A$4:$V$2003,22,0)</f>
        <v>0</v>
      </c>
      <c r="L154" s="24">
        <f>VLOOKUP(A154,NIFTY_dump!$A$4:$W$2003,23,0)</f>
        <v>0</v>
      </c>
      <c r="M154" s="24">
        <f>VLOOKUP(A154,NIFTY_dump!$A$4:$U$2003,21,0)</f>
        <v>0</v>
      </c>
      <c r="N154" s="24">
        <f>VLOOKUP(A154,NIFTY_dump!$A$4:$T$2003,20,0)</f>
        <v>0</v>
      </c>
    </row>
    <row r="155" spans="1:14">
      <c r="A155" s="24">
        <v>153</v>
      </c>
      <c r="B155" s="34">
        <f>NIFTY_dump!M156</f>
        <v>0</v>
      </c>
      <c r="C155" s="35">
        <f>VLOOKUP(A155,NIFTY_dump!$A$4:$G$2003,7,0)</f>
        <v>0</v>
      </c>
      <c r="D155" s="35">
        <f>VLOOKUP(A155,NIFTY_dump!$A$4:$H$2003,8,0)</f>
        <v>0</v>
      </c>
      <c r="E155" s="24">
        <f>VLOOKUP(A155,NIFTY_dump!$A$4:$D$2003,4,0)</f>
        <v>0</v>
      </c>
      <c r="F155" s="24">
        <f>VLOOKUP(A155,NIFTY_dump!$A$4:$C$2003,3,0)</f>
        <v>0</v>
      </c>
      <c r="G155" s="24">
        <f>VLOOKUP(A155,NIFTY_dump!$A$4:$E$2003,5,0)</f>
        <v>0</v>
      </c>
      <c r="H155" s="24">
        <f>VLOOKUP(A155,NIFTY_dump!$A$4:$F$2003,6,0)</f>
        <v>0</v>
      </c>
      <c r="I155" s="35">
        <f>VLOOKUP(A155,NIFTY_dump!$A$4:$S$2003,19,0)</f>
        <v>0</v>
      </c>
      <c r="J155" s="35">
        <f>VLOOKUP(A155,NIFTY_dump!$A$4:$R$2003,18,0)</f>
        <v>0</v>
      </c>
      <c r="K155" s="24">
        <f>VLOOKUP(A155,NIFTY_dump!$A$4:$V$2003,22,0)</f>
        <v>0</v>
      </c>
      <c r="L155" s="24">
        <f>VLOOKUP(A155,NIFTY_dump!$A$4:$W$2003,23,0)</f>
        <v>0</v>
      </c>
      <c r="M155" s="24">
        <f>VLOOKUP(A155,NIFTY_dump!$A$4:$U$2003,21,0)</f>
        <v>0</v>
      </c>
      <c r="N155" s="24">
        <f>VLOOKUP(A155,NIFTY_dump!$A$4:$T$2003,20,0)</f>
        <v>0</v>
      </c>
    </row>
    <row r="156" spans="1:14">
      <c r="A156" s="24">
        <v>154</v>
      </c>
      <c r="B156" s="34">
        <f>NIFTY_dump!M157</f>
        <v>0</v>
      </c>
      <c r="C156" s="35">
        <f>VLOOKUP(A156,NIFTY_dump!$A$4:$G$2003,7,0)</f>
        <v>0</v>
      </c>
      <c r="D156" s="35">
        <f>VLOOKUP(A156,NIFTY_dump!$A$4:$H$2003,8,0)</f>
        <v>0</v>
      </c>
      <c r="E156" s="24">
        <f>VLOOKUP(A156,NIFTY_dump!$A$4:$D$2003,4,0)</f>
        <v>0</v>
      </c>
      <c r="F156" s="24">
        <f>VLOOKUP(A156,NIFTY_dump!$A$4:$C$2003,3,0)</f>
        <v>0</v>
      </c>
      <c r="G156" s="24">
        <f>VLOOKUP(A156,NIFTY_dump!$A$4:$E$2003,5,0)</f>
        <v>0</v>
      </c>
      <c r="H156" s="24">
        <f>VLOOKUP(A156,NIFTY_dump!$A$4:$F$2003,6,0)</f>
        <v>0</v>
      </c>
      <c r="I156" s="35">
        <f>VLOOKUP(A156,NIFTY_dump!$A$4:$S$2003,19,0)</f>
        <v>0</v>
      </c>
      <c r="J156" s="35">
        <f>VLOOKUP(A156,NIFTY_dump!$A$4:$R$2003,18,0)</f>
        <v>0</v>
      </c>
      <c r="K156" s="24">
        <f>VLOOKUP(A156,NIFTY_dump!$A$4:$V$2003,22,0)</f>
        <v>0</v>
      </c>
      <c r="L156" s="24">
        <f>VLOOKUP(A156,NIFTY_dump!$A$4:$W$2003,23,0)</f>
        <v>0</v>
      </c>
      <c r="M156" s="24">
        <f>VLOOKUP(A156,NIFTY_dump!$A$4:$U$2003,21,0)</f>
        <v>0</v>
      </c>
      <c r="N156" s="24">
        <f>VLOOKUP(A156,NIFTY_dump!$A$4:$T$2003,20,0)</f>
        <v>0</v>
      </c>
    </row>
    <row r="157" spans="1:14">
      <c r="A157" s="24">
        <v>155</v>
      </c>
      <c r="B157" s="34">
        <f>NIFTY_dump!M158</f>
        <v>0</v>
      </c>
      <c r="C157" s="35">
        <f>VLOOKUP(A157,NIFTY_dump!$A$4:$G$2003,7,0)</f>
        <v>0</v>
      </c>
      <c r="D157" s="35">
        <f>VLOOKUP(A157,NIFTY_dump!$A$4:$H$2003,8,0)</f>
        <v>0</v>
      </c>
      <c r="E157" s="24">
        <f>VLOOKUP(A157,NIFTY_dump!$A$4:$D$2003,4,0)</f>
        <v>0</v>
      </c>
      <c r="F157" s="24">
        <f>VLOOKUP(A157,NIFTY_dump!$A$4:$C$2003,3,0)</f>
        <v>0</v>
      </c>
      <c r="G157" s="24">
        <f>VLOOKUP(A157,NIFTY_dump!$A$4:$E$2003,5,0)</f>
        <v>0</v>
      </c>
      <c r="H157" s="24">
        <f>VLOOKUP(A157,NIFTY_dump!$A$4:$F$2003,6,0)</f>
        <v>0</v>
      </c>
      <c r="I157" s="35">
        <f>VLOOKUP(A157,NIFTY_dump!$A$4:$S$2003,19,0)</f>
        <v>0</v>
      </c>
      <c r="J157" s="35">
        <f>VLOOKUP(A157,NIFTY_dump!$A$4:$R$2003,18,0)</f>
        <v>0</v>
      </c>
      <c r="K157" s="24">
        <f>VLOOKUP(A157,NIFTY_dump!$A$4:$V$2003,22,0)</f>
        <v>0</v>
      </c>
      <c r="L157" s="24">
        <f>VLOOKUP(A157,NIFTY_dump!$A$4:$W$2003,23,0)</f>
        <v>0</v>
      </c>
      <c r="M157" s="24">
        <f>VLOOKUP(A157,NIFTY_dump!$A$4:$U$2003,21,0)</f>
        <v>0</v>
      </c>
      <c r="N157" s="24">
        <f>VLOOKUP(A157,NIFTY_dump!$A$4:$T$2003,20,0)</f>
        <v>0</v>
      </c>
    </row>
    <row r="158" spans="1:14">
      <c r="A158" s="24">
        <v>156</v>
      </c>
      <c r="B158" s="34">
        <f>NIFTY_dump!M159</f>
        <v>0</v>
      </c>
      <c r="C158" s="35">
        <f>VLOOKUP(A158,NIFTY_dump!$A$4:$G$2003,7,0)</f>
        <v>0</v>
      </c>
      <c r="D158" s="35">
        <f>VLOOKUP(A158,NIFTY_dump!$A$4:$H$2003,8,0)</f>
        <v>0</v>
      </c>
      <c r="E158" s="24">
        <f>VLOOKUP(A158,NIFTY_dump!$A$4:$D$2003,4,0)</f>
        <v>0</v>
      </c>
      <c r="F158" s="24">
        <f>VLOOKUP(A158,NIFTY_dump!$A$4:$C$2003,3,0)</f>
        <v>0</v>
      </c>
      <c r="G158" s="24">
        <f>VLOOKUP(A158,NIFTY_dump!$A$4:$E$2003,5,0)</f>
        <v>0</v>
      </c>
      <c r="H158" s="24">
        <f>VLOOKUP(A158,NIFTY_dump!$A$4:$F$2003,6,0)</f>
        <v>0</v>
      </c>
      <c r="I158" s="35">
        <f>VLOOKUP(A158,NIFTY_dump!$A$4:$S$2003,19,0)</f>
        <v>0</v>
      </c>
      <c r="J158" s="35">
        <f>VLOOKUP(A158,NIFTY_dump!$A$4:$R$2003,18,0)</f>
        <v>0</v>
      </c>
      <c r="K158" s="24">
        <f>VLOOKUP(A158,NIFTY_dump!$A$4:$V$2003,22,0)</f>
        <v>0</v>
      </c>
      <c r="L158" s="24">
        <f>VLOOKUP(A158,NIFTY_dump!$A$4:$W$2003,23,0)</f>
        <v>0</v>
      </c>
      <c r="M158" s="24">
        <f>VLOOKUP(A158,NIFTY_dump!$A$4:$U$2003,21,0)</f>
        <v>0</v>
      </c>
      <c r="N158" s="24">
        <f>VLOOKUP(A158,NIFTY_dump!$A$4:$T$2003,20,0)</f>
        <v>0</v>
      </c>
    </row>
    <row r="159" spans="1:14">
      <c r="A159" s="24">
        <v>157</v>
      </c>
      <c r="B159" s="34">
        <f>NIFTY_dump!M160</f>
        <v>0</v>
      </c>
      <c r="C159" s="35">
        <f>VLOOKUP(A159,NIFTY_dump!$A$4:$G$2003,7,0)</f>
        <v>0</v>
      </c>
      <c r="D159" s="35">
        <f>VLOOKUP(A159,NIFTY_dump!$A$4:$H$2003,8,0)</f>
        <v>0</v>
      </c>
      <c r="E159" s="24">
        <f>VLOOKUP(A159,NIFTY_dump!$A$4:$D$2003,4,0)</f>
        <v>0</v>
      </c>
      <c r="F159" s="24">
        <f>VLOOKUP(A159,NIFTY_dump!$A$4:$C$2003,3,0)</f>
        <v>0</v>
      </c>
      <c r="G159" s="24">
        <f>VLOOKUP(A159,NIFTY_dump!$A$4:$E$2003,5,0)</f>
        <v>0</v>
      </c>
      <c r="H159" s="24">
        <f>VLOOKUP(A159,NIFTY_dump!$A$4:$F$2003,6,0)</f>
        <v>0</v>
      </c>
      <c r="I159" s="35">
        <f>VLOOKUP(A159,NIFTY_dump!$A$4:$S$2003,19,0)</f>
        <v>0</v>
      </c>
      <c r="J159" s="35">
        <f>VLOOKUP(A159,NIFTY_dump!$A$4:$R$2003,18,0)</f>
        <v>0</v>
      </c>
      <c r="K159" s="24">
        <f>VLOOKUP(A159,NIFTY_dump!$A$4:$V$2003,22,0)</f>
        <v>0</v>
      </c>
      <c r="L159" s="24">
        <f>VLOOKUP(A159,NIFTY_dump!$A$4:$W$2003,23,0)</f>
        <v>0</v>
      </c>
      <c r="M159" s="24">
        <f>VLOOKUP(A159,NIFTY_dump!$A$4:$U$2003,21,0)</f>
        <v>0</v>
      </c>
      <c r="N159" s="24">
        <f>VLOOKUP(A159,NIFTY_dump!$A$4:$T$2003,20,0)</f>
        <v>0</v>
      </c>
    </row>
    <row r="160" spans="1:14">
      <c r="A160" s="24">
        <v>158</v>
      </c>
      <c r="B160" s="34">
        <f>NIFTY_dump!M161</f>
        <v>0</v>
      </c>
      <c r="C160" s="35">
        <f>VLOOKUP(A160,NIFTY_dump!$A$4:$G$2003,7,0)</f>
        <v>0</v>
      </c>
      <c r="D160" s="35">
        <f>VLOOKUP(A160,NIFTY_dump!$A$4:$H$2003,8,0)</f>
        <v>0</v>
      </c>
      <c r="E160" s="24">
        <f>VLOOKUP(A160,NIFTY_dump!$A$4:$D$2003,4,0)</f>
        <v>0</v>
      </c>
      <c r="F160" s="24">
        <f>VLOOKUP(A160,NIFTY_dump!$A$4:$C$2003,3,0)</f>
        <v>0</v>
      </c>
      <c r="G160" s="24">
        <f>VLOOKUP(A160,NIFTY_dump!$A$4:$E$2003,5,0)</f>
        <v>0</v>
      </c>
      <c r="H160" s="24">
        <f>VLOOKUP(A160,NIFTY_dump!$A$4:$F$2003,6,0)</f>
        <v>0</v>
      </c>
      <c r="I160" s="35">
        <f>VLOOKUP(A160,NIFTY_dump!$A$4:$S$2003,19,0)</f>
        <v>0</v>
      </c>
      <c r="J160" s="35">
        <f>VLOOKUP(A160,NIFTY_dump!$A$4:$R$2003,18,0)</f>
        <v>0</v>
      </c>
      <c r="K160" s="24">
        <f>VLOOKUP(A160,NIFTY_dump!$A$4:$V$2003,22,0)</f>
        <v>0</v>
      </c>
      <c r="L160" s="24">
        <f>VLOOKUP(A160,NIFTY_dump!$A$4:$W$2003,23,0)</f>
        <v>0</v>
      </c>
      <c r="M160" s="24">
        <f>VLOOKUP(A160,NIFTY_dump!$A$4:$U$2003,21,0)</f>
        <v>0</v>
      </c>
      <c r="N160" s="24">
        <f>VLOOKUP(A160,NIFTY_dump!$A$4:$T$2003,20,0)</f>
        <v>0</v>
      </c>
    </row>
    <row r="161" spans="1:14">
      <c r="A161" s="24">
        <v>159</v>
      </c>
      <c r="B161" s="34">
        <f>NIFTY_dump!M162</f>
        <v>0</v>
      </c>
      <c r="C161" s="35">
        <f>VLOOKUP(A161,NIFTY_dump!$A$4:$G$2003,7,0)</f>
        <v>0</v>
      </c>
      <c r="D161" s="35">
        <f>VLOOKUP(A161,NIFTY_dump!$A$4:$H$2003,8,0)</f>
        <v>0</v>
      </c>
      <c r="E161" s="24">
        <f>VLOOKUP(A161,NIFTY_dump!$A$4:$D$2003,4,0)</f>
        <v>0</v>
      </c>
      <c r="F161" s="24">
        <f>VLOOKUP(A161,NIFTY_dump!$A$4:$C$2003,3,0)</f>
        <v>0</v>
      </c>
      <c r="G161" s="24">
        <f>VLOOKUP(A161,NIFTY_dump!$A$4:$E$2003,5,0)</f>
        <v>0</v>
      </c>
      <c r="H161" s="24">
        <f>VLOOKUP(A161,NIFTY_dump!$A$4:$F$2003,6,0)</f>
        <v>0</v>
      </c>
      <c r="I161" s="35">
        <f>VLOOKUP(A161,NIFTY_dump!$A$4:$S$2003,19,0)</f>
        <v>0</v>
      </c>
      <c r="J161" s="35">
        <f>VLOOKUP(A161,NIFTY_dump!$A$4:$R$2003,18,0)</f>
        <v>0</v>
      </c>
      <c r="K161" s="24">
        <f>VLOOKUP(A161,NIFTY_dump!$A$4:$V$2003,22,0)</f>
        <v>0</v>
      </c>
      <c r="L161" s="24">
        <f>VLOOKUP(A161,NIFTY_dump!$A$4:$W$2003,23,0)</f>
        <v>0</v>
      </c>
      <c r="M161" s="24">
        <f>VLOOKUP(A161,NIFTY_dump!$A$4:$U$2003,21,0)</f>
        <v>0</v>
      </c>
      <c r="N161" s="24">
        <f>VLOOKUP(A161,NIFTY_dump!$A$4:$T$2003,20,0)</f>
        <v>0</v>
      </c>
    </row>
    <row r="162" spans="1:14">
      <c r="A162" s="24">
        <v>160</v>
      </c>
      <c r="B162" s="34">
        <f>NIFTY_dump!M163</f>
        <v>0</v>
      </c>
      <c r="C162" s="35">
        <f>VLOOKUP(A162,NIFTY_dump!$A$4:$G$2003,7,0)</f>
        <v>0</v>
      </c>
      <c r="D162" s="35">
        <f>VLOOKUP(A162,NIFTY_dump!$A$4:$H$2003,8,0)</f>
        <v>0</v>
      </c>
      <c r="E162" s="24">
        <f>VLOOKUP(A162,NIFTY_dump!$A$4:$D$2003,4,0)</f>
        <v>0</v>
      </c>
      <c r="F162" s="24">
        <f>VLOOKUP(A162,NIFTY_dump!$A$4:$C$2003,3,0)</f>
        <v>0</v>
      </c>
      <c r="G162" s="24">
        <f>VLOOKUP(A162,NIFTY_dump!$A$4:$E$2003,5,0)</f>
        <v>0</v>
      </c>
      <c r="H162" s="24">
        <f>VLOOKUP(A162,NIFTY_dump!$A$4:$F$2003,6,0)</f>
        <v>0</v>
      </c>
      <c r="I162" s="35">
        <f>VLOOKUP(A162,NIFTY_dump!$A$4:$S$2003,19,0)</f>
        <v>0</v>
      </c>
      <c r="J162" s="35">
        <f>VLOOKUP(A162,NIFTY_dump!$A$4:$R$2003,18,0)</f>
        <v>0</v>
      </c>
      <c r="K162" s="24">
        <f>VLOOKUP(A162,NIFTY_dump!$A$4:$V$2003,22,0)</f>
        <v>0</v>
      </c>
      <c r="L162" s="24">
        <f>VLOOKUP(A162,NIFTY_dump!$A$4:$W$2003,23,0)</f>
        <v>0</v>
      </c>
      <c r="M162" s="24">
        <f>VLOOKUP(A162,NIFTY_dump!$A$4:$U$2003,21,0)</f>
        <v>0</v>
      </c>
      <c r="N162" s="24">
        <f>VLOOKUP(A162,NIFTY_dump!$A$4:$T$2003,20,0)</f>
        <v>0</v>
      </c>
    </row>
    <row r="163" spans="1:14">
      <c r="A163" s="24">
        <v>161</v>
      </c>
      <c r="B163" s="34">
        <f>NIFTY_dump!M164</f>
        <v>0</v>
      </c>
      <c r="C163" s="35">
        <f>VLOOKUP(A163,NIFTY_dump!$A$4:$G$2003,7,0)</f>
        <v>0</v>
      </c>
      <c r="D163" s="35">
        <f>VLOOKUP(A163,NIFTY_dump!$A$4:$H$2003,8,0)</f>
        <v>0</v>
      </c>
      <c r="E163" s="24">
        <f>VLOOKUP(A163,NIFTY_dump!$A$4:$D$2003,4,0)</f>
        <v>0</v>
      </c>
      <c r="F163" s="24">
        <f>VLOOKUP(A163,NIFTY_dump!$A$4:$C$2003,3,0)</f>
        <v>0</v>
      </c>
      <c r="G163" s="24">
        <f>VLOOKUP(A163,NIFTY_dump!$A$4:$E$2003,5,0)</f>
        <v>0</v>
      </c>
      <c r="H163" s="24">
        <f>VLOOKUP(A163,NIFTY_dump!$A$4:$F$2003,6,0)</f>
        <v>0</v>
      </c>
      <c r="I163" s="35">
        <f>VLOOKUP(A163,NIFTY_dump!$A$4:$S$2003,19,0)</f>
        <v>0</v>
      </c>
      <c r="J163" s="35">
        <f>VLOOKUP(A163,NIFTY_dump!$A$4:$R$2003,18,0)</f>
        <v>0</v>
      </c>
      <c r="K163" s="24">
        <f>VLOOKUP(A163,NIFTY_dump!$A$4:$V$2003,22,0)</f>
        <v>0</v>
      </c>
      <c r="L163" s="24">
        <f>VLOOKUP(A163,NIFTY_dump!$A$4:$W$2003,23,0)</f>
        <v>0</v>
      </c>
      <c r="M163" s="24">
        <f>VLOOKUP(A163,NIFTY_dump!$A$4:$U$2003,21,0)</f>
        <v>0</v>
      </c>
      <c r="N163" s="24">
        <f>VLOOKUP(A163,NIFTY_dump!$A$4:$T$2003,20,0)</f>
        <v>0</v>
      </c>
    </row>
    <row r="164" spans="1:14">
      <c r="A164" s="24">
        <v>162</v>
      </c>
      <c r="B164" s="34">
        <f>NIFTY_dump!M165</f>
        <v>0</v>
      </c>
      <c r="C164" s="35">
        <f>VLOOKUP(A164,NIFTY_dump!$A$4:$G$2003,7,0)</f>
        <v>0</v>
      </c>
      <c r="D164" s="35">
        <f>VLOOKUP(A164,NIFTY_dump!$A$4:$H$2003,8,0)</f>
        <v>0</v>
      </c>
      <c r="E164" s="24">
        <f>VLOOKUP(A164,NIFTY_dump!$A$4:$D$2003,4,0)</f>
        <v>0</v>
      </c>
      <c r="F164" s="24">
        <f>VLOOKUP(A164,NIFTY_dump!$A$4:$C$2003,3,0)</f>
        <v>0</v>
      </c>
      <c r="G164" s="24">
        <f>VLOOKUP(A164,NIFTY_dump!$A$4:$E$2003,5,0)</f>
        <v>0</v>
      </c>
      <c r="H164" s="24">
        <f>VLOOKUP(A164,NIFTY_dump!$A$4:$F$2003,6,0)</f>
        <v>0</v>
      </c>
      <c r="I164" s="35">
        <f>VLOOKUP(A164,NIFTY_dump!$A$4:$S$2003,19,0)</f>
        <v>0</v>
      </c>
      <c r="J164" s="35">
        <f>VLOOKUP(A164,NIFTY_dump!$A$4:$R$2003,18,0)</f>
        <v>0</v>
      </c>
      <c r="K164" s="24">
        <f>VLOOKUP(A164,NIFTY_dump!$A$4:$V$2003,22,0)</f>
        <v>0</v>
      </c>
      <c r="L164" s="24">
        <f>VLOOKUP(A164,NIFTY_dump!$A$4:$W$2003,23,0)</f>
        <v>0</v>
      </c>
      <c r="M164" s="24">
        <f>VLOOKUP(A164,NIFTY_dump!$A$4:$U$2003,21,0)</f>
        <v>0</v>
      </c>
      <c r="N164" s="24">
        <f>VLOOKUP(A164,NIFTY_dump!$A$4:$T$2003,20,0)</f>
        <v>0</v>
      </c>
    </row>
    <row r="165" spans="1:14">
      <c r="A165" s="24">
        <v>163</v>
      </c>
      <c r="B165" s="34">
        <f>NIFTY_dump!M166</f>
        <v>0</v>
      </c>
      <c r="C165" s="35">
        <f>VLOOKUP(A165,NIFTY_dump!$A$4:$G$2003,7,0)</f>
        <v>0</v>
      </c>
      <c r="D165" s="35">
        <f>VLOOKUP(A165,NIFTY_dump!$A$4:$H$2003,8,0)</f>
        <v>0</v>
      </c>
      <c r="E165" s="24">
        <f>VLOOKUP(A165,NIFTY_dump!$A$4:$D$2003,4,0)</f>
        <v>0</v>
      </c>
      <c r="F165" s="24">
        <f>VLOOKUP(A165,NIFTY_dump!$A$4:$C$2003,3,0)</f>
        <v>0</v>
      </c>
      <c r="G165" s="24">
        <f>VLOOKUP(A165,NIFTY_dump!$A$4:$E$2003,5,0)</f>
        <v>0</v>
      </c>
      <c r="H165" s="24">
        <f>VLOOKUP(A165,NIFTY_dump!$A$4:$F$2003,6,0)</f>
        <v>0</v>
      </c>
      <c r="I165" s="35">
        <f>VLOOKUP(A165,NIFTY_dump!$A$4:$S$2003,19,0)</f>
        <v>0</v>
      </c>
      <c r="J165" s="35">
        <f>VLOOKUP(A165,NIFTY_dump!$A$4:$R$2003,18,0)</f>
        <v>0</v>
      </c>
      <c r="K165" s="24">
        <f>VLOOKUP(A165,NIFTY_dump!$A$4:$V$2003,22,0)</f>
        <v>0</v>
      </c>
      <c r="L165" s="24">
        <f>VLOOKUP(A165,NIFTY_dump!$A$4:$W$2003,23,0)</f>
        <v>0</v>
      </c>
      <c r="M165" s="24">
        <f>VLOOKUP(A165,NIFTY_dump!$A$4:$U$2003,21,0)</f>
        <v>0</v>
      </c>
      <c r="N165" s="24">
        <f>VLOOKUP(A165,NIFTY_dump!$A$4:$T$2003,20,0)</f>
        <v>0</v>
      </c>
    </row>
    <row r="166" spans="1:14">
      <c r="A166" s="24">
        <v>164</v>
      </c>
      <c r="B166" s="34">
        <f>NIFTY_dump!M167</f>
        <v>0</v>
      </c>
      <c r="C166" s="35">
        <f>VLOOKUP(A166,NIFTY_dump!$A$4:$G$2003,7,0)</f>
        <v>0</v>
      </c>
      <c r="D166" s="35">
        <f>VLOOKUP(A166,NIFTY_dump!$A$4:$H$2003,8,0)</f>
        <v>0</v>
      </c>
      <c r="E166" s="24">
        <f>VLOOKUP(A166,NIFTY_dump!$A$4:$D$2003,4,0)</f>
        <v>0</v>
      </c>
      <c r="F166" s="24">
        <f>VLOOKUP(A166,NIFTY_dump!$A$4:$C$2003,3,0)</f>
        <v>0</v>
      </c>
      <c r="G166" s="24">
        <f>VLOOKUP(A166,NIFTY_dump!$A$4:$E$2003,5,0)</f>
        <v>0</v>
      </c>
      <c r="H166" s="24">
        <f>VLOOKUP(A166,NIFTY_dump!$A$4:$F$2003,6,0)</f>
        <v>0</v>
      </c>
      <c r="I166" s="35">
        <f>VLOOKUP(A166,NIFTY_dump!$A$4:$S$2003,19,0)</f>
        <v>0</v>
      </c>
      <c r="J166" s="35">
        <f>VLOOKUP(A166,NIFTY_dump!$A$4:$R$2003,18,0)</f>
        <v>0</v>
      </c>
      <c r="K166" s="24">
        <f>VLOOKUP(A166,NIFTY_dump!$A$4:$V$2003,22,0)</f>
        <v>0</v>
      </c>
      <c r="L166" s="24">
        <f>VLOOKUP(A166,NIFTY_dump!$A$4:$W$2003,23,0)</f>
        <v>0</v>
      </c>
      <c r="M166" s="24">
        <f>VLOOKUP(A166,NIFTY_dump!$A$4:$U$2003,21,0)</f>
        <v>0</v>
      </c>
      <c r="N166" s="24">
        <f>VLOOKUP(A166,NIFTY_dump!$A$4:$T$2003,20,0)</f>
        <v>0</v>
      </c>
    </row>
    <row r="167" spans="1:14">
      <c r="A167" s="24">
        <v>165</v>
      </c>
      <c r="B167" s="34">
        <f>NIFTY_dump!M168</f>
        <v>0</v>
      </c>
      <c r="C167" s="35">
        <f>VLOOKUP(A167,NIFTY_dump!$A$4:$G$2003,7,0)</f>
        <v>0</v>
      </c>
      <c r="D167" s="35">
        <f>VLOOKUP(A167,NIFTY_dump!$A$4:$H$2003,8,0)</f>
        <v>0</v>
      </c>
      <c r="E167" s="24">
        <f>VLOOKUP(A167,NIFTY_dump!$A$4:$D$2003,4,0)</f>
        <v>0</v>
      </c>
      <c r="F167" s="24">
        <f>VLOOKUP(A167,NIFTY_dump!$A$4:$C$2003,3,0)</f>
        <v>0</v>
      </c>
      <c r="G167" s="24">
        <f>VLOOKUP(A167,NIFTY_dump!$A$4:$E$2003,5,0)</f>
        <v>0</v>
      </c>
      <c r="H167" s="24">
        <f>VLOOKUP(A167,NIFTY_dump!$A$4:$F$2003,6,0)</f>
        <v>0</v>
      </c>
      <c r="I167" s="35">
        <f>VLOOKUP(A167,NIFTY_dump!$A$4:$S$2003,19,0)</f>
        <v>0</v>
      </c>
      <c r="J167" s="35">
        <f>VLOOKUP(A167,NIFTY_dump!$A$4:$R$2003,18,0)</f>
        <v>0</v>
      </c>
      <c r="K167" s="24">
        <f>VLOOKUP(A167,NIFTY_dump!$A$4:$V$2003,22,0)</f>
        <v>0</v>
      </c>
      <c r="L167" s="24">
        <f>VLOOKUP(A167,NIFTY_dump!$A$4:$W$2003,23,0)</f>
        <v>0</v>
      </c>
      <c r="M167" s="24">
        <f>VLOOKUP(A167,NIFTY_dump!$A$4:$U$2003,21,0)</f>
        <v>0</v>
      </c>
      <c r="N167" s="24">
        <f>VLOOKUP(A167,NIFTY_dump!$A$4:$T$2003,20,0)</f>
        <v>0</v>
      </c>
    </row>
    <row r="168" spans="1:14">
      <c r="A168" s="24">
        <v>166</v>
      </c>
      <c r="B168" s="34">
        <f>NIFTY_dump!M169</f>
        <v>0</v>
      </c>
      <c r="C168" s="35">
        <f>VLOOKUP(A168,NIFTY_dump!$A$4:$G$2003,7,0)</f>
        <v>0</v>
      </c>
      <c r="D168" s="35">
        <f>VLOOKUP(A168,NIFTY_dump!$A$4:$H$2003,8,0)</f>
        <v>0</v>
      </c>
      <c r="E168" s="24">
        <f>VLOOKUP(A168,NIFTY_dump!$A$4:$D$2003,4,0)</f>
        <v>0</v>
      </c>
      <c r="F168" s="24">
        <f>VLOOKUP(A168,NIFTY_dump!$A$4:$C$2003,3,0)</f>
        <v>0</v>
      </c>
      <c r="G168" s="24">
        <f>VLOOKUP(A168,NIFTY_dump!$A$4:$E$2003,5,0)</f>
        <v>0</v>
      </c>
      <c r="H168" s="24">
        <f>VLOOKUP(A168,NIFTY_dump!$A$4:$F$2003,6,0)</f>
        <v>0</v>
      </c>
      <c r="I168" s="35">
        <f>VLOOKUP(A168,NIFTY_dump!$A$4:$S$2003,19,0)</f>
        <v>0</v>
      </c>
      <c r="J168" s="35">
        <f>VLOOKUP(A168,NIFTY_dump!$A$4:$R$2003,18,0)</f>
        <v>0</v>
      </c>
      <c r="K168" s="24">
        <f>VLOOKUP(A168,NIFTY_dump!$A$4:$V$2003,22,0)</f>
        <v>0</v>
      </c>
      <c r="L168" s="24">
        <f>VLOOKUP(A168,NIFTY_dump!$A$4:$W$2003,23,0)</f>
        <v>0</v>
      </c>
      <c r="M168" s="24">
        <f>VLOOKUP(A168,NIFTY_dump!$A$4:$U$2003,21,0)</f>
        <v>0</v>
      </c>
      <c r="N168" s="24">
        <f>VLOOKUP(A168,NIFTY_dump!$A$4:$T$2003,20,0)</f>
        <v>0</v>
      </c>
    </row>
    <row r="169" spans="1:14">
      <c r="A169" s="24">
        <v>167</v>
      </c>
      <c r="B169" s="34">
        <f>NIFTY_dump!M170</f>
        <v>0</v>
      </c>
      <c r="C169" s="35">
        <f>VLOOKUP(A169,NIFTY_dump!$A$4:$G$2003,7,0)</f>
        <v>0</v>
      </c>
      <c r="D169" s="35">
        <f>VLOOKUP(A169,NIFTY_dump!$A$4:$H$2003,8,0)</f>
        <v>0</v>
      </c>
      <c r="E169" s="24">
        <f>VLOOKUP(A169,NIFTY_dump!$A$4:$D$2003,4,0)</f>
        <v>0</v>
      </c>
      <c r="F169" s="24">
        <f>VLOOKUP(A169,NIFTY_dump!$A$4:$C$2003,3,0)</f>
        <v>0</v>
      </c>
      <c r="G169" s="24">
        <f>VLOOKUP(A169,NIFTY_dump!$A$4:$E$2003,5,0)</f>
        <v>0</v>
      </c>
      <c r="H169" s="24">
        <f>VLOOKUP(A169,NIFTY_dump!$A$4:$F$2003,6,0)</f>
        <v>0</v>
      </c>
      <c r="I169" s="35">
        <f>VLOOKUP(A169,NIFTY_dump!$A$4:$S$2003,19,0)</f>
        <v>0</v>
      </c>
      <c r="J169" s="35">
        <f>VLOOKUP(A169,NIFTY_dump!$A$4:$R$2003,18,0)</f>
        <v>0</v>
      </c>
      <c r="K169" s="24">
        <f>VLOOKUP(A169,NIFTY_dump!$A$4:$V$2003,22,0)</f>
        <v>0</v>
      </c>
      <c r="L169" s="24">
        <f>VLOOKUP(A169,NIFTY_dump!$A$4:$W$2003,23,0)</f>
        <v>0</v>
      </c>
      <c r="M169" s="24">
        <f>VLOOKUP(A169,NIFTY_dump!$A$4:$U$2003,21,0)</f>
        <v>0</v>
      </c>
      <c r="N169" s="24">
        <f>VLOOKUP(A169,NIFTY_dump!$A$4:$T$2003,20,0)</f>
        <v>0</v>
      </c>
    </row>
    <row r="170" spans="1:14">
      <c r="A170" s="24">
        <v>168</v>
      </c>
      <c r="B170" s="34">
        <f>NIFTY_dump!M171</f>
        <v>0</v>
      </c>
      <c r="C170" s="35">
        <f>VLOOKUP(A170,NIFTY_dump!$A$4:$G$2003,7,0)</f>
        <v>0</v>
      </c>
      <c r="D170" s="35">
        <f>VLOOKUP(A170,NIFTY_dump!$A$4:$H$2003,8,0)</f>
        <v>0</v>
      </c>
      <c r="E170" s="24">
        <f>VLOOKUP(A170,NIFTY_dump!$A$4:$D$2003,4,0)</f>
        <v>0</v>
      </c>
      <c r="F170" s="24">
        <f>VLOOKUP(A170,NIFTY_dump!$A$4:$C$2003,3,0)</f>
        <v>0</v>
      </c>
      <c r="G170" s="24">
        <f>VLOOKUP(A170,NIFTY_dump!$A$4:$E$2003,5,0)</f>
        <v>0</v>
      </c>
      <c r="H170" s="24">
        <f>VLOOKUP(A170,NIFTY_dump!$A$4:$F$2003,6,0)</f>
        <v>0</v>
      </c>
      <c r="I170" s="35">
        <f>VLOOKUP(A170,NIFTY_dump!$A$4:$S$2003,19,0)</f>
        <v>0</v>
      </c>
      <c r="J170" s="35">
        <f>VLOOKUP(A170,NIFTY_dump!$A$4:$R$2003,18,0)</f>
        <v>0</v>
      </c>
      <c r="K170" s="24">
        <f>VLOOKUP(A170,NIFTY_dump!$A$4:$V$2003,22,0)</f>
        <v>0</v>
      </c>
      <c r="L170" s="24">
        <f>VLOOKUP(A170,NIFTY_dump!$A$4:$W$2003,23,0)</f>
        <v>0</v>
      </c>
      <c r="M170" s="24">
        <f>VLOOKUP(A170,NIFTY_dump!$A$4:$U$2003,21,0)</f>
        <v>0</v>
      </c>
      <c r="N170" s="24">
        <f>VLOOKUP(A170,NIFTY_dump!$A$4:$T$2003,20,0)</f>
        <v>0</v>
      </c>
    </row>
    <row r="171" spans="1:14">
      <c r="A171" s="24">
        <v>169</v>
      </c>
      <c r="B171" s="34">
        <f>NIFTY_dump!M172</f>
        <v>0</v>
      </c>
      <c r="C171" s="35">
        <f>VLOOKUP(A171,NIFTY_dump!$A$4:$G$2003,7,0)</f>
        <v>0</v>
      </c>
      <c r="D171" s="35">
        <f>VLOOKUP(A171,NIFTY_dump!$A$4:$H$2003,8,0)</f>
        <v>0</v>
      </c>
      <c r="E171" s="24">
        <f>VLOOKUP(A171,NIFTY_dump!$A$4:$D$2003,4,0)</f>
        <v>0</v>
      </c>
      <c r="F171" s="24">
        <f>VLOOKUP(A171,NIFTY_dump!$A$4:$C$2003,3,0)</f>
        <v>0</v>
      </c>
      <c r="G171" s="24">
        <f>VLOOKUP(A171,NIFTY_dump!$A$4:$E$2003,5,0)</f>
        <v>0</v>
      </c>
      <c r="H171" s="24">
        <f>VLOOKUP(A171,NIFTY_dump!$A$4:$F$2003,6,0)</f>
        <v>0</v>
      </c>
      <c r="I171" s="35">
        <f>VLOOKUP(A171,NIFTY_dump!$A$4:$S$2003,19,0)</f>
        <v>0</v>
      </c>
      <c r="J171" s="35">
        <f>VLOOKUP(A171,NIFTY_dump!$A$4:$R$2003,18,0)</f>
        <v>0</v>
      </c>
      <c r="K171" s="24">
        <f>VLOOKUP(A171,NIFTY_dump!$A$4:$V$2003,22,0)</f>
        <v>0</v>
      </c>
      <c r="L171" s="24">
        <f>VLOOKUP(A171,NIFTY_dump!$A$4:$W$2003,23,0)</f>
        <v>0</v>
      </c>
      <c r="M171" s="24">
        <f>VLOOKUP(A171,NIFTY_dump!$A$4:$U$2003,21,0)</f>
        <v>0</v>
      </c>
      <c r="N171" s="24">
        <f>VLOOKUP(A171,NIFTY_dump!$A$4:$T$2003,20,0)</f>
        <v>0</v>
      </c>
    </row>
    <row r="172" spans="1:14">
      <c r="A172" s="24">
        <v>170</v>
      </c>
      <c r="B172" s="34">
        <f>NIFTY_dump!M173</f>
        <v>0</v>
      </c>
      <c r="C172" s="35">
        <f>VLOOKUP(A172,NIFTY_dump!$A$4:$G$2003,7,0)</f>
        <v>0</v>
      </c>
      <c r="D172" s="35">
        <f>VLOOKUP(A172,NIFTY_dump!$A$4:$H$2003,8,0)</f>
        <v>0</v>
      </c>
      <c r="E172" s="24">
        <f>VLOOKUP(A172,NIFTY_dump!$A$4:$D$2003,4,0)</f>
        <v>0</v>
      </c>
      <c r="F172" s="24">
        <f>VLOOKUP(A172,NIFTY_dump!$A$4:$C$2003,3,0)</f>
        <v>0</v>
      </c>
      <c r="G172" s="24">
        <f>VLOOKUP(A172,NIFTY_dump!$A$4:$E$2003,5,0)</f>
        <v>0</v>
      </c>
      <c r="H172" s="24">
        <f>VLOOKUP(A172,NIFTY_dump!$A$4:$F$2003,6,0)</f>
        <v>0</v>
      </c>
      <c r="I172" s="35">
        <f>VLOOKUP(A172,NIFTY_dump!$A$4:$S$2003,19,0)</f>
        <v>0</v>
      </c>
      <c r="J172" s="35">
        <f>VLOOKUP(A172,NIFTY_dump!$A$4:$R$2003,18,0)</f>
        <v>0</v>
      </c>
      <c r="K172" s="24">
        <f>VLOOKUP(A172,NIFTY_dump!$A$4:$V$2003,22,0)</f>
        <v>0</v>
      </c>
      <c r="L172" s="24">
        <f>VLOOKUP(A172,NIFTY_dump!$A$4:$W$2003,23,0)</f>
        <v>0</v>
      </c>
      <c r="M172" s="24">
        <f>VLOOKUP(A172,NIFTY_dump!$A$4:$U$2003,21,0)</f>
        <v>0</v>
      </c>
      <c r="N172" s="24">
        <f>VLOOKUP(A172,NIFTY_dump!$A$4:$T$2003,20,0)</f>
        <v>0</v>
      </c>
    </row>
    <row r="173" spans="1:14">
      <c r="A173" s="24">
        <v>171</v>
      </c>
      <c r="B173" s="34">
        <f>NIFTY_dump!M174</f>
        <v>0</v>
      </c>
      <c r="C173" s="35">
        <f>VLOOKUP(A173,NIFTY_dump!$A$4:$G$2003,7,0)</f>
        <v>0</v>
      </c>
      <c r="D173" s="35">
        <f>VLOOKUP(A173,NIFTY_dump!$A$4:$H$2003,8,0)</f>
        <v>0</v>
      </c>
      <c r="E173" s="24">
        <f>VLOOKUP(A173,NIFTY_dump!$A$4:$D$2003,4,0)</f>
        <v>0</v>
      </c>
      <c r="F173" s="24">
        <f>VLOOKUP(A173,NIFTY_dump!$A$4:$C$2003,3,0)</f>
        <v>0</v>
      </c>
      <c r="G173" s="24">
        <f>VLOOKUP(A173,NIFTY_dump!$A$4:$E$2003,5,0)</f>
        <v>0</v>
      </c>
      <c r="H173" s="24">
        <f>VLOOKUP(A173,NIFTY_dump!$A$4:$F$2003,6,0)</f>
        <v>0</v>
      </c>
      <c r="I173" s="35">
        <f>VLOOKUP(A173,NIFTY_dump!$A$4:$S$2003,19,0)</f>
        <v>0</v>
      </c>
      <c r="J173" s="35">
        <f>VLOOKUP(A173,NIFTY_dump!$A$4:$R$2003,18,0)</f>
        <v>0</v>
      </c>
      <c r="K173" s="24">
        <f>VLOOKUP(A173,NIFTY_dump!$A$4:$V$2003,22,0)</f>
        <v>0</v>
      </c>
      <c r="L173" s="24">
        <f>VLOOKUP(A173,NIFTY_dump!$A$4:$W$2003,23,0)</f>
        <v>0</v>
      </c>
      <c r="M173" s="24">
        <f>VLOOKUP(A173,NIFTY_dump!$A$4:$U$2003,21,0)</f>
        <v>0</v>
      </c>
      <c r="N173" s="24">
        <f>VLOOKUP(A173,NIFTY_dump!$A$4:$T$2003,20,0)</f>
        <v>0</v>
      </c>
    </row>
    <row r="174" spans="1:14">
      <c r="A174" s="24">
        <v>172</v>
      </c>
      <c r="B174" s="34">
        <f>NIFTY_dump!M175</f>
        <v>0</v>
      </c>
      <c r="C174" s="35">
        <f>VLOOKUP(A174,NIFTY_dump!$A$4:$G$2003,7,0)</f>
        <v>0</v>
      </c>
      <c r="D174" s="35">
        <f>VLOOKUP(A174,NIFTY_dump!$A$4:$H$2003,8,0)</f>
        <v>0</v>
      </c>
      <c r="E174" s="24">
        <f>VLOOKUP(A174,NIFTY_dump!$A$4:$D$2003,4,0)</f>
        <v>0</v>
      </c>
      <c r="F174" s="24">
        <f>VLOOKUP(A174,NIFTY_dump!$A$4:$C$2003,3,0)</f>
        <v>0</v>
      </c>
      <c r="G174" s="24">
        <f>VLOOKUP(A174,NIFTY_dump!$A$4:$E$2003,5,0)</f>
        <v>0</v>
      </c>
      <c r="H174" s="24">
        <f>VLOOKUP(A174,NIFTY_dump!$A$4:$F$2003,6,0)</f>
        <v>0</v>
      </c>
      <c r="I174" s="35">
        <f>VLOOKUP(A174,NIFTY_dump!$A$4:$S$2003,19,0)</f>
        <v>0</v>
      </c>
      <c r="J174" s="35">
        <f>VLOOKUP(A174,NIFTY_dump!$A$4:$R$2003,18,0)</f>
        <v>0</v>
      </c>
      <c r="K174" s="24">
        <f>VLOOKUP(A174,NIFTY_dump!$A$4:$V$2003,22,0)</f>
        <v>0</v>
      </c>
      <c r="L174" s="24">
        <f>VLOOKUP(A174,NIFTY_dump!$A$4:$W$2003,23,0)</f>
        <v>0</v>
      </c>
      <c r="M174" s="24">
        <f>VLOOKUP(A174,NIFTY_dump!$A$4:$U$2003,21,0)</f>
        <v>0</v>
      </c>
      <c r="N174" s="24">
        <f>VLOOKUP(A174,NIFTY_dump!$A$4:$T$2003,20,0)</f>
        <v>0</v>
      </c>
    </row>
    <row r="175" spans="1:14">
      <c r="A175" s="24">
        <v>173</v>
      </c>
      <c r="B175" s="34">
        <f>NIFTY_dump!M176</f>
        <v>0</v>
      </c>
      <c r="C175" s="35">
        <f>VLOOKUP(A175,NIFTY_dump!$A$4:$G$2003,7,0)</f>
        <v>0</v>
      </c>
      <c r="D175" s="35">
        <f>VLOOKUP(A175,NIFTY_dump!$A$4:$H$2003,8,0)</f>
        <v>0</v>
      </c>
      <c r="E175" s="24">
        <f>VLOOKUP(A175,NIFTY_dump!$A$4:$D$2003,4,0)</f>
        <v>0</v>
      </c>
      <c r="F175" s="24">
        <f>VLOOKUP(A175,NIFTY_dump!$A$4:$C$2003,3,0)</f>
        <v>0</v>
      </c>
      <c r="G175" s="24">
        <f>VLOOKUP(A175,NIFTY_dump!$A$4:$E$2003,5,0)</f>
        <v>0</v>
      </c>
      <c r="H175" s="24">
        <f>VLOOKUP(A175,NIFTY_dump!$A$4:$F$2003,6,0)</f>
        <v>0</v>
      </c>
      <c r="I175" s="35">
        <f>VLOOKUP(A175,NIFTY_dump!$A$4:$S$2003,19,0)</f>
        <v>0</v>
      </c>
      <c r="J175" s="35">
        <f>VLOOKUP(A175,NIFTY_dump!$A$4:$R$2003,18,0)</f>
        <v>0</v>
      </c>
      <c r="K175" s="24">
        <f>VLOOKUP(A175,NIFTY_dump!$A$4:$V$2003,22,0)</f>
        <v>0</v>
      </c>
      <c r="L175" s="24">
        <f>VLOOKUP(A175,NIFTY_dump!$A$4:$W$2003,23,0)</f>
        <v>0</v>
      </c>
      <c r="M175" s="24">
        <f>VLOOKUP(A175,NIFTY_dump!$A$4:$U$2003,21,0)</f>
        <v>0</v>
      </c>
      <c r="N175" s="24">
        <f>VLOOKUP(A175,NIFTY_dump!$A$4:$T$2003,20,0)</f>
        <v>0</v>
      </c>
    </row>
    <row r="176" spans="1:14">
      <c r="A176" s="24">
        <v>174</v>
      </c>
      <c r="B176" s="34">
        <f>NIFTY_dump!M177</f>
        <v>0</v>
      </c>
      <c r="C176" s="35">
        <f>VLOOKUP(A176,NIFTY_dump!$A$4:$G$2003,7,0)</f>
        <v>0</v>
      </c>
      <c r="D176" s="35">
        <f>VLOOKUP(A176,NIFTY_dump!$A$4:$H$2003,8,0)</f>
        <v>0</v>
      </c>
      <c r="E176" s="24">
        <f>VLOOKUP(A176,NIFTY_dump!$A$4:$D$2003,4,0)</f>
        <v>0</v>
      </c>
      <c r="F176" s="24">
        <f>VLOOKUP(A176,NIFTY_dump!$A$4:$C$2003,3,0)</f>
        <v>0</v>
      </c>
      <c r="G176" s="24">
        <f>VLOOKUP(A176,NIFTY_dump!$A$4:$E$2003,5,0)</f>
        <v>0</v>
      </c>
      <c r="H176" s="24">
        <f>VLOOKUP(A176,NIFTY_dump!$A$4:$F$2003,6,0)</f>
        <v>0</v>
      </c>
      <c r="I176" s="35">
        <f>VLOOKUP(A176,NIFTY_dump!$A$4:$S$2003,19,0)</f>
        <v>0</v>
      </c>
      <c r="J176" s="35">
        <f>VLOOKUP(A176,NIFTY_dump!$A$4:$R$2003,18,0)</f>
        <v>0</v>
      </c>
      <c r="K176" s="24">
        <f>VLOOKUP(A176,NIFTY_dump!$A$4:$V$2003,22,0)</f>
        <v>0</v>
      </c>
      <c r="L176" s="24">
        <f>VLOOKUP(A176,NIFTY_dump!$A$4:$W$2003,23,0)</f>
        <v>0</v>
      </c>
      <c r="M176" s="24">
        <f>VLOOKUP(A176,NIFTY_dump!$A$4:$U$2003,21,0)</f>
        <v>0</v>
      </c>
      <c r="N176" s="24">
        <f>VLOOKUP(A176,NIFTY_dump!$A$4:$T$2003,20,0)</f>
        <v>0</v>
      </c>
    </row>
    <row r="177" spans="1:14">
      <c r="A177" s="24">
        <v>175</v>
      </c>
      <c r="B177" s="34">
        <f>NIFTY_dump!M178</f>
        <v>0</v>
      </c>
      <c r="C177" s="35">
        <f>VLOOKUP(A177,NIFTY_dump!$A$4:$G$2003,7,0)</f>
        <v>0</v>
      </c>
      <c r="D177" s="35">
        <f>VLOOKUP(A177,NIFTY_dump!$A$4:$H$2003,8,0)</f>
        <v>0</v>
      </c>
      <c r="E177" s="24">
        <f>VLOOKUP(A177,NIFTY_dump!$A$4:$D$2003,4,0)</f>
        <v>0</v>
      </c>
      <c r="F177" s="24">
        <f>VLOOKUP(A177,NIFTY_dump!$A$4:$C$2003,3,0)</f>
        <v>0</v>
      </c>
      <c r="G177" s="24">
        <f>VLOOKUP(A177,NIFTY_dump!$A$4:$E$2003,5,0)</f>
        <v>0</v>
      </c>
      <c r="H177" s="24">
        <f>VLOOKUP(A177,NIFTY_dump!$A$4:$F$2003,6,0)</f>
        <v>0</v>
      </c>
      <c r="I177" s="35">
        <f>VLOOKUP(A177,NIFTY_dump!$A$4:$S$2003,19,0)</f>
        <v>0</v>
      </c>
      <c r="J177" s="35">
        <f>VLOOKUP(A177,NIFTY_dump!$A$4:$R$2003,18,0)</f>
        <v>0</v>
      </c>
      <c r="K177" s="24">
        <f>VLOOKUP(A177,NIFTY_dump!$A$4:$V$2003,22,0)</f>
        <v>0</v>
      </c>
      <c r="L177" s="24">
        <f>VLOOKUP(A177,NIFTY_dump!$A$4:$W$2003,23,0)</f>
        <v>0</v>
      </c>
      <c r="M177" s="24">
        <f>VLOOKUP(A177,NIFTY_dump!$A$4:$U$2003,21,0)</f>
        <v>0</v>
      </c>
      <c r="N177" s="24">
        <f>VLOOKUP(A177,NIFTY_dump!$A$4:$T$2003,20,0)</f>
        <v>0</v>
      </c>
    </row>
    <row r="178" spans="1:14">
      <c r="A178" s="24">
        <v>176</v>
      </c>
      <c r="B178" s="34">
        <f>NIFTY_dump!M179</f>
        <v>0</v>
      </c>
      <c r="C178" s="35">
        <f>VLOOKUP(A178,NIFTY_dump!$A$4:$G$2003,7,0)</f>
        <v>0</v>
      </c>
      <c r="D178" s="35">
        <f>VLOOKUP(A178,NIFTY_dump!$A$4:$H$2003,8,0)</f>
        <v>0</v>
      </c>
      <c r="E178" s="24">
        <f>VLOOKUP(A178,NIFTY_dump!$A$4:$D$2003,4,0)</f>
        <v>0</v>
      </c>
      <c r="F178" s="24">
        <f>VLOOKUP(A178,NIFTY_dump!$A$4:$C$2003,3,0)</f>
        <v>0</v>
      </c>
      <c r="G178" s="24">
        <f>VLOOKUP(A178,NIFTY_dump!$A$4:$E$2003,5,0)</f>
        <v>0</v>
      </c>
      <c r="H178" s="24">
        <f>VLOOKUP(A178,NIFTY_dump!$A$4:$F$2003,6,0)</f>
        <v>0</v>
      </c>
      <c r="I178" s="35">
        <f>VLOOKUP(A178,NIFTY_dump!$A$4:$S$2003,19,0)</f>
        <v>0</v>
      </c>
      <c r="J178" s="35">
        <f>VLOOKUP(A178,NIFTY_dump!$A$4:$R$2003,18,0)</f>
        <v>0</v>
      </c>
      <c r="K178" s="24">
        <f>VLOOKUP(A178,NIFTY_dump!$A$4:$V$2003,22,0)</f>
        <v>0</v>
      </c>
      <c r="L178" s="24">
        <f>VLOOKUP(A178,NIFTY_dump!$A$4:$W$2003,23,0)</f>
        <v>0</v>
      </c>
      <c r="M178" s="24">
        <f>VLOOKUP(A178,NIFTY_dump!$A$4:$U$2003,21,0)</f>
        <v>0</v>
      </c>
      <c r="N178" s="24">
        <f>VLOOKUP(A178,NIFTY_dump!$A$4:$T$2003,20,0)</f>
        <v>0</v>
      </c>
    </row>
    <row r="179" spans="1:14">
      <c r="A179" s="24">
        <v>177</v>
      </c>
      <c r="B179" s="34">
        <f>NIFTY_dump!M180</f>
        <v>0</v>
      </c>
      <c r="C179" s="35">
        <f>VLOOKUP(A179,NIFTY_dump!$A$4:$G$2003,7,0)</f>
        <v>0</v>
      </c>
      <c r="D179" s="35">
        <f>VLOOKUP(A179,NIFTY_dump!$A$4:$H$2003,8,0)</f>
        <v>0</v>
      </c>
      <c r="E179" s="24">
        <f>VLOOKUP(A179,NIFTY_dump!$A$4:$D$2003,4,0)</f>
        <v>0</v>
      </c>
      <c r="F179" s="24">
        <f>VLOOKUP(A179,NIFTY_dump!$A$4:$C$2003,3,0)</f>
        <v>0</v>
      </c>
      <c r="G179" s="24">
        <f>VLOOKUP(A179,NIFTY_dump!$A$4:$E$2003,5,0)</f>
        <v>0</v>
      </c>
      <c r="H179" s="24">
        <f>VLOOKUP(A179,NIFTY_dump!$A$4:$F$2003,6,0)</f>
        <v>0</v>
      </c>
      <c r="I179" s="35">
        <f>VLOOKUP(A179,NIFTY_dump!$A$4:$S$2003,19,0)</f>
        <v>0</v>
      </c>
      <c r="J179" s="35">
        <f>VLOOKUP(A179,NIFTY_dump!$A$4:$R$2003,18,0)</f>
        <v>0</v>
      </c>
      <c r="K179" s="24">
        <f>VLOOKUP(A179,NIFTY_dump!$A$4:$V$2003,22,0)</f>
        <v>0</v>
      </c>
      <c r="L179" s="24">
        <f>VLOOKUP(A179,NIFTY_dump!$A$4:$W$2003,23,0)</f>
        <v>0</v>
      </c>
      <c r="M179" s="24">
        <f>VLOOKUP(A179,NIFTY_dump!$A$4:$U$2003,21,0)</f>
        <v>0</v>
      </c>
      <c r="N179" s="24">
        <f>VLOOKUP(A179,NIFTY_dump!$A$4:$T$2003,20,0)</f>
        <v>0</v>
      </c>
    </row>
    <row r="180" spans="1:14">
      <c r="A180" s="24">
        <v>178</v>
      </c>
      <c r="B180" s="34">
        <f>NIFTY_dump!M181</f>
        <v>0</v>
      </c>
      <c r="C180" s="35">
        <f>VLOOKUP(A180,NIFTY_dump!$A$4:$G$2003,7,0)</f>
        <v>0</v>
      </c>
      <c r="D180" s="35">
        <f>VLOOKUP(A180,NIFTY_dump!$A$4:$H$2003,8,0)</f>
        <v>0</v>
      </c>
      <c r="E180" s="24">
        <f>VLOOKUP(A180,NIFTY_dump!$A$4:$D$2003,4,0)</f>
        <v>0</v>
      </c>
      <c r="F180" s="24">
        <f>VLOOKUP(A180,NIFTY_dump!$A$4:$C$2003,3,0)</f>
        <v>0</v>
      </c>
      <c r="G180" s="24">
        <f>VLOOKUP(A180,NIFTY_dump!$A$4:$E$2003,5,0)</f>
        <v>0</v>
      </c>
      <c r="H180" s="24">
        <f>VLOOKUP(A180,NIFTY_dump!$A$4:$F$2003,6,0)</f>
        <v>0</v>
      </c>
      <c r="I180" s="35">
        <f>VLOOKUP(A180,NIFTY_dump!$A$4:$S$2003,19,0)</f>
        <v>0</v>
      </c>
      <c r="J180" s="35">
        <f>VLOOKUP(A180,NIFTY_dump!$A$4:$R$2003,18,0)</f>
        <v>0</v>
      </c>
      <c r="K180" s="24">
        <f>VLOOKUP(A180,NIFTY_dump!$A$4:$V$2003,22,0)</f>
        <v>0</v>
      </c>
      <c r="L180" s="24">
        <f>VLOOKUP(A180,NIFTY_dump!$A$4:$W$2003,23,0)</f>
        <v>0</v>
      </c>
      <c r="M180" s="24">
        <f>VLOOKUP(A180,NIFTY_dump!$A$4:$U$2003,21,0)</f>
        <v>0</v>
      </c>
      <c r="N180" s="24">
        <f>VLOOKUP(A180,NIFTY_dump!$A$4:$T$2003,20,0)</f>
        <v>0</v>
      </c>
    </row>
    <row r="181" spans="1:14">
      <c r="A181" s="24">
        <v>179</v>
      </c>
      <c r="B181" s="34">
        <f>NIFTY_dump!M182</f>
        <v>0</v>
      </c>
      <c r="C181" s="35">
        <f>VLOOKUP(A181,NIFTY_dump!$A$4:$G$2003,7,0)</f>
        <v>0</v>
      </c>
      <c r="D181" s="35">
        <f>VLOOKUP(A181,NIFTY_dump!$A$4:$H$2003,8,0)</f>
        <v>0</v>
      </c>
      <c r="E181" s="24">
        <f>VLOOKUP(A181,NIFTY_dump!$A$4:$D$2003,4,0)</f>
        <v>0</v>
      </c>
      <c r="F181" s="24">
        <f>VLOOKUP(A181,NIFTY_dump!$A$4:$C$2003,3,0)</f>
        <v>0</v>
      </c>
      <c r="G181" s="24">
        <f>VLOOKUP(A181,NIFTY_dump!$A$4:$E$2003,5,0)</f>
        <v>0</v>
      </c>
      <c r="H181" s="24">
        <f>VLOOKUP(A181,NIFTY_dump!$A$4:$F$2003,6,0)</f>
        <v>0</v>
      </c>
      <c r="I181" s="35">
        <f>VLOOKUP(A181,NIFTY_dump!$A$4:$S$2003,19,0)</f>
        <v>0</v>
      </c>
      <c r="J181" s="35">
        <f>VLOOKUP(A181,NIFTY_dump!$A$4:$R$2003,18,0)</f>
        <v>0</v>
      </c>
      <c r="K181" s="24">
        <f>VLOOKUP(A181,NIFTY_dump!$A$4:$V$2003,22,0)</f>
        <v>0</v>
      </c>
      <c r="L181" s="24">
        <f>VLOOKUP(A181,NIFTY_dump!$A$4:$W$2003,23,0)</f>
        <v>0</v>
      </c>
      <c r="M181" s="24">
        <f>VLOOKUP(A181,NIFTY_dump!$A$4:$U$2003,21,0)</f>
        <v>0</v>
      </c>
      <c r="N181" s="24">
        <f>VLOOKUP(A181,NIFTY_dump!$A$4:$T$2003,20,0)</f>
        <v>0</v>
      </c>
    </row>
    <row r="182" spans="1:14">
      <c r="A182" s="24">
        <v>180</v>
      </c>
      <c r="B182" s="34">
        <f>NIFTY_dump!M183</f>
        <v>0</v>
      </c>
      <c r="C182" s="35">
        <f>VLOOKUP(A182,NIFTY_dump!$A$4:$G$2003,7,0)</f>
        <v>0</v>
      </c>
      <c r="D182" s="35">
        <f>VLOOKUP(A182,NIFTY_dump!$A$4:$H$2003,8,0)</f>
        <v>0</v>
      </c>
      <c r="E182" s="24">
        <f>VLOOKUP(A182,NIFTY_dump!$A$4:$D$2003,4,0)</f>
        <v>0</v>
      </c>
      <c r="F182" s="24">
        <f>VLOOKUP(A182,NIFTY_dump!$A$4:$C$2003,3,0)</f>
        <v>0</v>
      </c>
      <c r="G182" s="24">
        <f>VLOOKUP(A182,NIFTY_dump!$A$4:$E$2003,5,0)</f>
        <v>0</v>
      </c>
      <c r="H182" s="24">
        <f>VLOOKUP(A182,NIFTY_dump!$A$4:$F$2003,6,0)</f>
        <v>0</v>
      </c>
      <c r="I182" s="35">
        <f>VLOOKUP(A182,NIFTY_dump!$A$4:$S$2003,19,0)</f>
        <v>0</v>
      </c>
      <c r="J182" s="35">
        <f>VLOOKUP(A182,NIFTY_dump!$A$4:$R$2003,18,0)</f>
        <v>0</v>
      </c>
      <c r="K182" s="24">
        <f>VLOOKUP(A182,NIFTY_dump!$A$4:$V$2003,22,0)</f>
        <v>0</v>
      </c>
      <c r="L182" s="24">
        <f>VLOOKUP(A182,NIFTY_dump!$A$4:$W$2003,23,0)</f>
        <v>0</v>
      </c>
      <c r="M182" s="24">
        <f>VLOOKUP(A182,NIFTY_dump!$A$4:$U$2003,21,0)</f>
        <v>0</v>
      </c>
      <c r="N182" s="24">
        <f>VLOOKUP(A182,NIFTY_dump!$A$4:$T$2003,20,0)</f>
        <v>0</v>
      </c>
    </row>
    <row r="183" spans="1:14">
      <c r="A183" s="24">
        <v>181</v>
      </c>
      <c r="B183" s="34">
        <f>NIFTY_dump!M184</f>
        <v>0</v>
      </c>
      <c r="C183" s="35">
        <f>VLOOKUP(A183,NIFTY_dump!$A$4:$G$2003,7,0)</f>
        <v>0</v>
      </c>
      <c r="D183" s="35">
        <f>VLOOKUP(A183,NIFTY_dump!$A$4:$H$2003,8,0)</f>
        <v>0</v>
      </c>
      <c r="E183" s="24">
        <f>VLOOKUP(A183,NIFTY_dump!$A$4:$D$2003,4,0)</f>
        <v>0</v>
      </c>
      <c r="F183" s="24">
        <f>VLOOKUP(A183,NIFTY_dump!$A$4:$C$2003,3,0)</f>
        <v>0</v>
      </c>
      <c r="G183" s="24">
        <f>VLOOKUP(A183,NIFTY_dump!$A$4:$E$2003,5,0)</f>
        <v>0</v>
      </c>
      <c r="H183" s="24">
        <f>VLOOKUP(A183,NIFTY_dump!$A$4:$F$2003,6,0)</f>
        <v>0</v>
      </c>
      <c r="I183" s="35">
        <f>VLOOKUP(A183,NIFTY_dump!$A$4:$S$2003,19,0)</f>
        <v>0</v>
      </c>
      <c r="J183" s="35">
        <f>VLOOKUP(A183,NIFTY_dump!$A$4:$R$2003,18,0)</f>
        <v>0</v>
      </c>
      <c r="K183" s="24">
        <f>VLOOKUP(A183,NIFTY_dump!$A$4:$V$2003,22,0)</f>
        <v>0</v>
      </c>
      <c r="L183" s="24">
        <f>VLOOKUP(A183,NIFTY_dump!$A$4:$W$2003,23,0)</f>
        <v>0</v>
      </c>
      <c r="M183" s="24">
        <f>VLOOKUP(A183,NIFTY_dump!$A$4:$U$2003,21,0)</f>
        <v>0</v>
      </c>
      <c r="N183" s="24">
        <f>VLOOKUP(A183,NIFTY_dump!$A$4:$T$2003,20,0)</f>
        <v>0</v>
      </c>
    </row>
    <row r="184" spans="1:14">
      <c r="A184" s="24">
        <v>182</v>
      </c>
      <c r="B184" s="34">
        <f>NIFTY_dump!M185</f>
        <v>0</v>
      </c>
      <c r="C184" s="35">
        <f>VLOOKUP(A184,NIFTY_dump!$A$4:$G$2003,7,0)</f>
        <v>0</v>
      </c>
      <c r="D184" s="35">
        <f>VLOOKUP(A184,NIFTY_dump!$A$4:$H$2003,8,0)</f>
        <v>0</v>
      </c>
      <c r="E184" s="24">
        <f>VLOOKUP(A184,NIFTY_dump!$A$4:$D$2003,4,0)</f>
        <v>0</v>
      </c>
      <c r="F184" s="24">
        <f>VLOOKUP(A184,NIFTY_dump!$A$4:$C$2003,3,0)</f>
        <v>0</v>
      </c>
      <c r="G184" s="24">
        <f>VLOOKUP(A184,NIFTY_dump!$A$4:$E$2003,5,0)</f>
        <v>0</v>
      </c>
      <c r="H184" s="24">
        <f>VLOOKUP(A184,NIFTY_dump!$A$4:$F$2003,6,0)</f>
        <v>0</v>
      </c>
      <c r="I184" s="35">
        <f>VLOOKUP(A184,NIFTY_dump!$A$4:$S$2003,19,0)</f>
        <v>0</v>
      </c>
      <c r="J184" s="35">
        <f>VLOOKUP(A184,NIFTY_dump!$A$4:$R$2003,18,0)</f>
        <v>0</v>
      </c>
      <c r="K184" s="24">
        <f>VLOOKUP(A184,NIFTY_dump!$A$4:$V$2003,22,0)</f>
        <v>0</v>
      </c>
      <c r="L184" s="24">
        <f>VLOOKUP(A184,NIFTY_dump!$A$4:$W$2003,23,0)</f>
        <v>0</v>
      </c>
      <c r="M184" s="24">
        <f>VLOOKUP(A184,NIFTY_dump!$A$4:$U$2003,21,0)</f>
        <v>0</v>
      </c>
      <c r="N184" s="24">
        <f>VLOOKUP(A184,NIFTY_dump!$A$4:$T$2003,20,0)</f>
        <v>0</v>
      </c>
    </row>
    <row r="185" spans="1:14">
      <c r="A185" s="24">
        <v>183</v>
      </c>
      <c r="B185" s="34">
        <f>NIFTY_dump!M186</f>
        <v>0</v>
      </c>
      <c r="C185" s="35">
        <f>VLOOKUP(A185,NIFTY_dump!$A$4:$G$2003,7,0)</f>
        <v>0</v>
      </c>
      <c r="D185" s="35">
        <f>VLOOKUP(A185,NIFTY_dump!$A$4:$H$2003,8,0)</f>
        <v>0</v>
      </c>
      <c r="E185" s="24">
        <f>VLOOKUP(A185,NIFTY_dump!$A$4:$D$2003,4,0)</f>
        <v>0</v>
      </c>
      <c r="F185" s="24">
        <f>VLOOKUP(A185,NIFTY_dump!$A$4:$C$2003,3,0)</f>
        <v>0</v>
      </c>
      <c r="G185" s="24">
        <f>VLOOKUP(A185,NIFTY_dump!$A$4:$E$2003,5,0)</f>
        <v>0</v>
      </c>
      <c r="H185" s="24">
        <f>VLOOKUP(A185,NIFTY_dump!$A$4:$F$2003,6,0)</f>
        <v>0</v>
      </c>
      <c r="I185" s="35">
        <f>VLOOKUP(A185,NIFTY_dump!$A$4:$S$2003,19,0)</f>
        <v>0</v>
      </c>
      <c r="J185" s="35">
        <f>VLOOKUP(A185,NIFTY_dump!$A$4:$R$2003,18,0)</f>
        <v>0</v>
      </c>
      <c r="K185" s="24">
        <f>VLOOKUP(A185,NIFTY_dump!$A$4:$V$2003,22,0)</f>
        <v>0</v>
      </c>
      <c r="L185" s="24">
        <f>VLOOKUP(A185,NIFTY_dump!$A$4:$W$2003,23,0)</f>
        <v>0</v>
      </c>
      <c r="M185" s="24">
        <f>VLOOKUP(A185,NIFTY_dump!$A$4:$U$2003,21,0)</f>
        <v>0</v>
      </c>
      <c r="N185" s="24">
        <f>VLOOKUP(A185,NIFTY_dump!$A$4:$T$2003,20,0)</f>
        <v>0</v>
      </c>
    </row>
    <row r="186" spans="1:14">
      <c r="A186" s="24">
        <v>184</v>
      </c>
      <c r="B186" s="34">
        <f>NIFTY_dump!M187</f>
        <v>0</v>
      </c>
      <c r="C186" s="35">
        <f>VLOOKUP(A186,NIFTY_dump!$A$4:$G$2003,7,0)</f>
        <v>0</v>
      </c>
      <c r="D186" s="35">
        <f>VLOOKUP(A186,NIFTY_dump!$A$4:$H$2003,8,0)</f>
        <v>0</v>
      </c>
      <c r="E186" s="24">
        <f>VLOOKUP(A186,NIFTY_dump!$A$4:$D$2003,4,0)</f>
        <v>0</v>
      </c>
      <c r="F186" s="24">
        <f>VLOOKUP(A186,NIFTY_dump!$A$4:$C$2003,3,0)</f>
        <v>0</v>
      </c>
      <c r="G186" s="24">
        <f>VLOOKUP(A186,NIFTY_dump!$A$4:$E$2003,5,0)</f>
        <v>0</v>
      </c>
      <c r="H186" s="24">
        <f>VLOOKUP(A186,NIFTY_dump!$A$4:$F$2003,6,0)</f>
        <v>0</v>
      </c>
      <c r="I186" s="35">
        <f>VLOOKUP(A186,NIFTY_dump!$A$4:$S$2003,19,0)</f>
        <v>0</v>
      </c>
      <c r="J186" s="35">
        <f>VLOOKUP(A186,NIFTY_dump!$A$4:$R$2003,18,0)</f>
        <v>0</v>
      </c>
      <c r="K186" s="24">
        <f>VLOOKUP(A186,NIFTY_dump!$A$4:$V$2003,22,0)</f>
        <v>0</v>
      </c>
      <c r="L186" s="24">
        <f>VLOOKUP(A186,NIFTY_dump!$A$4:$W$2003,23,0)</f>
        <v>0</v>
      </c>
      <c r="M186" s="24">
        <f>VLOOKUP(A186,NIFTY_dump!$A$4:$U$2003,21,0)</f>
        <v>0</v>
      </c>
      <c r="N186" s="24">
        <f>VLOOKUP(A186,NIFTY_dump!$A$4:$T$2003,20,0)</f>
        <v>0</v>
      </c>
    </row>
    <row r="187" spans="1:14">
      <c r="A187" s="24">
        <v>185</v>
      </c>
      <c r="B187" s="34">
        <f>NIFTY_dump!M188</f>
        <v>0</v>
      </c>
      <c r="C187" s="35">
        <f>VLOOKUP(A187,NIFTY_dump!$A$4:$G$2003,7,0)</f>
        <v>0</v>
      </c>
      <c r="D187" s="35">
        <f>VLOOKUP(A187,NIFTY_dump!$A$4:$H$2003,8,0)</f>
        <v>0</v>
      </c>
      <c r="E187" s="24">
        <f>VLOOKUP(A187,NIFTY_dump!$A$4:$D$2003,4,0)</f>
        <v>0</v>
      </c>
      <c r="F187" s="24">
        <f>VLOOKUP(A187,NIFTY_dump!$A$4:$C$2003,3,0)</f>
        <v>0</v>
      </c>
      <c r="G187" s="24">
        <f>VLOOKUP(A187,NIFTY_dump!$A$4:$E$2003,5,0)</f>
        <v>0</v>
      </c>
      <c r="H187" s="24">
        <f>VLOOKUP(A187,NIFTY_dump!$A$4:$F$2003,6,0)</f>
        <v>0</v>
      </c>
      <c r="I187" s="35">
        <f>VLOOKUP(A187,NIFTY_dump!$A$4:$S$2003,19,0)</f>
        <v>0</v>
      </c>
      <c r="J187" s="35">
        <f>VLOOKUP(A187,NIFTY_dump!$A$4:$R$2003,18,0)</f>
        <v>0</v>
      </c>
      <c r="K187" s="24">
        <f>VLOOKUP(A187,NIFTY_dump!$A$4:$V$2003,22,0)</f>
        <v>0</v>
      </c>
      <c r="L187" s="24">
        <f>VLOOKUP(A187,NIFTY_dump!$A$4:$W$2003,23,0)</f>
        <v>0</v>
      </c>
      <c r="M187" s="24">
        <f>VLOOKUP(A187,NIFTY_dump!$A$4:$U$2003,21,0)</f>
        <v>0</v>
      </c>
      <c r="N187" s="24">
        <f>VLOOKUP(A187,NIFTY_dump!$A$4:$T$2003,20,0)</f>
        <v>0</v>
      </c>
    </row>
    <row r="188" spans="1:14">
      <c r="A188" s="24">
        <v>186</v>
      </c>
      <c r="B188" s="34">
        <f>NIFTY_dump!M189</f>
        <v>0</v>
      </c>
      <c r="C188" s="35">
        <f>VLOOKUP(A188,NIFTY_dump!$A$4:$G$2003,7,0)</f>
        <v>0</v>
      </c>
      <c r="D188" s="35">
        <f>VLOOKUP(A188,NIFTY_dump!$A$4:$H$2003,8,0)</f>
        <v>0</v>
      </c>
      <c r="E188" s="24">
        <f>VLOOKUP(A188,NIFTY_dump!$A$4:$D$2003,4,0)</f>
        <v>0</v>
      </c>
      <c r="F188" s="24">
        <f>VLOOKUP(A188,NIFTY_dump!$A$4:$C$2003,3,0)</f>
        <v>0</v>
      </c>
      <c r="G188" s="24">
        <f>VLOOKUP(A188,NIFTY_dump!$A$4:$E$2003,5,0)</f>
        <v>0</v>
      </c>
      <c r="H188" s="24">
        <f>VLOOKUP(A188,NIFTY_dump!$A$4:$F$2003,6,0)</f>
        <v>0</v>
      </c>
      <c r="I188" s="35">
        <f>VLOOKUP(A188,NIFTY_dump!$A$4:$S$2003,19,0)</f>
        <v>0</v>
      </c>
      <c r="J188" s="35">
        <f>VLOOKUP(A188,NIFTY_dump!$A$4:$R$2003,18,0)</f>
        <v>0</v>
      </c>
      <c r="K188" s="24">
        <f>VLOOKUP(A188,NIFTY_dump!$A$4:$V$2003,22,0)</f>
        <v>0</v>
      </c>
      <c r="L188" s="24">
        <f>VLOOKUP(A188,NIFTY_dump!$A$4:$W$2003,23,0)</f>
        <v>0</v>
      </c>
      <c r="M188" s="24">
        <f>VLOOKUP(A188,NIFTY_dump!$A$4:$U$2003,21,0)</f>
        <v>0</v>
      </c>
      <c r="N188" s="24">
        <f>VLOOKUP(A188,NIFTY_dump!$A$4:$T$2003,20,0)</f>
        <v>0</v>
      </c>
    </row>
    <row r="189" spans="1:14">
      <c r="A189" s="24">
        <v>187</v>
      </c>
      <c r="B189" s="34">
        <f>NIFTY_dump!M190</f>
        <v>0</v>
      </c>
      <c r="C189" s="35">
        <f>VLOOKUP(A189,NIFTY_dump!$A$4:$G$2003,7,0)</f>
        <v>0</v>
      </c>
      <c r="D189" s="35">
        <f>VLOOKUP(A189,NIFTY_dump!$A$4:$H$2003,8,0)</f>
        <v>0</v>
      </c>
      <c r="E189" s="24">
        <f>VLOOKUP(A189,NIFTY_dump!$A$4:$D$2003,4,0)</f>
        <v>0</v>
      </c>
      <c r="F189" s="24">
        <f>VLOOKUP(A189,NIFTY_dump!$A$4:$C$2003,3,0)</f>
        <v>0</v>
      </c>
      <c r="G189" s="24">
        <f>VLOOKUP(A189,NIFTY_dump!$A$4:$E$2003,5,0)</f>
        <v>0</v>
      </c>
      <c r="H189" s="24">
        <f>VLOOKUP(A189,NIFTY_dump!$A$4:$F$2003,6,0)</f>
        <v>0</v>
      </c>
      <c r="I189" s="35">
        <f>VLOOKUP(A189,NIFTY_dump!$A$4:$S$2003,19,0)</f>
        <v>0</v>
      </c>
      <c r="J189" s="35">
        <f>VLOOKUP(A189,NIFTY_dump!$A$4:$R$2003,18,0)</f>
        <v>0</v>
      </c>
      <c r="K189" s="24">
        <f>VLOOKUP(A189,NIFTY_dump!$A$4:$V$2003,22,0)</f>
        <v>0</v>
      </c>
      <c r="L189" s="24">
        <f>VLOOKUP(A189,NIFTY_dump!$A$4:$W$2003,23,0)</f>
        <v>0</v>
      </c>
      <c r="M189" s="24">
        <f>VLOOKUP(A189,NIFTY_dump!$A$4:$U$2003,21,0)</f>
        <v>0</v>
      </c>
      <c r="N189" s="24">
        <f>VLOOKUP(A189,NIFTY_dump!$A$4:$T$2003,20,0)</f>
        <v>0</v>
      </c>
    </row>
    <row r="190" spans="1:14">
      <c r="A190" s="24">
        <v>188</v>
      </c>
      <c r="B190" s="34">
        <f>NIFTY_dump!M191</f>
        <v>0</v>
      </c>
      <c r="C190" s="35">
        <f>VLOOKUP(A190,NIFTY_dump!$A$4:$G$2003,7,0)</f>
        <v>0</v>
      </c>
      <c r="D190" s="35">
        <f>VLOOKUP(A190,NIFTY_dump!$A$4:$H$2003,8,0)</f>
        <v>0</v>
      </c>
      <c r="E190" s="24">
        <f>VLOOKUP(A190,NIFTY_dump!$A$4:$D$2003,4,0)</f>
        <v>0</v>
      </c>
      <c r="F190" s="24">
        <f>VLOOKUP(A190,NIFTY_dump!$A$4:$C$2003,3,0)</f>
        <v>0</v>
      </c>
      <c r="G190" s="24">
        <f>VLOOKUP(A190,NIFTY_dump!$A$4:$E$2003,5,0)</f>
        <v>0</v>
      </c>
      <c r="H190" s="24">
        <f>VLOOKUP(A190,NIFTY_dump!$A$4:$F$2003,6,0)</f>
        <v>0</v>
      </c>
      <c r="I190" s="35">
        <f>VLOOKUP(A190,NIFTY_dump!$A$4:$S$2003,19,0)</f>
        <v>0</v>
      </c>
      <c r="J190" s="35">
        <f>VLOOKUP(A190,NIFTY_dump!$A$4:$R$2003,18,0)</f>
        <v>0</v>
      </c>
      <c r="K190" s="24">
        <f>VLOOKUP(A190,NIFTY_dump!$A$4:$V$2003,22,0)</f>
        <v>0</v>
      </c>
      <c r="L190" s="24">
        <f>VLOOKUP(A190,NIFTY_dump!$A$4:$W$2003,23,0)</f>
        <v>0</v>
      </c>
      <c r="M190" s="24">
        <f>VLOOKUP(A190,NIFTY_dump!$A$4:$U$2003,21,0)</f>
        <v>0</v>
      </c>
      <c r="N190" s="24">
        <f>VLOOKUP(A190,NIFTY_dump!$A$4:$T$2003,20,0)</f>
        <v>0</v>
      </c>
    </row>
    <row r="191" spans="1:14">
      <c r="A191" s="24">
        <v>189</v>
      </c>
      <c r="B191" s="34">
        <f>NIFTY_dump!M192</f>
        <v>0</v>
      </c>
      <c r="C191" s="35">
        <f>VLOOKUP(A191,NIFTY_dump!$A$4:$G$2003,7,0)</f>
        <v>0</v>
      </c>
      <c r="D191" s="35">
        <f>VLOOKUP(A191,NIFTY_dump!$A$4:$H$2003,8,0)</f>
        <v>0</v>
      </c>
      <c r="E191" s="24">
        <f>VLOOKUP(A191,NIFTY_dump!$A$4:$D$2003,4,0)</f>
        <v>0</v>
      </c>
      <c r="F191" s="24">
        <f>VLOOKUP(A191,NIFTY_dump!$A$4:$C$2003,3,0)</f>
        <v>0</v>
      </c>
      <c r="G191" s="24">
        <f>VLOOKUP(A191,NIFTY_dump!$A$4:$E$2003,5,0)</f>
        <v>0</v>
      </c>
      <c r="H191" s="24">
        <f>VLOOKUP(A191,NIFTY_dump!$A$4:$F$2003,6,0)</f>
        <v>0</v>
      </c>
      <c r="I191" s="35">
        <f>VLOOKUP(A191,NIFTY_dump!$A$4:$S$2003,19,0)</f>
        <v>0</v>
      </c>
      <c r="J191" s="35">
        <f>VLOOKUP(A191,NIFTY_dump!$A$4:$R$2003,18,0)</f>
        <v>0</v>
      </c>
      <c r="K191" s="24">
        <f>VLOOKUP(A191,NIFTY_dump!$A$4:$V$2003,22,0)</f>
        <v>0</v>
      </c>
      <c r="L191" s="24">
        <f>VLOOKUP(A191,NIFTY_dump!$A$4:$W$2003,23,0)</f>
        <v>0</v>
      </c>
      <c r="M191" s="24">
        <f>VLOOKUP(A191,NIFTY_dump!$A$4:$U$2003,21,0)</f>
        <v>0</v>
      </c>
      <c r="N191" s="24">
        <f>VLOOKUP(A191,NIFTY_dump!$A$4:$T$2003,20,0)</f>
        <v>0</v>
      </c>
    </row>
    <row r="192" spans="1:14">
      <c r="A192" s="24">
        <v>190</v>
      </c>
      <c r="B192" s="34">
        <f>NIFTY_dump!M193</f>
        <v>0</v>
      </c>
      <c r="C192" s="35">
        <f>VLOOKUP(A192,NIFTY_dump!$A$4:$G$2003,7,0)</f>
        <v>0</v>
      </c>
      <c r="D192" s="35">
        <f>VLOOKUP(A192,NIFTY_dump!$A$4:$H$2003,8,0)</f>
        <v>0</v>
      </c>
      <c r="E192" s="24">
        <f>VLOOKUP(A192,NIFTY_dump!$A$4:$D$2003,4,0)</f>
        <v>0</v>
      </c>
      <c r="F192" s="24">
        <f>VLOOKUP(A192,NIFTY_dump!$A$4:$C$2003,3,0)</f>
        <v>0</v>
      </c>
      <c r="G192" s="24">
        <f>VLOOKUP(A192,NIFTY_dump!$A$4:$E$2003,5,0)</f>
        <v>0</v>
      </c>
      <c r="H192" s="24">
        <f>VLOOKUP(A192,NIFTY_dump!$A$4:$F$2003,6,0)</f>
        <v>0</v>
      </c>
      <c r="I192" s="35">
        <f>VLOOKUP(A192,NIFTY_dump!$A$4:$S$2003,19,0)</f>
        <v>0</v>
      </c>
      <c r="J192" s="35">
        <f>VLOOKUP(A192,NIFTY_dump!$A$4:$R$2003,18,0)</f>
        <v>0</v>
      </c>
      <c r="K192" s="24">
        <f>VLOOKUP(A192,NIFTY_dump!$A$4:$V$2003,22,0)</f>
        <v>0</v>
      </c>
      <c r="L192" s="24">
        <f>VLOOKUP(A192,NIFTY_dump!$A$4:$W$2003,23,0)</f>
        <v>0</v>
      </c>
      <c r="M192" s="24">
        <f>VLOOKUP(A192,NIFTY_dump!$A$4:$U$2003,21,0)</f>
        <v>0</v>
      </c>
      <c r="N192" s="24">
        <f>VLOOKUP(A192,NIFTY_dump!$A$4:$T$2003,20,0)</f>
        <v>0</v>
      </c>
    </row>
    <row r="193" spans="1:14">
      <c r="A193" s="24">
        <v>191</v>
      </c>
      <c r="B193" s="34">
        <f>NIFTY_dump!M194</f>
        <v>0</v>
      </c>
      <c r="C193" s="35">
        <f>VLOOKUP(A193,NIFTY_dump!$A$4:$G$2003,7,0)</f>
        <v>0</v>
      </c>
      <c r="D193" s="35">
        <f>VLOOKUP(A193,NIFTY_dump!$A$4:$H$2003,8,0)</f>
        <v>0</v>
      </c>
      <c r="E193" s="24">
        <f>VLOOKUP(A193,NIFTY_dump!$A$4:$D$2003,4,0)</f>
        <v>0</v>
      </c>
      <c r="F193" s="24">
        <f>VLOOKUP(A193,NIFTY_dump!$A$4:$C$2003,3,0)</f>
        <v>0</v>
      </c>
      <c r="G193" s="24">
        <f>VLOOKUP(A193,NIFTY_dump!$A$4:$E$2003,5,0)</f>
        <v>0</v>
      </c>
      <c r="H193" s="24">
        <f>VLOOKUP(A193,NIFTY_dump!$A$4:$F$2003,6,0)</f>
        <v>0</v>
      </c>
      <c r="I193" s="35">
        <f>VLOOKUP(A193,NIFTY_dump!$A$4:$S$2003,19,0)</f>
        <v>0</v>
      </c>
      <c r="J193" s="35">
        <f>VLOOKUP(A193,NIFTY_dump!$A$4:$R$2003,18,0)</f>
        <v>0</v>
      </c>
      <c r="K193" s="24">
        <f>VLOOKUP(A193,NIFTY_dump!$A$4:$V$2003,22,0)</f>
        <v>0</v>
      </c>
      <c r="L193" s="24">
        <f>VLOOKUP(A193,NIFTY_dump!$A$4:$W$2003,23,0)</f>
        <v>0</v>
      </c>
      <c r="M193" s="24">
        <f>VLOOKUP(A193,NIFTY_dump!$A$4:$U$2003,21,0)</f>
        <v>0</v>
      </c>
      <c r="N193" s="24">
        <f>VLOOKUP(A193,NIFTY_dump!$A$4:$T$2003,20,0)</f>
        <v>0</v>
      </c>
    </row>
    <row r="194" spans="1:14">
      <c r="A194" s="24">
        <v>192</v>
      </c>
      <c r="B194" s="34">
        <f>NIFTY_dump!M195</f>
        <v>0</v>
      </c>
      <c r="C194" s="35">
        <f>VLOOKUP(A194,NIFTY_dump!$A$4:$G$2003,7,0)</f>
        <v>0</v>
      </c>
      <c r="D194" s="35">
        <f>VLOOKUP(A194,NIFTY_dump!$A$4:$H$2003,8,0)</f>
        <v>0</v>
      </c>
      <c r="E194" s="24">
        <f>VLOOKUP(A194,NIFTY_dump!$A$4:$D$2003,4,0)</f>
        <v>0</v>
      </c>
      <c r="F194" s="24">
        <f>VLOOKUP(A194,NIFTY_dump!$A$4:$C$2003,3,0)</f>
        <v>0</v>
      </c>
      <c r="G194" s="24">
        <f>VLOOKUP(A194,NIFTY_dump!$A$4:$E$2003,5,0)</f>
        <v>0</v>
      </c>
      <c r="H194" s="24">
        <f>VLOOKUP(A194,NIFTY_dump!$A$4:$F$2003,6,0)</f>
        <v>0</v>
      </c>
      <c r="I194" s="35">
        <f>VLOOKUP(A194,NIFTY_dump!$A$4:$S$2003,19,0)</f>
        <v>0</v>
      </c>
      <c r="J194" s="35">
        <f>VLOOKUP(A194,NIFTY_dump!$A$4:$R$2003,18,0)</f>
        <v>0</v>
      </c>
      <c r="K194" s="24">
        <f>VLOOKUP(A194,NIFTY_dump!$A$4:$V$2003,22,0)</f>
        <v>0</v>
      </c>
      <c r="L194" s="24">
        <f>VLOOKUP(A194,NIFTY_dump!$A$4:$W$2003,23,0)</f>
        <v>0</v>
      </c>
      <c r="M194" s="24">
        <f>VLOOKUP(A194,NIFTY_dump!$A$4:$U$2003,21,0)</f>
        <v>0</v>
      </c>
      <c r="N194" s="24">
        <f>VLOOKUP(A194,NIFTY_dump!$A$4:$T$2003,20,0)</f>
        <v>0</v>
      </c>
    </row>
    <row r="195" spans="1:14">
      <c r="A195" s="24">
        <v>193</v>
      </c>
      <c r="B195" s="34">
        <f>NIFTY_dump!M196</f>
        <v>0</v>
      </c>
      <c r="C195" s="35">
        <f>VLOOKUP(A195,NIFTY_dump!$A$4:$G$2003,7,0)</f>
        <v>0</v>
      </c>
      <c r="D195" s="35">
        <f>VLOOKUP(A195,NIFTY_dump!$A$4:$H$2003,8,0)</f>
        <v>0</v>
      </c>
      <c r="E195" s="24">
        <f>VLOOKUP(A195,NIFTY_dump!$A$4:$D$2003,4,0)</f>
        <v>0</v>
      </c>
      <c r="F195" s="24">
        <f>VLOOKUP(A195,NIFTY_dump!$A$4:$C$2003,3,0)</f>
        <v>0</v>
      </c>
      <c r="G195" s="24">
        <f>VLOOKUP(A195,NIFTY_dump!$A$4:$E$2003,5,0)</f>
        <v>0</v>
      </c>
      <c r="H195" s="24">
        <f>VLOOKUP(A195,NIFTY_dump!$A$4:$F$2003,6,0)</f>
        <v>0</v>
      </c>
      <c r="I195" s="35">
        <f>VLOOKUP(A195,NIFTY_dump!$A$4:$S$2003,19,0)</f>
        <v>0</v>
      </c>
      <c r="J195" s="35">
        <f>VLOOKUP(A195,NIFTY_dump!$A$4:$R$2003,18,0)</f>
        <v>0</v>
      </c>
      <c r="K195" s="24">
        <f>VLOOKUP(A195,NIFTY_dump!$A$4:$V$2003,22,0)</f>
        <v>0</v>
      </c>
      <c r="L195" s="24">
        <f>VLOOKUP(A195,NIFTY_dump!$A$4:$W$2003,23,0)</f>
        <v>0</v>
      </c>
      <c r="M195" s="24">
        <f>VLOOKUP(A195,NIFTY_dump!$A$4:$U$2003,21,0)</f>
        <v>0</v>
      </c>
      <c r="N195" s="24">
        <f>VLOOKUP(A195,NIFTY_dump!$A$4:$T$2003,20,0)</f>
        <v>0</v>
      </c>
    </row>
    <row r="196" spans="1:14">
      <c r="A196" s="24">
        <v>194</v>
      </c>
      <c r="B196" s="34">
        <f>NIFTY_dump!M197</f>
        <v>0</v>
      </c>
      <c r="C196" s="35">
        <f>VLOOKUP(A196,NIFTY_dump!$A$4:$G$2003,7,0)</f>
        <v>0</v>
      </c>
      <c r="D196" s="35">
        <f>VLOOKUP(A196,NIFTY_dump!$A$4:$H$2003,8,0)</f>
        <v>0</v>
      </c>
      <c r="E196" s="24">
        <f>VLOOKUP(A196,NIFTY_dump!$A$4:$D$2003,4,0)</f>
        <v>0</v>
      </c>
      <c r="F196" s="24">
        <f>VLOOKUP(A196,NIFTY_dump!$A$4:$C$2003,3,0)</f>
        <v>0</v>
      </c>
      <c r="G196" s="24">
        <f>VLOOKUP(A196,NIFTY_dump!$A$4:$E$2003,5,0)</f>
        <v>0</v>
      </c>
      <c r="H196" s="24">
        <f>VLOOKUP(A196,NIFTY_dump!$A$4:$F$2003,6,0)</f>
        <v>0</v>
      </c>
      <c r="I196" s="35">
        <f>VLOOKUP(A196,NIFTY_dump!$A$4:$S$2003,19,0)</f>
        <v>0</v>
      </c>
      <c r="J196" s="35">
        <f>VLOOKUP(A196,NIFTY_dump!$A$4:$R$2003,18,0)</f>
        <v>0</v>
      </c>
      <c r="K196" s="24">
        <f>VLOOKUP(A196,NIFTY_dump!$A$4:$V$2003,22,0)</f>
        <v>0</v>
      </c>
      <c r="L196" s="24">
        <f>VLOOKUP(A196,NIFTY_dump!$A$4:$W$2003,23,0)</f>
        <v>0</v>
      </c>
      <c r="M196" s="24">
        <f>VLOOKUP(A196,NIFTY_dump!$A$4:$U$2003,21,0)</f>
        <v>0</v>
      </c>
      <c r="N196" s="24">
        <f>VLOOKUP(A196,NIFTY_dump!$A$4:$T$2003,20,0)</f>
        <v>0</v>
      </c>
    </row>
    <row r="197" spans="1:14">
      <c r="A197" s="24">
        <v>195</v>
      </c>
      <c r="B197" s="34">
        <f>NIFTY_dump!M198</f>
        <v>0</v>
      </c>
      <c r="C197" s="35">
        <f>VLOOKUP(A197,NIFTY_dump!$A$4:$G$2003,7,0)</f>
        <v>0</v>
      </c>
      <c r="D197" s="35">
        <f>VLOOKUP(A197,NIFTY_dump!$A$4:$H$2003,8,0)</f>
        <v>0</v>
      </c>
      <c r="E197" s="24">
        <f>VLOOKUP(A197,NIFTY_dump!$A$4:$D$2003,4,0)</f>
        <v>0</v>
      </c>
      <c r="F197" s="24">
        <f>VLOOKUP(A197,NIFTY_dump!$A$4:$C$2003,3,0)</f>
        <v>0</v>
      </c>
      <c r="G197" s="24">
        <f>VLOOKUP(A197,NIFTY_dump!$A$4:$E$2003,5,0)</f>
        <v>0</v>
      </c>
      <c r="H197" s="24">
        <f>VLOOKUP(A197,NIFTY_dump!$A$4:$F$2003,6,0)</f>
        <v>0</v>
      </c>
      <c r="I197" s="35">
        <f>VLOOKUP(A197,NIFTY_dump!$A$4:$S$2003,19,0)</f>
        <v>0</v>
      </c>
      <c r="J197" s="35">
        <f>VLOOKUP(A197,NIFTY_dump!$A$4:$R$2003,18,0)</f>
        <v>0</v>
      </c>
      <c r="K197" s="24">
        <f>VLOOKUP(A197,NIFTY_dump!$A$4:$V$2003,22,0)</f>
        <v>0</v>
      </c>
      <c r="L197" s="24">
        <f>VLOOKUP(A197,NIFTY_dump!$A$4:$W$2003,23,0)</f>
        <v>0</v>
      </c>
      <c r="M197" s="24">
        <f>VLOOKUP(A197,NIFTY_dump!$A$4:$U$2003,21,0)</f>
        <v>0</v>
      </c>
      <c r="N197" s="24">
        <f>VLOOKUP(A197,NIFTY_dump!$A$4:$T$2003,20,0)</f>
        <v>0</v>
      </c>
    </row>
    <row r="198" spans="1:14">
      <c r="A198" s="24">
        <v>196</v>
      </c>
      <c r="B198" s="34">
        <f>NIFTY_dump!M199</f>
        <v>0</v>
      </c>
      <c r="C198" s="35">
        <f>VLOOKUP(A198,NIFTY_dump!$A$4:$G$2003,7,0)</f>
        <v>0</v>
      </c>
      <c r="D198" s="35">
        <f>VLOOKUP(A198,NIFTY_dump!$A$4:$H$2003,8,0)</f>
        <v>0</v>
      </c>
      <c r="E198" s="24">
        <f>VLOOKUP(A198,NIFTY_dump!$A$4:$D$2003,4,0)</f>
        <v>0</v>
      </c>
      <c r="F198" s="24">
        <f>VLOOKUP(A198,NIFTY_dump!$A$4:$C$2003,3,0)</f>
        <v>0</v>
      </c>
      <c r="G198" s="24">
        <f>VLOOKUP(A198,NIFTY_dump!$A$4:$E$2003,5,0)</f>
        <v>0</v>
      </c>
      <c r="H198" s="24">
        <f>VLOOKUP(A198,NIFTY_dump!$A$4:$F$2003,6,0)</f>
        <v>0</v>
      </c>
      <c r="I198" s="35">
        <f>VLOOKUP(A198,NIFTY_dump!$A$4:$S$2003,19,0)</f>
        <v>0</v>
      </c>
      <c r="J198" s="35">
        <f>VLOOKUP(A198,NIFTY_dump!$A$4:$R$2003,18,0)</f>
        <v>0</v>
      </c>
      <c r="K198" s="24">
        <f>VLOOKUP(A198,NIFTY_dump!$A$4:$V$2003,22,0)</f>
        <v>0</v>
      </c>
      <c r="L198" s="24">
        <f>VLOOKUP(A198,NIFTY_dump!$A$4:$W$2003,23,0)</f>
        <v>0</v>
      </c>
      <c r="M198" s="24">
        <f>VLOOKUP(A198,NIFTY_dump!$A$4:$U$2003,21,0)</f>
        <v>0</v>
      </c>
      <c r="N198" s="24">
        <f>VLOOKUP(A198,NIFTY_dump!$A$4:$T$2003,20,0)</f>
        <v>0</v>
      </c>
    </row>
    <row r="199" spans="1:14">
      <c r="A199" s="24">
        <v>197</v>
      </c>
      <c r="B199" s="34">
        <f>NIFTY_dump!M200</f>
        <v>0</v>
      </c>
      <c r="C199" s="35">
        <f>VLOOKUP(A199,NIFTY_dump!$A$4:$G$2003,7,0)</f>
        <v>0</v>
      </c>
      <c r="D199" s="35">
        <f>VLOOKUP(A199,NIFTY_dump!$A$4:$H$2003,8,0)</f>
        <v>0</v>
      </c>
      <c r="E199" s="24">
        <f>VLOOKUP(A199,NIFTY_dump!$A$4:$D$2003,4,0)</f>
        <v>0</v>
      </c>
      <c r="F199" s="24">
        <f>VLOOKUP(A199,NIFTY_dump!$A$4:$C$2003,3,0)</f>
        <v>0</v>
      </c>
      <c r="G199" s="24">
        <f>VLOOKUP(A199,NIFTY_dump!$A$4:$E$2003,5,0)</f>
        <v>0</v>
      </c>
      <c r="H199" s="24">
        <f>VLOOKUP(A199,NIFTY_dump!$A$4:$F$2003,6,0)</f>
        <v>0</v>
      </c>
      <c r="I199" s="35">
        <f>VLOOKUP(A199,NIFTY_dump!$A$4:$S$2003,19,0)</f>
        <v>0</v>
      </c>
      <c r="J199" s="35">
        <f>VLOOKUP(A199,NIFTY_dump!$A$4:$R$2003,18,0)</f>
        <v>0</v>
      </c>
      <c r="K199" s="24">
        <f>VLOOKUP(A199,NIFTY_dump!$A$4:$V$2003,22,0)</f>
        <v>0</v>
      </c>
      <c r="L199" s="24">
        <f>VLOOKUP(A199,NIFTY_dump!$A$4:$W$2003,23,0)</f>
        <v>0</v>
      </c>
      <c r="M199" s="24">
        <f>VLOOKUP(A199,NIFTY_dump!$A$4:$U$2003,21,0)</f>
        <v>0</v>
      </c>
      <c r="N199" s="24">
        <f>VLOOKUP(A199,NIFTY_dump!$A$4:$T$2003,20,0)</f>
        <v>0</v>
      </c>
    </row>
    <row r="200" spans="1:14">
      <c r="A200" s="24">
        <v>198</v>
      </c>
      <c r="B200" s="34">
        <f>NIFTY_dump!M201</f>
        <v>0</v>
      </c>
      <c r="C200" s="35">
        <f>VLOOKUP(A200,NIFTY_dump!$A$4:$G$2003,7,0)</f>
        <v>0</v>
      </c>
      <c r="D200" s="35">
        <f>VLOOKUP(A200,NIFTY_dump!$A$4:$H$2003,8,0)</f>
        <v>0</v>
      </c>
      <c r="E200" s="24">
        <f>VLOOKUP(A200,NIFTY_dump!$A$4:$D$2003,4,0)</f>
        <v>0</v>
      </c>
      <c r="F200" s="24">
        <f>VLOOKUP(A200,NIFTY_dump!$A$4:$C$2003,3,0)</f>
        <v>0</v>
      </c>
      <c r="G200" s="24">
        <f>VLOOKUP(A200,NIFTY_dump!$A$4:$E$2003,5,0)</f>
        <v>0</v>
      </c>
      <c r="H200" s="24">
        <f>VLOOKUP(A200,NIFTY_dump!$A$4:$F$2003,6,0)</f>
        <v>0</v>
      </c>
      <c r="I200" s="35">
        <f>VLOOKUP(A200,NIFTY_dump!$A$4:$S$2003,19,0)</f>
        <v>0</v>
      </c>
      <c r="J200" s="35">
        <f>VLOOKUP(A200,NIFTY_dump!$A$4:$R$2003,18,0)</f>
        <v>0</v>
      </c>
      <c r="K200" s="24">
        <f>VLOOKUP(A200,NIFTY_dump!$A$4:$V$2003,22,0)</f>
        <v>0</v>
      </c>
      <c r="L200" s="24">
        <f>VLOOKUP(A200,NIFTY_dump!$A$4:$W$2003,23,0)</f>
        <v>0</v>
      </c>
      <c r="M200" s="24">
        <f>VLOOKUP(A200,NIFTY_dump!$A$4:$U$2003,21,0)</f>
        <v>0</v>
      </c>
      <c r="N200" s="24">
        <f>VLOOKUP(A200,NIFTY_dump!$A$4:$T$2003,20,0)</f>
        <v>0</v>
      </c>
    </row>
    <row r="201" spans="1:14">
      <c r="A201" s="24">
        <v>199</v>
      </c>
      <c r="B201" s="34">
        <f>NIFTY_dump!M202</f>
        <v>0</v>
      </c>
      <c r="C201" s="35">
        <f>VLOOKUP(A201,NIFTY_dump!$A$4:$G$2003,7,0)</f>
        <v>0</v>
      </c>
      <c r="D201" s="35">
        <f>VLOOKUP(A201,NIFTY_dump!$A$4:$H$2003,8,0)</f>
        <v>0</v>
      </c>
      <c r="E201" s="24">
        <f>VLOOKUP(A201,NIFTY_dump!$A$4:$D$2003,4,0)</f>
        <v>0</v>
      </c>
      <c r="F201" s="24">
        <f>VLOOKUP(A201,NIFTY_dump!$A$4:$C$2003,3,0)</f>
        <v>0</v>
      </c>
      <c r="G201" s="24">
        <f>VLOOKUP(A201,NIFTY_dump!$A$4:$E$2003,5,0)</f>
        <v>0</v>
      </c>
      <c r="H201" s="24">
        <f>VLOOKUP(A201,NIFTY_dump!$A$4:$F$2003,6,0)</f>
        <v>0</v>
      </c>
      <c r="I201" s="35">
        <f>VLOOKUP(A201,NIFTY_dump!$A$4:$S$2003,19,0)</f>
        <v>0</v>
      </c>
      <c r="J201" s="35">
        <f>VLOOKUP(A201,NIFTY_dump!$A$4:$R$2003,18,0)</f>
        <v>0</v>
      </c>
      <c r="K201" s="24">
        <f>VLOOKUP(A201,NIFTY_dump!$A$4:$V$2003,22,0)</f>
        <v>0</v>
      </c>
      <c r="L201" s="24">
        <f>VLOOKUP(A201,NIFTY_dump!$A$4:$W$2003,23,0)</f>
        <v>0</v>
      </c>
      <c r="M201" s="24">
        <f>VLOOKUP(A201,NIFTY_dump!$A$4:$U$2003,21,0)</f>
        <v>0</v>
      </c>
      <c r="N201" s="24">
        <f>VLOOKUP(A201,NIFTY_dump!$A$4:$T$2003,20,0)</f>
        <v>0</v>
      </c>
    </row>
    <row r="202" spans="1:14">
      <c r="A202" s="24">
        <v>200</v>
      </c>
      <c r="B202" s="34">
        <f>NIFTY_dump!M203</f>
        <v>0</v>
      </c>
      <c r="C202" s="35">
        <f>VLOOKUP(A202,NIFTY_dump!$A$4:$G$2003,7,0)</f>
        <v>0</v>
      </c>
      <c r="D202" s="35">
        <f>VLOOKUP(A202,NIFTY_dump!$A$4:$H$2003,8,0)</f>
        <v>0</v>
      </c>
      <c r="E202" s="24">
        <f>VLOOKUP(A202,NIFTY_dump!$A$4:$D$2003,4,0)</f>
        <v>0</v>
      </c>
      <c r="F202" s="24">
        <f>VLOOKUP(A202,NIFTY_dump!$A$4:$C$2003,3,0)</f>
        <v>0</v>
      </c>
      <c r="G202" s="24">
        <f>VLOOKUP(A202,NIFTY_dump!$A$4:$E$2003,5,0)</f>
        <v>0</v>
      </c>
      <c r="H202" s="24">
        <f>VLOOKUP(A202,NIFTY_dump!$A$4:$F$2003,6,0)</f>
        <v>0</v>
      </c>
      <c r="I202" s="35">
        <f>VLOOKUP(A202,NIFTY_dump!$A$4:$S$2003,19,0)</f>
        <v>0</v>
      </c>
      <c r="J202" s="35">
        <f>VLOOKUP(A202,NIFTY_dump!$A$4:$R$2003,18,0)</f>
        <v>0</v>
      </c>
      <c r="K202" s="24">
        <f>VLOOKUP(A202,NIFTY_dump!$A$4:$V$2003,22,0)</f>
        <v>0</v>
      </c>
      <c r="L202" s="24">
        <f>VLOOKUP(A202,NIFTY_dump!$A$4:$W$2003,23,0)</f>
        <v>0</v>
      </c>
      <c r="M202" s="24">
        <f>VLOOKUP(A202,NIFTY_dump!$A$4:$U$2003,21,0)</f>
        <v>0</v>
      </c>
      <c r="N202" s="24">
        <f>VLOOKUP(A202,NIFTY_dump!$A$4:$T$2003,20,0)</f>
        <v>0</v>
      </c>
    </row>
    <row r="203" spans="1:14">
      <c r="A203" s="24">
        <v>201</v>
      </c>
      <c r="B203" s="34">
        <f>NIFTY_dump!M204</f>
        <v>0</v>
      </c>
      <c r="C203" s="35">
        <f>VLOOKUP(A203,NIFTY_dump!$A$4:$G$2003,7,0)</f>
        <v>0</v>
      </c>
      <c r="D203" s="35">
        <f>VLOOKUP(A203,NIFTY_dump!$A$4:$H$2003,8,0)</f>
        <v>0</v>
      </c>
      <c r="E203" s="24">
        <f>VLOOKUP(A203,NIFTY_dump!$A$4:$D$2003,4,0)</f>
        <v>0</v>
      </c>
      <c r="F203" s="24">
        <f>VLOOKUP(A203,NIFTY_dump!$A$4:$C$2003,3,0)</f>
        <v>0</v>
      </c>
      <c r="G203" s="24">
        <f>VLOOKUP(A203,NIFTY_dump!$A$4:$E$2003,5,0)</f>
        <v>0</v>
      </c>
      <c r="H203" s="24">
        <f>VLOOKUP(A203,NIFTY_dump!$A$4:$F$2003,6,0)</f>
        <v>0</v>
      </c>
      <c r="I203" s="35">
        <f>VLOOKUP(A203,NIFTY_dump!$A$4:$S$2003,19,0)</f>
        <v>0</v>
      </c>
      <c r="J203" s="35">
        <f>VLOOKUP(A203,NIFTY_dump!$A$4:$R$2003,18,0)</f>
        <v>0</v>
      </c>
      <c r="K203" s="24">
        <f>VLOOKUP(A203,NIFTY_dump!$A$4:$V$2003,22,0)</f>
        <v>0</v>
      </c>
      <c r="L203" s="24">
        <f>VLOOKUP(A203,NIFTY_dump!$A$4:$W$2003,23,0)</f>
        <v>0</v>
      </c>
      <c r="M203" s="24">
        <f>VLOOKUP(A203,NIFTY_dump!$A$4:$U$2003,21,0)</f>
        <v>0</v>
      </c>
      <c r="N203" s="24">
        <f>VLOOKUP(A203,NIFTY_dump!$A$4:$T$2003,20,0)</f>
        <v>0</v>
      </c>
    </row>
    <row r="204" spans="1:14">
      <c r="A204" s="24">
        <v>202</v>
      </c>
      <c r="B204" s="34">
        <f>NIFTY_dump!M205</f>
        <v>0</v>
      </c>
      <c r="C204" s="35">
        <f>VLOOKUP(A204,NIFTY_dump!$A$4:$G$2003,7,0)</f>
        <v>0</v>
      </c>
      <c r="D204" s="35">
        <f>VLOOKUP(A204,NIFTY_dump!$A$4:$H$2003,8,0)</f>
        <v>0</v>
      </c>
      <c r="E204" s="24">
        <f>VLOOKUP(A204,NIFTY_dump!$A$4:$D$2003,4,0)</f>
        <v>0</v>
      </c>
      <c r="F204" s="24">
        <f>VLOOKUP(A204,NIFTY_dump!$A$4:$C$2003,3,0)</f>
        <v>0</v>
      </c>
      <c r="G204" s="24">
        <f>VLOOKUP(A204,NIFTY_dump!$A$4:$E$2003,5,0)</f>
        <v>0</v>
      </c>
      <c r="H204" s="24">
        <f>VLOOKUP(A204,NIFTY_dump!$A$4:$F$2003,6,0)</f>
        <v>0</v>
      </c>
      <c r="I204" s="35">
        <f>VLOOKUP(A204,NIFTY_dump!$A$4:$S$2003,19,0)</f>
        <v>0</v>
      </c>
      <c r="J204" s="35">
        <f>VLOOKUP(A204,NIFTY_dump!$A$4:$R$2003,18,0)</f>
        <v>0</v>
      </c>
      <c r="K204" s="24">
        <f>VLOOKUP(A204,NIFTY_dump!$A$4:$V$2003,22,0)</f>
        <v>0</v>
      </c>
      <c r="L204" s="24">
        <f>VLOOKUP(A204,NIFTY_dump!$A$4:$W$2003,23,0)</f>
        <v>0</v>
      </c>
      <c r="M204" s="24">
        <f>VLOOKUP(A204,NIFTY_dump!$A$4:$U$2003,21,0)</f>
        <v>0</v>
      </c>
      <c r="N204" s="24">
        <f>VLOOKUP(A204,NIFTY_dump!$A$4:$T$2003,20,0)</f>
        <v>0</v>
      </c>
    </row>
    <row r="205" spans="1:14">
      <c r="A205" s="24">
        <v>203</v>
      </c>
      <c r="B205" s="34">
        <f>NIFTY_dump!M206</f>
        <v>0</v>
      </c>
      <c r="C205" s="35">
        <f>VLOOKUP(A205,NIFTY_dump!$A$4:$G$2003,7,0)</f>
        <v>0</v>
      </c>
      <c r="D205" s="35">
        <f>VLOOKUP(A205,NIFTY_dump!$A$4:$H$2003,8,0)</f>
        <v>0</v>
      </c>
      <c r="E205" s="24">
        <f>VLOOKUP(A205,NIFTY_dump!$A$4:$D$2003,4,0)</f>
        <v>0</v>
      </c>
      <c r="F205" s="24">
        <f>VLOOKUP(A205,NIFTY_dump!$A$4:$C$2003,3,0)</f>
        <v>0</v>
      </c>
      <c r="G205" s="24">
        <f>VLOOKUP(A205,NIFTY_dump!$A$4:$E$2003,5,0)</f>
        <v>0</v>
      </c>
      <c r="H205" s="24">
        <f>VLOOKUP(A205,NIFTY_dump!$A$4:$F$2003,6,0)</f>
        <v>0</v>
      </c>
      <c r="I205" s="35">
        <f>VLOOKUP(A205,NIFTY_dump!$A$4:$S$2003,19,0)</f>
        <v>0</v>
      </c>
      <c r="J205" s="35">
        <f>VLOOKUP(A205,NIFTY_dump!$A$4:$R$2003,18,0)</f>
        <v>0</v>
      </c>
      <c r="K205" s="24">
        <f>VLOOKUP(A205,NIFTY_dump!$A$4:$V$2003,22,0)</f>
        <v>0</v>
      </c>
      <c r="L205" s="24">
        <f>VLOOKUP(A205,NIFTY_dump!$A$4:$W$2003,23,0)</f>
        <v>0</v>
      </c>
      <c r="M205" s="24">
        <f>VLOOKUP(A205,NIFTY_dump!$A$4:$U$2003,21,0)</f>
        <v>0</v>
      </c>
      <c r="N205" s="24">
        <f>VLOOKUP(A205,NIFTY_dump!$A$4:$T$2003,20,0)</f>
        <v>0</v>
      </c>
    </row>
    <row r="206" spans="1:14">
      <c r="A206" s="24">
        <v>204</v>
      </c>
      <c r="B206" s="34">
        <f>NIFTY_dump!M207</f>
        <v>0</v>
      </c>
      <c r="C206" s="35">
        <f>VLOOKUP(A206,NIFTY_dump!$A$4:$G$2003,7,0)</f>
        <v>0</v>
      </c>
      <c r="D206" s="35">
        <f>VLOOKUP(A206,NIFTY_dump!$A$4:$H$2003,8,0)</f>
        <v>0</v>
      </c>
      <c r="E206" s="24">
        <f>VLOOKUP(A206,NIFTY_dump!$A$4:$D$2003,4,0)</f>
        <v>0</v>
      </c>
      <c r="F206" s="24">
        <f>VLOOKUP(A206,NIFTY_dump!$A$4:$C$2003,3,0)</f>
        <v>0</v>
      </c>
      <c r="G206" s="24">
        <f>VLOOKUP(A206,NIFTY_dump!$A$4:$E$2003,5,0)</f>
        <v>0</v>
      </c>
      <c r="H206" s="24">
        <f>VLOOKUP(A206,NIFTY_dump!$A$4:$F$2003,6,0)</f>
        <v>0</v>
      </c>
      <c r="I206" s="35">
        <f>VLOOKUP(A206,NIFTY_dump!$A$4:$S$2003,19,0)</f>
        <v>0</v>
      </c>
      <c r="J206" s="35">
        <f>VLOOKUP(A206,NIFTY_dump!$A$4:$R$2003,18,0)</f>
        <v>0</v>
      </c>
      <c r="K206" s="24">
        <f>VLOOKUP(A206,NIFTY_dump!$A$4:$V$2003,22,0)</f>
        <v>0</v>
      </c>
      <c r="L206" s="24">
        <f>VLOOKUP(A206,NIFTY_dump!$A$4:$W$2003,23,0)</f>
        <v>0</v>
      </c>
      <c r="M206" s="24">
        <f>VLOOKUP(A206,NIFTY_dump!$A$4:$U$2003,21,0)</f>
        <v>0</v>
      </c>
      <c r="N206" s="24">
        <f>VLOOKUP(A206,NIFTY_dump!$A$4:$T$2003,20,0)</f>
        <v>0</v>
      </c>
    </row>
    <row r="207" spans="1:14">
      <c r="A207" s="24">
        <v>205</v>
      </c>
      <c r="B207" s="34">
        <f>NIFTY_dump!M208</f>
        <v>0</v>
      </c>
      <c r="C207" s="35">
        <f>VLOOKUP(A207,NIFTY_dump!$A$4:$G$2003,7,0)</f>
        <v>0</v>
      </c>
      <c r="D207" s="35">
        <f>VLOOKUP(A207,NIFTY_dump!$A$4:$H$2003,8,0)</f>
        <v>0</v>
      </c>
      <c r="E207" s="24">
        <f>VLOOKUP(A207,NIFTY_dump!$A$4:$D$2003,4,0)</f>
        <v>0</v>
      </c>
      <c r="F207" s="24">
        <f>VLOOKUP(A207,NIFTY_dump!$A$4:$C$2003,3,0)</f>
        <v>0</v>
      </c>
      <c r="G207" s="24">
        <f>VLOOKUP(A207,NIFTY_dump!$A$4:$E$2003,5,0)</f>
        <v>0</v>
      </c>
      <c r="H207" s="24">
        <f>VLOOKUP(A207,NIFTY_dump!$A$4:$F$2003,6,0)</f>
        <v>0</v>
      </c>
      <c r="I207" s="35">
        <f>VLOOKUP(A207,NIFTY_dump!$A$4:$S$2003,19,0)</f>
        <v>0</v>
      </c>
      <c r="J207" s="35">
        <f>VLOOKUP(A207,NIFTY_dump!$A$4:$R$2003,18,0)</f>
        <v>0</v>
      </c>
      <c r="K207" s="24">
        <f>VLOOKUP(A207,NIFTY_dump!$A$4:$V$2003,22,0)</f>
        <v>0</v>
      </c>
      <c r="L207" s="24">
        <f>VLOOKUP(A207,NIFTY_dump!$A$4:$W$2003,23,0)</f>
        <v>0</v>
      </c>
      <c r="M207" s="24">
        <f>VLOOKUP(A207,NIFTY_dump!$A$4:$U$2003,21,0)</f>
        <v>0</v>
      </c>
      <c r="N207" s="24">
        <f>VLOOKUP(A207,NIFTY_dump!$A$4:$T$2003,20,0)</f>
        <v>0</v>
      </c>
    </row>
    <row r="208" spans="1:14">
      <c r="A208" s="24">
        <v>206</v>
      </c>
      <c r="B208" s="34">
        <f>NIFTY_dump!M209</f>
        <v>0</v>
      </c>
      <c r="C208" s="35">
        <f>VLOOKUP(A208,NIFTY_dump!$A$4:$G$2003,7,0)</f>
        <v>0</v>
      </c>
      <c r="D208" s="35">
        <f>VLOOKUP(A208,NIFTY_dump!$A$4:$H$2003,8,0)</f>
        <v>0</v>
      </c>
      <c r="E208" s="24">
        <f>VLOOKUP(A208,NIFTY_dump!$A$4:$D$2003,4,0)</f>
        <v>0</v>
      </c>
      <c r="F208" s="24">
        <f>VLOOKUP(A208,NIFTY_dump!$A$4:$C$2003,3,0)</f>
        <v>0</v>
      </c>
      <c r="G208" s="24">
        <f>VLOOKUP(A208,NIFTY_dump!$A$4:$E$2003,5,0)</f>
        <v>0</v>
      </c>
      <c r="H208" s="24">
        <f>VLOOKUP(A208,NIFTY_dump!$A$4:$F$2003,6,0)</f>
        <v>0</v>
      </c>
      <c r="I208" s="35">
        <f>VLOOKUP(A208,NIFTY_dump!$A$4:$S$2003,19,0)</f>
        <v>0</v>
      </c>
      <c r="J208" s="35">
        <f>VLOOKUP(A208,NIFTY_dump!$A$4:$R$2003,18,0)</f>
        <v>0</v>
      </c>
      <c r="K208" s="24">
        <f>VLOOKUP(A208,NIFTY_dump!$A$4:$V$2003,22,0)</f>
        <v>0</v>
      </c>
      <c r="L208" s="24">
        <f>VLOOKUP(A208,NIFTY_dump!$A$4:$W$2003,23,0)</f>
        <v>0</v>
      </c>
      <c r="M208" s="24">
        <f>VLOOKUP(A208,NIFTY_dump!$A$4:$U$2003,21,0)</f>
        <v>0</v>
      </c>
      <c r="N208" s="24">
        <f>VLOOKUP(A208,NIFTY_dump!$A$4:$T$2003,20,0)</f>
        <v>0</v>
      </c>
    </row>
    <row r="209" spans="1:14">
      <c r="A209" s="24">
        <v>207</v>
      </c>
      <c r="B209" s="34">
        <f>NIFTY_dump!M210</f>
        <v>0</v>
      </c>
      <c r="C209" s="35">
        <f>VLOOKUP(A209,NIFTY_dump!$A$4:$G$2003,7,0)</f>
        <v>0</v>
      </c>
      <c r="D209" s="35">
        <f>VLOOKUP(A209,NIFTY_dump!$A$4:$H$2003,8,0)</f>
        <v>0</v>
      </c>
      <c r="E209" s="24">
        <f>VLOOKUP(A209,NIFTY_dump!$A$4:$D$2003,4,0)</f>
        <v>0</v>
      </c>
      <c r="F209" s="24">
        <f>VLOOKUP(A209,NIFTY_dump!$A$4:$C$2003,3,0)</f>
        <v>0</v>
      </c>
      <c r="G209" s="24">
        <f>VLOOKUP(A209,NIFTY_dump!$A$4:$E$2003,5,0)</f>
        <v>0</v>
      </c>
      <c r="H209" s="24">
        <f>VLOOKUP(A209,NIFTY_dump!$A$4:$F$2003,6,0)</f>
        <v>0</v>
      </c>
      <c r="I209" s="35">
        <f>VLOOKUP(A209,NIFTY_dump!$A$4:$S$2003,19,0)</f>
        <v>0</v>
      </c>
      <c r="J209" s="35">
        <f>VLOOKUP(A209,NIFTY_dump!$A$4:$R$2003,18,0)</f>
        <v>0</v>
      </c>
      <c r="K209" s="24">
        <f>VLOOKUP(A209,NIFTY_dump!$A$4:$V$2003,22,0)</f>
        <v>0</v>
      </c>
      <c r="L209" s="24">
        <f>VLOOKUP(A209,NIFTY_dump!$A$4:$W$2003,23,0)</f>
        <v>0</v>
      </c>
      <c r="M209" s="24">
        <f>VLOOKUP(A209,NIFTY_dump!$A$4:$U$2003,21,0)</f>
        <v>0</v>
      </c>
      <c r="N209" s="24">
        <f>VLOOKUP(A209,NIFTY_dump!$A$4:$T$2003,20,0)</f>
        <v>0</v>
      </c>
    </row>
    <row r="210" spans="1:14">
      <c r="A210" s="24">
        <v>208</v>
      </c>
      <c r="B210" s="34">
        <f>NIFTY_dump!M211</f>
        <v>0</v>
      </c>
      <c r="C210" s="35">
        <f>VLOOKUP(A210,NIFTY_dump!$A$4:$G$2003,7,0)</f>
        <v>0</v>
      </c>
      <c r="D210" s="35">
        <f>VLOOKUP(A210,NIFTY_dump!$A$4:$H$2003,8,0)</f>
        <v>0</v>
      </c>
      <c r="E210" s="24">
        <f>VLOOKUP(A210,NIFTY_dump!$A$4:$D$2003,4,0)</f>
        <v>0</v>
      </c>
      <c r="F210" s="24">
        <f>VLOOKUP(A210,NIFTY_dump!$A$4:$C$2003,3,0)</f>
        <v>0</v>
      </c>
      <c r="G210" s="24">
        <f>VLOOKUP(A210,NIFTY_dump!$A$4:$E$2003,5,0)</f>
        <v>0</v>
      </c>
      <c r="H210" s="24">
        <f>VLOOKUP(A210,NIFTY_dump!$A$4:$F$2003,6,0)</f>
        <v>0</v>
      </c>
      <c r="I210" s="35">
        <f>VLOOKUP(A210,NIFTY_dump!$A$4:$S$2003,19,0)</f>
        <v>0</v>
      </c>
      <c r="J210" s="35">
        <f>VLOOKUP(A210,NIFTY_dump!$A$4:$R$2003,18,0)</f>
        <v>0</v>
      </c>
      <c r="K210" s="24">
        <f>VLOOKUP(A210,NIFTY_dump!$A$4:$V$2003,22,0)</f>
        <v>0</v>
      </c>
      <c r="L210" s="24">
        <f>VLOOKUP(A210,NIFTY_dump!$A$4:$W$2003,23,0)</f>
        <v>0</v>
      </c>
      <c r="M210" s="24">
        <f>VLOOKUP(A210,NIFTY_dump!$A$4:$U$2003,21,0)</f>
        <v>0</v>
      </c>
      <c r="N210" s="24">
        <f>VLOOKUP(A210,NIFTY_dump!$A$4:$T$2003,20,0)</f>
        <v>0</v>
      </c>
    </row>
    <row r="211" spans="1:14">
      <c r="A211" s="24">
        <v>209</v>
      </c>
      <c r="B211" s="34">
        <f>NIFTY_dump!M212</f>
        <v>0</v>
      </c>
      <c r="C211" s="35">
        <f>VLOOKUP(A211,NIFTY_dump!$A$4:$G$2003,7,0)</f>
        <v>0</v>
      </c>
      <c r="D211" s="35">
        <f>VLOOKUP(A211,NIFTY_dump!$A$4:$H$2003,8,0)</f>
        <v>0</v>
      </c>
      <c r="E211" s="24">
        <f>VLOOKUP(A211,NIFTY_dump!$A$4:$D$2003,4,0)</f>
        <v>0</v>
      </c>
      <c r="F211" s="24">
        <f>VLOOKUP(A211,NIFTY_dump!$A$4:$C$2003,3,0)</f>
        <v>0</v>
      </c>
      <c r="G211" s="24">
        <f>VLOOKUP(A211,NIFTY_dump!$A$4:$E$2003,5,0)</f>
        <v>0</v>
      </c>
      <c r="H211" s="24">
        <f>VLOOKUP(A211,NIFTY_dump!$A$4:$F$2003,6,0)</f>
        <v>0</v>
      </c>
      <c r="I211" s="35">
        <f>VLOOKUP(A211,NIFTY_dump!$A$4:$S$2003,19,0)</f>
        <v>0</v>
      </c>
      <c r="J211" s="35">
        <f>VLOOKUP(A211,NIFTY_dump!$A$4:$R$2003,18,0)</f>
        <v>0</v>
      </c>
      <c r="K211" s="24">
        <f>VLOOKUP(A211,NIFTY_dump!$A$4:$V$2003,22,0)</f>
        <v>0</v>
      </c>
      <c r="L211" s="24">
        <f>VLOOKUP(A211,NIFTY_dump!$A$4:$W$2003,23,0)</f>
        <v>0</v>
      </c>
      <c r="M211" s="24">
        <f>VLOOKUP(A211,NIFTY_dump!$A$4:$U$2003,21,0)</f>
        <v>0</v>
      </c>
      <c r="N211" s="24">
        <f>VLOOKUP(A211,NIFTY_dump!$A$4:$T$2003,20,0)</f>
        <v>0</v>
      </c>
    </row>
    <row r="212" spans="1:14">
      <c r="A212" s="24">
        <v>210</v>
      </c>
      <c r="B212" s="34">
        <f>NIFTY_dump!M213</f>
        <v>0</v>
      </c>
      <c r="C212" s="35">
        <f>VLOOKUP(A212,NIFTY_dump!$A$4:$G$2003,7,0)</f>
        <v>0</v>
      </c>
      <c r="D212" s="35">
        <f>VLOOKUP(A212,NIFTY_dump!$A$4:$H$2003,8,0)</f>
        <v>0</v>
      </c>
      <c r="E212" s="24">
        <f>VLOOKUP(A212,NIFTY_dump!$A$4:$D$2003,4,0)</f>
        <v>0</v>
      </c>
      <c r="F212" s="24">
        <f>VLOOKUP(A212,NIFTY_dump!$A$4:$C$2003,3,0)</f>
        <v>0</v>
      </c>
      <c r="G212" s="24">
        <f>VLOOKUP(A212,NIFTY_dump!$A$4:$E$2003,5,0)</f>
        <v>0</v>
      </c>
      <c r="H212" s="24">
        <f>VLOOKUP(A212,NIFTY_dump!$A$4:$F$2003,6,0)</f>
        <v>0</v>
      </c>
      <c r="I212" s="35">
        <f>VLOOKUP(A212,NIFTY_dump!$A$4:$S$2003,19,0)</f>
        <v>0</v>
      </c>
      <c r="J212" s="35">
        <f>VLOOKUP(A212,NIFTY_dump!$A$4:$R$2003,18,0)</f>
        <v>0</v>
      </c>
      <c r="K212" s="24">
        <f>VLOOKUP(A212,NIFTY_dump!$A$4:$V$2003,22,0)</f>
        <v>0</v>
      </c>
      <c r="L212" s="24">
        <f>VLOOKUP(A212,NIFTY_dump!$A$4:$W$2003,23,0)</f>
        <v>0</v>
      </c>
      <c r="M212" s="24">
        <f>VLOOKUP(A212,NIFTY_dump!$A$4:$U$2003,21,0)</f>
        <v>0</v>
      </c>
      <c r="N212" s="24">
        <f>VLOOKUP(A212,NIFTY_dump!$A$4:$T$2003,20,0)</f>
        <v>0</v>
      </c>
    </row>
    <row r="213" spans="1:14">
      <c r="A213" s="24">
        <v>211</v>
      </c>
      <c r="B213" s="34">
        <f>NIFTY_dump!M214</f>
        <v>0</v>
      </c>
      <c r="C213" s="35">
        <f>VLOOKUP(A213,NIFTY_dump!$A$4:$G$2003,7,0)</f>
        <v>0</v>
      </c>
      <c r="D213" s="35">
        <f>VLOOKUP(A213,NIFTY_dump!$A$4:$H$2003,8,0)</f>
        <v>0</v>
      </c>
      <c r="E213" s="24">
        <f>VLOOKUP(A213,NIFTY_dump!$A$4:$D$2003,4,0)</f>
        <v>0</v>
      </c>
      <c r="F213" s="24">
        <f>VLOOKUP(A213,NIFTY_dump!$A$4:$C$2003,3,0)</f>
        <v>0</v>
      </c>
      <c r="G213" s="24">
        <f>VLOOKUP(A213,NIFTY_dump!$A$4:$E$2003,5,0)</f>
        <v>0</v>
      </c>
      <c r="H213" s="24">
        <f>VLOOKUP(A213,NIFTY_dump!$A$4:$F$2003,6,0)</f>
        <v>0</v>
      </c>
      <c r="I213" s="35">
        <f>VLOOKUP(A213,NIFTY_dump!$A$4:$S$2003,19,0)</f>
        <v>0</v>
      </c>
      <c r="J213" s="35">
        <f>VLOOKUP(A213,NIFTY_dump!$A$4:$R$2003,18,0)</f>
        <v>0</v>
      </c>
      <c r="K213" s="24">
        <f>VLOOKUP(A213,NIFTY_dump!$A$4:$V$2003,22,0)</f>
        <v>0</v>
      </c>
      <c r="L213" s="24">
        <f>VLOOKUP(A213,NIFTY_dump!$A$4:$W$2003,23,0)</f>
        <v>0</v>
      </c>
      <c r="M213" s="24">
        <f>VLOOKUP(A213,NIFTY_dump!$A$4:$U$2003,21,0)</f>
        <v>0</v>
      </c>
      <c r="N213" s="24">
        <f>VLOOKUP(A213,NIFTY_dump!$A$4:$T$2003,20,0)</f>
        <v>0</v>
      </c>
    </row>
    <row r="214" spans="1:14">
      <c r="A214" s="24">
        <v>212</v>
      </c>
      <c r="B214" s="34">
        <f>NIFTY_dump!M215</f>
        <v>0</v>
      </c>
      <c r="C214" s="35">
        <f>VLOOKUP(A214,NIFTY_dump!$A$4:$G$2003,7,0)</f>
        <v>0</v>
      </c>
      <c r="D214" s="35">
        <f>VLOOKUP(A214,NIFTY_dump!$A$4:$H$2003,8,0)</f>
        <v>0</v>
      </c>
      <c r="E214" s="24">
        <f>VLOOKUP(A214,NIFTY_dump!$A$4:$D$2003,4,0)</f>
        <v>0</v>
      </c>
      <c r="F214" s="24">
        <f>VLOOKUP(A214,NIFTY_dump!$A$4:$C$2003,3,0)</f>
        <v>0</v>
      </c>
      <c r="G214" s="24">
        <f>VLOOKUP(A214,NIFTY_dump!$A$4:$E$2003,5,0)</f>
        <v>0</v>
      </c>
      <c r="H214" s="24">
        <f>VLOOKUP(A214,NIFTY_dump!$A$4:$F$2003,6,0)</f>
        <v>0</v>
      </c>
      <c r="I214" s="35">
        <f>VLOOKUP(A214,NIFTY_dump!$A$4:$S$2003,19,0)</f>
        <v>0</v>
      </c>
      <c r="J214" s="35">
        <f>VLOOKUP(A214,NIFTY_dump!$A$4:$R$2003,18,0)</f>
        <v>0</v>
      </c>
      <c r="K214" s="24">
        <f>VLOOKUP(A214,NIFTY_dump!$A$4:$V$2003,22,0)</f>
        <v>0</v>
      </c>
      <c r="L214" s="24">
        <f>VLOOKUP(A214,NIFTY_dump!$A$4:$W$2003,23,0)</f>
        <v>0</v>
      </c>
      <c r="M214" s="24">
        <f>VLOOKUP(A214,NIFTY_dump!$A$4:$U$2003,21,0)</f>
        <v>0</v>
      </c>
      <c r="N214" s="24">
        <f>VLOOKUP(A214,NIFTY_dump!$A$4:$T$2003,20,0)</f>
        <v>0</v>
      </c>
    </row>
    <row r="215" spans="1:14">
      <c r="A215" s="24">
        <v>213</v>
      </c>
      <c r="B215" s="34">
        <f>NIFTY_dump!M216</f>
        <v>0</v>
      </c>
      <c r="C215" s="35">
        <f>VLOOKUP(A215,NIFTY_dump!$A$4:$G$2003,7,0)</f>
        <v>0</v>
      </c>
      <c r="D215" s="35">
        <f>VLOOKUP(A215,NIFTY_dump!$A$4:$H$2003,8,0)</f>
        <v>0</v>
      </c>
      <c r="E215" s="24">
        <f>VLOOKUP(A215,NIFTY_dump!$A$4:$D$2003,4,0)</f>
        <v>0</v>
      </c>
      <c r="F215" s="24">
        <f>VLOOKUP(A215,NIFTY_dump!$A$4:$C$2003,3,0)</f>
        <v>0</v>
      </c>
      <c r="G215" s="24">
        <f>VLOOKUP(A215,NIFTY_dump!$A$4:$E$2003,5,0)</f>
        <v>0</v>
      </c>
      <c r="H215" s="24">
        <f>VLOOKUP(A215,NIFTY_dump!$A$4:$F$2003,6,0)</f>
        <v>0</v>
      </c>
      <c r="I215" s="35">
        <f>VLOOKUP(A215,NIFTY_dump!$A$4:$S$2003,19,0)</f>
        <v>0</v>
      </c>
      <c r="J215" s="35">
        <f>VLOOKUP(A215,NIFTY_dump!$A$4:$R$2003,18,0)</f>
        <v>0</v>
      </c>
      <c r="K215" s="24">
        <f>VLOOKUP(A215,NIFTY_dump!$A$4:$V$2003,22,0)</f>
        <v>0</v>
      </c>
      <c r="L215" s="24">
        <f>VLOOKUP(A215,NIFTY_dump!$A$4:$W$2003,23,0)</f>
        <v>0</v>
      </c>
      <c r="M215" s="24">
        <f>VLOOKUP(A215,NIFTY_dump!$A$4:$U$2003,21,0)</f>
        <v>0</v>
      </c>
      <c r="N215" s="24">
        <f>VLOOKUP(A215,NIFTY_dump!$A$4:$T$2003,20,0)</f>
        <v>0</v>
      </c>
    </row>
    <row r="216" spans="1:14">
      <c r="A216" s="24">
        <v>214</v>
      </c>
      <c r="B216" s="34">
        <f>NIFTY_dump!M217</f>
        <v>0</v>
      </c>
      <c r="C216" s="35">
        <f>VLOOKUP(A216,NIFTY_dump!$A$4:$G$2003,7,0)</f>
        <v>0</v>
      </c>
      <c r="D216" s="35">
        <f>VLOOKUP(A216,NIFTY_dump!$A$4:$H$2003,8,0)</f>
        <v>0</v>
      </c>
      <c r="E216" s="24">
        <f>VLOOKUP(A216,NIFTY_dump!$A$4:$D$2003,4,0)</f>
        <v>0</v>
      </c>
      <c r="F216" s="24">
        <f>VLOOKUP(A216,NIFTY_dump!$A$4:$C$2003,3,0)</f>
        <v>0</v>
      </c>
      <c r="G216" s="24">
        <f>VLOOKUP(A216,NIFTY_dump!$A$4:$E$2003,5,0)</f>
        <v>0</v>
      </c>
      <c r="H216" s="24">
        <f>VLOOKUP(A216,NIFTY_dump!$A$4:$F$2003,6,0)</f>
        <v>0</v>
      </c>
      <c r="I216" s="35">
        <f>VLOOKUP(A216,NIFTY_dump!$A$4:$S$2003,19,0)</f>
        <v>0</v>
      </c>
      <c r="J216" s="35">
        <f>VLOOKUP(A216,NIFTY_dump!$A$4:$R$2003,18,0)</f>
        <v>0</v>
      </c>
      <c r="K216" s="24">
        <f>VLOOKUP(A216,NIFTY_dump!$A$4:$V$2003,22,0)</f>
        <v>0</v>
      </c>
      <c r="L216" s="24">
        <f>VLOOKUP(A216,NIFTY_dump!$A$4:$W$2003,23,0)</f>
        <v>0</v>
      </c>
      <c r="M216" s="24">
        <f>VLOOKUP(A216,NIFTY_dump!$A$4:$U$2003,21,0)</f>
        <v>0</v>
      </c>
      <c r="N216" s="24">
        <f>VLOOKUP(A216,NIFTY_dump!$A$4:$T$2003,20,0)</f>
        <v>0</v>
      </c>
    </row>
    <row r="217" spans="1:14">
      <c r="A217" s="24">
        <v>215</v>
      </c>
      <c r="B217" s="34">
        <f>NIFTY_dump!M218</f>
        <v>0</v>
      </c>
      <c r="C217" s="35">
        <f>VLOOKUP(A217,NIFTY_dump!$A$4:$G$2003,7,0)</f>
        <v>0</v>
      </c>
      <c r="D217" s="35">
        <f>VLOOKUP(A217,NIFTY_dump!$A$4:$H$2003,8,0)</f>
        <v>0</v>
      </c>
      <c r="E217" s="24">
        <f>VLOOKUP(A217,NIFTY_dump!$A$4:$D$2003,4,0)</f>
        <v>0</v>
      </c>
      <c r="F217" s="24">
        <f>VLOOKUP(A217,NIFTY_dump!$A$4:$C$2003,3,0)</f>
        <v>0</v>
      </c>
      <c r="G217" s="24">
        <f>VLOOKUP(A217,NIFTY_dump!$A$4:$E$2003,5,0)</f>
        <v>0</v>
      </c>
      <c r="H217" s="24">
        <f>VLOOKUP(A217,NIFTY_dump!$A$4:$F$2003,6,0)</f>
        <v>0</v>
      </c>
      <c r="I217" s="35">
        <f>VLOOKUP(A217,NIFTY_dump!$A$4:$S$2003,19,0)</f>
        <v>0</v>
      </c>
      <c r="J217" s="35">
        <f>VLOOKUP(A217,NIFTY_dump!$A$4:$R$2003,18,0)</f>
        <v>0</v>
      </c>
      <c r="K217" s="24">
        <f>VLOOKUP(A217,NIFTY_dump!$A$4:$V$2003,22,0)</f>
        <v>0</v>
      </c>
      <c r="L217" s="24">
        <f>VLOOKUP(A217,NIFTY_dump!$A$4:$W$2003,23,0)</f>
        <v>0</v>
      </c>
      <c r="M217" s="24">
        <f>VLOOKUP(A217,NIFTY_dump!$A$4:$U$2003,21,0)</f>
        <v>0</v>
      </c>
      <c r="N217" s="24">
        <f>VLOOKUP(A217,NIFTY_dump!$A$4:$T$2003,20,0)</f>
        <v>0</v>
      </c>
    </row>
    <row r="218" spans="1:14">
      <c r="A218" s="24">
        <v>216</v>
      </c>
      <c r="B218" s="34">
        <f>NIFTY_dump!M219</f>
        <v>0</v>
      </c>
      <c r="C218" s="35">
        <f>VLOOKUP(A218,NIFTY_dump!$A$4:$G$2003,7,0)</f>
        <v>0</v>
      </c>
      <c r="D218" s="35">
        <f>VLOOKUP(A218,NIFTY_dump!$A$4:$H$2003,8,0)</f>
        <v>0</v>
      </c>
      <c r="E218" s="24">
        <f>VLOOKUP(A218,NIFTY_dump!$A$4:$D$2003,4,0)</f>
        <v>0</v>
      </c>
      <c r="F218" s="24">
        <f>VLOOKUP(A218,NIFTY_dump!$A$4:$C$2003,3,0)</f>
        <v>0</v>
      </c>
      <c r="G218" s="24">
        <f>VLOOKUP(A218,NIFTY_dump!$A$4:$E$2003,5,0)</f>
        <v>0</v>
      </c>
      <c r="H218" s="24">
        <f>VLOOKUP(A218,NIFTY_dump!$A$4:$F$2003,6,0)</f>
        <v>0</v>
      </c>
      <c r="I218" s="35">
        <f>VLOOKUP(A218,NIFTY_dump!$A$4:$S$2003,19,0)</f>
        <v>0</v>
      </c>
      <c r="J218" s="35">
        <f>VLOOKUP(A218,NIFTY_dump!$A$4:$R$2003,18,0)</f>
        <v>0</v>
      </c>
      <c r="K218" s="24">
        <f>VLOOKUP(A218,NIFTY_dump!$A$4:$V$2003,22,0)</f>
        <v>0</v>
      </c>
      <c r="L218" s="24">
        <f>VLOOKUP(A218,NIFTY_dump!$A$4:$W$2003,23,0)</f>
        <v>0</v>
      </c>
      <c r="M218" s="24">
        <f>VLOOKUP(A218,NIFTY_dump!$A$4:$U$2003,21,0)</f>
        <v>0</v>
      </c>
      <c r="N218" s="24">
        <f>VLOOKUP(A218,NIFTY_dump!$A$4:$T$2003,20,0)</f>
        <v>0</v>
      </c>
    </row>
    <row r="219" spans="1:14">
      <c r="A219" s="24">
        <v>217</v>
      </c>
      <c r="B219" s="34">
        <f>NIFTY_dump!M220</f>
        <v>0</v>
      </c>
      <c r="C219" s="35">
        <f>VLOOKUP(A219,NIFTY_dump!$A$4:$G$2003,7,0)</f>
        <v>0</v>
      </c>
      <c r="D219" s="35">
        <f>VLOOKUP(A219,NIFTY_dump!$A$4:$H$2003,8,0)</f>
        <v>0</v>
      </c>
      <c r="E219" s="24">
        <f>VLOOKUP(A219,NIFTY_dump!$A$4:$D$2003,4,0)</f>
        <v>0</v>
      </c>
      <c r="F219" s="24">
        <f>VLOOKUP(A219,NIFTY_dump!$A$4:$C$2003,3,0)</f>
        <v>0</v>
      </c>
      <c r="G219" s="24">
        <f>VLOOKUP(A219,NIFTY_dump!$A$4:$E$2003,5,0)</f>
        <v>0</v>
      </c>
      <c r="H219" s="24">
        <f>VLOOKUP(A219,NIFTY_dump!$A$4:$F$2003,6,0)</f>
        <v>0</v>
      </c>
      <c r="I219" s="35">
        <f>VLOOKUP(A219,NIFTY_dump!$A$4:$S$2003,19,0)</f>
        <v>0</v>
      </c>
      <c r="J219" s="35">
        <f>VLOOKUP(A219,NIFTY_dump!$A$4:$R$2003,18,0)</f>
        <v>0</v>
      </c>
      <c r="K219" s="24">
        <f>VLOOKUP(A219,NIFTY_dump!$A$4:$V$2003,22,0)</f>
        <v>0</v>
      </c>
      <c r="L219" s="24">
        <f>VLOOKUP(A219,NIFTY_dump!$A$4:$W$2003,23,0)</f>
        <v>0</v>
      </c>
      <c r="M219" s="24">
        <f>VLOOKUP(A219,NIFTY_dump!$A$4:$U$2003,21,0)</f>
        <v>0</v>
      </c>
      <c r="N219" s="24">
        <f>VLOOKUP(A219,NIFTY_dump!$A$4:$T$2003,20,0)</f>
        <v>0</v>
      </c>
    </row>
    <row r="220" spans="1:14">
      <c r="A220" s="24">
        <v>218</v>
      </c>
      <c r="B220" s="34">
        <f>NIFTY_dump!M221</f>
        <v>0</v>
      </c>
      <c r="C220" s="35">
        <f>VLOOKUP(A220,NIFTY_dump!$A$4:$G$2003,7,0)</f>
        <v>0</v>
      </c>
      <c r="D220" s="35">
        <f>VLOOKUP(A220,NIFTY_dump!$A$4:$H$2003,8,0)</f>
        <v>0</v>
      </c>
      <c r="E220" s="24">
        <f>VLOOKUP(A220,NIFTY_dump!$A$4:$D$2003,4,0)</f>
        <v>0</v>
      </c>
      <c r="F220" s="24">
        <f>VLOOKUP(A220,NIFTY_dump!$A$4:$C$2003,3,0)</f>
        <v>0</v>
      </c>
      <c r="G220" s="24">
        <f>VLOOKUP(A220,NIFTY_dump!$A$4:$E$2003,5,0)</f>
        <v>0</v>
      </c>
      <c r="H220" s="24">
        <f>VLOOKUP(A220,NIFTY_dump!$A$4:$F$2003,6,0)</f>
        <v>0</v>
      </c>
      <c r="I220" s="35">
        <f>VLOOKUP(A220,NIFTY_dump!$A$4:$S$2003,19,0)</f>
        <v>0</v>
      </c>
      <c r="J220" s="35">
        <f>VLOOKUP(A220,NIFTY_dump!$A$4:$R$2003,18,0)</f>
        <v>0</v>
      </c>
      <c r="K220" s="24">
        <f>VLOOKUP(A220,NIFTY_dump!$A$4:$V$2003,22,0)</f>
        <v>0</v>
      </c>
      <c r="L220" s="24">
        <f>VLOOKUP(A220,NIFTY_dump!$A$4:$W$2003,23,0)</f>
        <v>0</v>
      </c>
      <c r="M220" s="24">
        <f>VLOOKUP(A220,NIFTY_dump!$A$4:$U$2003,21,0)</f>
        <v>0</v>
      </c>
      <c r="N220" s="24">
        <f>VLOOKUP(A220,NIFTY_dump!$A$4:$T$2003,20,0)</f>
        <v>0</v>
      </c>
    </row>
    <row r="221" spans="1:14">
      <c r="A221" s="24">
        <v>219</v>
      </c>
      <c r="B221" s="34">
        <f>NIFTY_dump!M222</f>
        <v>0</v>
      </c>
      <c r="C221" s="35">
        <f>VLOOKUP(A221,NIFTY_dump!$A$4:$G$2003,7,0)</f>
        <v>0</v>
      </c>
      <c r="D221" s="35">
        <f>VLOOKUP(A221,NIFTY_dump!$A$4:$H$2003,8,0)</f>
        <v>0</v>
      </c>
      <c r="E221" s="24">
        <f>VLOOKUP(A221,NIFTY_dump!$A$4:$D$2003,4,0)</f>
        <v>0</v>
      </c>
      <c r="F221" s="24">
        <f>VLOOKUP(A221,NIFTY_dump!$A$4:$C$2003,3,0)</f>
        <v>0</v>
      </c>
      <c r="G221" s="24">
        <f>VLOOKUP(A221,NIFTY_dump!$A$4:$E$2003,5,0)</f>
        <v>0</v>
      </c>
      <c r="H221" s="24">
        <f>VLOOKUP(A221,NIFTY_dump!$A$4:$F$2003,6,0)</f>
        <v>0</v>
      </c>
      <c r="I221" s="35">
        <f>VLOOKUP(A221,NIFTY_dump!$A$4:$S$2003,19,0)</f>
        <v>0</v>
      </c>
      <c r="J221" s="35">
        <f>VLOOKUP(A221,NIFTY_dump!$A$4:$R$2003,18,0)</f>
        <v>0</v>
      </c>
      <c r="K221" s="24">
        <f>VLOOKUP(A221,NIFTY_dump!$A$4:$V$2003,22,0)</f>
        <v>0</v>
      </c>
      <c r="L221" s="24">
        <f>VLOOKUP(A221,NIFTY_dump!$A$4:$W$2003,23,0)</f>
        <v>0</v>
      </c>
      <c r="M221" s="24">
        <f>VLOOKUP(A221,NIFTY_dump!$A$4:$U$2003,21,0)</f>
        <v>0</v>
      </c>
      <c r="N221" s="24">
        <f>VLOOKUP(A221,NIFTY_dump!$A$4:$T$2003,20,0)</f>
        <v>0</v>
      </c>
    </row>
    <row r="222" spans="1:14">
      <c r="A222" s="24">
        <v>220</v>
      </c>
      <c r="B222" s="34">
        <f>NIFTY_dump!M223</f>
        <v>0</v>
      </c>
      <c r="C222" s="35">
        <f>VLOOKUP(A222,NIFTY_dump!$A$4:$G$2003,7,0)</f>
        <v>0</v>
      </c>
      <c r="D222" s="35">
        <f>VLOOKUP(A222,NIFTY_dump!$A$4:$H$2003,8,0)</f>
        <v>0</v>
      </c>
      <c r="E222" s="24">
        <f>VLOOKUP(A222,NIFTY_dump!$A$4:$D$2003,4,0)</f>
        <v>0</v>
      </c>
      <c r="F222" s="24">
        <f>VLOOKUP(A222,NIFTY_dump!$A$4:$C$2003,3,0)</f>
        <v>0</v>
      </c>
      <c r="G222" s="24">
        <f>VLOOKUP(A222,NIFTY_dump!$A$4:$E$2003,5,0)</f>
        <v>0</v>
      </c>
      <c r="H222" s="24">
        <f>VLOOKUP(A222,NIFTY_dump!$A$4:$F$2003,6,0)</f>
        <v>0</v>
      </c>
      <c r="I222" s="35">
        <f>VLOOKUP(A222,NIFTY_dump!$A$4:$S$2003,19,0)</f>
        <v>0</v>
      </c>
      <c r="J222" s="35">
        <f>VLOOKUP(A222,NIFTY_dump!$A$4:$R$2003,18,0)</f>
        <v>0</v>
      </c>
      <c r="K222" s="24">
        <f>VLOOKUP(A222,NIFTY_dump!$A$4:$V$2003,22,0)</f>
        <v>0</v>
      </c>
      <c r="L222" s="24">
        <f>VLOOKUP(A222,NIFTY_dump!$A$4:$W$2003,23,0)</f>
        <v>0</v>
      </c>
      <c r="M222" s="24">
        <f>VLOOKUP(A222,NIFTY_dump!$A$4:$U$2003,21,0)</f>
        <v>0</v>
      </c>
      <c r="N222" s="24">
        <f>VLOOKUP(A222,NIFTY_dump!$A$4:$T$2003,20,0)</f>
        <v>0</v>
      </c>
    </row>
    <row r="223" spans="1:14">
      <c r="A223" s="24">
        <v>221</v>
      </c>
      <c r="B223" s="34">
        <f>NIFTY_dump!M224</f>
        <v>0</v>
      </c>
      <c r="C223" s="35">
        <f>VLOOKUP(A223,NIFTY_dump!$A$4:$G$2003,7,0)</f>
        <v>0</v>
      </c>
      <c r="D223" s="35">
        <f>VLOOKUP(A223,NIFTY_dump!$A$4:$H$2003,8,0)</f>
        <v>0</v>
      </c>
      <c r="E223" s="24">
        <f>VLOOKUP(A223,NIFTY_dump!$A$4:$D$2003,4,0)</f>
        <v>0</v>
      </c>
      <c r="F223" s="24">
        <f>VLOOKUP(A223,NIFTY_dump!$A$4:$C$2003,3,0)</f>
        <v>0</v>
      </c>
      <c r="G223" s="24">
        <f>VLOOKUP(A223,NIFTY_dump!$A$4:$E$2003,5,0)</f>
        <v>0</v>
      </c>
      <c r="H223" s="24">
        <f>VLOOKUP(A223,NIFTY_dump!$A$4:$F$2003,6,0)</f>
        <v>0</v>
      </c>
      <c r="I223" s="35">
        <f>VLOOKUP(A223,NIFTY_dump!$A$4:$S$2003,19,0)</f>
        <v>0</v>
      </c>
      <c r="J223" s="35">
        <f>VLOOKUP(A223,NIFTY_dump!$A$4:$R$2003,18,0)</f>
        <v>0</v>
      </c>
      <c r="K223" s="24">
        <f>VLOOKUP(A223,NIFTY_dump!$A$4:$V$2003,22,0)</f>
        <v>0</v>
      </c>
      <c r="L223" s="24">
        <f>VLOOKUP(A223,NIFTY_dump!$A$4:$W$2003,23,0)</f>
        <v>0</v>
      </c>
      <c r="M223" s="24">
        <f>VLOOKUP(A223,NIFTY_dump!$A$4:$U$2003,21,0)</f>
        <v>0</v>
      </c>
      <c r="N223" s="24">
        <f>VLOOKUP(A223,NIFTY_dump!$A$4:$T$2003,20,0)</f>
        <v>0</v>
      </c>
    </row>
    <row r="224" spans="1:14">
      <c r="A224" s="24">
        <v>222</v>
      </c>
      <c r="B224" s="34">
        <f>NIFTY_dump!M225</f>
        <v>0</v>
      </c>
      <c r="C224" s="35">
        <f>VLOOKUP(A224,NIFTY_dump!$A$4:$G$2003,7,0)</f>
        <v>0</v>
      </c>
      <c r="D224" s="35">
        <f>VLOOKUP(A224,NIFTY_dump!$A$4:$H$2003,8,0)</f>
        <v>0</v>
      </c>
      <c r="E224" s="24">
        <f>VLOOKUP(A224,NIFTY_dump!$A$4:$D$2003,4,0)</f>
        <v>0</v>
      </c>
      <c r="F224" s="24">
        <f>VLOOKUP(A224,NIFTY_dump!$A$4:$C$2003,3,0)</f>
        <v>0</v>
      </c>
      <c r="G224" s="24">
        <f>VLOOKUP(A224,NIFTY_dump!$A$4:$E$2003,5,0)</f>
        <v>0</v>
      </c>
      <c r="H224" s="24">
        <f>VLOOKUP(A224,NIFTY_dump!$A$4:$F$2003,6,0)</f>
        <v>0</v>
      </c>
      <c r="I224" s="35">
        <f>VLOOKUP(A224,NIFTY_dump!$A$4:$S$2003,19,0)</f>
        <v>0</v>
      </c>
      <c r="J224" s="35">
        <f>VLOOKUP(A224,NIFTY_dump!$A$4:$R$2003,18,0)</f>
        <v>0</v>
      </c>
      <c r="K224" s="24">
        <f>VLOOKUP(A224,NIFTY_dump!$A$4:$V$2003,22,0)</f>
        <v>0</v>
      </c>
      <c r="L224" s="24">
        <f>VLOOKUP(A224,NIFTY_dump!$A$4:$W$2003,23,0)</f>
        <v>0</v>
      </c>
      <c r="M224" s="24">
        <f>VLOOKUP(A224,NIFTY_dump!$A$4:$U$2003,21,0)</f>
        <v>0</v>
      </c>
      <c r="N224" s="24">
        <f>VLOOKUP(A224,NIFTY_dump!$A$4:$T$2003,20,0)</f>
        <v>0</v>
      </c>
    </row>
    <row r="225" spans="1:14">
      <c r="A225" s="24">
        <v>223</v>
      </c>
      <c r="B225" s="34">
        <f>NIFTY_dump!M226</f>
        <v>0</v>
      </c>
      <c r="C225" s="35">
        <f>VLOOKUP(A225,NIFTY_dump!$A$4:$G$2003,7,0)</f>
        <v>0</v>
      </c>
      <c r="D225" s="35">
        <f>VLOOKUP(A225,NIFTY_dump!$A$4:$H$2003,8,0)</f>
        <v>0</v>
      </c>
      <c r="E225" s="24">
        <f>VLOOKUP(A225,NIFTY_dump!$A$4:$D$2003,4,0)</f>
        <v>0</v>
      </c>
      <c r="F225" s="24">
        <f>VLOOKUP(A225,NIFTY_dump!$A$4:$C$2003,3,0)</f>
        <v>0</v>
      </c>
      <c r="G225" s="24">
        <f>VLOOKUP(A225,NIFTY_dump!$A$4:$E$2003,5,0)</f>
        <v>0</v>
      </c>
      <c r="H225" s="24">
        <f>VLOOKUP(A225,NIFTY_dump!$A$4:$F$2003,6,0)</f>
        <v>0</v>
      </c>
      <c r="I225" s="35">
        <f>VLOOKUP(A225,NIFTY_dump!$A$4:$S$2003,19,0)</f>
        <v>0</v>
      </c>
      <c r="J225" s="35">
        <f>VLOOKUP(A225,NIFTY_dump!$A$4:$R$2003,18,0)</f>
        <v>0</v>
      </c>
      <c r="K225" s="24">
        <f>VLOOKUP(A225,NIFTY_dump!$A$4:$V$2003,22,0)</f>
        <v>0</v>
      </c>
      <c r="L225" s="24">
        <f>VLOOKUP(A225,NIFTY_dump!$A$4:$W$2003,23,0)</f>
        <v>0</v>
      </c>
      <c r="M225" s="24">
        <f>VLOOKUP(A225,NIFTY_dump!$A$4:$U$2003,21,0)</f>
        <v>0</v>
      </c>
      <c r="N225" s="24">
        <f>VLOOKUP(A225,NIFTY_dump!$A$4:$T$2003,20,0)</f>
        <v>0</v>
      </c>
    </row>
    <row r="226" spans="1:14">
      <c r="A226" s="24">
        <v>224</v>
      </c>
      <c r="B226" s="34">
        <f>NIFTY_dump!M227</f>
        <v>0</v>
      </c>
      <c r="C226" s="35">
        <f>VLOOKUP(A226,NIFTY_dump!$A$4:$G$2003,7,0)</f>
        <v>0</v>
      </c>
      <c r="D226" s="35">
        <f>VLOOKUP(A226,NIFTY_dump!$A$4:$H$2003,8,0)</f>
        <v>0</v>
      </c>
      <c r="E226" s="24">
        <f>VLOOKUP(A226,NIFTY_dump!$A$4:$D$2003,4,0)</f>
        <v>0</v>
      </c>
      <c r="F226" s="24">
        <f>VLOOKUP(A226,NIFTY_dump!$A$4:$C$2003,3,0)</f>
        <v>0</v>
      </c>
      <c r="G226" s="24">
        <f>VLOOKUP(A226,NIFTY_dump!$A$4:$E$2003,5,0)</f>
        <v>0</v>
      </c>
      <c r="H226" s="24">
        <f>VLOOKUP(A226,NIFTY_dump!$A$4:$F$2003,6,0)</f>
        <v>0</v>
      </c>
      <c r="I226" s="35">
        <f>VLOOKUP(A226,NIFTY_dump!$A$4:$S$2003,19,0)</f>
        <v>0</v>
      </c>
      <c r="J226" s="35">
        <f>VLOOKUP(A226,NIFTY_dump!$A$4:$R$2003,18,0)</f>
        <v>0</v>
      </c>
      <c r="K226" s="24">
        <f>VLOOKUP(A226,NIFTY_dump!$A$4:$V$2003,22,0)</f>
        <v>0</v>
      </c>
      <c r="L226" s="24">
        <f>VLOOKUP(A226,NIFTY_dump!$A$4:$W$2003,23,0)</f>
        <v>0</v>
      </c>
      <c r="M226" s="24">
        <f>VLOOKUP(A226,NIFTY_dump!$A$4:$U$2003,21,0)</f>
        <v>0</v>
      </c>
      <c r="N226" s="24">
        <f>VLOOKUP(A226,NIFTY_dump!$A$4:$T$2003,20,0)</f>
        <v>0</v>
      </c>
    </row>
    <row r="227" spans="1:14">
      <c r="A227" s="24">
        <v>225</v>
      </c>
      <c r="B227" s="34">
        <f>NIFTY_dump!M228</f>
        <v>0</v>
      </c>
      <c r="C227" s="35">
        <f>VLOOKUP(A227,NIFTY_dump!$A$4:$G$2003,7,0)</f>
        <v>0</v>
      </c>
      <c r="D227" s="35">
        <f>VLOOKUP(A227,NIFTY_dump!$A$4:$H$2003,8,0)</f>
        <v>0</v>
      </c>
      <c r="E227" s="24">
        <f>VLOOKUP(A227,NIFTY_dump!$A$4:$D$2003,4,0)</f>
        <v>0</v>
      </c>
      <c r="F227" s="24">
        <f>VLOOKUP(A227,NIFTY_dump!$A$4:$C$2003,3,0)</f>
        <v>0</v>
      </c>
      <c r="G227" s="24">
        <f>VLOOKUP(A227,NIFTY_dump!$A$4:$E$2003,5,0)</f>
        <v>0</v>
      </c>
      <c r="H227" s="24">
        <f>VLOOKUP(A227,NIFTY_dump!$A$4:$F$2003,6,0)</f>
        <v>0</v>
      </c>
      <c r="I227" s="35">
        <f>VLOOKUP(A227,NIFTY_dump!$A$4:$S$2003,19,0)</f>
        <v>0</v>
      </c>
      <c r="J227" s="35">
        <f>VLOOKUP(A227,NIFTY_dump!$A$4:$R$2003,18,0)</f>
        <v>0</v>
      </c>
      <c r="K227" s="24">
        <f>VLOOKUP(A227,NIFTY_dump!$A$4:$V$2003,22,0)</f>
        <v>0</v>
      </c>
      <c r="L227" s="24">
        <f>VLOOKUP(A227,NIFTY_dump!$A$4:$W$2003,23,0)</f>
        <v>0</v>
      </c>
      <c r="M227" s="24">
        <f>VLOOKUP(A227,NIFTY_dump!$A$4:$U$2003,21,0)</f>
        <v>0</v>
      </c>
      <c r="N227" s="24">
        <f>VLOOKUP(A227,NIFTY_dump!$A$4:$T$2003,20,0)</f>
        <v>0</v>
      </c>
    </row>
    <row r="228" spans="1:14">
      <c r="A228" s="24">
        <v>226</v>
      </c>
      <c r="B228" s="34">
        <f>NIFTY_dump!M229</f>
        <v>0</v>
      </c>
      <c r="C228" s="35">
        <f>VLOOKUP(A228,NIFTY_dump!$A$4:$G$2003,7,0)</f>
        <v>0</v>
      </c>
      <c r="D228" s="35">
        <f>VLOOKUP(A228,NIFTY_dump!$A$4:$H$2003,8,0)</f>
        <v>0</v>
      </c>
      <c r="E228" s="24">
        <f>VLOOKUP(A228,NIFTY_dump!$A$4:$D$2003,4,0)</f>
        <v>0</v>
      </c>
      <c r="F228" s="24">
        <f>VLOOKUP(A228,NIFTY_dump!$A$4:$C$2003,3,0)</f>
        <v>0</v>
      </c>
      <c r="G228" s="24">
        <f>VLOOKUP(A228,NIFTY_dump!$A$4:$E$2003,5,0)</f>
        <v>0</v>
      </c>
      <c r="H228" s="24">
        <f>VLOOKUP(A228,NIFTY_dump!$A$4:$F$2003,6,0)</f>
        <v>0</v>
      </c>
      <c r="I228" s="35">
        <f>VLOOKUP(A228,NIFTY_dump!$A$4:$S$2003,19,0)</f>
        <v>0</v>
      </c>
      <c r="J228" s="35">
        <f>VLOOKUP(A228,NIFTY_dump!$A$4:$R$2003,18,0)</f>
        <v>0</v>
      </c>
      <c r="K228" s="24">
        <f>VLOOKUP(A228,NIFTY_dump!$A$4:$V$2003,22,0)</f>
        <v>0</v>
      </c>
      <c r="L228" s="24">
        <f>VLOOKUP(A228,NIFTY_dump!$A$4:$W$2003,23,0)</f>
        <v>0</v>
      </c>
      <c r="M228" s="24">
        <f>VLOOKUP(A228,NIFTY_dump!$A$4:$U$2003,21,0)</f>
        <v>0</v>
      </c>
      <c r="N228" s="24">
        <f>VLOOKUP(A228,NIFTY_dump!$A$4:$T$2003,20,0)</f>
        <v>0</v>
      </c>
    </row>
    <row r="229" spans="1:14">
      <c r="A229" s="24">
        <v>227</v>
      </c>
      <c r="B229" s="34">
        <f>NIFTY_dump!M230</f>
        <v>0</v>
      </c>
      <c r="C229" s="35">
        <f>VLOOKUP(A229,NIFTY_dump!$A$4:$G$2003,7,0)</f>
        <v>0</v>
      </c>
      <c r="D229" s="35">
        <f>VLOOKUP(A229,NIFTY_dump!$A$4:$H$2003,8,0)</f>
        <v>0</v>
      </c>
      <c r="E229" s="24">
        <f>VLOOKUP(A229,NIFTY_dump!$A$4:$D$2003,4,0)</f>
        <v>0</v>
      </c>
      <c r="F229" s="24">
        <f>VLOOKUP(A229,NIFTY_dump!$A$4:$C$2003,3,0)</f>
        <v>0</v>
      </c>
      <c r="G229" s="24">
        <f>VLOOKUP(A229,NIFTY_dump!$A$4:$E$2003,5,0)</f>
        <v>0</v>
      </c>
      <c r="H229" s="24">
        <f>VLOOKUP(A229,NIFTY_dump!$A$4:$F$2003,6,0)</f>
        <v>0</v>
      </c>
      <c r="I229" s="35">
        <f>VLOOKUP(A229,NIFTY_dump!$A$4:$S$2003,19,0)</f>
        <v>0</v>
      </c>
      <c r="J229" s="35">
        <f>VLOOKUP(A229,NIFTY_dump!$A$4:$R$2003,18,0)</f>
        <v>0</v>
      </c>
      <c r="K229" s="24">
        <f>VLOOKUP(A229,NIFTY_dump!$A$4:$V$2003,22,0)</f>
        <v>0</v>
      </c>
      <c r="L229" s="24">
        <f>VLOOKUP(A229,NIFTY_dump!$A$4:$W$2003,23,0)</f>
        <v>0</v>
      </c>
      <c r="M229" s="24">
        <f>VLOOKUP(A229,NIFTY_dump!$A$4:$U$2003,21,0)</f>
        <v>0</v>
      </c>
      <c r="N229" s="24">
        <f>VLOOKUP(A229,NIFTY_dump!$A$4:$T$2003,20,0)</f>
        <v>0</v>
      </c>
    </row>
    <row r="230" spans="1:14">
      <c r="A230" s="24">
        <v>228</v>
      </c>
      <c r="B230" s="34">
        <f>NIFTY_dump!M231</f>
        <v>0</v>
      </c>
      <c r="C230" s="35">
        <f>VLOOKUP(A230,NIFTY_dump!$A$4:$G$2003,7,0)</f>
        <v>0</v>
      </c>
      <c r="D230" s="35">
        <f>VLOOKUP(A230,NIFTY_dump!$A$4:$H$2003,8,0)</f>
        <v>0</v>
      </c>
      <c r="E230" s="24">
        <f>VLOOKUP(A230,NIFTY_dump!$A$4:$D$2003,4,0)</f>
        <v>0</v>
      </c>
      <c r="F230" s="24">
        <f>VLOOKUP(A230,NIFTY_dump!$A$4:$C$2003,3,0)</f>
        <v>0</v>
      </c>
      <c r="G230" s="24">
        <f>VLOOKUP(A230,NIFTY_dump!$A$4:$E$2003,5,0)</f>
        <v>0</v>
      </c>
      <c r="H230" s="24">
        <f>VLOOKUP(A230,NIFTY_dump!$A$4:$F$2003,6,0)</f>
        <v>0</v>
      </c>
      <c r="I230" s="35">
        <f>VLOOKUP(A230,NIFTY_dump!$A$4:$S$2003,19,0)</f>
        <v>0</v>
      </c>
      <c r="J230" s="35">
        <f>VLOOKUP(A230,NIFTY_dump!$A$4:$R$2003,18,0)</f>
        <v>0</v>
      </c>
      <c r="K230" s="24">
        <f>VLOOKUP(A230,NIFTY_dump!$A$4:$V$2003,22,0)</f>
        <v>0</v>
      </c>
      <c r="L230" s="24">
        <f>VLOOKUP(A230,NIFTY_dump!$A$4:$W$2003,23,0)</f>
        <v>0</v>
      </c>
      <c r="M230" s="24">
        <f>VLOOKUP(A230,NIFTY_dump!$A$4:$U$2003,21,0)</f>
        <v>0</v>
      </c>
      <c r="N230" s="24">
        <f>VLOOKUP(A230,NIFTY_dump!$A$4:$T$2003,20,0)</f>
        <v>0</v>
      </c>
    </row>
    <row r="231" spans="1:14">
      <c r="A231" s="24">
        <v>229</v>
      </c>
      <c r="B231" s="34">
        <f>NIFTY_dump!M232</f>
        <v>0</v>
      </c>
      <c r="C231" s="35">
        <f>VLOOKUP(A231,NIFTY_dump!$A$4:$G$2003,7,0)</f>
        <v>0</v>
      </c>
      <c r="D231" s="35">
        <f>VLOOKUP(A231,NIFTY_dump!$A$4:$H$2003,8,0)</f>
        <v>0</v>
      </c>
      <c r="E231" s="24">
        <f>VLOOKUP(A231,NIFTY_dump!$A$4:$D$2003,4,0)</f>
        <v>0</v>
      </c>
      <c r="F231" s="24">
        <f>VLOOKUP(A231,NIFTY_dump!$A$4:$C$2003,3,0)</f>
        <v>0</v>
      </c>
      <c r="G231" s="24">
        <f>VLOOKUP(A231,NIFTY_dump!$A$4:$E$2003,5,0)</f>
        <v>0</v>
      </c>
      <c r="H231" s="24">
        <f>VLOOKUP(A231,NIFTY_dump!$A$4:$F$2003,6,0)</f>
        <v>0</v>
      </c>
      <c r="I231" s="35">
        <f>VLOOKUP(A231,NIFTY_dump!$A$4:$S$2003,19,0)</f>
        <v>0</v>
      </c>
      <c r="J231" s="35">
        <f>VLOOKUP(A231,NIFTY_dump!$A$4:$R$2003,18,0)</f>
        <v>0</v>
      </c>
      <c r="K231" s="24">
        <f>VLOOKUP(A231,NIFTY_dump!$A$4:$V$2003,22,0)</f>
        <v>0</v>
      </c>
      <c r="L231" s="24">
        <f>VLOOKUP(A231,NIFTY_dump!$A$4:$W$2003,23,0)</f>
        <v>0</v>
      </c>
      <c r="M231" s="24">
        <f>VLOOKUP(A231,NIFTY_dump!$A$4:$U$2003,21,0)</f>
        <v>0</v>
      </c>
      <c r="N231" s="24">
        <f>VLOOKUP(A231,NIFTY_dump!$A$4:$T$2003,20,0)</f>
        <v>0</v>
      </c>
    </row>
    <row r="232" spans="1:14">
      <c r="A232" s="24">
        <v>230</v>
      </c>
      <c r="B232" s="34">
        <f>NIFTY_dump!M233</f>
        <v>0</v>
      </c>
      <c r="C232" s="35">
        <f>VLOOKUP(A232,NIFTY_dump!$A$4:$G$2003,7,0)</f>
        <v>0</v>
      </c>
      <c r="D232" s="35">
        <f>VLOOKUP(A232,NIFTY_dump!$A$4:$H$2003,8,0)</f>
        <v>0</v>
      </c>
      <c r="E232" s="24">
        <f>VLOOKUP(A232,NIFTY_dump!$A$4:$D$2003,4,0)</f>
        <v>0</v>
      </c>
      <c r="F232" s="24">
        <f>VLOOKUP(A232,NIFTY_dump!$A$4:$C$2003,3,0)</f>
        <v>0</v>
      </c>
      <c r="G232" s="24">
        <f>VLOOKUP(A232,NIFTY_dump!$A$4:$E$2003,5,0)</f>
        <v>0</v>
      </c>
      <c r="H232" s="24">
        <f>VLOOKUP(A232,NIFTY_dump!$A$4:$F$2003,6,0)</f>
        <v>0</v>
      </c>
      <c r="I232" s="35">
        <f>VLOOKUP(A232,NIFTY_dump!$A$4:$S$2003,19,0)</f>
        <v>0</v>
      </c>
      <c r="J232" s="35">
        <f>VLOOKUP(A232,NIFTY_dump!$A$4:$R$2003,18,0)</f>
        <v>0</v>
      </c>
      <c r="K232" s="24">
        <f>VLOOKUP(A232,NIFTY_dump!$A$4:$V$2003,22,0)</f>
        <v>0</v>
      </c>
      <c r="L232" s="24">
        <f>VLOOKUP(A232,NIFTY_dump!$A$4:$W$2003,23,0)</f>
        <v>0</v>
      </c>
      <c r="M232" s="24">
        <f>VLOOKUP(A232,NIFTY_dump!$A$4:$U$2003,21,0)</f>
        <v>0</v>
      </c>
      <c r="N232" s="24">
        <f>VLOOKUP(A232,NIFTY_dump!$A$4:$T$2003,20,0)</f>
        <v>0</v>
      </c>
    </row>
    <row r="233" spans="1:14">
      <c r="A233" s="24">
        <v>231</v>
      </c>
      <c r="B233" s="34">
        <f>NIFTY_dump!M234</f>
        <v>0</v>
      </c>
      <c r="C233" s="35">
        <f>VLOOKUP(A233,NIFTY_dump!$A$4:$G$2003,7,0)</f>
        <v>0</v>
      </c>
      <c r="D233" s="35">
        <f>VLOOKUP(A233,NIFTY_dump!$A$4:$H$2003,8,0)</f>
        <v>0</v>
      </c>
      <c r="E233" s="24">
        <f>VLOOKUP(A233,NIFTY_dump!$A$4:$D$2003,4,0)</f>
        <v>0</v>
      </c>
      <c r="F233" s="24">
        <f>VLOOKUP(A233,NIFTY_dump!$A$4:$C$2003,3,0)</f>
        <v>0</v>
      </c>
      <c r="G233" s="24">
        <f>VLOOKUP(A233,NIFTY_dump!$A$4:$E$2003,5,0)</f>
        <v>0</v>
      </c>
      <c r="H233" s="24">
        <f>VLOOKUP(A233,NIFTY_dump!$A$4:$F$2003,6,0)</f>
        <v>0</v>
      </c>
      <c r="I233" s="35">
        <f>VLOOKUP(A233,NIFTY_dump!$A$4:$S$2003,19,0)</f>
        <v>0</v>
      </c>
      <c r="J233" s="35">
        <f>VLOOKUP(A233,NIFTY_dump!$A$4:$R$2003,18,0)</f>
        <v>0</v>
      </c>
      <c r="K233" s="24">
        <f>VLOOKUP(A233,NIFTY_dump!$A$4:$V$2003,22,0)</f>
        <v>0</v>
      </c>
      <c r="L233" s="24">
        <f>VLOOKUP(A233,NIFTY_dump!$A$4:$W$2003,23,0)</f>
        <v>0</v>
      </c>
      <c r="M233" s="24">
        <f>VLOOKUP(A233,NIFTY_dump!$A$4:$U$2003,21,0)</f>
        <v>0</v>
      </c>
      <c r="N233" s="24">
        <f>VLOOKUP(A233,NIFTY_dump!$A$4:$T$2003,20,0)</f>
        <v>0</v>
      </c>
    </row>
    <row r="234" spans="1:14">
      <c r="A234" s="24">
        <v>232</v>
      </c>
      <c r="B234" s="34">
        <f>NIFTY_dump!M235</f>
        <v>0</v>
      </c>
      <c r="C234" s="35">
        <f>VLOOKUP(A234,NIFTY_dump!$A$4:$G$2003,7,0)</f>
        <v>0</v>
      </c>
      <c r="D234" s="35">
        <f>VLOOKUP(A234,NIFTY_dump!$A$4:$H$2003,8,0)</f>
        <v>0</v>
      </c>
      <c r="E234" s="24">
        <f>VLOOKUP(A234,NIFTY_dump!$A$4:$D$2003,4,0)</f>
        <v>0</v>
      </c>
      <c r="F234" s="24">
        <f>VLOOKUP(A234,NIFTY_dump!$A$4:$C$2003,3,0)</f>
        <v>0</v>
      </c>
      <c r="G234" s="24">
        <f>VLOOKUP(A234,NIFTY_dump!$A$4:$E$2003,5,0)</f>
        <v>0</v>
      </c>
      <c r="H234" s="24">
        <f>VLOOKUP(A234,NIFTY_dump!$A$4:$F$2003,6,0)</f>
        <v>0</v>
      </c>
      <c r="I234" s="35">
        <f>VLOOKUP(A234,NIFTY_dump!$A$4:$S$2003,19,0)</f>
        <v>0</v>
      </c>
      <c r="J234" s="35">
        <f>VLOOKUP(A234,NIFTY_dump!$A$4:$R$2003,18,0)</f>
        <v>0</v>
      </c>
      <c r="K234" s="24">
        <f>VLOOKUP(A234,NIFTY_dump!$A$4:$V$2003,22,0)</f>
        <v>0</v>
      </c>
      <c r="L234" s="24">
        <f>VLOOKUP(A234,NIFTY_dump!$A$4:$W$2003,23,0)</f>
        <v>0</v>
      </c>
      <c r="M234" s="24">
        <f>VLOOKUP(A234,NIFTY_dump!$A$4:$U$2003,21,0)</f>
        <v>0</v>
      </c>
      <c r="N234" s="24">
        <f>VLOOKUP(A234,NIFTY_dump!$A$4:$T$2003,20,0)</f>
        <v>0</v>
      </c>
    </row>
    <row r="235" spans="1:14">
      <c r="A235" s="24">
        <v>233</v>
      </c>
      <c r="B235" s="34">
        <f>NIFTY_dump!M236</f>
        <v>0</v>
      </c>
      <c r="C235" s="35">
        <f>VLOOKUP(A235,NIFTY_dump!$A$4:$G$2003,7,0)</f>
        <v>0</v>
      </c>
      <c r="D235" s="35">
        <f>VLOOKUP(A235,NIFTY_dump!$A$4:$H$2003,8,0)</f>
        <v>0</v>
      </c>
      <c r="E235" s="24">
        <f>VLOOKUP(A235,NIFTY_dump!$A$4:$D$2003,4,0)</f>
        <v>0</v>
      </c>
      <c r="F235" s="24">
        <f>VLOOKUP(A235,NIFTY_dump!$A$4:$C$2003,3,0)</f>
        <v>0</v>
      </c>
      <c r="G235" s="24">
        <f>VLOOKUP(A235,NIFTY_dump!$A$4:$E$2003,5,0)</f>
        <v>0</v>
      </c>
      <c r="H235" s="24">
        <f>VLOOKUP(A235,NIFTY_dump!$A$4:$F$2003,6,0)</f>
        <v>0</v>
      </c>
      <c r="I235" s="35">
        <f>VLOOKUP(A235,NIFTY_dump!$A$4:$S$2003,19,0)</f>
        <v>0</v>
      </c>
      <c r="J235" s="35">
        <f>VLOOKUP(A235,NIFTY_dump!$A$4:$R$2003,18,0)</f>
        <v>0</v>
      </c>
      <c r="K235" s="24">
        <f>VLOOKUP(A235,NIFTY_dump!$A$4:$V$2003,22,0)</f>
        <v>0</v>
      </c>
      <c r="L235" s="24">
        <f>VLOOKUP(A235,NIFTY_dump!$A$4:$W$2003,23,0)</f>
        <v>0</v>
      </c>
      <c r="M235" s="24">
        <f>VLOOKUP(A235,NIFTY_dump!$A$4:$U$2003,21,0)</f>
        <v>0</v>
      </c>
      <c r="N235" s="24">
        <f>VLOOKUP(A235,NIFTY_dump!$A$4:$T$2003,20,0)</f>
        <v>0</v>
      </c>
    </row>
    <row r="236" spans="1:14">
      <c r="A236" s="24">
        <v>234</v>
      </c>
      <c r="B236" s="34">
        <f>NIFTY_dump!M237</f>
        <v>0</v>
      </c>
      <c r="C236" s="35">
        <f>VLOOKUP(A236,NIFTY_dump!$A$4:$G$2003,7,0)</f>
        <v>0</v>
      </c>
      <c r="D236" s="35">
        <f>VLOOKUP(A236,NIFTY_dump!$A$4:$H$2003,8,0)</f>
        <v>0</v>
      </c>
      <c r="E236" s="24">
        <f>VLOOKUP(A236,NIFTY_dump!$A$4:$D$2003,4,0)</f>
        <v>0</v>
      </c>
      <c r="F236" s="24">
        <f>VLOOKUP(A236,NIFTY_dump!$A$4:$C$2003,3,0)</f>
        <v>0</v>
      </c>
      <c r="G236" s="24">
        <f>VLOOKUP(A236,NIFTY_dump!$A$4:$E$2003,5,0)</f>
        <v>0</v>
      </c>
      <c r="H236" s="24">
        <f>VLOOKUP(A236,NIFTY_dump!$A$4:$F$2003,6,0)</f>
        <v>0</v>
      </c>
      <c r="I236" s="35">
        <f>VLOOKUP(A236,NIFTY_dump!$A$4:$S$2003,19,0)</f>
        <v>0</v>
      </c>
      <c r="J236" s="35">
        <f>VLOOKUP(A236,NIFTY_dump!$A$4:$R$2003,18,0)</f>
        <v>0</v>
      </c>
      <c r="K236" s="24">
        <f>VLOOKUP(A236,NIFTY_dump!$A$4:$V$2003,22,0)</f>
        <v>0</v>
      </c>
      <c r="L236" s="24">
        <f>VLOOKUP(A236,NIFTY_dump!$A$4:$W$2003,23,0)</f>
        <v>0</v>
      </c>
      <c r="M236" s="24">
        <f>VLOOKUP(A236,NIFTY_dump!$A$4:$U$2003,21,0)</f>
        <v>0</v>
      </c>
      <c r="N236" s="24">
        <f>VLOOKUP(A236,NIFTY_dump!$A$4:$T$2003,20,0)</f>
        <v>0</v>
      </c>
    </row>
    <row r="237" spans="1:14">
      <c r="A237" s="24">
        <v>235</v>
      </c>
      <c r="B237" s="34">
        <f>NIFTY_dump!M238</f>
        <v>0</v>
      </c>
      <c r="C237" s="35">
        <f>VLOOKUP(A237,NIFTY_dump!$A$4:$G$2003,7,0)</f>
        <v>0</v>
      </c>
      <c r="D237" s="35">
        <f>VLOOKUP(A237,NIFTY_dump!$A$4:$H$2003,8,0)</f>
        <v>0</v>
      </c>
      <c r="E237" s="24">
        <f>VLOOKUP(A237,NIFTY_dump!$A$4:$D$2003,4,0)</f>
        <v>0</v>
      </c>
      <c r="F237" s="24">
        <f>VLOOKUP(A237,NIFTY_dump!$A$4:$C$2003,3,0)</f>
        <v>0</v>
      </c>
      <c r="G237" s="24">
        <f>VLOOKUP(A237,NIFTY_dump!$A$4:$E$2003,5,0)</f>
        <v>0</v>
      </c>
      <c r="H237" s="24">
        <f>VLOOKUP(A237,NIFTY_dump!$A$4:$F$2003,6,0)</f>
        <v>0</v>
      </c>
      <c r="I237" s="35">
        <f>VLOOKUP(A237,NIFTY_dump!$A$4:$S$2003,19,0)</f>
        <v>0</v>
      </c>
      <c r="J237" s="35">
        <f>VLOOKUP(A237,NIFTY_dump!$A$4:$R$2003,18,0)</f>
        <v>0</v>
      </c>
      <c r="K237" s="24">
        <f>VLOOKUP(A237,NIFTY_dump!$A$4:$V$2003,22,0)</f>
        <v>0</v>
      </c>
      <c r="L237" s="24">
        <f>VLOOKUP(A237,NIFTY_dump!$A$4:$W$2003,23,0)</f>
        <v>0</v>
      </c>
      <c r="M237" s="24">
        <f>VLOOKUP(A237,NIFTY_dump!$A$4:$U$2003,21,0)</f>
        <v>0</v>
      </c>
      <c r="N237" s="24">
        <f>VLOOKUP(A237,NIFTY_dump!$A$4:$T$2003,20,0)</f>
        <v>0</v>
      </c>
    </row>
    <row r="238" spans="1:14">
      <c r="A238" s="24">
        <v>236</v>
      </c>
      <c r="B238" s="34">
        <f>NIFTY_dump!M239</f>
        <v>0</v>
      </c>
      <c r="C238" s="35">
        <f>VLOOKUP(A238,NIFTY_dump!$A$4:$G$2003,7,0)</f>
        <v>0</v>
      </c>
      <c r="D238" s="35">
        <f>VLOOKUP(A238,NIFTY_dump!$A$4:$H$2003,8,0)</f>
        <v>0</v>
      </c>
      <c r="E238" s="24">
        <f>VLOOKUP(A238,NIFTY_dump!$A$4:$D$2003,4,0)</f>
        <v>0</v>
      </c>
      <c r="F238" s="24">
        <f>VLOOKUP(A238,NIFTY_dump!$A$4:$C$2003,3,0)</f>
        <v>0</v>
      </c>
      <c r="G238" s="24">
        <f>VLOOKUP(A238,NIFTY_dump!$A$4:$E$2003,5,0)</f>
        <v>0</v>
      </c>
      <c r="H238" s="24">
        <f>VLOOKUP(A238,NIFTY_dump!$A$4:$F$2003,6,0)</f>
        <v>0</v>
      </c>
      <c r="I238" s="35">
        <f>VLOOKUP(A238,NIFTY_dump!$A$4:$S$2003,19,0)</f>
        <v>0</v>
      </c>
      <c r="J238" s="35">
        <f>VLOOKUP(A238,NIFTY_dump!$A$4:$R$2003,18,0)</f>
        <v>0</v>
      </c>
      <c r="K238" s="24">
        <f>VLOOKUP(A238,NIFTY_dump!$A$4:$V$2003,22,0)</f>
        <v>0</v>
      </c>
      <c r="L238" s="24">
        <f>VLOOKUP(A238,NIFTY_dump!$A$4:$W$2003,23,0)</f>
        <v>0</v>
      </c>
      <c r="M238" s="24">
        <f>VLOOKUP(A238,NIFTY_dump!$A$4:$U$2003,21,0)</f>
        <v>0</v>
      </c>
      <c r="N238" s="24">
        <f>VLOOKUP(A238,NIFTY_dump!$A$4:$T$2003,20,0)</f>
        <v>0</v>
      </c>
    </row>
    <row r="239" spans="1:14">
      <c r="A239" s="24">
        <v>237</v>
      </c>
      <c r="B239" s="34">
        <f>NIFTY_dump!M240</f>
        <v>0</v>
      </c>
      <c r="C239" s="35">
        <f>VLOOKUP(A239,NIFTY_dump!$A$4:$G$2003,7,0)</f>
        <v>0</v>
      </c>
      <c r="D239" s="35">
        <f>VLOOKUP(A239,NIFTY_dump!$A$4:$H$2003,8,0)</f>
        <v>0</v>
      </c>
      <c r="E239" s="24">
        <f>VLOOKUP(A239,NIFTY_dump!$A$4:$D$2003,4,0)</f>
        <v>0</v>
      </c>
      <c r="F239" s="24">
        <f>VLOOKUP(A239,NIFTY_dump!$A$4:$C$2003,3,0)</f>
        <v>0</v>
      </c>
      <c r="G239" s="24">
        <f>VLOOKUP(A239,NIFTY_dump!$A$4:$E$2003,5,0)</f>
        <v>0</v>
      </c>
      <c r="H239" s="24">
        <f>VLOOKUP(A239,NIFTY_dump!$A$4:$F$2003,6,0)</f>
        <v>0</v>
      </c>
      <c r="I239" s="35">
        <f>VLOOKUP(A239,NIFTY_dump!$A$4:$S$2003,19,0)</f>
        <v>0</v>
      </c>
      <c r="J239" s="35">
        <f>VLOOKUP(A239,NIFTY_dump!$A$4:$R$2003,18,0)</f>
        <v>0</v>
      </c>
      <c r="K239" s="24">
        <f>VLOOKUP(A239,NIFTY_dump!$A$4:$V$2003,22,0)</f>
        <v>0</v>
      </c>
      <c r="L239" s="24">
        <f>VLOOKUP(A239,NIFTY_dump!$A$4:$W$2003,23,0)</f>
        <v>0</v>
      </c>
      <c r="M239" s="24">
        <f>VLOOKUP(A239,NIFTY_dump!$A$4:$U$2003,21,0)</f>
        <v>0</v>
      </c>
      <c r="N239" s="24">
        <f>VLOOKUP(A239,NIFTY_dump!$A$4:$T$2003,20,0)</f>
        <v>0</v>
      </c>
    </row>
    <row r="240" spans="1:14">
      <c r="A240" s="24">
        <v>238</v>
      </c>
      <c r="B240" s="34">
        <f>NIFTY_dump!M241</f>
        <v>0</v>
      </c>
      <c r="C240" s="35">
        <f>VLOOKUP(A240,NIFTY_dump!$A$4:$G$2003,7,0)</f>
        <v>0</v>
      </c>
      <c r="D240" s="35">
        <f>VLOOKUP(A240,NIFTY_dump!$A$4:$H$2003,8,0)</f>
        <v>0</v>
      </c>
      <c r="E240" s="24">
        <f>VLOOKUP(A240,NIFTY_dump!$A$4:$D$2003,4,0)</f>
        <v>0</v>
      </c>
      <c r="F240" s="24">
        <f>VLOOKUP(A240,NIFTY_dump!$A$4:$C$2003,3,0)</f>
        <v>0</v>
      </c>
      <c r="G240" s="24">
        <f>VLOOKUP(A240,NIFTY_dump!$A$4:$E$2003,5,0)</f>
        <v>0</v>
      </c>
      <c r="H240" s="24">
        <f>VLOOKUP(A240,NIFTY_dump!$A$4:$F$2003,6,0)</f>
        <v>0</v>
      </c>
      <c r="I240" s="35">
        <f>VLOOKUP(A240,NIFTY_dump!$A$4:$S$2003,19,0)</f>
        <v>0</v>
      </c>
      <c r="J240" s="35">
        <f>VLOOKUP(A240,NIFTY_dump!$A$4:$R$2003,18,0)</f>
        <v>0</v>
      </c>
      <c r="K240" s="24">
        <f>VLOOKUP(A240,NIFTY_dump!$A$4:$V$2003,22,0)</f>
        <v>0</v>
      </c>
      <c r="L240" s="24">
        <f>VLOOKUP(A240,NIFTY_dump!$A$4:$W$2003,23,0)</f>
        <v>0</v>
      </c>
      <c r="M240" s="24">
        <f>VLOOKUP(A240,NIFTY_dump!$A$4:$U$2003,21,0)</f>
        <v>0</v>
      </c>
      <c r="N240" s="24">
        <f>VLOOKUP(A240,NIFTY_dump!$A$4:$T$2003,20,0)</f>
        <v>0</v>
      </c>
    </row>
    <row r="241" spans="1:14">
      <c r="A241" s="24">
        <v>239</v>
      </c>
      <c r="B241" s="34">
        <f>NIFTY_dump!M242</f>
        <v>0</v>
      </c>
      <c r="C241" s="35">
        <f>VLOOKUP(A241,NIFTY_dump!$A$4:$G$2003,7,0)</f>
        <v>0</v>
      </c>
      <c r="D241" s="35">
        <f>VLOOKUP(A241,NIFTY_dump!$A$4:$H$2003,8,0)</f>
        <v>0</v>
      </c>
      <c r="E241" s="24">
        <f>VLOOKUP(A241,NIFTY_dump!$A$4:$D$2003,4,0)</f>
        <v>0</v>
      </c>
      <c r="F241" s="24">
        <f>VLOOKUP(A241,NIFTY_dump!$A$4:$C$2003,3,0)</f>
        <v>0</v>
      </c>
      <c r="G241" s="24">
        <f>VLOOKUP(A241,NIFTY_dump!$A$4:$E$2003,5,0)</f>
        <v>0</v>
      </c>
      <c r="H241" s="24">
        <f>VLOOKUP(A241,NIFTY_dump!$A$4:$F$2003,6,0)</f>
        <v>0</v>
      </c>
      <c r="I241" s="35">
        <f>VLOOKUP(A241,NIFTY_dump!$A$4:$S$2003,19,0)</f>
        <v>0</v>
      </c>
      <c r="J241" s="35">
        <f>VLOOKUP(A241,NIFTY_dump!$A$4:$R$2003,18,0)</f>
        <v>0</v>
      </c>
      <c r="K241" s="24">
        <f>VLOOKUP(A241,NIFTY_dump!$A$4:$V$2003,22,0)</f>
        <v>0</v>
      </c>
      <c r="L241" s="24">
        <f>VLOOKUP(A241,NIFTY_dump!$A$4:$W$2003,23,0)</f>
        <v>0</v>
      </c>
      <c r="M241" s="24">
        <f>VLOOKUP(A241,NIFTY_dump!$A$4:$U$2003,21,0)</f>
        <v>0</v>
      </c>
      <c r="N241" s="24">
        <f>VLOOKUP(A241,NIFTY_dump!$A$4:$T$2003,20,0)</f>
        <v>0</v>
      </c>
    </row>
    <row r="242" spans="1:14">
      <c r="A242" s="24">
        <v>240</v>
      </c>
      <c r="B242" s="34">
        <f>NIFTY_dump!M243</f>
        <v>0</v>
      </c>
      <c r="C242" s="35">
        <f>VLOOKUP(A242,NIFTY_dump!$A$4:$G$2003,7,0)</f>
        <v>0</v>
      </c>
      <c r="D242" s="35">
        <f>VLOOKUP(A242,NIFTY_dump!$A$4:$H$2003,8,0)</f>
        <v>0</v>
      </c>
      <c r="E242" s="24">
        <f>VLOOKUP(A242,NIFTY_dump!$A$4:$D$2003,4,0)</f>
        <v>0</v>
      </c>
      <c r="F242" s="24">
        <f>VLOOKUP(A242,NIFTY_dump!$A$4:$C$2003,3,0)</f>
        <v>0</v>
      </c>
      <c r="G242" s="24">
        <f>VLOOKUP(A242,NIFTY_dump!$A$4:$E$2003,5,0)</f>
        <v>0</v>
      </c>
      <c r="H242" s="24">
        <f>VLOOKUP(A242,NIFTY_dump!$A$4:$F$2003,6,0)</f>
        <v>0</v>
      </c>
      <c r="I242" s="35">
        <f>VLOOKUP(A242,NIFTY_dump!$A$4:$S$2003,19,0)</f>
        <v>0</v>
      </c>
      <c r="J242" s="35">
        <f>VLOOKUP(A242,NIFTY_dump!$A$4:$R$2003,18,0)</f>
        <v>0</v>
      </c>
      <c r="K242" s="24">
        <f>VLOOKUP(A242,NIFTY_dump!$A$4:$V$2003,22,0)</f>
        <v>0</v>
      </c>
      <c r="L242" s="24">
        <f>VLOOKUP(A242,NIFTY_dump!$A$4:$W$2003,23,0)</f>
        <v>0</v>
      </c>
      <c r="M242" s="24">
        <f>VLOOKUP(A242,NIFTY_dump!$A$4:$U$2003,21,0)</f>
        <v>0</v>
      </c>
      <c r="N242" s="24">
        <f>VLOOKUP(A242,NIFTY_dump!$A$4:$T$2003,20,0)</f>
        <v>0</v>
      </c>
    </row>
    <row r="243" spans="1:14">
      <c r="A243" s="24">
        <v>241</v>
      </c>
      <c r="B243" s="34">
        <f>NIFTY_dump!M244</f>
        <v>0</v>
      </c>
      <c r="C243" s="35">
        <f>VLOOKUP(A243,NIFTY_dump!$A$4:$G$2003,7,0)</f>
        <v>0</v>
      </c>
      <c r="D243" s="35">
        <f>VLOOKUP(A243,NIFTY_dump!$A$4:$H$2003,8,0)</f>
        <v>0</v>
      </c>
      <c r="E243" s="24">
        <f>VLOOKUP(A243,NIFTY_dump!$A$4:$D$2003,4,0)</f>
        <v>0</v>
      </c>
      <c r="F243" s="24">
        <f>VLOOKUP(A243,NIFTY_dump!$A$4:$C$2003,3,0)</f>
        <v>0</v>
      </c>
      <c r="G243" s="24">
        <f>VLOOKUP(A243,NIFTY_dump!$A$4:$E$2003,5,0)</f>
        <v>0</v>
      </c>
      <c r="H243" s="24">
        <f>VLOOKUP(A243,NIFTY_dump!$A$4:$F$2003,6,0)</f>
        <v>0</v>
      </c>
      <c r="I243" s="35">
        <f>VLOOKUP(A243,NIFTY_dump!$A$4:$S$2003,19,0)</f>
        <v>0</v>
      </c>
      <c r="J243" s="35">
        <f>VLOOKUP(A243,NIFTY_dump!$A$4:$R$2003,18,0)</f>
        <v>0</v>
      </c>
      <c r="K243" s="24">
        <f>VLOOKUP(A243,NIFTY_dump!$A$4:$V$2003,22,0)</f>
        <v>0</v>
      </c>
      <c r="L243" s="24">
        <f>VLOOKUP(A243,NIFTY_dump!$A$4:$W$2003,23,0)</f>
        <v>0</v>
      </c>
      <c r="M243" s="24">
        <f>VLOOKUP(A243,NIFTY_dump!$A$4:$U$2003,21,0)</f>
        <v>0</v>
      </c>
      <c r="N243" s="24">
        <f>VLOOKUP(A243,NIFTY_dump!$A$4:$T$2003,20,0)</f>
        <v>0</v>
      </c>
    </row>
    <row r="244" spans="1:14">
      <c r="A244" s="24">
        <v>242</v>
      </c>
      <c r="B244" s="34">
        <f>NIFTY_dump!M245</f>
        <v>0</v>
      </c>
      <c r="C244" s="35">
        <f>VLOOKUP(A244,NIFTY_dump!$A$4:$G$2003,7,0)</f>
        <v>0</v>
      </c>
      <c r="D244" s="35">
        <f>VLOOKUP(A244,NIFTY_dump!$A$4:$H$2003,8,0)</f>
        <v>0</v>
      </c>
      <c r="E244" s="24">
        <f>VLOOKUP(A244,NIFTY_dump!$A$4:$D$2003,4,0)</f>
        <v>0</v>
      </c>
      <c r="F244" s="24">
        <f>VLOOKUP(A244,NIFTY_dump!$A$4:$C$2003,3,0)</f>
        <v>0</v>
      </c>
      <c r="G244" s="24">
        <f>VLOOKUP(A244,NIFTY_dump!$A$4:$E$2003,5,0)</f>
        <v>0</v>
      </c>
      <c r="H244" s="24">
        <f>VLOOKUP(A244,NIFTY_dump!$A$4:$F$2003,6,0)</f>
        <v>0</v>
      </c>
      <c r="I244" s="35">
        <f>VLOOKUP(A244,NIFTY_dump!$A$4:$S$2003,19,0)</f>
        <v>0</v>
      </c>
      <c r="J244" s="35">
        <f>VLOOKUP(A244,NIFTY_dump!$A$4:$R$2003,18,0)</f>
        <v>0</v>
      </c>
      <c r="K244" s="24">
        <f>VLOOKUP(A244,NIFTY_dump!$A$4:$V$2003,22,0)</f>
        <v>0</v>
      </c>
      <c r="L244" s="24">
        <f>VLOOKUP(A244,NIFTY_dump!$A$4:$W$2003,23,0)</f>
        <v>0</v>
      </c>
      <c r="M244" s="24">
        <f>VLOOKUP(A244,NIFTY_dump!$A$4:$U$2003,21,0)</f>
        <v>0</v>
      </c>
      <c r="N244" s="24">
        <f>VLOOKUP(A244,NIFTY_dump!$A$4:$T$2003,20,0)</f>
        <v>0</v>
      </c>
    </row>
    <row r="245" spans="1:14">
      <c r="A245" s="24">
        <v>243</v>
      </c>
      <c r="B245" s="34">
        <f>NIFTY_dump!M246</f>
        <v>0</v>
      </c>
      <c r="C245" s="35">
        <f>VLOOKUP(A245,NIFTY_dump!$A$4:$G$2003,7,0)</f>
        <v>0</v>
      </c>
      <c r="D245" s="35">
        <f>VLOOKUP(A245,NIFTY_dump!$A$4:$H$2003,8,0)</f>
        <v>0</v>
      </c>
      <c r="E245" s="24">
        <f>VLOOKUP(A245,NIFTY_dump!$A$4:$D$2003,4,0)</f>
        <v>0</v>
      </c>
      <c r="F245" s="24">
        <f>VLOOKUP(A245,NIFTY_dump!$A$4:$C$2003,3,0)</f>
        <v>0</v>
      </c>
      <c r="G245" s="24">
        <f>VLOOKUP(A245,NIFTY_dump!$A$4:$E$2003,5,0)</f>
        <v>0</v>
      </c>
      <c r="H245" s="24">
        <f>VLOOKUP(A245,NIFTY_dump!$A$4:$F$2003,6,0)</f>
        <v>0</v>
      </c>
      <c r="I245" s="35">
        <f>VLOOKUP(A245,NIFTY_dump!$A$4:$S$2003,19,0)</f>
        <v>0</v>
      </c>
      <c r="J245" s="35">
        <f>VLOOKUP(A245,NIFTY_dump!$A$4:$R$2003,18,0)</f>
        <v>0</v>
      </c>
      <c r="K245" s="24">
        <f>VLOOKUP(A245,NIFTY_dump!$A$4:$V$2003,22,0)</f>
        <v>0</v>
      </c>
      <c r="L245" s="24">
        <f>VLOOKUP(A245,NIFTY_dump!$A$4:$W$2003,23,0)</f>
        <v>0</v>
      </c>
      <c r="M245" s="24">
        <f>VLOOKUP(A245,NIFTY_dump!$A$4:$U$2003,21,0)</f>
        <v>0</v>
      </c>
      <c r="N245" s="24">
        <f>VLOOKUP(A245,NIFTY_dump!$A$4:$T$2003,20,0)</f>
        <v>0</v>
      </c>
    </row>
    <row r="246" spans="1:14">
      <c r="A246" s="24">
        <v>244</v>
      </c>
      <c r="B246" s="34">
        <f>NIFTY_dump!M247</f>
        <v>0</v>
      </c>
      <c r="C246" s="35">
        <f>VLOOKUP(A246,NIFTY_dump!$A$4:$G$2003,7,0)</f>
        <v>0</v>
      </c>
      <c r="D246" s="35">
        <f>VLOOKUP(A246,NIFTY_dump!$A$4:$H$2003,8,0)</f>
        <v>0</v>
      </c>
      <c r="E246" s="24">
        <f>VLOOKUP(A246,NIFTY_dump!$A$4:$D$2003,4,0)</f>
        <v>0</v>
      </c>
      <c r="F246" s="24">
        <f>VLOOKUP(A246,NIFTY_dump!$A$4:$C$2003,3,0)</f>
        <v>0</v>
      </c>
      <c r="G246" s="24">
        <f>VLOOKUP(A246,NIFTY_dump!$A$4:$E$2003,5,0)</f>
        <v>0</v>
      </c>
      <c r="H246" s="24">
        <f>VLOOKUP(A246,NIFTY_dump!$A$4:$F$2003,6,0)</f>
        <v>0</v>
      </c>
      <c r="I246" s="35">
        <f>VLOOKUP(A246,NIFTY_dump!$A$4:$S$2003,19,0)</f>
        <v>0</v>
      </c>
      <c r="J246" s="35">
        <f>VLOOKUP(A246,NIFTY_dump!$A$4:$R$2003,18,0)</f>
        <v>0</v>
      </c>
      <c r="K246" s="24">
        <f>VLOOKUP(A246,NIFTY_dump!$A$4:$V$2003,22,0)</f>
        <v>0</v>
      </c>
      <c r="L246" s="24">
        <f>VLOOKUP(A246,NIFTY_dump!$A$4:$W$2003,23,0)</f>
        <v>0</v>
      </c>
      <c r="M246" s="24">
        <f>VLOOKUP(A246,NIFTY_dump!$A$4:$U$2003,21,0)</f>
        <v>0</v>
      </c>
      <c r="N246" s="24">
        <f>VLOOKUP(A246,NIFTY_dump!$A$4:$T$2003,20,0)</f>
        <v>0</v>
      </c>
    </row>
    <row r="247" spans="1:14">
      <c r="A247" s="24">
        <v>245</v>
      </c>
      <c r="B247" s="34">
        <f>NIFTY_dump!M248</f>
        <v>0</v>
      </c>
      <c r="C247" s="35">
        <f>VLOOKUP(A247,NIFTY_dump!$A$4:$G$2003,7,0)</f>
        <v>0</v>
      </c>
      <c r="D247" s="35">
        <f>VLOOKUP(A247,NIFTY_dump!$A$4:$H$2003,8,0)</f>
        <v>0</v>
      </c>
      <c r="E247" s="24">
        <f>VLOOKUP(A247,NIFTY_dump!$A$4:$D$2003,4,0)</f>
        <v>0</v>
      </c>
      <c r="F247" s="24">
        <f>VLOOKUP(A247,NIFTY_dump!$A$4:$C$2003,3,0)</f>
        <v>0</v>
      </c>
      <c r="G247" s="24">
        <f>VLOOKUP(A247,NIFTY_dump!$A$4:$E$2003,5,0)</f>
        <v>0</v>
      </c>
      <c r="H247" s="24">
        <f>VLOOKUP(A247,NIFTY_dump!$A$4:$F$2003,6,0)</f>
        <v>0</v>
      </c>
      <c r="I247" s="35">
        <f>VLOOKUP(A247,NIFTY_dump!$A$4:$S$2003,19,0)</f>
        <v>0</v>
      </c>
      <c r="J247" s="35">
        <f>VLOOKUP(A247,NIFTY_dump!$A$4:$R$2003,18,0)</f>
        <v>0</v>
      </c>
      <c r="K247" s="24">
        <f>VLOOKUP(A247,NIFTY_dump!$A$4:$V$2003,22,0)</f>
        <v>0</v>
      </c>
      <c r="L247" s="24">
        <f>VLOOKUP(A247,NIFTY_dump!$A$4:$W$2003,23,0)</f>
        <v>0</v>
      </c>
      <c r="M247" s="24">
        <f>VLOOKUP(A247,NIFTY_dump!$A$4:$U$2003,21,0)</f>
        <v>0</v>
      </c>
      <c r="N247" s="24">
        <f>VLOOKUP(A247,NIFTY_dump!$A$4:$T$2003,20,0)</f>
        <v>0</v>
      </c>
    </row>
    <row r="248" spans="1:14">
      <c r="A248" s="24">
        <v>246</v>
      </c>
      <c r="B248" s="34">
        <f>NIFTY_dump!M249</f>
        <v>0</v>
      </c>
      <c r="C248" s="35">
        <f>VLOOKUP(A248,NIFTY_dump!$A$4:$G$2003,7,0)</f>
        <v>0</v>
      </c>
      <c r="D248" s="35">
        <f>VLOOKUP(A248,NIFTY_dump!$A$4:$H$2003,8,0)</f>
        <v>0</v>
      </c>
      <c r="E248" s="24">
        <f>VLOOKUP(A248,NIFTY_dump!$A$4:$D$2003,4,0)</f>
        <v>0</v>
      </c>
      <c r="F248" s="24">
        <f>VLOOKUP(A248,NIFTY_dump!$A$4:$C$2003,3,0)</f>
        <v>0</v>
      </c>
      <c r="G248" s="24">
        <f>VLOOKUP(A248,NIFTY_dump!$A$4:$E$2003,5,0)</f>
        <v>0</v>
      </c>
      <c r="H248" s="24">
        <f>VLOOKUP(A248,NIFTY_dump!$A$4:$F$2003,6,0)</f>
        <v>0</v>
      </c>
      <c r="I248" s="35">
        <f>VLOOKUP(A248,NIFTY_dump!$A$4:$S$2003,19,0)</f>
        <v>0</v>
      </c>
      <c r="J248" s="35">
        <f>VLOOKUP(A248,NIFTY_dump!$A$4:$R$2003,18,0)</f>
        <v>0</v>
      </c>
      <c r="K248" s="24">
        <f>VLOOKUP(A248,NIFTY_dump!$A$4:$V$2003,22,0)</f>
        <v>0</v>
      </c>
      <c r="L248" s="24">
        <f>VLOOKUP(A248,NIFTY_dump!$A$4:$W$2003,23,0)</f>
        <v>0</v>
      </c>
      <c r="M248" s="24">
        <f>VLOOKUP(A248,NIFTY_dump!$A$4:$U$2003,21,0)</f>
        <v>0</v>
      </c>
      <c r="N248" s="24">
        <f>VLOOKUP(A248,NIFTY_dump!$A$4:$T$2003,20,0)</f>
        <v>0</v>
      </c>
    </row>
    <row r="249" spans="1:14">
      <c r="A249" s="24">
        <v>247</v>
      </c>
      <c r="B249" s="34">
        <f>NIFTY_dump!M250</f>
        <v>0</v>
      </c>
      <c r="C249" s="35">
        <f>VLOOKUP(A249,NIFTY_dump!$A$4:$G$2003,7,0)</f>
        <v>0</v>
      </c>
      <c r="D249" s="35">
        <f>VLOOKUP(A249,NIFTY_dump!$A$4:$H$2003,8,0)</f>
        <v>0</v>
      </c>
      <c r="E249" s="24">
        <f>VLOOKUP(A249,NIFTY_dump!$A$4:$D$2003,4,0)</f>
        <v>0</v>
      </c>
      <c r="F249" s="24">
        <f>VLOOKUP(A249,NIFTY_dump!$A$4:$C$2003,3,0)</f>
        <v>0</v>
      </c>
      <c r="G249" s="24">
        <f>VLOOKUP(A249,NIFTY_dump!$A$4:$E$2003,5,0)</f>
        <v>0</v>
      </c>
      <c r="H249" s="24">
        <f>VLOOKUP(A249,NIFTY_dump!$A$4:$F$2003,6,0)</f>
        <v>0</v>
      </c>
      <c r="I249" s="35">
        <f>VLOOKUP(A249,NIFTY_dump!$A$4:$S$2003,19,0)</f>
        <v>0</v>
      </c>
      <c r="J249" s="35">
        <f>VLOOKUP(A249,NIFTY_dump!$A$4:$R$2003,18,0)</f>
        <v>0</v>
      </c>
      <c r="K249" s="24">
        <f>VLOOKUP(A249,NIFTY_dump!$A$4:$V$2003,22,0)</f>
        <v>0</v>
      </c>
      <c r="L249" s="24">
        <f>VLOOKUP(A249,NIFTY_dump!$A$4:$W$2003,23,0)</f>
        <v>0</v>
      </c>
      <c r="M249" s="24">
        <f>VLOOKUP(A249,NIFTY_dump!$A$4:$U$2003,21,0)</f>
        <v>0</v>
      </c>
      <c r="N249" s="24">
        <f>VLOOKUP(A249,NIFTY_dump!$A$4:$T$2003,20,0)</f>
        <v>0</v>
      </c>
    </row>
    <row r="250" spans="1:14">
      <c r="A250" s="24">
        <v>248</v>
      </c>
      <c r="B250" s="34">
        <f>NIFTY_dump!M251</f>
        <v>0</v>
      </c>
      <c r="C250" s="35">
        <f>VLOOKUP(A250,NIFTY_dump!$A$4:$G$2003,7,0)</f>
        <v>0</v>
      </c>
      <c r="D250" s="35">
        <f>VLOOKUP(A250,NIFTY_dump!$A$4:$H$2003,8,0)</f>
        <v>0</v>
      </c>
      <c r="E250" s="24">
        <f>VLOOKUP(A250,NIFTY_dump!$A$4:$D$2003,4,0)</f>
        <v>0</v>
      </c>
      <c r="F250" s="24">
        <f>VLOOKUP(A250,NIFTY_dump!$A$4:$C$2003,3,0)</f>
        <v>0</v>
      </c>
      <c r="G250" s="24">
        <f>VLOOKUP(A250,NIFTY_dump!$A$4:$E$2003,5,0)</f>
        <v>0</v>
      </c>
      <c r="H250" s="24">
        <f>VLOOKUP(A250,NIFTY_dump!$A$4:$F$2003,6,0)</f>
        <v>0</v>
      </c>
      <c r="I250" s="35">
        <f>VLOOKUP(A250,NIFTY_dump!$A$4:$S$2003,19,0)</f>
        <v>0</v>
      </c>
      <c r="J250" s="35">
        <f>VLOOKUP(A250,NIFTY_dump!$A$4:$R$2003,18,0)</f>
        <v>0</v>
      </c>
      <c r="K250" s="24">
        <f>VLOOKUP(A250,NIFTY_dump!$A$4:$V$2003,22,0)</f>
        <v>0</v>
      </c>
      <c r="L250" s="24">
        <f>VLOOKUP(A250,NIFTY_dump!$A$4:$W$2003,23,0)</f>
        <v>0</v>
      </c>
      <c r="M250" s="24">
        <f>VLOOKUP(A250,NIFTY_dump!$A$4:$U$2003,21,0)</f>
        <v>0</v>
      </c>
      <c r="N250" s="24">
        <f>VLOOKUP(A250,NIFTY_dump!$A$4:$T$2003,20,0)</f>
        <v>0</v>
      </c>
    </row>
    <row r="251" spans="1:14">
      <c r="A251" s="24">
        <v>249</v>
      </c>
      <c r="B251" s="34">
        <f>NIFTY_dump!M252</f>
        <v>0</v>
      </c>
      <c r="C251" s="35">
        <f>VLOOKUP(A251,NIFTY_dump!$A$4:$G$2003,7,0)</f>
        <v>0</v>
      </c>
      <c r="D251" s="35">
        <f>VLOOKUP(A251,NIFTY_dump!$A$4:$H$2003,8,0)</f>
        <v>0</v>
      </c>
      <c r="E251" s="24">
        <f>VLOOKUP(A251,NIFTY_dump!$A$4:$D$2003,4,0)</f>
        <v>0</v>
      </c>
      <c r="F251" s="24">
        <f>VLOOKUP(A251,NIFTY_dump!$A$4:$C$2003,3,0)</f>
        <v>0</v>
      </c>
      <c r="G251" s="24">
        <f>VLOOKUP(A251,NIFTY_dump!$A$4:$E$2003,5,0)</f>
        <v>0</v>
      </c>
      <c r="H251" s="24">
        <f>VLOOKUP(A251,NIFTY_dump!$A$4:$F$2003,6,0)</f>
        <v>0</v>
      </c>
      <c r="I251" s="35">
        <f>VLOOKUP(A251,NIFTY_dump!$A$4:$S$2003,19,0)</f>
        <v>0</v>
      </c>
      <c r="J251" s="35">
        <f>VLOOKUP(A251,NIFTY_dump!$A$4:$R$2003,18,0)</f>
        <v>0</v>
      </c>
      <c r="K251" s="24">
        <f>VLOOKUP(A251,NIFTY_dump!$A$4:$V$2003,22,0)</f>
        <v>0</v>
      </c>
      <c r="L251" s="24">
        <f>VLOOKUP(A251,NIFTY_dump!$A$4:$W$2003,23,0)</f>
        <v>0</v>
      </c>
      <c r="M251" s="24">
        <f>VLOOKUP(A251,NIFTY_dump!$A$4:$U$2003,21,0)</f>
        <v>0</v>
      </c>
      <c r="N251" s="24">
        <f>VLOOKUP(A251,NIFTY_dump!$A$4:$T$2003,20,0)</f>
        <v>0</v>
      </c>
    </row>
    <row r="252" spans="1:14">
      <c r="A252" s="24">
        <v>250</v>
      </c>
      <c r="B252" s="34">
        <f>NIFTY_dump!M253</f>
        <v>0</v>
      </c>
      <c r="C252" s="35">
        <f>VLOOKUP(A252,NIFTY_dump!$A$4:$G$2003,7,0)</f>
        <v>0</v>
      </c>
      <c r="D252" s="35">
        <f>VLOOKUP(A252,NIFTY_dump!$A$4:$H$2003,8,0)</f>
        <v>0</v>
      </c>
      <c r="E252" s="24">
        <f>VLOOKUP(A252,NIFTY_dump!$A$4:$D$2003,4,0)</f>
        <v>0</v>
      </c>
      <c r="F252" s="24">
        <f>VLOOKUP(A252,NIFTY_dump!$A$4:$C$2003,3,0)</f>
        <v>0</v>
      </c>
      <c r="G252" s="24">
        <f>VLOOKUP(A252,NIFTY_dump!$A$4:$E$2003,5,0)</f>
        <v>0</v>
      </c>
      <c r="H252" s="24">
        <f>VLOOKUP(A252,NIFTY_dump!$A$4:$F$2003,6,0)</f>
        <v>0</v>
      </c>
      <c r="I252" s="35">
        <f>VLOOKUP(A252,NIFTY_dump!$A$4:$S$2003,19,0)</f>
        <v>0</v>
      </c>
      <c r="J252" s="35">
        <f>VLOOKUP(A252,NIFTY_dump!$A$4:$R$2003,18,0)</f>
        <v>0</v>
      </c>
      <c r="K252" s="24">
        <f>VLOOKUP(A252,NIFTY_dump!$A$4:$V$2003,22,0)</f>
        <v>0</v>
      </c>
      <c r="L252" s="24">
        <f>VLOOKUP(A252,NIFTY_dump!$A$4:$W$2003,23,0)</f>
        <v>0</v>
      </c>
      <c r="M252" s="24">
        <f>VLOOKUP(A252,NIFTY_dump!$A$4:$U$2003,21,0)</f>
        <v>0</v>
      </c>
      <c r="N252" s="24">
        <f>VLOOKUP(A252,NIFTY_dump!$A$4:$T$2003,20,0)</f>
        <v>0</v>
      </c>
    </row>
    <row r="253" spans="1:14">
      <c r="A253" s="24">
        <v>251</v>
      </c>
      <c r="B253" s="34">
        <f>NIFTY_dump!M254</f>
        <v>0</v>
      </c>
      <c r="C253" s="35">
        <f>VLOOKUP(A253,NIFTY_dump!$A$4:$G$2003,7,0)</f>
        <v>0</v>
      </c>
      <c r="D253" s="35">
        <f>VLOOKUP(A253,NIFTY_dump!$A$4:$H$2003,8,0)</f>
        <v>0</v>
      </c>
      <c r="E253" s="24">
        <f>VLOOKUP(A253,NIFTY_dump!$A$4:$D$2003,4,0)</f>
        <v>0</v>
      </c>
      <c r="F253" s="24">
        <f>VLOOKUP(A253,NIFTY_dump!$A$4:$C$2003,3,0)</f>
        <v>0</v>
      </c>
      <c r="G253" s="24">
        <f>VLOOKUP(A253,NIFTY_dump!$A$4:$E$2003,5,0)</f>
        <v>0</v>
      </c>
      <c r="H253" s="24">
        <f>VLOOKUP(A253,NIFTY_dump!$A$4:$F$2003,6,0)</f>
        <v>0</v>
      </c>
      <c r="I253" s="35">
        <f>VLOOKUP(A253,NIFTY_dump!$A$4:$S$2003,19,0)</f>
        <v>0</v>
      </c>
      <c r="J253" s="35">
        <f>VLOOKUP(A253,NIFTY_dump!$A$4:$R$2003,18,0)</f>
        <v>0</v>
      </c>
      <c r="K253" s="24">
        <f>VLOOKUP(A253,NIFTY_dump!$A$4:$V$2003,22,0)</f>
        <v>0</v>
      </c>
      <c r="L253" s="24">
        <f>VLOOKUP(A253,NIFTY_dump!$A$4:$W$2003,23,0)</f>
        <v>0</v>
      </c>
      <c r="M253" s="24">
        <f>VLOOKUP(A253,NIFTY_dump!$A$4:$U$2003,21,0)</f>
        <v>0</v>
      </c>
      <c r="N253" s="24">
        <f>VLOOKUP(A253,NIFTY_dump!$A$4:$T$2003,20,0)</f>
        <v>0</v>
      </c>
    </row>
    <row r="254" spans="1:14">
      <c r="A254" s="24">
        <v>252</v>
      </c>
      <c r="B254" s="34">
        <f>NIFTY_dump!M255</f>
        <v>0</v>
      </c>
      <c r="C254" s="35">
        <f>VLOOKUP(A254,NIFTY_dump!$A$4:$G$2003,7,0)</f>
        <v>0</v>
      </c>
      <c r="D254" s="35">
        <f>VLOOKUP(A254,NIFTY_dump!$A$4:$H$2003,8,0)</f>
        <v>0</v>
      </c>
      <c r="E254" s="24">
        <f>VLOOKUP(A254,NIFTY_dump!$A$4:$D$2003,4,0)</f>
        <v>0</v>
      </c>
      <c r="F254" s="24">
        <f>VLOOKUP(A254,NIFTY_dump!$A$4:$C$2003,3,0)</f>
        <v>0</v>
      </c>
      <c r="G254" s="24">
        <f>VLOOKUP(A254,NIFTY_dump!$A$4:$E$2003,5,0)</f>
        <v>0</v>
      </c>
      <c r="H254" s="24">
        <f>VLOOKUP(A254,NIFTY_dump!$A$4:$F$2003,6,0)</f>
        <v>0</v>
      </c>
      <c r="I254" s="35">
        <f>VLOOKUP(A254,NIFTY_dump!$A$4:$S$2003,19,0)</f>
        <v>0</v>
      </c>
      <c r="J254" s="35">
        <f>VLOOKUP(A254,NIFTY_dump!$A$4:$R$2003,18,0)</f>
        <v>0</v>
      </c>
      <c r="K254" s="24">
        <f>VLOOKUP(A254,NIFTY_dump!$A$4:$V$2003,22,0)</f>
        <v>0</v>
      </c>
      <c r="L254" s="24">
        <f>VLOOKUP(A254,NIFTY_dump!$A$4:$W$2003,23,0)</f>
        <v>0</v>
      </c>
      <c r="M254" s="24">
        <f>VLOOKUP(A254,NIFTY_dump!$A$4:$U$2003,21,0)</f>
        <v>0</v>
      </c>
      <c r="N254" s="24">
        <f>VLOOKUP(A254,NIFTY_dump!$A$4:$T$2003,20,0)</f>
        <v>0</v>
      </c>
    </row>
    <row r="255" spans="1:14">
      <c r="A255" s="24">
        <v>253</v>
      </c>
      <c r="B255" s="34">
        <f>NIFTY_dump!M256</f>
        <v>0</v>
      </c>
      <c r="C255" s="35">
        <f>VLOOKUP(A255,NIFTY_dump!$A$4:$G$2003,7,0)</f>
        <v>0</v>
      </c>
      <c r="D255" s="35">
        <f>VLOOKUP(A255,NIFTY_dump!$A$4:$H$2003,8,0)</f>
        <v>0</v>
      </c>
      <c r="E255" s="24">
        <f>VLOOKUP(A255,NIFTY_dump!$A$4:$D$2003,4,0)</f>
        <v>0</v>
      </c>
      <c r="F255" s="24">
        <f>VLOOKUP(A255,NIFTY_dump!$A$4:$C$2003,3,0)</f>
        <v>0</v>
      </c>
      <c r="G255" s="24">
        <f>VLOOKUP(A255,NIFTY_dump!$A$4:$E$2003,5,0)</f>
        <v>0</v>
      </c>
      <c r="H255" s="24">
        <f>VLOOKUP(A255,NIFTY_dump!$A$4:$F$2003,6,0)</f>
        <v>0</v>
      </c>
      <c r="I255" s="35">
        <f>VLOOKUP(A255,NIFTY_dump!$A$4:$S$2003,19,0)</f>
        <v>0</v>
      </c>
      <c r="J255" s="35">
        <f>VLOOKUP(A255,NIFTY_dump!$A$4:$R$2003,18,0)</f>
        <v>0</v>
      </c>
      <c r="K255" s="24">
        <f>VLOOKUP(A255,NIFTY_dump!$A$4:$V$2003,22,0)</f>
        <v>0</v>
      </c>
      <c r="L255" s="24">
        <f>VLOOKUP(A255,NIFTY_dump!$A$4:$W$2003,23,0)</f>
        <v>0</v>
      </c>
      <c r="M255" s="24">
        <f>VLOOKUP(A255,NIFTY_dump!$A$4:$U$2003,21,0)</f>
        <v>0</v>
      </c>
      <c r="N255" s="24">
        <f>VLOOKUP(A255,NIFTY_dump!$A$4:$T$2003,20,0)</f>
        <v>0</v>
      </c>
    </row>
    <row r="256" spans="1:14">
      <c r="A256" s="24">
        <v>254</v>
      </c>
      <c r="B256" s="34">
        <f>NIFTY_dump!M257</f>
        <v>0</v>
      </c>
      <c r="C256" s="35">
        <f>VLOOKUP(A256,NIFTY_dump!$A$4:$G$2003,7,0)</f>
        <v>0</v>
      </c>
      <c r="D256" s="35">
        <f>VLOOKUP(A256,NIFTY_dump!$A$4:$H$2003,8,0)</f>
        <v>0</v>
      </c>
      <c r="E256" s="24">
        <f>VLOOKUP(A256,NIFTY_dump!$A$4:$D$2003,4,0)</f>
        <v>0</v>
      </c>
      <c r="F256" s="24">
        <f>VLOOKUP(A256,NIFTY_dump!$A$4:$C$2003,3,0)</f>
        <v>0</v>
      </c>
      <c r="G256" s="24">
        <f>VLOOKUP(A256,NIFTY_dump!$A$4:$E$2003,5,0)</f>
        <v>0</v>
      </c>
      <c r="H256" s="24">
        <f>VLOOKUP(A256,NIFTY_dump!$A$4:$F$2003,6,0)</f>
        <v>0</v>
      </c>
      <c r="I256" s="35">
        <f>VLOOKUP(A256,NIFTY_dump!$A$4:$S$2003,19,0)</f>
        <v>0</v>
      </c>
      <c r="J256" s="35">
        <f>VLOOKUP(A256,NIFTY_dump!$A$4:$R$2003,18,0)</f>
        <v>0</v>
      </c>
      <c r="K256" s="24">
        <f>VLOOKUP(A256,NIFTY_dump!$A$4:$V$2003,22,0)</f>
        <v>0</v>
      </c>
      <c r="L256" s="24">
        <f>VLOOKUP(A256,NIFTY_dump!$A$4:$W$2003,23,0)</f>
        <v>0</v>
      </c>
      <c r="M256" s="24">
        <f>VLOOKUP(A256,NIFTY_dump!$A$4:$U$2003,21,0)</f>
        <v>0</v>
      </c>
      <c r="N256" s="24">
        <f>VLOOKUP(A256,NIFTY_dump!$A$4:$T$2003,20,0)</f>
        <v>0</v>
      </c>
    </row>
    <row r="257" spans="1:14">
      <c r="A257" s="24">
        <v>255</v>
      </c>
      <c r="B257" s="34">
        <f>NIFTY_dump!M258</f>
        <v>0</v>
      </c>
      <c r="C257" s="35">
        <f>VLOOKUP(A257,NIFTY_dump!$A$4:$G$2003,7,0)</f>
        <v>0</v>
      </c>
      <c r="D257" s="35">
        <f>VLOOKUP(A257,NIFTY_dump!$A$4:$H$2003,8,0)</f>
        <v>0</v>
      </c>
      <c r="E257" s="24">
        <f>VLOOKUP(A257,NIFTY_dump!$A$4:$D$2003,4,0)</f>
        <v>0</v>
      </c>
      <c r="F257" s="24">
        <f>VLOOKUP(A257,NIFTY_dump!$A$4:$C$2003,3,0)</f>
        <v>0</v>
      </c>
      <c r="G257" s="24">
        <f>VLOOKUP(A257,NIFTY_dump!$A$4:$E$2003,5,0)</f>
        <v>0</v>
      </c>
      <c r="H257" s="24">
        <f>VLOOKUP(A257,NIFTY_dump!$A$4:$F$2003,6,0)</f>
        <v>0</v>
      </c>
      <c r="I257" s="35">
        <f>VLOOKUP(A257,NIFTY_dump!$A$4:$S$2003,19,0)</f>
        <v>0</v>
      </c>
      <c r="J257" s="35">
        <f>VLOOKUP(A257,NIFTY_dump!$A$4:$R$2003,18,0)</f>
        <v>0</v>
      </c>
      <c r="K257" s="24">
        <f>VLOOKUP(A257,NIFTY_dump!$A$4:$V$2003,22,0)</f>
        <v>0</v>
      </c>
      <c r="L257" s="24">
        <f>VLOOKUP(A257,NIFTY_dump!$A$4:$W$2003,23,0)</f>
        <v>0</v>
      </c>
      <c r="M257" s="24">
        <f>VLOOKUP(A257,NIFTY_dump!$A$4:$U$2003,21,0)</f>
        <v>0</v>
      </c>
      <c r="N257" s="24">
        <f>VLOOKUP(A257,NIFTY_dump!$A$4:$T$2003,20,0)</f>
        <v>0</v>
      </c>
    </row>
    <row r="258" spans="1:14">
      <c r="A258" s="24">
        <v>256</v>
      </c>
      <c r="B258" s="34">
        <f>NIFTY_dump!M259</f>
        <v>0</v>
      </c>
      <c r="C258" s="35">
        <f>VLOOKUP(A258,NIFTY_dump!$A$4:$G$2003,7,0)</f>
        <v>0</v>
      </c>
      <c r="D258" s="35">
        <f>VLOOKUP(A258,NIFTY_dump!$A$4:$H$2003,8,0)</f>
        <v>0</v>
      </c>
      <c r="E258" s="24">
        <f>VLOOKUP(A258,NIFTY_dump!$A$4:$D$2003,4,0)</f>
        <v>0</v>
      </c>
      <c r="F258" s="24">
        <f>VLOOKUP(A258,NIFTY_dump!$A$4:$C$2003,3,0)</f>
        <v>0</v>
      </c>
      <c r="G258" s="24">
        <f>VLOOKUP(A258,NIFTY_dump!$A$4:$E$2003,5,0)</f>
        <v>0</v>
      </c>
      <c r="H258" s="24">
        <f>VLOOKUP(A258,NIFTY_dump!$A$4:$F$2003,6,0)</f>
        <v>0</v>
      </c>
      <c r="I258" s="35">
        <f>VLOOKUP(A258,NIFTY_dump!$A$4:$S$2003,19,0)</f>
        <v>0</v>
      </c>
      <c r="J258" s="35">
        <f>VLOOKUP(A258,NIFTY_dump!$A$4:$R$2003,18,0)</f>
        <v>0</v>
      </c>
      <c r="K258" s="24">
        <f>VLOOKUP(A258,NIFTY_dump!$A$4:$V$2003,22,0)</f>
        <v>0</v>
      </c>
      <c r="L258" s="24">
        <f>VLOOKUP(A258,NIFTY_dump!$A$4:$W$2003,23,0)</f>
        <v>0</v>
      </c>
      <c r="M258" s="24">
        <f>VLOOKUP(A258,NIFTY_dump!$A$4:$U$2003,21,0)</f>
        <v>0</v>
      </c>
      <c r="N258" s="24">
        <f>VLOOKUP(A258,NIFTY_dump!$A$4:$T$2003,20,0)</f>
        <v>0</v>
      </c>
    </row>
    <row r="259" spans="1:14">
      <c r="A259" s="24">
        <v>257</v>
      </c>
      <c r="B259" s="34">
        <f>NIFTY_dump!M260</f>
        <v>0</v>
      </c>
      <c r="C259" s="35">
        <f>VLOOKUP(A259,NIFTY_dump!$A$4:$G$2003,7,0)</f>
        <v>0</v>
      </c>
      <c r="D259" s="35">
        <f>VLOOKUP(A259,NIFTY_dump!$A$4:$H$2003,8,0)</f>
        <v>0</v>
      </c>
      <c r="E259" s="24">
        <f>VLOOKUP(A259,NIFTY_dump!$A$4:$D$2003,4,0)</f>
        <v>0</v>
      </c>
      <c r="F259" s="24">
        <f>VLOOKUP(A259,NIFTY_dump!$A$4:$C$2003,3,0)</f>
        <v>0</v>
      </c>
      <c r="G259" s="24">
        <f>VLOOKUP(A259,NIFTY_dump!$A$4:$E$2003,5,0)</f>
        <v>0</v>
      </c>
      <c r="H259" s="24">
        <f>VLOOKUP(A259,NIFTY_dump!$A$4:$F$2003,6,0)</f>
        <v>0</v>
      </c>
      <c r="I259" s="35">
        <f>VLOOKUP(A259,NIFTY_dump!$A$4:$S$2003,19,0)</f>
        <v>0</v>
      </c>
      <c r="J259" s="35">
        <f>VLOOKUP(A259,NIFTY_dump!$A$4:$R$2003,18,0)</f>
        <v>0</v>
      </c>
      <c r="K259" s="24">
        <f>VLOOKUP(A259,NIFTY_dump!$A$4:$V$2003,22,0)</f>
        <v>0</v>
      </c>
      <c r="L259" s="24">
        <f>VLOOKUP(A259,NIFTY_dump!$A$4:$W$2003,23,0)</f>
        <v>0</v>
      </c>
      <c r="M259" s="24">
        <f>VLOOKUP(A259,NIFTY_dump!$A$4:$U$2003,21,0)</f>
        <v>0</v>
      </c>
      <c r="N259" s="24">
        <f>VLOOKUP(A259,NIFTY_dump!$A$4:$T$2003,20,0)</f>
        <v>0</v>
      </c>
    </row>
    <row r="260" spans="1:14">
      <c r="A260" s="24">
        <v>258</v>
      </c>
      <c r="B260" s="34">
        <f>NIFTY_dump!M261</f>
        <v>0</v>
      </c>
      <c r="C260" s="35">
        <f>VLOOKUP(A260,NIFTY_dump!$A$4:$G$2003,7,0)</f>
        <v>0</v>
      </c>
      <c r="D260" s="35">
        <f>VLOOKUP(A260,NIFTY_dump!$A$4:$H$2003,8,0)</f>
        <v>0</v>
      </c>
      <c r="E260" s="24">
        <f>VLOOKUP(A260,NIFTY_dump!$A$4:$D$2003,4,0)</f>
        <v>0</v>
      </c>
      <c r="F260" s="24">
        <f>VLOOKUP(A260,NIFTY_dump!$A$4:$C$2003,3,0)</f>
        <v>0</v>
      </c>
      <c r="G260" s="24">
        <f>VLOOKUP(A260,NIFTY_dump!$A$4:$E$2003,5,0)</f>
        <v>0</v>
      </c>
      <c r="H260" s="24">
        <f>VLOOKUP(A260,NIFTY_dump!$A$4:$F$2003,6,0)</f>
        <v>0</v>
      </c>
      <c r="I260" s="35">
        <f>VLOOKUP(A260,NIFTY_dump!$A$4:$S$2003,19,0)</f>
        <v>0</v>
      </c>
      <c r="J260" s="35">
        <f>VLOOKUP(A260,NIFTY_dump!$A$4:$R$2003,18,0)</f>
        <v>0</v>
      </c>
      <c r="K260" s="24">
        <f>VLOOKUP(A260,NIFTY_dump!$A$4:$V$2003,22,0)</f>
        <v>0</v>
      </c>
      <c r="L260" s="24">
        <f>VLOOKUP(A260,NIFTY_dump!$A$4:$W$2003,23,0)</f>
        <v>0</v>
      </c>
      <c r="M260" s="24">
        <f>VLOOKUP(A260,NIFTY_dump!$A$4:$U$2003,21,0)</f>
        <v>0</v>
      </c>
      <c r="N260" s="24">
        <f>VLOOKUP(A260,NIFTY_dump!$A$4:$T$2003,20,0)</f>
        <v>0</v>
      </c>
    </row>
    <row r="261" spans="1:14">
      <c r="A261" s="24">
        <v>259</v>
      </c>
      <c r="B261" s="34">
        <f>NIFTY_dump!M262</f>
        <v>0</v>
      </c>
      <c r="C261" s="35">
        <f>VLOOKUP(A261,NIFTY_dump!$A$4:$G$2003,7,0)</f>
        <v>0</v>
      </c>
      <c r="D261" s="35">
        <f>VLOOKUP(A261,NIFTY_dump!$A$4:$H$2003,8,0)</f>
        <v>0</v>
      </c>
      <c r="E261" s="24">
        <f>VLOOKUP(A261,NIFTY_dump!$A$4:$D$2003,4,0)</f>
        <v>0</v>
      </c>
      <c r="F261" s="24">
        <f>VLOOKUP(A261,NIFTY_dump!$A$4:$C$2003,3,0)</f>
        <v>0</v>
      </c>
      <c r="G261" s="24">
        <f>VLOOKUP(A261,NIFTY_dump!$A$4:$E$2003,5,0)</f>
        <v>0</v>
      </c>
      <c r="H261" s="24">
        <f>VLOOKUP(A261,NIFTY_dump!$A$4:$F$2003,6,0)</f>
        <v>0</v>
      </c>
      <c r="I261" s="35">
        <f>VLOOKUP(A261,NIFTY_dump!$A$4:$S$2003,19,0)</f>
        <v>0</v>
      </c>
      <c r="J261" s="35">
        <f>VLOOKUP(A261,NIFTY_dump!$A$4:$R$2003,18,0)</f>
        <v>0</v>
      </c>
      <c r="K261" s="24">
        <f>VLOOKUP(A261,NIFTY_dump!$A$4:$V$2003,22,0)</f>
        <v>0</v>
      </c>
      <c r="L261" s="24">
        <f>VLOOKUP(A261,NIFTY_dump!$A$4:$W$2003,23,0)</f>
        <v>0</v>
      </c>
      <c r="M261" s="24">
        <f>VLOOKUP(A261,NIFTY_dump!$A$4:$U$2003,21,0)</f>
        <v>0</v>
      </c>
      <c r="N261" s="24">
        <f>VLOOKUP(A261,NIFTY_dump!$A$4:$T$2003,20,0)</f>
        <v>0</v>
      </c>
    </row>
    <row r="262" spans="1:14">
      <c r="A262" s="24">
        <v>260</v>
      </c>
      <c r="B262" s="34">
        <f>NIFTY_dump!M263</f>
        <v>0</v>
      </c>
      <c r="C262" s="35">
        <f>VLOOKUP(A262,NIFTY_dump!$A$4:$G$2003,7,0)</f>
        <v>0</v>
      </c>
      <c r="D262" s="35">
        <f>VLOOKUP(A262,NIFTY_dump!$A$4:$H$2003,8,0)</f>
        <v>0</v>
      </c>
      <c r="E262" s="24">
        <f>VLOOKUP(A262,NIFTY_dump!$A$4:$D$2003,4,0)</f>
        <v>0</v>
      </c>
      <c r="F262" s="24">
        <f>VLOOKUP(A262,NIFTY_dump!$A$4:$C$2003,3,0)</f>
        <v>0</v>
      </c>
      <c r="G262" s="24">
        <f>VLOOKUP(A262,NIFTY_dump!$A$4:$E$2003,5,0)</f>
        <v>0</v>
      </c>
      <c r="H262" s="24">
        <f>VLOOKUP(A262,NIFTY_dump!$A$4:$F$2003,6,0)</f>
        <v>0</v>
      </c>
      <c r="I262" s="35">
        <f>VLOOKUP(A262,NIFTY_dump!$A$4:$S$2003,19,0)</f>
        <v>0</v>
      </c>
      <c r="J262" s="35">
        <f>VLOOKUP(A262,NIFTY_dump!$A$4:$R$2003,18,0)</f>
        <v>0</v>
      </c>
      <c r="K262" s="24">
        <f>VLOOKUP(A262,NIFTY_dump!$A$4:$V$2003,22,0)</f>
        <v>0</v>
      </c>
      <c r="L262" s="24">
        <f>VLOOKUP(A262,NIFTY_dump!$A$4:$W$2003,23,0)</f>
        <v>0</v>
      </c>
      <c r="M262" s="24">
        <f>VLOOKUP(A262,NIFTY_dump!$A$4:$U$2003,21,0)</f>
        <v>0</v>
      </c>
      <c r="N262" s="24">
        <f>VLOOKUP(A262,NIFTY_dump!$A$4:$T$2003,20,0)</f>
        <v>0</v>
      </c>
    </row>
    <row r="263" spans="1:14">
      <c r="A263" s="24">
        <v>261</v>
      </c>
      <c r="B263" s="34">
        <f>NIFTY_dump!M264</f>
        <v>0</v>
      </c>
      <c r="C263" s="35">
        <f>VLOOKUP(A263,NIFTY_dump!$A$4:$G$2003,7,0)</f>
        <v>0</v>
      </c>
      <c r="D263" s="35">
        <f>VLOOKUP(A263,NIFTY_dump!$A$4:$H$2003,8,0)</f>
        <v>0</v>
      </c>
      <c r="E263" s="24">
        <f>VLOOKUP(A263,NIFTY_dump!$A$4:$D$2003,4,0)</f>
        <v>0</v>
      </c>
      <c r="F263" s="24">
        <f>VLOOKUP(A263,NIFTY_dump!$A$4:$C$2003,3,0)</f>
        <v>0</v>
      </c>
      <c r="G263" s="24">
        <f>VLOOKUP(A263,NIFTY_dump!$A$4:$E$2003,5,0)</f>
        <v>0</v>
      </c>
      <c r="H263" s="24">
        <f>VLOOKUP(A263,NIFTY_dump!$A$4:$F$2003,6,0)</f>
        <v>0</v>
      </c>
      <c r="I263" s="35">
        <f>VLOOKUP(A263,NIFTY_dump!$A$4:$S$2003,19,0)</f>
        <v>0</v>
      </c>
      <c r="J263" s="35">
        <f>VLOOKUP(A263,NIFTY_dump!$A$4:$R$2003,18,0)</f>
        <v>0</v>
      </c>
      <c r="K263" s="24">
        <f>VLOOKUP(A263,NIFTY_dump!$A$4:$V$2003,22,0)</f>
        <v>0</v>
      </c>
      <c r="L263" s="24">
        <f>VLOOKUP(A263,NIFTY_dump!$A$4:$W$2003,23,0)</f>
        <v>0</v>
      </c>
      <c r="M263" s="24">
        <f>VLOOKUP(A263,NIFTY_dump!$A$4:$U$2003,21,0)</f>
        <v>0</v>
      </c>
      <c r="N263" s="24">
        <f>VLOOKUP(A263,NIFTY_dump!$A$4:$T$2003,20,0)</f>
        <v>0</v>
      </c>
    </row>
    <row r="264" spans="1:14">
      <c r="A264" s="24">
        <v>262</v>
      </c>
      <c r="B264" s="34">
        <f>NIFTY_dump!M265</f>
        <v>0</v>
      </c>
      <c r="C264" s="35">
        <f>VLOOKUP(A264,NIFTY_dump!$A$4:$G$2003,7,0)</f>
        <v>0</v>
      </c>
      <c r="D264" s="35">
        <f>VLOOKUP(A264,NIFTY_dump!$A$4:$H$2003,8,0)</f>
        <v>0</v>
      </c>
      <c r="E264" s="24">
        <f>VLOOKUP(A264,NIFTY_dump!$A$4:$D$2003,4,0)</f>
        <v>0</v>
      </c>
      <c r="F264" s="24">
        <f>VLOOKUP(A264,NIFTY_dump!$A$4:$C$2003,3,0)</f>
        <v>0</v>
      </c>
      <c r="G264" s="24">
        <f>VLOOKUP(A264,NIFTY_dump!$A$4:$E$2003,5,0)</f>
        <v>0</v>
      </c>
      <c r="H264" s="24">
        <f>VLOOKUP(A264,NIFTY_dump!$A$4:$F$2003,6,0)</f>
        <v>0</v>
      </c>
      <c r="I264" s="35">
        <f>VLOOKUP(A264,NIFTY_dump!$A$4:$S$2003,19,0)</f>
        <v>0</v>
      </c>
      <c r="J264" s="35">
        <f>VLOOKUP(A264,NIFTY_dump!$A$4:$R$2003,18,0)</f>
        <v>0</v>
      </c>
      <c r="K264" s="24">
        <f>VLOOKUP(A264,NIFTY_dump!$A$4:$V$2003,22,0)</f>
        <v>0</v>
      </c>
      <c r="L264" s="24">
        <f>VLOOKUP(A264,NIFTY_dump!$A$4:$W$2003,23,0)</f>
        <v>0</v>
      </c>
      <c r="M264" s="24">
        <f>VLOOKUP(A264,NIFTY_dump!$A$4:$U$2003,21,0)</f>
        <v>0</v>
      </c>
      <c r="N264" s="24">
        <f>VLOOKUP(A264,NIFTY_dump!$A$4:$T$2003,20,0)</f>
        <v>0</v>
      </c>
    </row>
    <row r="265" spans="1:14">
      <c r="A265" s="24">
        <v>263</v>
      </c>
      <c r="B265" s="34">
        <f>NIFTY_dump!M266</f>
        <v>0</v>
      </c>
      <c r="C265" s="35">
        <f>VLOOKUP(A265,NIFTY_dump!$A$4:$G$2003,7,0)</f>
        <v>0</v>
      </c>
      <c r="D265" s="35">
        <f>VLOOKUP(A265,NIFTY_dump!$A$4:$H$2003,8,0)</f>
        <v>0</v>
      </c>
      <c r="E265" s="24">
        <f>VLOOKUP(A265,NIFTY_dump!$A$4:$D$2003,4,0)</f>
        <v>0</v>
      </c>
      <c r="F265" s="24">
        <f>VLOOKUP(A265,NIFTY_dump!$A$4:$C$2003,3,0)</f>
        <v>0</v>
      </c>
      <c r="G265" s="24">
        <f>VLOOKUP(A265,NIFTY_dump!$A$4:$E$2003,5,0)</f>
        <v>0</v>
      </c>
      <c r="H265" s="24">
        <f>VLOOKUP(A265,NIFTY_dump!$A$4:$F$2003,6,0)</f>
        <v>0</v>
      </c>
      <c r="I265" s="35">
        <f>VLOOKUP(A265,NIFTY_dump!$A$4:$S$2003,19,0)</f>
        <v>0</v>
      </c>
      <c r="J265" s="35">
        <f>VLOOKUP(A265,NIFTY_dump!$A$4:$R$2003,18,0)</f>
        <v>0</v>
      </c>
      <c r="K265" s="24">
        <f>VLOOKUP(A265,NIFTY_dump!$A$4:$V$2003,22,0)</f>
        <v>0</v>
      </c>
      <c r="L265" s="24">
        <f>VLOOKUP(A265,NIFTY_dump!$A$4:$W$2003,23,0)</f>
        <v>0</v>
      </c>
      <c r="M265" s="24">
        <f>VLOOKUP(A265,NIFTY_dump!$A$4:$U$2003,21,0)</f>
        <v>0</v>
      </c>
      <c r="N265" s="24">
        <f>VLOOKUP(A265,NIFTY_dump!$A$4:$T$2003,20,0)</f>
        <v>0</v>
      </c>
    </row>
    <row r="266" spans="1:14">
      <c r="A266" s="24">
        <v>264</v>
      </c>
      <c r="B266" s="34">
        <f>NIFTY_dump!M267</f>
        <v>0</v>
      </c>
      <c r="C266" s="35">
        <f>VLOOKUP(A266,NIFTY_dump!$A$4:$G$2003,7,0)</f>
        <v>0</v>
      </c>
      <c r="D266" s="35">
        <f>VLOOKUP(A266,NIFTY_dump!$A$4:$H$2003,8,0)</f>
        <v>0</v>
      </c>
      <c r="E266" s="24">
        <f>VLOOKUP(A266,NIFTY_dump!$A$4:$D$2003,4,0)</f>
        <v>0</v>
      </c>
      <c r="F266" s="24">
        <f>VLOOKUP(A266,NIFTY_dump!$A$4:$C$2003,3,0)</f>
        <v>0</v>
      </c>
      <c r="G266" s="24">
        <f>VLOOKUP(A266,NIFTY_dump!$A$4:$E$2003,5,0)</f>
        <v>0</v>
      </c>
      <c r="H266" s="24">
        <f>VLOOKUP(A266,NIFTY_dump!$A$4:$F$2003,6,0)</f>
        <v>0</v>
      </c>
      <c r="I266" s="35">
        <f>VLOOKUP(A266,NIFTY_dump!$A$4:$S$2003,19,0)</f>
        <v>0</v>
      </c>
      <c r="J266" s="35">
        <f>VLOOKUP(A266,NIFTY_dump!$A$4:$R$2003,18,0)</f>
        <v>0</v>
      </c>
      <c r="K266" s="24">
        <f>VLOOKUP(A266,NIFTY_dump!$A$4:$V$2003,22,0)</f>
        <v>0</v>
      </c>
      <c r="L266" s="24">
        <f>VLOOKUP(A266,NIFTY_dump!$A$4:$W$2003,23,0)</f>
        <v>0</v>
      </c>
      <c r="M266" s="24">
        <f>VLOOKUP(A266,NIFTY_dump!$A$4:$U$2003,21,0)</f>
        <v>0</v>
      </c>
      <c r="N266" s="24">
        <f>VLOOKUP(A266,NIFTY_dump!$A$4:$T$2003,20,0)</f>
        <v>0</v>
      </c>
    </row>
    <row r="267" spans="1:14">
      <c r="A267" s="24">
        <v>265</v>
      </c>
      <c r="B267" s="34">
        <f>NIFTY_dump!M268</f>
        <v>0</v>
      </c>
      <c r="C267" s="35">
        <f>VLOOKUP(A267,NIFTY_dump!$A$4:$G$2003,7,0)</f>
        <v>0</v>
      </c>
      <c r="D267" s="35">
        <f>VLOOKUP(A267,NIFTY_dump!$A$4:$H$2003,8,0)</f>
        <v>0</v>
      </c>
      <c r="E267" s="24">
        <f>VLOOKUP(A267,NIFTY_dump!$A$4:$D$2003,4,0)</f>
        <v>0</v>
      </c>
      <c r="F267" s="24">
        <f>VLOOKUP(A267,NIFTY_dump!$A$4:$C$2003,3,0)</f>
        <v>0</v>
      </c>
      <c r="G267" s="24">
        <f>VLOOKUP(A267,NIFTY_dump!$A$4:$E$2003,5,0)</f>
        <v>0</v>
      </c>
      <c r="H267" s="24">
        <f>VLOOKUP(A267,NIFTY_dump!$A$4:$F$2003,6,0)</f>
        <v>0</v>
      </c>
      <c r="I267" s="35">
        <f>VLOOKUP(A267,NIFTY_dump!$A$4:$S$2003,19,0)</f>
        <v>0</v>
      </c>
      <c r="J267" s="35">
        <f>VLOOKUP(A267,NIFTY_dump!$A$4:$R$2003,18,0)</f>
        <v>0</v>
      </c>
      <c r="K267" s="24">
        <f>VLOOKUP(A267,NIFTY_dump!$A$4:$V$2003,22,0)</f>
        <v>0</v>
      </c>
      <c r="L267" s="24">
        <f>VLOOKUP(A267,NIFTY_dump!$A$4:$W$2003,23,0)</f>
        <v>0</v>
      </c>
      <c r="M267" s="24">
        <f>VLOOKUP(A267,NIFTY_dump!$A$4:$U$2003,21,0)</f>
        <v>0</v>
      </c>
      <c r="N267" s="24">
        <f>VLOOKUP(A267,NIFTY_dump!$A$4:$T$2003,20,0)</f>
        <v>0</v>
      </c>
    </row>
    <row r="268" spans="1:14">
      <c r="A268" s="24">
        <v>266</v>
      </c>
      <c r="B268" s="34">
        <f>NIFTY_dump!M269</f>
        <v>0</v>
      </c>
      <c r="C268" s="35">
        <f>VLOOKUP(A268,NIFTY_dump!$A$4:$G$2003,7,0)</f>
        <v>0</v>
      </c>
      <c r="D268" s="35">
        <f>VLOOKUP(A268,NIFTY_dump!$A$4:$H$2003,8,0)</f>
        <v>0</v>
      </c>
      <c r="E268" s="24">
        <f>VLOOKUP(A268,NIFTY_dump!$A$4:$D$2003,4,0)</f>
        <v>0</v>
      </c>
      <c r="F268" s="24">
        <f>VLOOKUP(A268,NIFTY_dump!$A$4:$C$2003,3,0)</f>
        <v>0</v>
      </c>
      <c r="G268" s="24">
        <f>VLOOKUP(A268,NIFTY_dump!$A$4:$E$2003,5,0)</f>
        <v>0</v>
      </c>
      <c r="H268" s="24">
        <f>VLOOKUP(A268,NIFTY_dump!$A$4:$F$2003,6,0)</f>
        <v>0</v>
      </c>
      <c r="I268" s="35">
        <f>VLOOKUP(A268,NIFTY_dump!$A$4:$S$2003,19,0)</f>
        <v>0</v>
      </c>
      <c r="J268" s="35">
        <f>VLOOKUP(A268,NIFTY_dump!$A$4:$R$2003,18,0)</f>
        <v>0</v>
      </c>
      <c r="K268" s="24">
        <f>VLOOKUP(A268,NIFTY_dump!$A$4:$V$2003,22,0)</f>
        <v>0</v>
      </c>
      <c r="L268" s="24">
        <f>VLOOKUP(A268,NIFTY_dump!$A$4:$W$2003,23,0)</f>
        <v>0</v>
      </c>
      <c r="M268" s="24">
        <f>VLOOKUP(A268,NIFTY_dump!$A$4:$U$2003,21,0)</f>
        <v>0</v>
      </c>
      <c r="N268" s="24">
        <f>VLOOKUP(A268,NIFTY_dump!$A$4:$T$2003,20,0)</f>
        <v>0</v>
      </c>
    </row>
    <row r="269" spans="1:14">
      <c r="A269" s="24">
        <v>267</v>
      </c>
      <c r="B269" s="34">
        <f>NIFTY_dump!M270</f>
        <v>0</v>
      </c>
      <c r="C269" s="35">
        <f>VLOOKUP(A269,NIFTY_dump!$A$4:$G$2003,7,0)</f>
        <v>0</v>
      </c>
      <c r="D269" s="35">
        <f>VLOOKUP(A269,NIFTY_dump!$A$4:$H$2003,8,0)</f>
        <v>0</v>
      </c>
      <c r="E269" s="24">
        <f>VLOOKUP(A269,NIFTY_dump!$A$4:$D$2003,4,0)</f>
        <v>0</v>
      </c>
      <c r="F269" s="24">
        <f>VLOOKUP(A269,NIFTY_dump!$A$4:$C$2003,3,0)</f>
        <v>0</v>
      </c>
      <c r="G269" s="24">
        <f>VLOOKUP(A269,NIFTY_dump!$A$4:$E$2003,5,0)</f>
        <v>0</v>
      </c>
      <c r="H269" s="24">
        <f>VLOOKUP(A269,NIFTY_dump!$A$4:$F$2003,6,0)</f>
        <v>0</v>
      </c>
      <c r="I269" s="35">
        <f>VLOOKUP(A269,NIFTY_dump!$A$4:$S$2003,19,0)</f>
        <v>0</v>
      </c>
      <c r="J269" s="35">
        <f>VLOOKUP(A269,NIFTY_dump!$A$4:$R$2003,18,0)</f>
        <v>0</v>
      </c>
      <c r="K269" s="24">
        <f>VLOOKUP(A269,NIFTY_dump!$A$4:$V$2003,22,0)</f>
        <v>0</v>
      </c>
      <c r="L269" s="24">
        <f>VLOOKUP(A269,NIFTY_dump!$A$4:$W$2003,23,0)</f>
        <v>0</v>
      </c>
      <c r="M269" s="24">
        <f>VLOOKUP(A269,NIFTY_dump!$A$4:$U$2003,21,0)</f>
        <v>0</v>
      </c>
      <c r="N269" s="24">
        <f>VLOOKUP(A269,NIFTY_dump!$A$4:$T$2003,20,0)</f>
        <v>0</v>
      </c>
    </row>
    <row r="270" spans="1:14">
      <c r="A270" s="24">
        <v>268</v>
      </c>
      <c r="B270" s="34">
        <f>NIFTY_dump!M271</f>
        <v>0</v>
      </c>
      <c r="C270" s="35">
        <f>VLOOKUP(A270,NIFTY_dump!$A$4:$G$2003,7,0)</f>
        <v>0</v>
      </c>
      <c r="D270" s="35">
        <f>VLOOKUP(A270,NIFTY_dump!$A$4:$H$2003,8,0)</f>
        <v>0</v>
      </c>
      <c r="E270" s="24">
        <f>VLOOKUP(A270,NIFTY_dump!$A$4:$D$2003,4,0)</f>
        <v>0</v>
      </c>
      <c r="F270" s="24">
        <f>VLOOKUP(A270,NIFTY_dump!$A$4:$C$2003,3,0)</f>
        <v>0</v>
      </c>
      <c r="G270" s="24">
        <f>VLOOKUP(A270,NIFTY_dump!$A$4:$E$2003,5,0)</f>
        <v>0</v>
      </c>
      <c r="H270" s="24">
        <f>VLOOKUP(A270,NIFTY_dump!$A$4:$F$2003,6,0)</f>
        <v>0</v>
      </c>
      <c r="I270" s="35">
        <f>VLOOKUP(A270,NIFTY_dump!$A$4:$S$2003,19,0)</f>
        <v>0</v>
      </c>
      <c r="J270" s="35">
        <f>VLOOKUP(A270,NIFTY_dump!$A$4:$R$2003,18,0)</f>
        <v>0</v>
      </c>
      <c r="K270" s="24">
        <f>VLOOKUP(A270,NIFTY_dump!$A$4:$V$2003,22,0)</f>
        <v>0</v>
      </c>
      <c r="L270" s="24">
        <f>VLOOKUP(A270,NIFTY_dump!$A$4:$W$2003,23,0)</f>
        <v>0</v>
      </c>
      <c r="M270" s="24">
        <f>VLOOKUP(A270,NIFTY_dump!$A$4:$U$2003,21,0)</f>
        <v>0</v>
      </c>
      <c r="N270" s="24">
        <f>VLOOKUP(A270,NIFTY_dump!$A$4:$T$2003,20,0)</f>
        <v>0</v>
      </c>
    </row>
    <row r="271" spans="1:14">
      <c r="A271" s="24">
        <v>269</v>
      </c>
      <c r="B271" s="34">
        <f>NIFTY_dump!M272</f>
        <v>0</v>
      </c>
      <c r="C271" s="35">
        <f>VLOOKUP(A271,NIFTY_dump!$A$4:$G$2003,7,0)</f>
        <v>0</v>
      </c>
      <c r="D271" s="35">
        <f>VLOOKUP(A271,NIFTY_dump!$A$4:$H$2003,8,0)</f>
        <v>0</v>
      </c>
      <c r="E271" s="24">
        <f>VLOOKUP(A271,NIFTY_dump!$A$4:$D$2003,4,0)</f>
        <v>0</v>
      </c>
      <c r="F271" s="24">
        <f>VLOOKUP(A271,NIFTY_dump!$A$4:$C$2003,3,0)</f>
        <v>0</v>
      </c>
      <c r="G271" s="24">
        <f>VLOOKUP(A271,NIFTY_dump!$A$4:$E$2003,5,0)</f>
        <v>0</v>
      </c>
      <c r="H271" s="24">
        <f>VLOOKUP(A271,NIFTY_dump!$A$4:$F$2003,6,0)</f>
        <v>0</v>
      </c>
      <c r="I271" s="35">
        <f>VLOOKUP(A271,NIFTY_dump!$A$4:$S$2003,19,0)</f>
        <v>0</v>
      </c>
      <c r="J271" s="35">
        <f>VLOOKUP(A271,NIFTY_dump!$A$4:$R$2003,18,0)</f>
        <v>0</v>
      </c>
      <c r="K271" s="24">
        <f>VLOOKUP(A271,NIFTY_dump!$A$4:$V$2003,22,0)</f>
        <v>0</v>
      </c>
      <c r="L271" s="24">
        <f>VLOOKUP(A271,NIFTY_dump!$A$4:$W$2003,23,0)</f>
        <v>0</v>
      </c>
      <c r="M271" s="24">
        <f>VLOOKUP(A271,NIFTY_dump!$A$4:$U$2003,21,0)</f>
        <v>0</v>
      </c>
      <c r="N271" s="24">
        <f>VLOOKUP(A271,NIFTY_dump!$A$4:$T$2003,20,0)</f>
        <v>0</v>
      </c>
    </row>
    <row r="272" spans="1:14">
      <c r="A272" s="24">
        <v>270</v>
      </c>
      <c r="B272" s="34">
        <f>NIFTY_dump!M273</f>
        <v>0</v>
      </c>
      <c r="C272" s="35">
        <f>VLOOKUP(A272,NIFTY_dump!$A$4:$G$2003,7,0)</f>
        <v>0</v>
      </c>
      <c r="D272" s="35">
        <f>VLOOKUP(A272,NIFTY_dump!$A$4:$H$2003,8,0)</f>
        <v>0</v>
      </c>
      <c r="E272" s="24">
        <f>VLOOKUP(A272,NIFTY_dump!$A$4:$D$2003,4,0)</f>
        <v>0</v>
      </c>
      <c r="F272" s="24">
        <f>VLOOKUP(A272,NIFTY_dump!$A$4:$C$2003,3,0)</f>
        <v>0</v>
      </c>
      <c r="G272" s="24">
        <f>VLOOKUP(A272,NIFTY_dump!$A$4:$E$2003,5,0)</f>
        <v>0</v>
      </c>
      <c r="H272" s="24">
        <f>VLOOKUP(A272,NIFTY_dump!$A$4:$F$2003,6,0)</f>
        <v>0</v>
      </c>
      <c r="I272" s="35">
        <f>VLOOKUP(A272,NIFTY_dump!$A$4:$S$2003,19,0)</f>
        <v>0</v>
      </c>
      <c r="J272" s="35">
        <f>VLOOKUP(A272,NIFTY_dump!$A$4:$R$2003,18,0)</f>
        <v>0</v>
      </c>
      <c r="K272" s="24">
        <f>VLOOKUP(A272,NIFTY_dump!$A$4:$V$2003,22,0)</f>
        <v>0</v>
      </c>
      <c r="L272" s="24">
        <f>VLOOKUP(A272,NIFTY_dump!$A$4:$W$2003,23,0)</f>
        <v>0</v>
      </c>
      <c r="M272" s="24">
        <f>VLOOKUP(A272,NIFTY_dump!$A$4:$U$2003,21,0)</f>
        <v>0</v>
      </c>
      <c r="N272" s="24">
        <f>VLOOKUP(A272,NIFTY_dump!$A$4:$T$2003,20,0)</f>
        <v>0</v>
      </c>
    </row>
    <row r="273" spans="1:14">
      <c r="A273" s="24">
        <v>271</v>
      </c>
      <c r="B273" s="34">
        <f>NIFTY_dump!M274</f>
        <v>0</v>
      </c>
      <c r="C273" s="35">
        <f>VLOOKUP(A273,NIFTY_dump!$A$4:$G$2003,7,0)</f>
        <v>0</v>
      </c>
      <c r="D273" s="35">
        <f>VLOOKUP(A273,NIFTY_dump!$A$4:$H$2003,8,0)</f>
        <v>0</v>
      </c>
      <c r="E273" s="24">
        <f>VLOOKUP(A273,NIFTY_dump!$A$4:$D$2003,4,0)</f>
        <v>0</v>
      </c>
      <c r="F273" s="24">
        <f>VLOOKUP(A273,NIFTY_dump!$A$4:$C$2003,3,0)</f>
        <v>0</v>
      </c>
      <c r="G273" s="24">
        <f>VLOOKUP(A273,NIFTY_dump!$A$4:$E$2003,5,0)</f>
        <v>0</v>
      </c>
      <c r="H273" s="24">
        <f>VLOOKUP(A273,NIFTY_dump!$A$4:$F$2003,6,0)</f>
        <v>0</v>
      </c>
      <c r="I273" s="35">
        <f>VLOOKUP(A273,NIFTY_dump!$A$4:$S$2003,19,0)</f>
        <v>0</v>
      </c>
      <c r="J273" s="35">
        <f>VLOOKUP(A273,NIFTY_dump!$A$4:$R$2003,18,0)</f>
        <v>0</v>
      </c>
      <c r="K273" s="24">
        <f>VLOOKUP(A273,NIFTY_dump!$A$4:$V$2003,22,0)</f>
        <v>0</v>
      </c>
      <c r="L273" s="24">
        <f>VLOOKUP(A273,NIFTY_dump!$A$4:$W$2003,23,0)</f>
        <v>0</v>
      </c>
      <c r="M273" s="24">
        <f>VLOOKUP(A273,NIFTY_dump!$A$4:$U$2003,21,0)</f>
        <v>0</v>
      </c>
      <c r="N273" s="24">
        <f>VLOOKUP(A273,NIFTY_dump!$A$4:$T$2003,20,0)</f>
        <v>0</v>
      </c>
    </row>
    <row r="274" spans="1:14">
      <c r="A274" s="24">
        <v>272</v>
      </c>
      <c r="B274" s="34">
        <f>NIFTY_dump!M275</f>
        <v>0</v>
      </c>
      <c r="C274" s="35">
        <f>VLOOKUP(A274,NIFTY_dump!$A$4:$G$2003,7,0)</f>
        <v>0</v>
      </c>
      <c r="D274" s="35">
        <f>VLOOKUP(A274,NIFTY_dump!$A$4:$H$2003,8,0)</f>
        <v>0</v>
      </c>
      <c r="E274" s="24">
        <f>VLOOKUP(A274,NIFTY_dump!$A$4:$D$2003,4,0)</f>
        <v>0</v>
      </c>
      <c r="F274" s="24">
        <f>VLOOKUP(A274,NIFTY_dump!$A$4:$C$2003,3,0)</f>
        <v>0</v>
      </c>
      <c r="G274" s="24">
        <f>VLOOKUP(A274,NIFTY_dump!$A$4:$E$2003,5,0)</f>
        <v>0</v>
      </c>
      <c r="H274" s="24">
        <f>VLOOKUP(A274,NIFTY_dump!$A$4:$F$2003,6,0)</f>
        <v>0</v>
      </c>
      <c r="I274" s="35">
        <f>VLOOKUP(A274,NIFTY_dump!$A$4:$S$2003,19,0)</f>
        <v>0</v>
      </c>
      <c r="J274" s="35">
        <f>VLOOKUP(A274,NIFTY_dump!$A$4:$R$2003,18,0)</f>
        <v>0</v>
      </c>
      <c r="K274" s="24">
        <f>VLOOKUP(A274,NIFTY_dump!$A$4:$V$2003,22,0)</f>
        <v>0</v>
      </c>
      <c r="L274" s="24">
        <f>VLOOKUP(A274,NIFTY_dump!$A$4:$W$2003,23,0)</f>
        <v>0</v>
      </c>
      <c r="M274" s="24">
        <f>VLOOKUP(A274,NIFTY_dump!$A$4:$U$2003,21,0)</f>
        <v>0</v>
      </c>
      <c r="N274" s="24">
        <f>VLOOKUP(A274,NIFTY_dump!$A$4:$T$2003,20,0)</f>
        <v>0</v>
      </c>
    </row>
    <row r="275" spans="1:14">
      <c r="A275" s="24">
        <v>273</v>
      </c>
      <c r="B275" s="34">
        <f>NIFTY_dump!M276</f>
        <v>0</v>
      </c>
      <c r="C275" s="35">
        <f>VLOOKUP(A275,NIFTY_dump!$A$4:$G$2003,7,0)</f>
        <v>0</v>
      </c>
      <c r="D275" s="35">
        <f>VLOOKUP(A275,NIFTY_dump!$A$4:$H$2003,8,0)</f>
        <v>0</v>
      </c>
      <c r="E275" s="24">
        <f>VLOOKUP(A275,NIFTY_dump!$A$4:$D$2003,4,0)</f>
        <v>0</v>
      </c>
      <c r="F275" s="24">
        <f>VLOOKUP(A275,NIFTY_dump!$A$4:$C$2003,3,0)</f>
        <v>0</v>
      </c>
      <c r="G275" s="24">
        <f>VLOOKUP(A275,NIFTY_dump!$A$4:$E$2003,5,0)</f>
        <v>0</v>
      </c>
      <c r="H275" s="24">
        <f>VLOOKUP(A275,NIFTY_dump!$A$4:$F$2003,6,0)</f>
        <v>0</v>
      </c>
      <c r="I275" s="35">
        <f>VLOOKUP(A275,NIFTY_dump!$A$4:$S$2003,19,0)</f>
        <v>0</v>
      </c>
      <c r="J275" s="35">
        <f>VLOOKUP(A275,NIFTY_dump!$A$4:$R$2003,18,0)</f>
        <v>0</v>
      </c>
      <c r="K275" s="24">
        <f>VLOOKUP(A275,NIFTY_dump!$A$4:$V$2003,22,0)</f>
        <v>0</v>
      </c>
      <c r="L275" s="24">
        <f>VLOOKUP(A275,NIFTY_dump!$A$4:$W$2003,23,0)</f>
        <v>0</v>
      </c>
      <c r="M275" s="24">
        <f>VLOOKUP(A275,NIFTY_dump!$A$4:$U$2003,21,0)</f>
        <v>0</v>
      </c>
      <c r="N275" s="24">
        <f>VLOOKUP(A275,NIFTY_dump!$A$4:$T$2003,20,0)</f>
        <v>0</v>
      </c>
    </row>
    <row r="276" spans="1:14">
      <c r="A276" s="24">
        <v>274</v>
      </c>
      <c r="B276" s="34">
        <f>NIFTY_dump!M277</f>
        <v>0</v>
      </c>
      <c r="C276" s="35">
        <f>VLOOKUP(A276,NIFTY_dump!$A$4:$G$2003,7,0)</f>
        <v>0</v>
      </c>
      <c r="D276" s="35">
        <f>VLOOKUP(A276,NIFTY_dump!$A$4:$H$2003,8,0)</f>
        <v>0</v>
      </c>
      <c r="E276" s="24">
        <f>VLOOKUP(A276,NIFTY_dump!$A$4:$D$2003,4,0)</f>
        <v>0</v>
      </c>
      <c r="F276" s="24">
        <f>VLOOKUP(A276,NIFTY_dump!$A$4:$C$2003,3,0)</f>
        <v>0</v>
      </c>
      <c r="G276" s="24">
        <f>VLOOKUP(A276,NIFTY_dump!$A$4:$E$2003,5,0)</f>
        <v>0</v>
      </c>
      <c r="H276" s="24">
        <f>VLOOKUP(A276,NIFTY_dump!$A$4:$F$2003,6,0)</f>
        <v>0</v>
      </c>
      <c r="I276" s="35">
        <f>VLOOKUP(A276,NIFTY_dump!$A$4:$S$2003,19,0)</f>
        <v>0</v>
      </c>
      <c r="J276" s="35">
        <f>VLOOKUP(A276,NIFTY_dump!$A$4:$R$2003,18,0)</f>
        <v>0</v>
      </c>
      <c r="K276" s="24">
        <f>VLOOKUP(A276,NIFTY_dump!$A$4:$V$2003,22,0)</f>
        <v>0</v>
      </c>
      <c r="L276" s="24">
        <f>VLOOKUP(A276,NIFTY_dump!$A$4:$W$2003,23,0)</f>
        <v>0</v>
      </c>
      <c r="M276" s="24">
        <f>VLOOKUP(A276,NIFTY_dump!$A$4:$U$2003,21,0)</f>
        <v>0</v>
      </c>
      <c r="N276" s="24">
        <f>VLOOKUP(A276,NIFTY_dump!$A$4:$T$2003,20,0)</f>
        <v>0</v>
      </c>
    </row>
    <row r="277" spans="1:14">
      <c r="A277" s="24">
        <v>275</v>
      </c>
      <c r="B277" s="34">
        <f>NIFTY_dump!M278</f>
        <v>0</v>
      </c>
      <c r="C277" s="35">
        <f>VLOOKUP(A277,NIFTY_dump!$A$4:$G$2003,7,0)</f>
        <v>0</v>
      </c>
      <c r="D277" s="35">
        <f>VLOOKUP(A277,NIFTY_dump!$A$4:$H$2003,8,0)</f>
        <v>0</v>
      </c>
      <c r="E277" s="24">
        <f>VLOOKUP(A277,NIFTY_dump!$A$4:$D$2003,4,0)</f>
        <v>0</v>
      </c>
      <c r="F277" s="24">
        <f>VLOOKUP(A277,NIFTY_dump!$A$4:$C$2003,3,0)</f>
        <v>0</v>
      </c>
      <c r="G277" s="24">
        <f>VLOOKUP(A277,NIFTY_dump!$A$4:$E$2003,5,0)</f>
        <v>0</v>
      </c>
      <c r="H277" s="24">
        <f>VLOOKUP(A277,NIFTY_dump!$A$4:$F$2003,6,0)</f>
        <v>0</v>
      </c>
      <c r="I277" s="35">
        <f>VLOOKUP(A277,NIFTY_dump!$A$4:$S$2003,19,0)</f>
        <v>0</v>
      </c>
      <c r="J277" s="35">
        <f>VLOOKUP(A277,NIFTY_dump!$A$4:$R$2003,18,0)</f>
        <v>0</v>
      </c>
      <c r="K277" s="24">
        <f>VLOOKUP(A277,NIFTY_dump!$A$4:$V$2003,22,0)</f>
        <v>0</v>
      </c>
      <c r="L277" s="24">
        <f>VLOOKUP(A277,NIFTY_dump!$A$4:$W$2003,23,0)</f>
        <v>0</v>
      </c>
      <c r="M277" s="24">
        <f>VLOOKUP(A277,NIFTY_dump!$A$4:$U$2003,21,0)</f>
        <v>0</v>
      </c>
      <c r="N277" s="24">
        <f>VLOOKUP(A277,NIFTY_dump!$A$4:$T$2003,20,0)</f>
        <v>0</v>
      </c>
    </row>
    <row r="278" spans="1:14">
      <c r="A278" s="24">
        <v>276</v>
      </c>
      <c r="B278" s="34">
        <f>NIFTY_dump!M279</f>
        <v>0</v>
      </c>
      <c r="C278" s="35">
        <f>VLOOKUP(A278,NIFTY_dump!$A$4:$G$2003,7,0)</f>
        <v>0</v>
      </c>
      <c r="D278" s="35">
        <f>VLOOKUP(A278,NIFTY_dump!$A$4:$H$2003,8,0)</f>
        <v>0</v>
      </c>
      <c r="E278" s="24">
        <f>VLOOKUP(A278,NIFTY_dump!$A$4:$D$2003,4,0)</f>
        <v>0</v>
      </c>
      <c r="F278" s="24">
        <f>VLOOKUP(A278,NIFTY_dump!$A$4:$C$2003,3,0)</f>
        <v>0</v>
      </c>
      <c r="G278" s="24">
        <f>VLOOKUP(A278,NIFTY_dump!$A$4:$E$2003,5,0)</f>
        <v>0</v>
      </c>
      <c r="H278" s="24">
        <f>VLOOKUP(A278,NIFTY_dump!$A$4:$F$2003,6,0)</f>
        <v>0</v>
      </c>
      <c r="I278" s="35">
        <f>VLOOKUP(A278,NIFTY_dump!$A$4:$S$2003,19,0)</f>
        <v>0</v>
      </c>
      <c r="J278" s="35">
        <f>VLOOKUP(A278,NIFTY_dump!$A$4:$R$2003,18,0)</f>
        <v>0</v>
      </c>
      <c r="K278" s="24">
        <f>VLOOKUP(A278,NIFTY_dump!$A$4:$V$2003,22,0)</f>
        <v>0</v>
      </c>
      <c r="L278" s="24">
        <f>VLOOKUP(A278,NIFTY_dump!$A$4:$W$2003,23,0)</f>
        <v>0</v>
      </c>
      <c r="M278" s="24">
        <f>VLOOKUP(A278,NIFTY_dump!$A$4:$U$2003,21,0)</f>
        <v>0</v>
      </c>
      <c r="N278" s="24">
        <f>VLOOKUP(A278,NIFTY_dump!$A$4:$T$2003,20,0)</f>
        <v>0</v>
      </c>
    </row>
    <row r="279" spans="1:14">
      <c r="A279" s="24">
        <v>277</v>
      </c>
      <c r="B279" s="34">
        <f>NIFTY_dump!M280</f>
        <v>0</v>
      </c>
      <c r="C279" s="35">
        <f>VLOOKUP(A279,NIFTY_dump!$A$4:$G$2003,7,0)</f>
        <v>0</v>
      </c>
      <c r="D279" s="35">
        <f>VLOOKUP(A279,NIFTY_dump!$A$4:$H$2003,8,0)</f>
        <v>0</v>
      </c>
      <c r="E279" s="24">
        <f>VLOOKUP(A279,NIFTY_dump!$A$4:$D$2003,4,0)</f>
        <v>0</v>
      </c>
      <c r="F279" s="24">
        <f>VLOOKUP(A279,NIFTY_dump!$A$4:$C$2003,3,0)</f>
        <v>0</v>
      </c>
      <c r="G279" s="24">
        <f>VLOOKUP(A279,NIFTY_dump!$A$4:$E$2003,5,0)</f>
        <v>0</v>
      </c>
      <c r="H279" s="24">
        <f>VLOOKUP(A279,NIFTY_dump!$A$4:$F$2003,6,0)</f>
        <v>0</v>
      </c>
      <c r="I279" s="35">
        <f>VLOOKUP(A279,NIFTY_dump!$A$4:$S$2003,19,0)</f>
        <v>0</v>
      </c>
      <c r="J279" s="35">
        <f>VLOOKUP(A279,NIFTY_dump!$A$4:$R$2003,18,0)</f>
        <v>0</v>
      </c>
      <c r="K279" s="24">
        <f>VLOOKUP(A279,NIFTY_dump!$A$4:$V$2003,22,0)</f>
        <v>0</v>
      </c>
      <c r="L279" s="24">
        <f>VLOOKUP(A279,NIFTY_dump!$A$4:$W$2003,23,0)</f>
        <v>0</v>
      </c>
      <c r="M279" s="24">
        <f>VLOOKUP(A279,NIFTY_dump!$A$4:$U$2003,21,0)</f>
        <v>0</v>
      </c>
      <c r="N279" s="24">
        <f>VLOOKUP(A279,NIFTY_dump!$A$4:$T$2003,20,0)</f>
        <v>0</v>
      </c>
    </row>
    <row r="280" spans="1:14">
      <c r="A280" s="24">
        <v>278</v>
      </c>
      <c r="B280" s="34">
        <f>NIFTY_dump!M281</f>
        <v>0</v>
      </c>
      <c r="C280" s="35">
        <f>VLOOKUP(A280,NIFTY_dump!$A$4:$G$2003,7,0)</f>
        <v>0</v>
      </c>
      <c r="D280" s="35">
        <f>VLOOKUP(A280,NIFTY_dump!$A$4:$H$2003,8,0)</f>
        <v>0</v>
      </c>
      <c r="E280" s="24">
        <f>VLOOKUP(A280,NIFTY_dump!$A$4:$D$2003,4,0)</f>
        <v>0</v>
      </c>
      <c r="F280" s="24">
        <f>VLOOKUP(A280,NIFTY_dump!$A$4:$C$2003,3,0)</f>
        <v>0</v>
      </c>
      <c r="G280" s="24">
        <f>VLOOKUP(A280,NIFTY_dump!$A$4:$E$2003,5,0)</f>
        <v>0</v>
      </c>
      <c r="H280" s="24">
        <f>VLOOKUP(A280,NIFTY_dump!$A$4:$F$2003,6,0)</f>
        <v>0</v>
      </c>
      <c r="I280" s="35">
        <f>VLOOKUP(A280,NIFTY_dump!$A$4:$S$2003,19,0)</f>
        <v>0</v>
      </c>
      <c r="J280" s="35">
        <f>VLOOKUP(A280,NIFTY_dump!$A$4:$R$2003,18,0)</f>
        <v>0</v>
      </c>
      <c r="K280" s="24">
        <f>VLOOKUP(A280,NIFTY_dump!$A$4:$V$2003,22,0)</f>
        <v>0</v>
      </c>
      <c r="L280" s="24">
        <f>VLOOKUP(A280,NIFTY_dump!$A$4:$W$2003,23,0)</f>
        <v>0</v>
      </c>
      <c r="M280" s="24">
        <f>VLOOKUP(A280,NIFTY_dump!$A$4:$U$2003,21,0)</f>
        <v>0</v>
      </c>
      <c r="N280" s="24">
        <f>VLOOKUP(A280,NIFTY_dump!$A$4:$T$2003,20,0)</f>
        <v>0</v>
      </c>
    </row>
    <row r="281" spans="1:14">
      <c r="A281" s="24">
        <v>279</v>
      </c>
      <c r="B281" s="34">
        <f>NIFTY_dump!M282</f>
        <v>0</v>
      </c>
      <c r="C281" s="35">
        <f>VLOOKUP(A281,NIFTY_dump!$A$4:$G$2003,7,0)</f>
        <v>0</v>
      </c>
      <c r="D281" s="35">
        <f>VLOOKUP(A281,NIFTY_dump!$A$4:$H$2003,8,0)</f>
        <v>0</v>
      </c>
      <c r="E281" s="24">
        <f>VLOOKUP(A281,NIFTY_dump!$A$4:$D$2003,4,0)</f>
        <v>0</v>
      </c>
      <c r="F281" s="24">
        <f>VLOOKUP(A281,NIFTY_dump!$A$4:$C$2003,3,0)</f>
        <v>0</v>
      </c>
      <c r="G281" s="24">
        <f>VLOOKUP(A281,NIFTY_dump!$A$4:$E$2003,5,0)</f>
        <v>0</v>
      </c>
      <c r="H281" s="24">
        <f>VLOOKUP(A281,NIFTY_dump!$A$4:$F$2003,6,0)</f>
        <v>0</v>
      </c>
      <c r="I281" s="35">
        <f>VLOOKUP(A281,NIFTY_dump!$A$4:$S$2003,19,0)</f>
        <v>0</v>
      </c>
      <c r="J281" s="35">
        <f>VLOOKUP(A281,NIFTY_dump!$A$4:$R$2003,18,0)</f>
        <v>0</v>
      </c>
      <c r="K281" s="24">
        <f>VLOOKUP(A281,NIFTY_dump!$A$4:$V$2003,22,0)</f>
        <v>0</v>
      </c>
      <c r="L281" s="24">
        <f>VLOOKUP(A281,NIFTY_dump!$A$4:$W$2003,23,0)</f>
        <v>0</v>
      </c>
      <c r="M281" s="24">
        <f>VLOOKUP(A281,NIFTY_dump!$A$4:$U$2003,21,0)</f>
        <v>0</v>
      </c>
      <c r="N281" s="24">
        <f>VLOOKUP(A281,NIFTY_dump!$A$4:$T$2003,20,0)</f>
        <v>0</v>
      </c>
    </row>
    <row r="282" spans="1:14">
      <c r="A282" s="24">
        <v>280</v>
      </c>
      <c r="B282" s="34">
        <f>NIFTY_dump!M283</f>
        <v>0</v>
      </c>
      <c r="C282" s="35">
        <f>VLOOKUP(A282,NIFTY_dump!$A$4:$G$2003,7,0)</f>
        <v>0</v>
      </c>
      <c r="D282" s="35">
        <f>VLOOKUP(A282,NIFTY_dump!$A$4:$H$2003,8,0)</f>
        <v>0</v>
      </c>
      <c r="E282" s="24">
        <f>VLOOKUP(A282,NIFTY_dump!$A$4:$D$2003,4,0)</f>
        <v>0</v>
      </c>
      <c r="F282" s="24">
        <f>VLOOKUP(A282,NIFTY_dump!$A$4:$C$2003,3,0)</f>
        <v>0</v>
      </c>
      <c r="G282" s="24">
        <f>VLOOKUP(A282,NIFTY_dump!$A$4:$E$2003,5,0)</f>
        <v>0</v>
      </c>
      <c r="H282" s="24">
        <f>VLOOKUP(A282,NIFTY_dump!$A$4:$F$2003,6,0)</f>
        <v>0</v>
      </c>
      <c r="I282" s="35">
        <f>VLOOKUP(A282,NIFTY_dump!$A$4:$S$2003,19,0)</f>
        <v>0</v>
      </c>
      <c r="J282" s="35">
        <f>VLOOKUP(A282,NIFTY_dump!$A$4:$R$2003,18,0)</f>
        <v>0</v>
      </c>
      <c r="K282" s="24">
        <f>VLOOKUP(A282,NIFTY_dump!$A$4:$V$2003,22,0)</f>
        <v>0</v>
      </c>
      <c r="L282" s="24">
        <f>VLOOKUP(A282,NIFTY_dump!$A$4:$W$2003,23,0)</f>
        <v>0</v>
      </c>
      <c r="M282" s="24">
        <f>VLOOKUP(A282,NIFTY_dump!$A$4:$U$2003,21,0)</f>
        <v>0</v>
      </c>
      <c r="N282" s="24">
        <f>VLOOKUP(A282,NIFTY_dump!$A$4:$T$2003,20,0)</f>
        <v>0</v>
      </c>
    </row>
    <row r="283" spans="1:14">
      <c r="A283" s="24">
        <v>281</v>
      </c>
      <c r="B283" s="34">
        <f>NIFTY_dump!M284</f>
        <v>0</v>
      </c>
      <c r="C283" s="35">
        <f>VLOOKUP(A283,NIFTY_dump!$A$4:$G$2003,7,0)</f>
        <v>0</v>
      </c>
      <c r="D283" s="35">
        <f>VLOOKUP(A283,NIFTY_dump!$A$4:$H$2003,8,0)</f>
        <v>0</v>
      </c>
      <c r="E283" s="24">
        <f>VLOOKUP(A283,NIFTY_dump!$A$4:$D$2003,4,0)</f>
        <v>0</v>
      </c>
      <c r="F283" s="24">
        <f>VLOOKUP(A283,NIFTY_dump!$A$4:$C$2003,3,0)</f>
        <v>0</v>
      </c>
      <c r="G283" s="24">
        <f>VLOOKUP(A283,NIFTY_dump!$A$4:$E$2003,5,0)</f>
        <v>0</v>
      </c>
      <c r="H283" s="24">
        <f>VLOOKUP(A283,NIFTY_dump!$A$4:$F$2003,6,0)</f>
        <v>0</v>
      </c>
      <c r="I283" s="35">
        <f>VLOOKUP(A283,NIFTY_dump!$A$4:$S$2003,19,0)</f>
        <v>0</v>
      </c>
      <c r="J283" s="35">
        <f>VLOOKUP(A283,NIFTY_dump!$A$4:$R$2003,18,0)</f>
        <v>0</v>
      </c>
      <c r="K283" s="24">
        <f>VLOOKUP(A283,NIFTY_dump!$A$4:$V$2003,22,0)</f>
        <v>0</v>
      </c>
      <c r="L283" s="24">
        <f>VLOOKUP(A283,NIFTY_dump!$A$4:$W$2003,23,0)</f>
        <v>0</v>
      </c>
      <c r="M283" s="24">
        <f>VLOOKUP(A283,NIFTY_dump!$A$4:$U$2003,21,0)</f>
        <v>0</v>
      </c>
      <c r="N283" s="24">
        <f>VLOOKUP(A283,NIFTY_dump!$A$4:$T$2003,20,0)</f>
        <v>0</v>
      </c>
    </row>
    <row r="284" spans="1:14">
      <c r="A284" s="24">
        <v>282</v>
      </c>
      <c r="B284" s="34">
        <f>NIFTY_dump!M285</f>
        <v>0</v>
      </c>
      <c r="C284" s="35">
        <f>VLOOKUP(A284,NIFTY_dump!$A$4:$G$2003,7,0)</f>
        <v>0</v>
      </c>
      <c r="D284" s="35">
        <f>VLOOKUP(A284,NIFTY_dump!$A$4:$H$2003,8,0)</f>
        <v>0</v>
      </c>
      <c r="E284" s="24">
        <f>VLOOKUP(A284,NIFTY_dump!$A$4:$D$2003,4,0)</f>
        <v>0</v>
      </c>
      <c r="F284" s="24">
        <f>VLOOKUP(A284,NIFTY_dump!$A$4:$C$2003,3,0)</f>
        <v>0</v>
      </c>
      <c r="G284" s="24">
        <f>VLOOKUP(A284,NIFTY_dump!$A$4:$E$2003,5,0)</f>
        <v>0</v>
      </c>
      <c r="H284" s="24">
        <f>VLOOKUP(A284,NIFTY_dump!$A$4:$F$2003,6,0)</f>
        <v>0</v>
      </c>
      <c r="I284" s="35">
        <f>VLOOKUP(A284,NIFTY_dump!$A$4:$S$2003,19,0)</f>
        <v>0</v>
      </c>
      <c r="J284" s="35">
        <f>VLOOKUP(A284,NIFTY_dump!$A$4:$R$2003,18,0)</f>
        <v>0</v>
      </c>
      <c r="K284" s="24">
        <f>VLOOKUP(A284,NIFTY_dump!$A$4:$V$2003,22,0)</f>
        <v>0</v>
      </c>
      <c r="L284" s="24">
        <f>VLOOKUP(A284,NIFTY_dump!$A$4:$W$2003,23,0)</f>
        <v>0</v>
      </c>
      <c r="M284" s="24">
        <f>VLOOKUP(A284,NIFTY_dump!$A$4:$U$2003,21,0)</f>
        <v>0</v>
      </c>
      <c r="N284" s="24">
        <f>VLOOKUP(A284,NIFTY_dump!$A$4:$T$2003,20,0)</f>
        <v>0</v>
      </c>
    </row>
    <row r="285" spans="1:14">
      <c r="A285" s="24">
        <v>283</v>
      </c>
      <c r="B285" s="34">
        <f>NIFTY_dump!M286</f>
        <v>0</v>
      </c>
      <c r="C285" s="35">
        <f>VLOOKUP(A285,NIFTY_dump!$A$4:$G$2003,7,0)</f>
        <v>0</v>
      </c>
      <c r="D285" s="35">
        <f>VLOOKUP(A285,NIFTY_dump!$A$4:$H$2003,8,0)</f>
        <v>0</v>
      </c>
      <c r="E285" s="24">
        <f>VLOOKUP(A285,NIFTY_dump!$A$4:$D$2003,4,0)</f>
        <v>0</v>
      </c>
      <c r="F285" s="24">
        <f>VLOOKUP(A285,NIFTY_dump!$A$4:$C$2003,3,0)</f>
        <v>0</v>
      </c>
      <c r="G285" s="24">
        <f>VLOOKUP(A285,NIFTY_dump!$A$4:$E$2003,5,0)</f>
        <v>0</v>
      </c>
      <c r="H285" s="24">
        <f>VLOOKUP(A285,NIFTY_dump!$A$4:$F$2003,6,0)</f>
        <v>0</v>
      </c>
      <c r="I285" s="35">
        <f>VLOOKUP(A285,NIFTY_dump!$A$4:$S$2003,19,0)</f>
        <v>0</v>
      </c>
      <c r="J285" s="35">
        <f>VLOOKUP(A285,NIFTY_dump!$A$4:$R$2003,18,0)</f>
        <v>0</v>
      </c>
      <c r="K285" s="24">
        <f>VLOOKUP(A285,NIFTY_dump!$A$4:$V$2003,22,0)</f>
        <v>0</v>
      </c>
      <c r="L285" s="24">
        <f>VLOOKUP(A285,NIFTY_dump!$A$4:$W$2003,23,0)</f>
        <v>0</v>
      </c>
      <c r="M285" s="24">
        <f>VLOOKUP(A285,NIFTY_dump!$A$4:$U$2003,21,0)</f>
        <v>0</v>
      </c>
      <c r="N285" s="24">
        <f>VLOOKUP(A285,NIFTY_dump!$A$4:$T$2003,20,0)</f>
        <v>0</v>
      </c>
    </row>
    <row r="286" spans="1:14">
      <c r="A286" s="24">
        <v>284</v>
      </c>
      <c r="B286" s="34">
        <f>NIFTY_dump!M287</f>
        <v>0</v>
      </c>
      <c r="C286" s="35">
        <f>VLOOKUP(A286,NIFTY_dump!$A$4:$G$2003,7,0)</f>
        <v>0</v>
      </c>
      <c r="D286" s="35">
        <f>VLOOKUP(A286,NIFTY_dump!$A$4:$H$2003,8,0)</f>
        <v>0</v>
      </c>
      <c r="E286" s="24">
        <f>VLOOKUP(A286,NIFTY_dump!$A$4:$D$2003,4,0)</f>
        <v>0</v>
      </c>
      <c r="F286" s="24">
        <f>VLOOKUP(A286,NIFTY_dump!$A$4:$C$2003,3,0)</f>
        <v>0</v>
      </c>
      <c r="G286" s="24">
        <f>VLOOKUP(A286,NIFTY_dump!$A$4:$E$2003,5,0)</f>
        <v>0</v>
      </c>
      <c r="H286" s="24">
        <f>VLOOKUP(A286,NIFTY_dump!$A$4:$F$2003,6,0)</f>
        <v>0</v>
      </c>
      <c r="I286" s="35">
        <f>VLOOKUP(A286,NIFTY_dump!$A$4:$S$2003,19,0)</f>
        <v>0</v>
      </c>
      <c r="J286" s="35">
        <f>VLOOKUP(A286,NIFTY_dump!$A$4:$R$2003,18,0)</f>
        <v>0</v>
      </c>
      <c r="K286" s="24">
        <f>VLOOKUP(A286,NIFTY_dump!$A$4:$V$2003,22,0)</f>
        <v>0</v>
      </c>
      <c r="L286" s="24">
        <f>VLOOKUP(A286,NIFTY_dump!$A$4:$W$2003,23,0)</f>
        <v>0</v>
      </c>
      <c r="M286" s="24">
        <f>VLOOKUP(A286,NIFTY_dump!$A$4:$U$2003,21,0)</f>
        <v>0</v>
      </c>
      <c r="N286" s="24">
        <f>VLOOKUP(A286,NIFTY_dump!$A$4:$T$2003,20,0)</f>
        <v>0</v>
      </c>
    </row>
    <row r="287" spans="1:14">
      <c r="A287" s="24">
        <v>285</v>
      </c>
      <c r="B287" s="34">
        <f>NIFTY_dump!M288</f>
        <v>0</v>
      </c>
      <c r="C287" s="35">
        <f>VLOOKUP(A287,NIFTY_dump!$A$4:$G$2003,7,0)</f>
        <v>0</v>
      </c>
      <c r="D287" s="35">
        <f>VLOOKUP(A287,NIFTY_dump!$A$4:$H$2003,8,0)</f>
        <v>0</v>
      </c>
      <c r="E287" s="24">
        <f>VLOOKUP(A287,NIFTY_dump!$A$4:$D$2003,4,0)</f>
        <v>0</v>
      </c>
      <c r="F287" s="24">
        <f>VLOOKUP(A287,NIFTY_dump!$A$4:$C$2003,3,0)</f>
        <v>0</v>
      </c>
      <c r="G287" s="24">
        <f>VLOOKUP(A287,NIFTY_dump!$A$4:$E$2003,5,0)</f>
        <v>0</v>
      </c>
      <c r="H287" s="24">
        <f>VLOOKUP(A287,NIFTY_dump!$A$4:$F$2003,6,0)</f>
        <v>0</v>
      </c>
      <c r="I287" s="35">
        <f>VLOOKUP(A287,NIFTY_dump!$A$4:$S$2003,19,0)</f>
        <v>0</v>
      </c>
      <c r="J287" s="35">
        <f>VLOOKUP(A287,NIFTY_dump!$A$4:$R$2003,18,0)</f>
        <v>0</v>
      </c>
      <c r="K287" s="24">
        <f>VLOOKUP(A287,NIFTY_dump!$A$4:$V$2003,22,0)</f>
        <v>0</v>
      </c>
      <c r="L287" s="24">
        <f>VLOOKUP(A287,NIFTY_dump!$A$4:$W$2003,23,0)</f>
        <v>0</v>
      </c>
      <c r="M287" s="24">
        <f>VLOOKUP(A287,NIFTY_dump!$A$4:$U$2003,21,0)</f>
        <v>0</v>
      </c>
      <c r="N287" s="24">
        <f>VLOOKUP(A287,NIFTY_dump!$A$4:$T$2003,20,0)</f>
        <v>0</v>
      </c>
    </row>
    <row r="288" spans="1:14">
      <c r="A288" s="24">
        <v>286</v>
      </c>
      <c r="B288" s="34">
        <f>NIFTY_dump!M289</f>
        <v>0</v>
      </c>
      <c r="C288" s="35">
        <f>VLOOKUP(A288,NIFTY_dump!$A$4:$G$2003,7,0)</f>
        <v>0</v>
      </c>
      <c r="D288" s="35">
        <f>VLOOKUP(A288,NIFTY_dump!$A$4:$H$2003,8,0)</f>
        <v>0</v>
      </c>
      <c r="E288" s="24">
        <f>VLOOKUP(A288,NIFTY_dump!$A$4:$D$2003,4,0)</f>
        <v>0</v>
      </c>
      <c r="F288" s="24">
        <f>VLOOKUP(A288,NIFTY_dump!$A$4:$C$2003,3,0)</f>
        <v>0</v>
      </c>
      <c r="G288" s="24">
        <f>VLOOKUP(A288,NIFTY_dump!$A$4:$E$2003,5,0)</f>
        <v>0</v>
      </c>
      <c r="H288" s="24">
        <f>VLOOKUP(A288,NIFTY_dump!$A$4:$F$2003,6,0)</f>
        <v>0</v>
      </c>
      <c r="I288" s="35">
        <f>VLOOKUP(A288,NIFTY_dump!$A$4:$S$2003,19,0)</f>
        <v>0</v>
      </c>
      <c r="J288" s="35">
        <f>VLOOKUP(A288,NIFTY_dump!$A$4:$R$2003,18,0)</f>
        <v>0</v>
      </c>
      <c r="K288" s="24">
        <f>VLOOKUP(A288,NIFTY_dump!$A$4:$V$2003,22,0)</f>
        <v>0</v>
      </c>
      <c r="L288" s="24">
        <f>VLOOKUP(A288,NIFTY_dump!$A$4:$W$2003,23,0)</f>
        <v>0</v>
      </c>
      <c r="M288" s="24">
        <f>VLOOKUP(A288,NIFTY_dump!$A$4:$U$2003,21,0)</f>
        <v>0</v>
      </c>
      <c r="N288" s="24">
        <f>VLOOKUP(A288,NIFTY_dump!$A$4:$T$2003,20,0)</f>
        <v>0</v>
      </c>
    </row>
    <row r="289" spans="1:14">
      <c r="A289" s="24">
        <v>287</v>
      </c>
      <c r="B289" s="34">
        <f>NIFTY_dump!M290</f>
        <v>0</v>
      </c>
      <c r="C289" s="35">
        <f>VLOOKUP(A289,NIFTY_dump!$A$4:$G$2003,7,0)</f>
        <v>0</v>
      </c>
      <c r="D289" s="35">
        <f>VLOOKUP(A289,NIFTY_dump!$A$4:$H$2003,8,0)</f>
        <v>0</v>
      </c>
      <c r="E289" s="24">
        <f>VLOOKUP(A289,NIFTY_dump!$A$4:$D$2003,4,0)</f>
        <v>0</v>
      </c>
      <c r="F289" s="24">
        <f>VLOOKUP(A289,NIFTY_dump!$A$4:$C$2003,3,0)</f>
        <v>0</v>
      </c>
      <c r="G289" s="24">
        <f>VLOOKUP(A289,NIFTY_dump!$A$4:$E$2003,5,0)</f>
        <v>0</v>
      </c>
      <c r="H289" s="24">
        <f>VLOOKUP(A289,NIFTY_dump!$A$4:$F$2003,6,0)</f>
        <v>0</v>
      </c>
      <c r="I289" s="35">
        <f>VLOOKUP(A289,NIFTY_dump!$A$4:$S$2003,19,0)</f>
        <v>0</v>
      </c>
      <c r="J289" s="35">
        <f>VLOOKUP(A289,NIFTY_dump!$A$4:$R$2003,18,0)</f>
        <v>0</v>
      </c>
      <c r="K289" s="24">
        <f>VLOOKUP(A289,NIFTY_dump!$A$4:$V$2003,22,0)</f>
        <v>0</v>
      </c>
      <c r="L289" s="24">
        <f>VLOOKUP(A289,NIFTY_dump!$A$4:$W$2003,23,0)</f>
        <v>0</v>
      </c>
      <c r="M289" s="24">
        <f>VLOOKUP(A289,NIFTY_dump!$A$4:$U$2003,21,0)</f>
        <v>0</v>
      </c>
      <c r="N289" s="24">
        <f>VLOOKUP(A289,NIFTY_dump!$A$4:$T$2003,20,0)</f>
        <v>0</v>
      </c>
    </row>
    <row r="290" spans="1:14">
      <c r="A290" s="24">
        <v>288</v>
      </c>
      <c r="B290" s="34">
        <f>NIFTY_dump!M291</f>
        <v>0</v>
      </c>
      <c r="C290" s="35">
        <f>VLOOKUP(A290,NIFTY_dump!$A$4:$G$2003,7,0)</f>
        <v>0</v>
      </c>
      <c r="D290" s="35">
        <f>VLOOKUP(A290,NIFTY_dump!$A$4:$H$2003,8,0)</f>
        <v>0</v>
      </c>
      <c r="E290" s="24">
        <f>VLOOKUP(A290,NIFTY_dump!$A$4:$D$2003,4,0)</f>
        <v>0</v>
      </c>
      <c r="F290" s="24">
        <f>VLOOKUP(A290,NIFTY_dump!$A$4:$C$2003,3,0)</f>
        <v>0</v>
      </c>
      <c r="G290" s="24">
        <f>VLOOKUP(A290,NIFTY_dump!$A$4:$E$2003,5,0)</f>
        <v>0</v>
      </c>
      <c r="H290" s="24">
        <f>VLOOKUP(A290,NIFTY_dump!$A$4:$F$2003,6,0)</f>
        <v>0</v>
      </c>
      <c r="I290" s="35">
        <f>VLOOKUP(A290,NIFTY_dump!$A$4:$S$2003,19,0)</f>
        <v>0</v>
      </c>
      <c r="J290" s="35">
        <f>VLOOKUP(A290,NIFTY_dump!$A$4:$R$2003,18,0)</f>
        <v>0</v>
      </c>
      <c r="K290" s="24">
        <f>VLOOKUP(A290,NIFTY_dump!$A$4:$V$2003,22,0)</f>
        <v>0</v>
      </c>
      <c r="L290" s="24">
        <f>VLOOKUP(A290,NIFTY_dump!$A$4:$W$2003,23,0)</f>
        <v>0</v>
      </c>
      <c r="M290" s="24">
        <f>VLOOKUP(A290,NIFTY_dump!$A$4:$U$2003,21,0)</f>
        <v>0</v>
      </c>
      <c r="N290" s="24">
        <f>VLOOKUP(A290,NIFTY_dump!$A$4:$T$2003,20,0)</f>
        <v>0</v>
      </c>
    </row>
    <row r="291" spans="1:14">
      <c r="A291" s="24">
        <v>289</v>
      </c>
      <c r="B291" s="34">
        <f>NIFTY_dump!M292</f>
        <v>0</v>
      </c>
      <c r="C291" s="35">
        <f>VLOOKUP(A291,NIFTY_dump!$A$4:$G$2003,7,0)</f>
        <v>0</v>
      </c>
      <c r="D291" s="35">
        <f>VLOOKUP(A291,NIFTY_dump!$A$4:$H$2003,8,0)</f>
        <v>0</v>
      </c>
      <c r="E291" s="24">
        <f>VLOOKUP(A291,NIFTY_dump!$A$4:$D$2003,4,0)</f>
        <v>0</v>
      </c>
      <c r="F291" s="24">
        <f>VLOOKUP(A291,NIFTY_dump!$A$4:$C$2003,3,0)</f>
        <v>0</v>
      </c>
      <c r="G291" s="24">
        <f>VLOOKUP(A291,NIFTY_dump!$A$4:$E$2003,5,0)</f>
        <v>0</v>
      </c>
      <c r="H291" s="24">
        <f>VLOOKUP(A291,NIFTY_dump!$A$4:$F$2003,6,0)</f>
        <v>0</v>
      </c>
      <c r="I291" s="35">
        <f>VLOOKUP(A291,NIFTY_dump!$A$4:$S$2003,19,0)</f>
        <v>0</v>
      </c>
      <c r="J291" s="35">
        <f>VLOOKUP(A291,NIFTY_dump!$A$4:$R$2003,18,0)</f>
        <v>0</v>
      </c>
      <c r="K291" s="24">
        <f>VLOOKUP(A291,NIFTY_dump!$A$4:$V$2003,22,0)</f>
        <v>0</v>
      </c>
      <c r="L291" s="24">
        <f>VLOOKUP(A291,NIFTY_dump!$A$4:$W$2003,23,0)</f>
        <v>0</v>
      </c>
      <c r="M291" s="24">
        <f>VLOOKUP(A291,NIFTY_dump!$A$4:$U$2003,21,0)</f>
        <v>0</v>
      </c>
      <c r="N291" s="24">
        <f>VLOOKUP(A291,NIFTY_dump!$A$4:$T$2003,20,0)</f>
        <v>0</v>
      </c>
    </row>
    <row r="292" spans="1:14">
      <c r="A292" s="24">
        <v>290</v>
      </c>
      <c r="B292" s="34">
        <f>NIFTY_dump!M293</f>
        <v>0</v>
      </c>
      <c r="C292" s="35">
        <f>VLOOKUP(A292,NIFTY_dump!$A$4:$G$2003,7,0)</f>
        <v>0</v>
      </c>
      <c r="D292" s="35">
        <f>VLOOKUP(A292,NIFTY_dump!$A$4:$H$2003,8,0)</f>
        <v>0</v>
      </c>
      <c r="E292" s="24">
        <f>VLOOKUP(A292,NIFTY_dump!$A$4:$D$2003,4,0)</f>
        <v>0</v>
      </c>
      <c r="F292" s="24">
        <f>VLOOKUP(A292,NIFTY_dump!$A$4:$C$2003,3,0)</f>
        <v>0</v>
      </c>
      <c r="G292" s="24">
        <f>VLOOKUP(A292,NIFTY_dump!$A$4:$E$2003,5,0)</f>
        <v>0</v>
      </c>
      <c r="H292" s="24">
        <f>VLOOKUP(A292,NIFTY_dump!$A$4:$F$2003,6,0)</f>
        <v>0</v>
      </c>
      <c r="I292" s="35">
        <f>VLOOKUP(A292,NIFTY_dump!$A$4:$S$2003,19,0)</f>
        <v>0</v>
      </c>
      <c r="J292" s="35">
        <f>VLOOKUP(A292,NIFTY_dump!$A$4:$R$2003,18,0)</f>
        <v>0</v>
      </c>
      <c r="K292" s="24">
        <f>VLOOKUP(A292,NIFTY_dump!$A$4:$V$2003,22,0)</f>
        <v>0</v>
      </c>
      <c r="L292" s="24">
        <f>VLOOKUP(A292,NIFTY_dump!$A$4:$W$2003,23,0)</f>
        <v>0</v>
      </c>
      <c r="M292" s="24">
        <f>VLOOKUP(A292,NIFTY_dump!$A$4:$U$2003,21,0)</f>
        <v>0</v>
      </c>
      <c r="N292" s="24">
        <f>VLOOKUP(A292,NIFTY_dump!$A$4:$T$2003,20,0)</f>
        <v>0</v>
      </c>
    </row>
    <row r="293" spans="1:14">
      <c r="A293" s="24">
        <v>291</v>
      </c>
      <c r="B293" s="34">
        <f>NIFTY_dump!M294</f>
        <v>0</v>
      </c>
      <c r="C293" s="35">
        <f>VLOOKUP(A293,NIFTY_dump!$A$4:$G$2003,7,0)</f>
        <v>0</v>
      </c>
      <c r="D293" s="35">
        <f>VLOOKUP(A293,NIFTY_dump!$A$4:$H$2003,8,0)</f>
        <v>0</v>
      </c>
      <c r="E293" s="24">
        <f>VLOOKUP(A293,NIFTY_dump!$A$4:$D$2003,4,0)</f>
        <v>0</v>
      </c>
      <c r="F293" s="24">
        <f>VLOOKUP(A293,NIFTY_dump!$A$4:$C$2003,3,0)</f>
        <v>0</v>
      </c>
      <c r="G293" s="24">
        <f>VLOOKUP(A293,NIFTY_dump!$A$4:$E$2003,5,0)</f>
        <v>0</v>
      </c>
      <c r="H293" s="24">
        <f>VLOOKUP(A293,NIFTY_dump!$A$4:$F$2003,6,0)</f>
        <v>0</v>
      </c>
      <c r="I293" s="35">
        <f>VLOOKUP(A293,NIFTY_dump!$A$4:$S$2003,19,0)</f>
        <v>0</v>
      </c>
      <c r="J293" s="35">
        <f>VLOOKUP(A293,NIFTY_dump!$A$4:$R$2003,18,0)</f>
        <v>0</v>
      </c>
      <c r="K293" s="24">
        <f>VLOOKUP(A293,NIFTY_dump!$A$4:$V$2003,22,0)</f>
        <v>0</v>
      </c>
      <c r="L293" s="24">
        <f>VLOOKUP(A293,NIFTY_dump!$A$4:$W$2003,23,0)</f>
        <v>0</v>
      </c>
      <c r="M293" s="24">
        <f>VLOOKUP(A293,NIFTY_dump!$A$4:$U$2003,21,0)</f>
        <v>0</v>
      </c>
      <c r="N293" s="24">
        <f>VLOOKUP(A293,NIFTY_dump!$A$4:$T$2003,20,0)</f>
        <v>0</v>
      </c>
    </row>
    <row r="294" spans="1:14">
      <c r="A294" s="24">
        <v>292</v>
      </c>
      <c r="B294" s="34">
        <f>NIFTY_dump!M295</f>
        <v>0</v>
      </c>
      <c r="C294" s="35">
        <f>VLOOKUP(A294,NIFTY_dump!$A$4:$G$2003,7,0)</f>
        <v>0</v>
      </c>
      <c r="D294" s="35">
        <f>VLOOKUP(A294,NIFTY_dump!$A$4:$H$2003,8,0)</f>
        <v>0</v>
      </c>
      <c r="E294" s="24">
        <f>VLOOKUP(A294,NIFTY_dump!$A$4:$D$2003,4,0)</f>
        <v>0</v>
      </c>
      <c r="F294" s="24">
        <f>VLOOKUP(A294,NIFTY_dump!$A$4:$C$2003,3,0)</f>
        <v>0</v>
      </c>
      <c r="G294" s="24">
        <f>VLOOKUP(A294,NIFTY_dump!$A$4:$E$2003,5,0)</f>
        <v>0</v>
      </c>
      <c r="H294" s="24">
        <f>VLOOKUP(A294,NIFTY_dump!$A$4:$F$2003,6,0)</f>
        <v>0</v>
      </c>
      <c r="I294" s="35">
        <f>VLOOKUP(A294,NIFTY_dump!$A$4:$S$2003,19,0)</f>
        <v>0</v>
      </c>
      <c r="J294" s="35">
        <f>VLOOKUP(A294,NIFTY_dump!$A$4:$R$2003,18,0)</f>
        <v>0</v>
      </c>
      <c r="K294" s="24">
        <f>VLOOKUP(A294,NIFTY_dump!$A$4:$V$2003,22,0)</f>
        <v>0</v>
      </c>
      <c r="L294" s="24">
        <f>VLOOKUP(A294,NIFTY_dump!$A$4:$W$2003,23,0)</f>
        <v>0</v>
      </c>
      <c r="M294" s="24">
        <f>VLOOKUP(A294,NIFTY_dump!$A$4:$U$2003,21,0)</f>
        <v>0</v>
      </c>
      <c r="N294" s="24">
        <f>VLOOKUP(A294,NIFTY_dump!$A$4:$T$2003,20,0)</f>
        <v>0</v>
      </c>
    </row>
    <row r="295" spans="1:14">
      <c r="A295" s="24">
        <v>293</v>
      </c>
      <c r="B295" s="34">
        <f>NIFTY_dump!M296</f>
        <v>0</v>
      </c>
      <c r="C295" s="35">
        <f>VLOOKUP(A295,NIFTY_dump!$A$4:$G$2003,7,0)</f>
        <v>0</v>
      </c>
      <c r="D295" s="35">
        <f>VLOOKUP(A295,NIFTY_dump!$A$4:$H$2003,8,0)</f>
        <v>0</v>
      </c>
      <c r="E295" s="24">
        <f>VLOOKUP(A295,NIFTY_dump!$A$4:$D$2003,4,0)</f>
        <v>0</v>
      </c>
      <c r="F295" s="24">
        <f>VLOOKUP(A295,NIFTY_dump!$A$4:$C$2003,3,0)</f>
        <v>0</v>
      </c>
      <c r="G295" s="24">
        <f>VLOOKUP(A295,NIFTY_dump!$A$4:$E$2003,5,0)</f>
        <v>0</v>
      </c>
      <c r="H295" s="24">
        <f>VLOOKUP(A295,NIFTY_dump!$A$4:$F$2003,6,0)</f>
        <v>0</v>
      </c>
      <c r="I295" s="35">
        <f>VLOOKUP(A295,NIFTY_dump!$A$4:$S$2003,19,0)</f>
        <v>0</v>
      </c>
      <c r="J295" s="35">
        <f>VLOOKUP(A295,NIFTY_dump!$A$4:$R$2003,18,0)</f>
        <v>0</v>
      </c>
      <c r="K295" s="24">
        <f>VLOOKUP(A295,NIFTY_dump!$A$4:$V$2003,22,0)</f>
        <v>0</v>
      </c>
      <c r="L295" s="24">
        <f>VLOOKUP(A295,NIFTY_dump!$A$4:$W$2003,23,0)</f>
        <v>0</v>
      </c>
      <c r="M295" s="24">
        <f>VLOOKUP(A295,NIFTY_dump!$A$4:$U$2003,21,0)</f>
        <v>0</v>
      </c>
      <c r="N295" s="24">
        <f>VLOOKUP(A295,NIFTY_dump!$A$4:$T$2003,20,0)</f>
        <v>0</v>
      </c>
    </row>
    <row r="296" spans="1:14">
      <c r="A296" s="24">
        <v>294</v>
      </c>
      <c r="B296" s="34">
        <f>NIFTY_dump!M297</f>
        <v>0</v>
      </c>
      <c r="C296" s="35">
        <f>VLOOKUP(A296,NIFTY_dump!$A$4:$G$2003,7,0)</f>
        <v>0</v>
      </c>
      <c r="D296" s="35">
        <f>VLOOKUP(A296,NIFTY_dump!$A$4:$H$2003,8,0)</f>
        <v>0</v>
      </c>
      <c r="E296" s="24">
        <f>VLOOKUP(A296,NIFTY_dump!$A$4:$D$2003,4,0)</f>
        <v>0</v>
      </c>
      <c r="F296" s="24">
        <f>VLOOKUP(A296,NIFTY_dump!$A$4:$C$2003,3,0)</f>
        <v>0</v>
      </c>
      <c r="G296" s="24">
        <f>VLOOKUP(A296,NIFTY_dump!$A$4:$E$2003,5,0)</f>
        <v>0</v>
      </c>
      <c r="H296" s="24">
        <f>VLOOKUP(A296,NIFTY_dump!$A$4:$F$2003,6,0)</f>
        <v>0</v>
      </c>
      <c r="I296" s="35">
        <f>VLOOKUP(A296,NIFTY_dump!$A$4:$S$2003,19,0)</f>
        <v>0</v>
      </c>
      <c r="J296" s="35">
        <f>VLOOKUP(A296,NIFTY_dump!$A$4:$R$2003,18,0)</f>
        <v>0</v>
      </c>
      <c r="K296" s="24">
        <f>VLOOKUP(A296,NIFTY_dump!$A$4:$V$2003,22,0)</f>
        <v>0</v>
      </c>
      <c r="L296" s="24">
        <f>VLOOKUP(A296,NIFTY_dump!$A$4:$W$2003,23,0)</f>
        <v>0</v>
      </c>
      <c r="M296" s="24">
        <f>VLOOKUP(A296,NIFTY_dump!$A$4:$U$2003,21,0)</f>
        <v>0</v>
      </c>
      <c r="N296" s="24">
        <f>VLOOKUP(A296,NIFTY_dump!$A$4:$T$2003,20,0)</f>
        <v>0</v>
      </c>
    </row>
    <row r="297" spans="1:14">
      <c r="A297" s="24">
        <v>295</v>
      </c>
      <c r="B297" s="34">
        <f>NIFTY_dump!M298</f>
        <v>0</v>
      </c>
      <c r="C297" s="35">
        <f>VLOOKUP(A297,NIFTY_dump!$A$4:$G$2003,7,0)</f>
        <v>0</v>
      </c>
      <c r="D297" s="35">
        <f>VLOOKUP(A297,NIFTY_dump!$A$4:$H$2003,8,0)</f>
        <v>0</v>
      </c>
      <c r="E297" s="24">
        <f>VLOOKUP(A297,NIFTY_dump!$A$4:$D$2003,4,0)</f>
        <v>0</v>
      </c>
      <c r="F297" s="24">
        <f>VLOOKUP(A297,NIFTY_dump!$A$4:$C$2003,3,0)</f>
        <v>0</v>
      </c>
      <c r="G297" s="24">
        <f>VLOOKUP(A297,NIFTY_dump!$A$4:$E$2003,5,0)</f>
        <v>0</v>
      </c>
      <c r="H297" s="24">
        <f>VLOOKUP(A297,NIFTY_dump!$A$4:$F$2003,6,0)</f>
        <v>0</v>
      </c>
      <c r="I297" s="35">
        <f>VLOOKUP(A297,NIFTY_dump!$A$4:$S$2003,19,0)</f>
        <v>0</v>
      </c>
      <c r="J297" s="35">
        <f>VLOOKUP(A297,NIFTY_dump!$A$4:$R$2003,18,0)</f>
        <v>0</v>
      </c>
      <c r="K297" s="24">
        <f>VLOOKUP(A297,NIFTY_dump!$A$4:$V$2003,22,0)</f>
        <v>0</v>
      </c>
      <c r="L297" s="24">
        <f>VLOOKUP(A297,NIFTY_dump!$A$4:$W$2003,23,0)</f>
        <v>0</v>
      </c>
      <c r="M297" s="24">
        <f>VLOOKUP(A297,NIFTY_dump!$A$4:$U$2003,21,0)</f>
        <v>0</v>
      </c>
      <c r="N297" s="24">
        <f>VLOOKUP(A297,NIFTY_dump!$A$4:$T$2003,20,0)</f>
        <v>0</v>
      </c>
    </row>
    <row r="298" spans="1:14">
      <c r="A298" s="24">
        <v>296</v>
      </c>
      <c r="B298" s="34">
        <f>NIFTY_dump!M299</f>
        <v>0</v>
      </c>
      <c r="C298" s="35">
        <f>VLOOKUP(A298,NIFTY_dump!$A$4:$G$2003,7,0)</f>
        <v>0</v>
      </c>
      <c r="D298" s="35">
        <f>VLOOKUP(A298,NIFTY_dump!$A$4:$H$2003,8,0)</f>
        <v>0</v>
      </c>
      <c r="E298" s="24">
        <f>VLOOKUP(A298,NIFTY_dump!$A$4:$D$2003,4,0)</f>
        <v>0</v>
      </c>
      <c r="F298" s="24">
        <f>VLOOKUP(A298,NIFTY_dump!$A$4:$C$2003,3,0)</f>
        <v>0</v>
      </c>
      <c r="G298" s="24">
        <f>VLOOKUP(A298,NIFTY_dump!$A$4:$E$2003,5,0)</f>
        <v>0</v>
      </c>
      <c r="H298" s="24">
        <f>VLOOKUP(A298,NIFTY_dump!$A$4:$F$2003,6,0)</f>
        <v>0</v>
      </c>
      <c r="I298" s="35">
        <f>VLOOKUP(A298,NIFTY_dump!$A$4:$S$2003,19,0)</f>
        <v>0</v>
      </c>
      <c r="J298" s="35">
        <f>VLOOKUP(A298,NIFTY_dump!$A$4:$R$2003,18,0)</f>
        <v>0</v>
      </c>
      <c r="K298" s="24">
        <f>VLOOKUP(A298,NIFTY_dump!$A$4:$V$2003,22,0)</f>
        <v>0</v>
      </c>
      <c r="L298" s="24">
        <f>VLOOKUP(A298,NIFTY_dump!$A$4:$W$2003,23,0)</f>
        <v>0</v>
      </c>
      <c r="M298" s="24">
        <f>VLOOKUP(A298,NIFTY_dump!$A$4:$U$2003,21,0)</f>
        <v>0</v>
      </c>
      <c r="N298" s="24">
        <f>VLOOKUP(A298,NIFTY_dump!$A$4:$T$2003,20,0)</f>
        <v>0</v>
      </c>
    </row>
    <row r="299" spans="1:14">
      <c r="A299" s="24">
        <v>297</v>
      </c>
      <c r="B299" s="34">
        <f>NIFTY_dump!M300</f>
        <v>0</v>
      </c>
      <c r="C299" s="35">
        <f>VLOOKUP(A299,NIFTY_dump!$A$4:$G$2003,7,0)</f>
        <v>0</v>
      </c>
      <c r="D299" s="35">
        <f>VLOOKUP(A299,NIFTY_dump!$A$4:$H$2003,8,0)</f>
        <v>0</v>
      </c>
      <c r="E299" s="24">
        <f>VLOOKUP(A299,NIFTY_dump!$A$4:$D$2003,4,0)</f>
        <v>0</v>
      </c>
      <c r="F299" s="24">
        <f>VLOOKUP(A299,NIFTY_dump!$A$4:$C$2003,3,0)</f>
        <v>0</v>
      </c>
      <c r="G299" s="24">
        <f>VLOOKUP(A299,NIFTY_dump!$A$4:$E$2003,5,0)</f>
        <v>0</v>
      </c>
      <c r="H299" s="24">
        <f>VLOOKUP(A299,NIFTY_dump!$A$4:$F$2003,6,0)</f>
        <v>0</v>
      </c>
      <c r="I299" s="35">
        <f>VLOOKUP(A299,NIFTY_dump!$A$4:$S$2003,19,0)</f>
        <v>0</v>
      </c>
      <c r="J299" s="35">
        <f>VLOOKUP(A299,NIFTY_dump!$A$4:$R$2003,18,0)</f>
        <v>0</v>
      </c>
      <c r="K299" s="24">
        <f>VLOOKUP(A299,NIFTY_dump!$A$4:$V$2003,22,0)</f>
        <v>0</v>
      </c>
      <c r="L299" s="24">
        <f>VLOOKUP(A299,NIFTY_dump!$A$4:$W$2003,23,0)</f>
        <v>0</v>
      </c>
      <c r="M299" s="24">
        <f>VLOOKUP(A299,NIFTY_dump!$A$4:$U$2003,21,0)</f>
        <v>0</v>
      </c>
      <c r="N299" s="24">
        <f>VLOOKUP(A299,NIFTY_dump!$A$4:$T$2003,20,0)</f>
        <v>0</v>
      </c>
    </row>
    <row r="300" spans="1:14">
      <c r="A300" s="24">
        <v>298</v>
      </c>
      <c r="B300" s="34">
        <f>NIFTY_dump!M301</f>
        <v>0</v>
      </c>
      <c r="C300" s="35">
        <f>VLOOKUP(A300,NIFTY_dump!$A$4:$G$2003,7,0)</f>
        <v>0</v>
      </c>
      <c r="D300" s="35">
        <f>VLOOKUP(A300,NIFTY_dump!$A$4:$H$2003,8,0)</f>
        <v>0</v>
      </c>
      <c r="E300" s="24">
        <f>VLOOKUP(A300,NIFTY_dump!$A$4:$D$2003,4,0)</f>
        <v>0</v>
      </c>
      <c r="F300" s="24">
        <f>VLOOKUP(A300,NIFTY_dump!$A$4:$C$2003,3,0)</f>
        <v>0</v>
      </c>
      <c r="G300" s="24">
        <f>VLOOKUP(A300,NIFTY_dump!$A$4:$E$2003,5,0)</f>
        <v>0</v>
      </c>
      <c r="H300" s="24">
        <f>VLOOKUP(A300,NIFTY_dump!$A$4:$F$2003,6,0)</f>
        <v>0</v>
      </c>
      <c r="I300" s="35">
        <f>VLOOKUP(A300,NIFTY_dump!$A$4:$S$2003,19,0)</f>
        <v>0</v>
      </c>
      <c r="J300" s="35">
        <f>VLOOKUP(A300,NIFTY_dump!$A$4:$R$2003,18,0)</f>
        <v>0</v>
      </c>
      <c r="K300" s="24">
        <f>VLOOKUP(A300,NIFTY_dump!$A$4:$V$2003,22,0)</f>
        <v>0</v>
      </c>
      <c r="L300" s="24">
        <f>VLOOKUP(A300,NIFTY_dump!$A$4:$W$2003,23,0)</f>
        <v>0</v>
      </c>
      <c r="M300" s="24">
        <f>VLOOKUP(A300,NIFTY_dump!$A$4:$U$2003,21,0)</f>
        <v>0</v>
      </c>
      <c r="N300" s="24">
        <f>VLOOKUP(A300,NIFTY_dump!$A$4:$T$2003,20,0)</f>
        <v>0</v>
      </c>
    </row>
    <row r="301" spans="1:14">
      <c r="A301" s="24">
        <v>299</v>
      </c>
    </row>
    <row r="302" spans="1:14">
      <c r="A302" s="24">
        <v>300</v>
      </c>
    </row>
    <row r="303" spans="1:14">
      <c r="A303" s="24">
        <v>301</v>
      </c>
    </row>
    <row r="304" spans="1:14">
      <c r="A304" s="24">
        <v>302</v>
      </c>
    </row>
    <row r="305" spans="1:1">
      <c r="A305" s="24">
        <v>303</v>
      </c>
    </row>
    <row r="306" spans="1:1">
      <c r="A306" s="24">
        <v>304</v>
      </c>
    </row>
    <row r="307" spans="1:1">
      <c r="A307" s="24">
        <v>305</v>
      </c>
    </row>
    <row r="308" spans="1:1">
      <c r="A308" s="24">
        <v>306</v>
      </c>
    </row>
    <row r="309" spans="1:1">
      <c r="A309" s="24">
        <v>307</v>
      </c>
    </row>
    <row r="310" spans="1:1">
      <c r="A310" s="24">
        <v>308</v>
      </c>
    </row>
    <row r="311" spans="1:1">
      <c r="A311" s="24">
        <v>309</v>
      </c>
    </row>
    <row r="312" spans="1:1">
      <c r="A312" s="24">
        <v>310</v>
      </c>
    </row>
    <row r="313" spans="1:1">
      <c r="A313" s="24">
        <v>311</v>
      </c>
    </row>
    <row r="314" spans="1:1">
      <c r="A314" s="24">
        <v>312</v>
      </c>
    </row>
    <row r="315" spans="1:1">
      <c r="A315" s="24">
        <v>313</v>
      </c>
    </row>
    <row r="316" spans="1:1">
      <c r="A316" s="24">
        <v>314</v>
      </c>
    </row>
    <row r="317" spans="1:1">
      <c r="A317" s="24">
        <v>315</v>
      </c>
    </row>
    <row r="318" spans="1:1">
      <c r="A318" s="24">
        <v>316</v>
      </c>
    </row>
    <row r="319" spans="1:1">
      <c r="A319" s="24">
        <v>317</v>
      </c>
    </row>
    <row r="320" spans="1:1">
      <c r="A320" s="24">
        <v>318</v>
      </c>
    </row>
    <row r="321" spans="1:1">
      <c r="A321" s="24">
        <v>319</v>
      </c>
    </row>
    <row r="322" spans="1:1">
      <c r="A322" s="24">
        <v>320</v>
      </c>
    </row>
    <row r="323" spans="1:1">
      <c r="A323" s="24">
        <v>321</v>
      </c>
    </row>
    <row r="324" spans="1:1">
      <c r="A324" s="24">
        <v>322</v>
      </c>
    </row>
    <row r="325" spans="1:1">
      <c r="A325" s="24">
        <v>323</v>
      </c>
    </row>
    <row r="326" spans="1:1">
      <c r="A326" s="24">
        <v>324</v>
      </c>
    </row>
    <row r="327" spans="1:1">
      <c r="A327" s="24">
        <v>325</v>
      </c>
    </row>
    <row r="328" spans="1:1">
      <c r="A328" s="24">
        <v>326</v>
      </c>
    </row>
    <row r="329" spans="1:1">
      <c r="A329" s="24">
        <v>327</v>
      </c>
    </row>
    <row r="330" spans="1:1">
      <c r="A330" s="24">
        <v>328</v>
      </c>
    </row>
    <row r="331" spans="1:1">
      <c r="A331" s="24">
        <v>329</v>
      </c>
    </row>
    <row r="332" spans="1:1">
      <c r="A332" s="24">
        <v>330</v>
      </c>
    </row>
    <row r="333" spans="1:1">
      <c r="A333" s="24">
        <v>331</v>
      </c>
    </row>
    <row r="334" spans="1:1">
      <c r="A334" s="24">
        <v>332</v>
      </c>
    </row>
    <row r="335" spans="1:1">
      <c r="A335" s="24">
        <v>333</v>
      </c>
    </row>
    <row r="336" spans="1:1">
      <c r="A336" s="24">
        <v>334</v>
      </c>
    </row>
    <row r="337" spans="1:1">
      <c r="A337" s="24">
        <v>335</v>
      </c>
    </row>
    <row r="338" spans="1:1">
      <c r="A338" s="24">
        <v>336</v>
      </c>
    </row>
    <row r="339" spans="1:1">
      <c r="A339" s="24">
        <v>337</v>
      </c>
    </row>
    <row r="340" spans="1:1">
      <c r="A340" s="24">
        <v>338</v>
      </c>
    </row>
    <row r="341" spans="1:1">
      <c r="A341" s="24">
        <v>339</v>
      </c>
    </row>
    <row r="342" spans="1:1">
      <c r="A342" s="24">
        <v>340</v>
      </c>
    </row>
    <row r="343" spans="1:1">
      <c r="A343" s="24">
        <v>341</v>
      </c>
    </row>
    <row r="344" spans="1:1">
      <c r="A344" s="24">
        <v>342</v>
      </c>
    </row>
    <row r="345" spans="1:1">
      <c r="A345" s="24">
        <v>343</v>
      </c>
    </row>
    <row r="346" spans="1:1">
      <c r="A346" s="24">
        <v>344</v>
      </c>
    </row>
    <row r="347" spans="1:1">
      <c r="A347" s="24">
        <v>345</v>
      </c>
    </row>
    <row r="348" spans="1:1">
      <c r="A348" s="24">
        <v>346</v>
      </c>
    </row>
    <row r="349" spans="1:1">
      <c r="A349" s="24">
        <v>347</v>
      </c>
    </row>
    <row r="350" spans="1:1">
      <c r="A350" s="24">
        <v>348</v>
      </c>
    </row>
    <row r="351" spans="1:1">
      <c r="A351" s="24">
        <v>349</v>
      </c>
    </row>
    <row r="352" spans="1:1">
      <c r="A352" s="24">
        <v>350</v>
      </c>
    </row>
    <row r="353" spans="1:1">
      <c r="A353" s="24">
        <v>351</v>
      </c>
    </row>
    <row r="354" spans="1:1">
      <c r="A354" s="24">
        <v>352</v>
      </c>
    </row>
    <row r="355" spans="1:1">
      <c r="A355" s="24">
        <v>353</v>
      </c>
    </row>
    <row r="356" spans="1:1">
      <c r="A356" s="24">
        <v>354</v>
      </c>
    </row>
    <row r="357" spans="1:1">
      <c r="A357" s="24">
        <v>355</v>
      </c>
    </row>
    <row r="358" spans="1:1">
      <c r="A358" s="24">
        <v>356</v>
      </c>
    </row>
    <row r="359" spans="1:1">
      <c r="A359" s="24">
        <v>357</v>
      </c>
    </row>
    <row r="360" spans="1:1">
      <c r="A360" s="24">
        <v>358</v>
      </c>
    </row>
    <row r="361" spans="1:1">
      <c r="A361" s="24">
        <v>359</v>
      </c>
    </row>
    <row r="362" spans="1:1">
      <c r="A362" s="24">
        <v>360</v>
      </c>
    </row>
    <row r="363" spans="1:1">
      <c r="A363" s="24">
        <v>361</v>
      </c>
    </row>
    <row r="364" spans="1:1">
      <c r="A364" s="24">
        <v>362</v>
      </c>
    </row>
    <row r="365" spans="1:1">
      <c r="A365" s="24">
        <v>363</v>
      </c>
    </row>
    <row r="366" spans="1:1">
      <c r="A366" s="24">
        <v>364</v>
      </c>
    </row>
    <row r="367" spans="1:1">
      <c r="A367" s="24">
        <v>365</v>
      </c>
    </row>
    <row r="368" spans="1:1">
      <c r="A368" s="24">
        <v>366</v>
      </c>
    </row>
    <row r="369" spans="1:1">
      <c r="A369" s="24">
        <v>367</v>
      </c>
    </row>
    <row r="370" spans="1:1">
      <c r="A370" s="24">
        <v>368</v>
      </c>
    </row>
    <row r="371" spans="1:1">
      <c r="A371" s="24">
        <v>369</v>
      </c>
    </row>
    <row r="372" spans="1:1">
      <c r="A372" s="24">
        <v>370</v>
      </c>
    </row>
    <row r="373" spans="1:1">
      <c r="A373" s="24">
        <v>371</v>
      </c>
    </row>
    <row r="374" spans="1:1">
      <c r="A374" s="24">
        <v>372</v>
      </c>
    </row>
    <row r="375" spans="1:1">
      <c r="A375" s="24">
        <v>373</v>
      </c>
    </row>
    <row r="376" spans="1:1">
      <c r="A376" s="24">
        <v>374</v>
      </c>
    </row>
    <row r="377" spans="1:1">
      <c r="A377" s="24">
        <v>375</v>
      </c>
    </row>
    <row r="378" spans="1:1">
      <c r="A378" s="24">
        <v>376</v>
      </c>
    </row>
    <row r="379" spans="1:1">
      <c r="A379" s="24">
        <v>377</v>
      </c>
    </row>
    <row r="380" spans="1:1">
      <c r="A380" s="24">
        <v>378</v>
      </c>
    </row>
    <row r="381" spans="1:1">
      <c r="A381" s="24">
        <v>379</v>
      </c>
    </row>
    <row r="382" spans="1:1">
      <c r="A382" s="24">
        <v>380</v>
      </c>
    </row>
    <row r="383" spans="1:1">
      <c r="A383" s="24">
        <v>381</v>
      </c>
    </row>
    <row r="384" spans="1:1">
      <c r="A384" s="24">
        <v>382</v>
      </c>
    </row>
    <row r="385" spans="1:1">
      <c r="A385" s="24">
        <v>383</v>
      </c>
    </row>
    <row r="386" spans="1:1">
      <c r="A386" s="24">
        <v>384</v>
      </c>
    </row>
    <row r="387" spans="1:1">
      <c r="A387" s="24">
        <v>385</v>
      </c>
    </row>
    <row r="388" spans="1:1">
      <c r="A388" s="24">
        <v>386</v>
      </c>
    </row>
    <row r="389" spans="1:1">
      <c r="A389" s="24">
        <v>387</v>
      </c>
    </row>
    <row r="390" spans="1:1">
      <c r="A390" s="24">
        <v>388</v>
      </c>
    </row>
    <row r="391" spans="1:1">
      <c r="A391" s="24">
        <v>389</v>
      </c>
    </row>
    <row r="392" spans="1:1">
      <c r="A392" s="24">
        <v>390</v>
      </c>
    </row>
    <row r="393" spans="1:1">
      <c r="A393" s="24">
        <v>391</v>
      </c>
    </row>
    <row r="394" spans="1:1">
      <c r="A394" s="24">
        <v>392</v>
      </c>
    </row>
    <row r="395" spans="1:1">
      <c r="A395" s="24">
        <v>393</v>
      </c>
    </row>
    <row r="396" spans="1:1">
      <c r="A396" s="24">
        <v>394</v>
      </c>
    </row>
    <row r="397" spans="1:1">
      <c r="A397" s="24">
        <v>395</v>
      </c>
    </row>
    <row r="398" spans="1:1">
      <c r="A398" s="24">
        <v>396</v>
      </c>
    </row>
    <row r="399" spans="1:1">
      <c r="A399" s="24">
        <v>397</v>
      </c>
    </row>
    <row r="400" spans="1:1">
      <c r="A400" s="24">
        <v>398</v>
      </c>
    </row>
    <row r="401" spans="1:1">
      <c r="A401" s="24">
        <v>399</v>
      </c>
    </row>
    <row r="402" spans="1:1">
      <c r="A402" s="24">
        <v>400</v>
      </c>
    </row>
    <row r="403" spans="1:1">
      <c r="A403" s="24">
        <v>401</v>
      </c>
    </row>
    <row r="404" spans="1:1">
      <c r="A404" s="24">
        <v>402</v>
      </c>
    </row>
    <row r="405" spans="1:1">
      <c r="A405" s="24">
        <v>403</v>
      </c>
    </row>
    <row r="406" spans="1:1">
      <c r="A406" s="24">
        <v>404</v>
      </c>
    </row>
    <row r="407" spans="1:1">
      <c r="A407" s="24">
        <v>405</v>
      </c>
    </row>
    <row r="408" spans="1:1">
      <c r="A408" s="24">
        <v>406</v>
      </c>
    </row>
    <row r="409" spans="1:1">
      <c r="A409" s="24">
        <v>407</v>
      </c>
    </row>
    <row r="410" spans="1:1">
      <c r="A410" s="24">
        <v>408</v>
      </c>
    </row>
    <row r="411" spans="1:1">
      <c r="A411" s="24">
        <v>409</v>
      </c>
    </row>
    <row r="412" spans="1:1">
      <c r="A412" s="24">
        <v>410</v>
      </c>
    </row>
    <row r="413" spans="1:1">
      <c r="A413" s="24">
        <v>411</v>
      </c>
    </row>
    <row r="414" spans="1:1">
      <c r="A414" s="24">
        <v>412</v>
      </c>
    </row>
    <row r="415" spans="1:1">
      <c r="A415" s="24">
        <v>413</v>
      </c>
    </row>
    <row r="416" spans="1:1">
      <c r="A416" s="24">
        <v>414</v>
      </c>
    </row>
    <row r="417" spans="1:1">
      <c r="A417" s="24">
        <v>415</v>
      </c>
    </row>
    <row r="418" spans="1:1">
      <c r="A418" s="24">
        <v>416</v>
      </c>
    </row>
    <row r="419" spans="1:1">
      <c r="A419" s="24">
        <v>417</v>
      </c>
    </row>
    <row r="420" spans="1:1">
      <c r="A420" s="24">
        <v>418</v>
      </c>
    </row>
    <row r="421" spans="1:1">
      <c r="A421" s="24">
        <v>419</v>
      </c>
    </row>
    <row r="422" spans="1:1">
      <c r="A422" s="24">
        <v>420</v>
      </c>
    </row>
    <row r="423" spans="1:1">
      <c r="A423" s="24">
        <v>421</v>
      </c>
    </row>
    <row r="424" spans="1:1">
      <c r="A424" s="24">
        <v>422</v>
      </c>
    </row>
    <row r="425" spans="1:1">
      <c r="A425" s="24">
        <v>423</v>
      </c>
    </row>
    <row r="426" spans="1:1">
      <c r="A426" s="24">
        <v>424</v>
      </c>
    </row>
    <row r="427" spans="1:1">
      <c r="A427" s="24">
        <v>425</v>
      </c>
    </row>
    <row r="428" spans="1:1">
      <c r="A428" s="24">
        <v>426</v>
      </c>
    </row>
    <row r="429" spans="1:1">
      <c r="A429" s="24">
        <v>427</v>
      </c>
    </row>
    <row r="430" spans="1:1">
      <c r="A430" s="24">
        <v>428</v>
      </c>
    </row>
    <row r="431" spans="1:1">
      <c r="A431" s="24">
        <v>429</v>
      </c>
    </row>
    <row r="432" spans="1:1">
      <c r="A432" s="24">
        <v>430</v>
      </c>
    </row>
    <row r="433" spans="1:1">
      <c r="A433" s="24">
        <v>431</v>
      </c>
    </row>
    <row r="434" spans="1:1">
      <c r="A434" s="24">
        <v>432</v>
      </c>
    </row>
    <row r="435" spans="1:1">
      <c r="A435" s="24">
        <v>433</v>
      </c>
    </row>
    <row r="436" spans="1:1">
      <c r="A436" s="24">
        <v>434</v>
      </c>
    </row>
    <row r="437" spans="1:1">
      <c r="A437" s="24">
        <v>435</v>
      </c>
    </row>
    <row r="438" spans="1:1">
      <c r="A438" s="24">
        <v>436</v>
      </c>
    </row>
    <row r="439" spans="1:1">
      <c r="A439" s="24">
        <v>437</v>
      </c>
    </row>
    <row r="440" spans="1:1">
      <c r="A440" s="24">
        <v>438</v>
      </c>
    </row>
    <row r="441" spans="1:1">
      <c r="A441" s="24">
        <v>439</v>
      </c>
    </row>
    <row r="442" spans="1:1">
      <c r="A442" s="24">
        <v>440</v>
      </c>
    </row>
    <row r="443" spans="1:1">
      <c r="A443" s="24">
        <v>441</v>
      </c>
    </row>
    <row r="444" spans="1:1">
      <c r="A444" s="24">
        <v>442</v>
      </c>
    </row>
    <row r="445" spans="1:1">
      <c r="A445" s="24">
        <v>443</v>
      </c>
    </row>
    <row r="446" spans="1:1">
      <c r="A446" s="24">
        <v>444</v>
      </c>
    </row>
    <row r="447" spans="1:1">
      <c r="A447" s="24">
        <v>445</v>
      </c>
    </row>
    <row r="448" spans="1:1">
      <c r="A448" s="24">
        <v>446</v>
      </c>
    </row>
    <row r="449" spans="1:1">
      <c r="A449" s="24">
        <v>447</v>
      </c>
    </row>
    <row r="450" spans="1:1">
      <c r="A450" s="24">
        <v>448</v>
      </c>
    </row>
    <row r="451" spans="1:1">
      <c r="A451" s="24">
        <v>449</v>
      </c>
    </row>
    <row r="452" spans="1:1">
      <c r="A452" s="24">
        <v>450</v>
      </c>
    </row>
    <row r="453" spans="1:1">
      <c r="A453" s="24">
        <v>451</v>
      </c>
    </row>
    <row r="454" spans="1:1">
      <c r="A454" s="24">
        <v>452</v>
      </c>
    </row>
    <row r="455" spans="1:1">
      <c r="A455" s="24">
        <v>453</v>
      </c>
    </row>
    <row r="456" spans="1:1">
      <c r="A456" s="24">
        <v>454</v>
      </c>
    </row>
    <row r="457" spans="1:1">
      <c r="A457" s="24">
        <v>455</v>
      </c>
    </row>
    <row r="458" spans="1:1">
      <c r="A458" s="24">
        <v>456</v>
      </c>
    </row>
    <row r="459" spans="1:1">
      <c r="A459" s="24">
        <v>457</v>
      </c>
    </row>
    <row r="460" spans="1:1">
      <c r="A460" s="24">
        <v>458</v>
      </c>
    </row>
    <row r="461" spans="1:1">
      <c r="A461" s="24">
        <v>459</v>
      </c>
    </row>
    <row r="462" spans="1:1">
      <c r="A462" s="24">
        <v>460</v>
      </c>
    </row>
    <row r="463" spans="1:1">
      <c r="A463" s="24">
        <v>461</v>
      </c>
    </row>
    <row r="464" spans="1:1">
      <c r="A464" s="24">
        <v>462</v>
      </c>
    </row>
    <row r="465" spans="1:1">
      <c r="A465" s="24">
        <v>463</v>
      </c>
    </row>
    <row r="466" spans="1:1">
      <c r="A466" s="24">
        <v>464</v>
      </c>
    </row>
    <row r="467" spans="1:1">
      <c r="A467" s="24">
        <v>465</v>
      </c>
    </row>
    <row r="468" spans="1:1">
      <c r="A468" s="24">
        <v>466</v>
      </c>
    </row>
    <row r="469" spans="1:1">
      <c r="A469" s="24">
        <v>467</v>
      </c>
    </row>
    <row r="470" spans="1:1">
      <c r="A470" s="24">
        <v>468</v>
      </c>
    </row>
    <row r="471" spans="1:1">
      <c r="A471" s="24">
        <v>469</v>
      </c>
    </row>
    <row r="472" spans="1:1">
      <c r="A472" s="24">
        <v>470</v>
      </c>
    </row>
    <row r="473" spans="1:1">
      <c r="A473" s="24">
        <v>471</v>
      </c>
    </row>
    <row r="474" spans="1:1">
      <c r="A474" s="24">
        <v>472</v>
      </c>
    </row>
    <row r="475" spans="1:1">
      <c r="A475" s="24">
        <v>473</v>
      </c>
    </row>
    <row r="476" spans="1:1">
      <c r="A476" s="24">
        <v>474</v>
      </c>
    </row>
    <row r="477" spans="1:1">
      <c r="A477" s="24">
        <v>475</v>
      </c>
    </row>
    <row r="478" spans="1:1">
      <c r="A478" s="24">
        <v>476</v>
      </c>
    </row>
    <row r="479" spans="1:1">
      <c r="A479" s="24">
        <v>477</v>
      </c>
    </row>
    <row r="480" spans="1:1">
      <c r="A480" s="24">
        <v>478</v>
      </c>
    </row>
    <row r="481" spans="1:1">
      <c r="A481" s="24">
        <v>479</v>
      </c>
    </row>
    <row r="482" spans="1:1">
      <c r="A482" s="24">
        <v>480</v>
      </c>
    </row>
    <row r="483" spans="1:1">
      <c r="A483" s="24">
        <v>481</v>
      </c>
    </row>
    <row r="484" spans="1:1">
      <c r="A484" s="24">
        <v>482</v>
      </c>
    </row>
    <row r="485" spans="1:1">
      <c r="A485" s="24">
        <v>483</v>
      </c>
    </row>
    <row r="486" spans="1:1">
      <c r="A486" s="24">
        <v>484</v>
      </c>
    </row>
    <row r="487" spans="1:1">
      <c r="A487" s="24">
        <v>485</v>
      </c>
    </row>
    <row r="488" spans="1:1">
      <c r="A488" s="24">
        <v>486</v>
      </c>
    </row>
    <row r="489" spans="1:1">
      <c r="A489" s="24">
        <v>487</v>
      </c>
    </row>
    <row r="490" spans="1:1">
      <c r="A490" s="24">
        <v>488</v>
      </c>
    </row>
    <row r="491" spans="1:1">
      <c r="A491" s="24">
        <v>489</v>
      </c>
    </row>
    <row r="492" spans="1:1">
      <c r="A492" s="24">
        <v>490</v>
      </c>
    </row>
    <row r="493" spans="1:1">
      <c r="A493" s="24">
        <v>491</v>
      </c>
    </row>
    <row r="494" spans="1:1">
      <c r="A494" s="24">
        <v>492</v>
      </c>
    </row>
    <row r="495" spans="1:1">
      <c r="A495" s="24">
        <v>493</v>
      </c>
    </row>
    <row r="496" spans="1:1">
      <c r="A496" s="24">
        <v>494</v>
      </c>
    </row>
    <row r="497" spans="1:1">
      <c r="A497" s="24">
        <v>495</v>
      </c>
    </row>
    <row r="498" spans="1:1">
      <c r="A498" s="24">
        <v>496</v>
      </c>
    </row>
    <row r="499" spans="1:1">
      <c r="A499" s="24">
        <v>497</v>
      </c>
    </row>
    <row r="500" spans="1:1">
      <c r="A500" s="24">
        <v>498</v>
      </c>
    </row>
    <row r="501" spans="1:1">
      <c r="A501" s="24">
        <v>499</v>
      </c>
    </row>
    <row r="502" spans="1:1">
      <c r="A502" s="24">
        <v>500</v>
      </c>
    </row>
    <row r="503" spans="1:1">
      <c r="A503" s="24">
        <v>501</v>
      </c>
    </row>
    <row r="504" spans="1:1">
      <c r="A504" s="24">
        <v>502</v>
      </c>
    </row>
    <row r="505" spans="1:1">
      <c r="A505" s="24">
        <v>503</v>
      </c>
    </row>
    <row r="506" spans="1:1">
      <c r="A506" s="24">
        <v>504</v>
      </c>
    </row>
    <row r="507" spans="1:1">
      <c r="A507" s="24">
        <v>505</v>
      </c>
    </row>
    <row r="508" spans="1:1">
      <c r="A508" s="24">
        <v>506</v>
      </c>
    </row>
    <row r="509" spans="1:1">
      <c r="A509" s="24">
        <v>507</v>
      </c>
    </row>
    <row r="510" spans="1:1">
      <c r="A510" s="24">
        <v>508</v>
      </c>
    </row>
    <row r="511" spans="1:1">
      <c r="A511" s="24">
        <v>509</v>
      </c>
    </row>
    <row r="512" spans="1:1">
      <c r="A512" s="24">
        <v>510</v>
      </c>
    </row>
    <row r="513" spans="1:1">
      <c r="A513" s="24">
        <v>511</v>
      </c>
    </row>
    <row r="514" spans="1:1">
      <c r="A514" s="24">
        <v>512</v>
      </c>
    </row>
    <row r="515" spans="1:1">
      <c r="A515" s="24">
        <v>513</v>
      </c>
    </row>
    <row r="516" spans="1:1">
      <c r="A516" s="24">
        <v>514</v>
      </c>
    </row>
    <row r="517" spans="1:1">
      <c r="A517" s="24">
        <v>515</v>
      </c>
    </row>
    <row r="518" spans="1:1">
      <c r="A518" s="24">
        <v>516</v>
      </c>
    </row>
    <row r="519" spans="1:1">
      <c r="A519" s="24">
        <v>517</v>
      </c>
    </row>
    <row r="520" spans="1:1">
      <c r="A520" s="24">
        <v>518</v>
      </c>
    </row>
    <row r="521" spans="1:1">
      <c r="A521" s="24">
        <v>519</v>
      </c>
    </row>
    <row r="522" spans="1:1">
      <c r="A522" s="24">
        <v>520</v>
      </c>
    </row>
    <row r="523" spans="1:1">
      <c r="A523" s="24">
        <v>521</v>
      </c>
    </row>
    <row r="524" spans="1:1">
      <c r="A524" s="24">
        <v>522</v>
      </c>
    </row>
    <row r="525" spans="1:1">
      <c r="A525" s="24">
        <v>523</v>
      </c>
    </row>
    <row r="526" spans="1:1">
      <c r="A526" s="24">
        <v>524</v>
      </c>
    </row>
    <row r="527" spans="1:1">
      <c r="A527" s="24">
        <v>525</v>
      </c>
    </row>
    <row r="528" spans="1:1">
      <c r="A528" s="24">
        <v>526</v>
      </c>
    </row>
    <row r="529" spans="1:1">
      <c r="A529" s="24">
        <v>527</v>
      </c>
    </row>
    <row r="530" spans="1:1">
      <c r="A530" s="24">
        <v>528</v>
      </c>
    </row>
    <row r="531" spans="1:1">
      <c r="A531" s="24">
        <v>529</v>
      </c>
    </row>
    <row r="532" spans="1:1">
      <c r="A532" s="24">
        <v>530</v>
      </c>
    </row>
    <row r="533" spans="1:1">
      <c r="A533" s="24">
        <v>531</v>
      </c>
    </row>
    <row r="534" spans="1:1">
      <c r="A534" s="24">
        <v>532</v>
      </c>
    </row>
    <row r="535" spans="1:1">
      <c r="A535" s="24">
        <v>533</v>
      </c>
    </row>
    <row r="536" spans="1:1">
      <c r="A536" s="24">
        <v>534</v>
      </c>
    </row>
    <row r="537" spans="1:1">
      <c r="A537" s="24">
        <v>535</v>
      </c>
    </row>
    <row r="538" spans="1:1">
      <c r="A538" s="24">
        <v>536</v>
      </c>
    </row>
    <row r="539" spans="1:1">
      <c r="A539" s="24">
        <v>537</v>
      </c>
    </row>
    <row r="540" spans="1:1">
      <c r="A540" s="24">
        <v>538</v>
      </c>
    </row>
    <row r="541" spans="1:1">
      <c r="A541" s="24">
        <v>539</v>
      </c>
    </row>
    <row r="542" spans="1:1">
      <c r="A542" s="24">
        <v>540</v>
      </c>
    </row>
    <row r="543" spans="1:1">
      <c r="A543" s="24">
        <v>541</v>
      </c>
    </row>
    <row r="544" spans="1:1">
      <c r="A544" s="24">
        <v>542</v>
      </c>
    </row>
    <row r="545" spans="1:1">
      <c r="A545" s="24">
        <v>543</v>
      </c>
    </row>
    <row r="546" spans="1:1">
      <c r="A546" s="24">
        <v>544</v>
      </c>
    </row>
    <row r="547" spans="1:1">
      <c r="A547" s="24">
        <v>545</v>
      </c>
    </row>
    <row r="548" spans="1:1">
      <c r="A548" s="24">
        <v>546</v>
      </c>
    </row>
    <row r="549" spans="1:1">
      <c r="A549" s="24">
        <v>547</v>
      </c>
    </row>
    <row r="550" spans="1:1">
      <c r="A550" s="24">
        <v>548</v>
      </c>
    </row>
    <row r="551" spans="1:1">
      <c r="A551" s="24">
        <v>549</v>
      </c>
    </row>
    <row r="552" spans="1:1">
      <c r="A552" s="24">
        <v>550</v>
      </c>
    </row>
    <row r="553" spans="1:1">
      <c r="A553" s="24">
        <v>551</v>
      </c>
    </row>
    <row r="554" spans="1:1">
      <c r="A554" s="24">
        <v>552</v>
      </c>
    </row>
    <row r="555" spans="1:1">
      <c r="A555" s="24">
        <v>553</v>
      </c>
    </row>
    <row r="556" spans="1:1">
      <c r="A556" s="24">
        <v>554</v>
      </c>
    </row>
    <row r="557" spans="1:1">
      <c r="A557" s="24">
        <v>555</v>
      </c>
    </row>
    <row r="558" spans="1:1">
      <c r="A558" s="24">
        <v>556</v>
      </c>
    </row>
    <row r="559" spans="1:1">
      <c r="A559" s="24">
        <v>557</v>
      </c>
    </row>
    <row r="560" spans="1:1">
      <c r="A560" s="24">
        <v>558</v>
      </c>
    </row>
    <row r="561" spans="1:1">
      <c r="A561" s="24">
        <v>559</v>
      </c>
    </row>
    <row r="562" spans="1:1">
      <c r="A562" s="24">
        <v>560</v>
      </c>
    </row>
    <row r="563" spans="1:1">
      <c r="A563" s="24">
        <v>561</v>
      </c>
    </row>
    <row r="564" spans="1:1">
      <c r="A564" s="24">
        <v>562</v>
      </c>
    </row>
    <row r="565" spans="1:1">
      <c r="A565" s="24">
        <v>563</v>
      </c>
    </row>
    <row r="566" spans="1:1">
      <c r="A566" s="24">
        <v>564</v>
      </c>
    </row>
    <row r="567" spans="1:1">
      <c r="A567" s="24">
        <v>565</v>
      </c>
    </row>
    <row r="568" spans="1:1">
      <c r="A568" s="24">
        <v>566</v>
      </c>
    </row>
    <row r="569" spans="1:1">
      <c r="A569" s="24">
        <v>567</v>
      </c>
    </row>
    <row r="570" spans="1:1">
      <c r="A570" s="24">
        <v>568</v>
      </c>
    </row>
    <row r="571" spans="1:1">
      <c r="A571" s="24">
        <v>569</v>
      </c>
    </row>
    <row r="572" spans="1:1">
      <c r="A572" s="24">
        <v>570</v>
      </c>
    </row>
    <row r="573" spans="1:1">
      <c r="A573" s="24">
        <v>571</v>
      </c>
    </row>
    <row r="574" spans="1:1">
      <c r="A574" s="24">
        <v>572</v>
      </c>
    </row>
    <row r="575" spans="1:1">
      <c r="A575" s="24">
        <v>573</v>
      </c>
    </row>
    <row r="576" spans="1:1">
      <c r="A576" s="24">
        <v>574</v>
      </c>
    </row>
    <row r="577" spans="1:1">
      <c r="A577" s="24">
        <v>575</v>
      </c>
    </row>
    <row r="578" spans="1:1">
      <c r="A578" s="24">
        <v>576</v>
      </c>
    </row>
    <row r="579" spans="1:1">
      <c r="A579" s="24">
        <v>577</v>
      </c>
    </row>
    <row r="580" spans="1:1">
      <c r="A580" s="24">
        <v>578</v>
      </c>
    </row>
    <row r="581" spans="1:1">
      <c r="A581" s="24">
        <v>579</v>
      </c>
    </row>
    <row r="582" spans="1:1">
      <c r="A582" s="24">
        <v>580</v>
      </c>
    </row>
    <row r="583" spans="1:1">
      <c r="A583" s="24">
        <v>581</v>
      </c>
    </row>
    <row r="584" spans="1:1">
      <c r="A584" s="24">
        <v>582</v>
      </c>
    </row>
    <row r="585" spans="1:1">
      <c r="A585" s="24">
        <v>583</v>
      </c>
    </row>
    <row r="586" spans="1:1">
      <c r="A586" s="24">
        <v>584</v>
      </c>
    </row>
    <row r="587" spans="1:1">
      <c r="A587" s="24">
        <v>585</v>
      </c>
    </row>
    <row r="588" spans="1:1">
      <c r="A588" s="24">
        <v>586</v>
      </c>
    </row>
    <row r="589" spans="1:1">
      <c r="A589" s="24">
        <v>587</v>
      </c>
    </row>
    <row r="590" spans="1:1">
      <c r="A590" s="24">
        <v>588</v>
      </c>
    </row>
    <row r="591" spans="1:1">
      <c r="A591" s="24">
        <v>589</v>
      </c>
    </row>
    <row r="592" spans="1:1">
      <c r="A592" s="24">
        <v>590</v>
      </c>
    </row>
    <row r="593" spans="1:1">
      <c r="A593" s="24">
        <v>591</v>
      </c>
    </row>
    <row r="594" spans="1:1">
      <c r="A594" s="24">
        <v>592</v>
      </c>
    </row>
    <row r="595" spans="1:1">
      <c r="A595" s="24">
        <v>593</v>
      </c>
    </row>
    <row r="596" spans="1:1">
      <c r="A596" s="24">
        <v>594</v>
      </c>
    </row>
    <row r="597" spans="1:1">
      <c r="A597" s="24">
        <v>595</v>
      </c>
    </row>
    <row r="598" spans="1:1">
      <c r="A598" s="24">
        <v>596</v>
      </c>
    </row>
    <row r="599" spans="1:1">
      <c r="A599" s="24">
        <v>597</v>
      </c>
    </row>
    <row r="600" spans="1:1">
      <c r="A600" s="24">
        <v>598</v>
      </c>
    </row>
    <row r="601" spans="1:1">
      <c r="A601" s="24">
        <v>599</v>
      </c>
    </row>
    <row r="602" spans="1:1">
      <c r="A602" s="24">
        <v>600</v>
      </c>
    </row>
    <row r="603" spans="1:1">
      <c r="A603" s="24">
        <v>601</v>
      </c>
    </row>
    <row r="604" spans="1:1">
      <c r="A604" s="24">
        <v>602</v>
      </c>
    </row>
    <row r="605" spans="1:1">
      <c r="A605" s="24">
        <v>603</v>
      </c>
    </row>
    <row r="606" spans="1:1">
      <c r="A606" s="24">
        <v>604</v>
      </c>
    </row>
    <row r="607" spans="1:1">
      <c r="A607" s="24">
        <v>605</v>
      </c>
    </row>
    <row r="608" spans="1:1">
      <c r="A608" s="24">
        <v>606</v>
      </c>
    </row>
    <row r="609" spans="1:1">
      <c r="A609" s="24">
        <v>607</v>
      </c>
    </row>
    <row r="610" spans="1:1">
      <c r="A610" s="24">
        <v>608</v>
      </c>
    </row>
    <row r="611" spans="1:1">
      <c r="A611" s="24">
        <v>609</v>
      </c>
    </row>
    <row r="612" spans="1:1">
      <c r="A612" s="24">
        <v>610</v>
      </c>
    </row>
    <row r="613" spans="1:1">
      <c r="A613" s="24">
        <v>611</v>
      </c>
    </row>
    <row r="614" spans="1:1">
      <c r="A614" s="24">
        <v>612</v>
      </c>
    </row>
    <row r="615" spans="1:1">
      <c r="A615" s="24">
        <v>613</v>
      </c>
    </row>
    <row r="616" spans="1:1">
      <c r="A616" s="24">
        <v>614</v>
      </c>
    </row>
    <row r="617" spans="1:1">
      <c r="A617" s="24">
        <v>615</v>
      </c>
    </row>
    <row r="618" spans="1:1">
      <c r="A618" s="24">
        <v>616</v>
      </c>
    </row>
    <row r="619" spans="1:1">
      <c r="A619" s="24">
        <v>617</v>
      </c>
    </row>
    <row r="620" spans="1:1">
      <c r="A620" s="24">
        <v>618</v>
      </c>
    </row>
    <row r="621" spans="1:1">
      <c r="A621" s="24">
        <v>619</v>
      </c>
    </row>
    <row r="622" spans="1:1">
      <c r="A622" s="24">
        <v>620</v>
      </c>
    </row>
    <row r="623" spans="1:1">
      <c r="A623" s="24">
        <v>621</v>
      </c>
    </row>
    <row r="624" spans="1:1">
      <c r="A624" s="24">
        <v>622</v>
      </c>
    </row>
    <row r="625" spans="1:1">
      <c r="A625" s="24">
        <v>623</v>
      </c>
    </row>
    <row r="626" spans="1:1">
      <c r="A626" s="24">
        <v>624</v>
      </c>
    </row>
    <row r="627" spans="1:1">
      <c r="A627" s="24">
        <v>625</v>
      </c>
    </row>
    <row r="628" spans="1:1">
      <c r="A628" s="24">
        <v>626</v>
      </c>
    </row>
    <row r="629" spans="1:1">
      <c r="A629" s="24">
        <v>627</v>
      </c>
    </row>
    <row r="630" spans="1:1">
      <c r="A630" s="24">
        <v>628</v>
      </c>
    </row>
    <row r="631" spans="1:1">
      <c r="A631" s="24">
        <v>629</v>
      </c>
    </row>
    <row r="632" spans="1:1">
      <c r="A632" s="24">
        <v>630</v>
      </c>
    </row>
    <row r="633" spans="1:1">
      <c r="A633" s="24">
        <v>631</v>
      </c>
    </row>
    <row r="634" spans="1:1">
      <c r="A634" s="24">
        <v>632</v>
      </c>
    </row>
    <row r="635" spans="1:1">
      <c r="A635" s="24">
        <v>633</v>
      </c>
    </row>
    <row r="636" spans="1:1">
      <c r="A636" s="24">
        <v>634</v>
      </c>
    </row>
    <row r="637" spans="1:1">
      <c r="A637" s="24">
        <v>635</v>
      </c>
    </row>
    <row r="638" spans="1:1">
      <c r="A638" s="24">
        <v>636</v>
      </c>
    </row>
    <row r="639" spans="1:1">
      <c r="A639" s="24">
        <v>637</v>
      </c>
    </row>
    <row r="640" spans="1:1">
      <c r="A640" s="24">
        <v>638</v>
      </c>
    </row>
    <row r="641" spans="1:1">
      <c r="A641" s="24">
        <v>639</v>
      </c>
    </row>
    <row r="642" spans="1:1">
      <c r="A642" s="24">
        <v>640</v>
      </c>
    </row>
    <row r="643" spans="1:1">
      <c r="A643" s="24">
        <v>641</v>
      </c>
    </row>
    <row r="644" spans="1:1">
      <c r="A644" s="24">
        <v>642</v>
      </c>
    </row>
    <row r="645" spans="1:1">
      <c r="A645" s="24">
        <v>643</v>
      </c>
    </row>
    <row r="646" spans="1:1">
      <c r="A646" s="24">
        <v>644</v>
      </c>
    </row>
    <row r="647" spans="1:1">
      <c r="A647" s="24">
        <v>645</v>
      </c>
    </row>
    <row r="648" spans="1:1">
      <c r="A648" s="24">
        <v>646</v>
      </c>
    </row>
    <row r="649" spans="1:1">
      <c r="A649" s="24">
        <v>647</v>
      </c>
    </row>
    <row r="650" spans="1:1">
      <c r="A650" s="24">
        <v>648</v>
      </c>
    </row>
    <row r="651" spans="1:1">
      <c r="A651" s="24">
        <v>649</v>
      </c>
    </row>
    <row r="652" spans="1:1">
      <c r="A652" s="24">
        <v>650</v>
      </c>
    </row>
    <row r="653" spans="1:1">
      <c r="A653" s="24">
        <v>651</v>
      </c>
    </row>
    <row r="654" spans="1:1">
      <c r="A654" s="24">
        <v>652</v>
      </c>
    </row>
    <row r="655" spans="1:1">
      <c r="A655" s="24">
        <v>653</v>
      </c>
    </row>
    <row r="656" spans="1:1">
      <c r="A656" s="24">
        <v>654</v>
      </c>
    </row>
    <row r="657" spans="1:1">
      <c r="A657" s="24">
        <v>655</v>
      </c>
    </row>
    <row r="658" spans="1:1">
      <c r="A658" s="24">
        <v>656</v>
      </c>
    </row>
    <row r="659" spans="1:1">
      <c r="A659" s="24">
        <v>657</v>
      </c>
    </row>
    <row r="660" spans="1:1">
      <c r="A660" s="24">
        <v>658</v>
      </c>
    </row>
    <row r="661" spans="1:1">
      <c r="A661" s="24">
        <v>659</v>
      </c>
    </row>
    <row r="662" spans="1:1">
      <c r="A662" s="24">
        <v>660</v>
      </c>
    </row>
    <row r="663" spans="1:1">
      <c r="A663" s="24">
        <v>661</v>
      </c>
    </row>
    <row r="664" spans="1:1">
      <c r="A664" s="24">
        <v>662</v>
      </c>
    </row>
    <row r="665" spans="1:1">
      <c r="A665" s="24">
        <v>663</v>
      </c>
    </row>
    <row r="666" spans="1:1">
      <c r="A666" s="24">
        <v>664</v>
      </c>
    </row>
    <row r="667" spans="1:1">
      <c r="A667" s="24">
        <v>665</v>
      </c>
    </row>
    <row r="668" spans="1:1">
      <c r="A668" s="24">
        <v>666</v>
      </c>
    </row>
    <row r="669" spans="1:1">
      <c r="A669" s="24">
        <v>667</v>
      </c>
    </row>
    <row r="670" spans="1:1">
      <c r="A670" s="24">
        <v>668</v>
      </c>
    </row>
    <row r="671" spans="1:1">
      <c r="A671" s="24">
        <v>669</v>
      </c>
    </row>
    <row r="672" spans="1:1">
      <c r="A672" s="24">
        <v>670</v>
      </c>
    </row>
    <row r="673" spans="1:1">
      <c r="A673" s="24">
        <v>671</v>
      </c>
    </row>
    <row r="674" spans="1:1">
      <c r="A674" s="24">
        <v>672</v>
      </c>
    </row>
    <row r="675" spans="1:1">
      <c r="A675" s="24">
        <v>673</v>
      </c>
    </row>
    <row r="676" spans="1:1">
      <c r="A676" s="24">
        <v>674</v>
      </c>
    </row>
    <row r="677" spans="1:1">
      <c r="A677" s="24">
        <v>675</v>
      </c>
    </row>
    <row r="678" spans="1:1">
      <c r="A678" s="24">
        <v>676</v>
      </c>
    </row>
    <row r="679" spans="1:1">
      <c r="A679" s="24">
        <v>677</v>
      </c>
    </row>
    <row r="680" spans="1:1">
      <c r="A680" s="24">
        <v>678</v>
      </c>
    </row>
    <row r="681" spans="1:1">
      <c r="A681" s="24">
        <v>679</v>
      </c>
    </row>
    <row r="682" spans="1:1">
      <c r="A682" s="24">
        <v>680</v>
      </c>
    </row>
    <row r="683" spans="1:1">
      <c r="A683" s="24">
        <v>681</v>
      </c>
    </row>
    <row r="684" spans="1:1">
      <c r="A684" s="24">
        <v>682</v>
      </c>
    </row>
    <row r="685" spans="1:1">
      <c r="A685" s="24">
        <v>683</v>
      </c>
    </row>
    <row r="686" spans="1:1">
      <c r="A686" s="24">
        <v>684</v>
      </c>
    </row>
    <row r="687" spans="1:1">
      <c r="A687" s="24">
        <v>685</v>
      </c>
    </row>
    <row r="688" spans="1:1">
      <c r="A688" s="24">
        <v>686</v>
      </c>
    </row>
    <row r="689" spans="1:1">
      <c r="A689" s="24">
        <v>687</v>
      </c>
    </row>
    <row r="690" spans="1:1">
      <c r="A690" s="24">
        <v>688</v>
      </c>
    </row>
    <row r="691" spans="1:1">
      <c r="A691" s="24">
        <v>689</v>
      </c>
    </row>
    <row r="692" spans="1:1">
      <c r="A692" s="24">
        <v>690</v>
      </c>
    </row>
    <row r="693" spans="1:1">
      <c r="A693" s="24">
        <v>691</v>
      </c>
    </row>
    <row r="694" spans="1:1">
      <c r="A694" s="24">
        <v>692</v>
      </c>
    </row>
    <row r="695" spans="1:1">
      <c r="A695" s="24">
        <v>693</v>
      </c>
    </row>
    <row r="696" spans="1:1">
      <c r="A696" s="24">
        <v>694</v>
      </c>
    </row>
    <row r="697" spans="1:1">
      <c r="A697" s="24">
        <v>695</v>
      </c>
    </row>
    <row r="698" spans="1:1">
      <c r="A698" s="24">
        <v>696</v>
      </c>
    </row>
    <row r="699" spans="1:1">
      <c r="A699" s="24">
        <v>697</v>
      </c>
    </row>
    <row r="700" spans="1:1">
      <c r="A700" s="24">
        <v>698</v>
      </c>
    </row>
    <row r="701" spans="1:1">
      <c r="A701" s="24">
        <v>699</v>
      </c>
    </row>
    <row r="702" spans="1:1">
      <c r="A702" s="24">
        <v>700</v>
      </c>
    </row>
    <row r="703" spans="1:1">
      <c r="A703" s="24">
        <v>701</v>
      </c>
    </row>
    <row r="704" spans="1:1">
      <c r="A704" s="24">
        <v>702</v>
      </c>
    </row>
    <row r="705" spans="1:1">
      <c r="A705" s="24">
        <v>703</v>
      </c>
    </row>
    <row r="706" spans="1:1">
      <c r="A706" s="24">
        <v>704</v>
      </c>
    </row>
    <row r="707" spans="1:1">
      <c r="A707" s="24">
        <v>705</v>
      </c>
    </row>
    <row r="708" spans="1:1">
      <c r="A708" s="24">
        <v>706</v>
      </c>
    </row>
    <row r="709" spans="1:1">
      <c r="A709" s="24">
        <v>707</v>
      </c>
    </row>
    <row r="710" spans="1:1">
      <c r="A710" s="24">
        <v>708</v>
      </c>
    </row>
    <row r="711" spans="1:1">
      <c r="A711" s="24">
        <v>709</v>
      </c>
    </row>
    <row r="712" spans="1:1">
      <c r="A712" s="24">
        <v>710</v>
      </c>
    </row>
    <row r="713" spans="1:1">
      <c r="A713" s="24">
        <v>711</v>
      </c>
    </row>
    <row r="714" spans="1:1">
      <c r="A714" s="24">
        <v>712</v>
      </c>
    </row>
    <row r="715" spans="1:1">
      <c r="A715" s="24">
        <v>713</v>
      </c>
    </row>
    <row r="716" spans="1:1">
      <c r="A716" s="24">
        <v>714</v>
      </c>
    </row>
    <row r="717" spans="1:1">
      <c r="A717" s="24">
        <v>715</v>
      </c>
    </row>
    <row r="718" spans="1:1">
      <c r="A718" s="24">
        <v>716</v>
      </c>
    </row>
    <row r="719" spans="1:1">
      <c r="A719" s="24">
        <v>717</v>
      </c>
    </row>
    <row r="720" spans="1:1">
      <c r="A720" s="24">
        <v>718</v>
      </c>
    </row>
    <row r="721" spans="1:1">
      <c r="A721" s="24">
        <v>719</v>
      </c>
    </row>
    <row r="722" spans="1:1">
      <c r="A722" s="24">
        <v>720</v>
      </c>
    </row>
    <row r="723" spans="1:1">
      <c r="A723" s="24">
        <v>721</v>
      </c>
    </row>
    <row r="724" spans="1:1">
      <c r="A724" s="24">
        <v>722</v>
      </c>
    </row>
    <row r="725" spans="1:1">
      <c r="A725" s="24">
        <v>723</v>
      </c>
    </row>
    <row r="726" spans="1:1">
      <c r="A726" s="24">
        <v>724</v>
      </c>
    </row>
    <row r="727" spans="1:1">
      <c r="A727" s="24">
        <v>725</v>
      </c>
    </row>
    <row r="728" spans="1:1">
      <c r="A728" s="24">
        <v>726</v>
      </c>
    </row>
    <row r="729" spans="1:1">
      <c r="A729" s="24">
        <v>727</v>
      </c>
    </row>
    <row r="730" spans="1:1">
      <c r="A730" s="24">
        <v>728</v>
      </c>
    </row>
    <row r="731" spans="1:1">
      <c r="A731" s="24">
        <v>729</v>
      </c>
    </row>
    <row r="732" spans="1:1">
      <c r="A732" s="24">
        <v>730</v>
      </c>
    </row>
    <row r="733" spans="1:1">
      <c r="A733" s="24">
        <v>731</v>
      </c>
    </row>
    <row r="734" spans="1:1">
      <c r="A734" s="24">
        <v>732</v>
      </c>
    </row>
    <row r="735" spans="1:1">
      <c r="A735" s="24">
        <v>733</v>
      </c>
    </row>
    <row r="736" spans="1:1">
      <c r="A736" s="24">
        <v>734</v>
      </c>
    </row>
    <row r="737" spans="1:1">
      <c r="A737" s="24">
        <v>735</v>
      </c>
    </row>
    <row r="738" spans="1:1">
      <c r="A738" s="24">
        <v>736</v>
      </c>
    </row>
    <row r="739" spans="1:1">
      <c r="A739" s="24">
        <v>737</v>
      </c>
    </row>
    <row r="740" spans="1:1">
      <c r="A740" s="24">
        <v>738</v>
      </c>
    </row>
    <row r="741" spans="1:1">
      <c r="A741" s="24">
        <v>739</v>
      </c>
    </row>
    <row r="742" spans="1:1">
      <c r="A742" s="24">
        <v>740</v>
      </c>
    </row>
    <row r="743" spans="1:1">
      <c r="A743" s="24">
        <v>741</v>
      </c>
    </row>
    <row r="744" spans="1:1">
      <c r="A744" s="24">
        <v>742</v>
      </c>
    </row>
    <row r="745" spans="1:1">
      <c r="A745" s="24">
        <v>743</v>
      </c>
    </row>
    <row r="746" spans="1:1">
      <c r="A746" s="24">
        <v>744</v>
      </c>
    </row>
    <row r="747" spans="1:1">
      <c r="A747" s="24">
        <v>745</v>
      </c>
    </row>
    <row r="748" spans="1:1">
      <c r="A748" s="24">
        <v>746</v>
      </c>
    </row>
    <row r="749" spans="1:1">
      <c r="A749" s="24">
        <v>747</v>
      </c>
    </row>
    <row r="750" spans="1:1">
      <c r="A750" s="24">
        <v>748</v>
      </c>
    </row>
    <row r="751" spans="1:1">
      <c r="A751" s="24">
        <v>749</v>
      </c>
    </row>
    <row r="752" spans="1:1">
      <c r="A752" s="24">
        <v>750</v>
      </c>
    </row>
    <row r="753" spans="1:1">
      <c r="A753" s="24">
        <v>751</v>
      </c>
    </row>
    <row r="754" spans="1:1">
      <c r="A754" s="24">
        <v>752</v>
      </c>
    </row>
    <row r="755" spans="1:1">
      <c r="A755" s="24">
        <v>753</v>
      </c>
    </row>
    <row r="756" spans="1:1">
      <c r="A756" s="24">
        <v>754</v>
      </c>
    </row>
    <row r="757" spans="1:1">
      <c r="A757" s="24">
        <v>755</v>
      </c>
    </row>
    <row r="758" spans="1:1">
      <c r="A758" s="24">
        <v>756</v>
      </c>
    </row>
    <row r="759" spans="1:1">
      <c r="A759" s="24">
        <v>757</v>
      </c>
    </row>
    <row r="760" spans="1:1">
      <c r="A760" s="24">
        <v>758</v>
      </c>
    </row>
    <row r="761" spans="1:1">
      <c r="A761" s="24">
        <v>759</v>
      </c>
    </row>
    <row r="762" spans="1:1">
      <c r="A762" s="24">
        <v>760</v>
      </c>
    </row>
    <row r="763" spans="1:1">
      <c r="A763" s="24">
        <v>761</v>
      </c>
    </row>
    <row r="764" spans="1:1">
      <c r="A764" s="24">
        <v>762</v>
      </c>
    </row>
    <row r="765" spans="1:1">
      <c r="A765" s="24">
        <v>763</v>
      </c>
    </row>
    <row r="766" spans="1:1">
      <c r="A766" s="24">
        <v>764</v>
      </c>
    </row>
    <row r="767" spans="1:1">
      <c r="A767" s="24">
        <v>765</v>
      </c>
    </row>
    <row r="768" spans="1:1">
      <c r="A768" s="24">
        <v>766</v>
      </c>
    </row>
    <row r="769" spans="1:1">
      <c r="A769" s="24">
        <v>767</v>
      </c>
    </row>
    <row r="770" spans="1:1">
      <c r="A770" s="24">
        <v>768</v>
      </c>
    </row>
    <row r="771" spans="1:1">
      <c r="A771" s="24">
        <v>769</v>
      </c>
    </row>
    <row r="772" spans="1:1">
      <c r="A772" s="24">
        <v>770</v>
      </c>
    </row>
    <row r="773" spans="1:1">
      <c r="A773" s="24">
        <v>771</v>
      </c>
    </row>
    <row r="774" spans="1:1">
      <c r="A774" s="24">
        <v>772</v>
      </c>
    </row>
    <row r="775" spans="1:1">
      <c r="A775" s="24">
        <v>773</v>
      </c>
    </row>
    <row r="776" spans="1:1">
      <c r="A776" s="24">
        <v>774</v>
      </c>
    </row>
    <row r="777" spans="1:1">
      <c r="A777" s="24">
        <v>775</v>
      </c>
    </row>
    <row r="778" spans="1:1">
      <c r="A778" s="24">
        <v>776</v>
      </c>
    </row>
    <row r="779" spans="1:1">
      <c r="A779" s="24">
        <v>777</v>
      </c>
    </row>
    <row r="780" spans="1:1">
      <c r="A780" s="24">
        <v>778</v>
      </c>
    </row>
    <row r="781" spans="1:1">
      <c r="A781" s="24">
        <v>779</v>
      </c>
    </row>
    <row r="782" spans="1:1">
      <c r="A782" s="24">
        <v>780</v>
      </c>
    </row>
    <row r="783" spans="1:1">
      <c r="A783" s="24">
        <v>781</v>
      </c>
    </row>
    <row r="784" spans="1:1">
      <c r="A784" s="24">
        <v>782</v>
      </c>
    </row>
    <row r="785" spans="1:1">
      <c r="A785" s="24">
        <v>783</v>
      </c>
    </row>
    <row r="786" spans="1:1">
      <c r="A786" s="24">
        <v>784</v>
      </c>
    </row>
    <row r="787" spans="1:1">
      <c r="A787" s="24">
        <v>785</v>
      </c>
    </row>
    <row r="788" spans="1:1">
      <c r="A788" s="24">
        <v>786</v>
      </c>
    </row>
    <row r="789" spans="1:1">
      <c r="A789" s="24">
        <v>787</v>
      </c>
    </row>
    <row r="790" spans="1:1">
      <c r="A790" s="24">
        <v>788</v>
      </c>
    </row>
    <row r="791" spans="1:1">
      <c r="A791" s="24">
        <v>789</v>
      </c>
    </row>
    <row r="792" spans="1:1">
      <c r="A792" s="24">
        <v>790</v>
      </c>
    </row>
    <row r="793" spans="1:1">
      <c r="A793" s="24">
        <v>791</v>
      </c>
    </row>
    <row r="794" spans="1:1">
      <c r="A794" s="24">
        <v>792</v>
      </c>
    </row>
    <row r="795" spans="1:1">
      <c r="A795" s="24">
        <v>793</v>
      </c>
    </row>
    <row r="796" spans="1:1">
      <c r="A796" s="24">
        <v>794</v>
      </c>
    </row>
    <row r="797" spans="1:1">
      <c r="A797" s="24">
        <v>795</v>
      </c>
    </row>
    <row r="798" spans="1:1">
      <c r="A798" s="24">
        <v>796</v>
      </c>
    </row>
    <row r="799" spans="1:1">
      <c r="A799" s="24">
        <v>797</v>
      </c>
    </row>
    <row r="800" spans="1:1">
      <c r="A800" s="24">
        <v>798</v>
      </c>
    </row>
    <row r="801" spans="1:1">
      <c r="A801" s="24">
        <v>799</v>
      </c>
    </row>
    <row r="802" spans="1:1">
      <c r="A802" s="24">
        <v>800</v>
      </c>
    </row>
    <row r="803" spans="1:1">
      <c r="A803" s="24">
        <v>801</v>
      </c>
    </row>
    <row r="804" spans="1:1">
      <c r="A804" s="24">
        <v>802</v>
      </c>
    </row>
    <row r="805" spans="1:1">
      <c r="A805" s="24">
        <v>803</v>
      </c>
    </row>
    <row r="806" spans="1:1">
      <c r="A806" s="24">
        <v>804</v>
      </c>
    </row>
    <row r="807" spans="1:1">
      <c r="A807" s="24">
        <v>805</v>
      </c>
    </row>
    <row r="808" spans="1:1">
      <c r="A808" s="24">
        <v>806</v>
      </c>
    </row>
    <row r="809" spans="1:1">
      <c r="A809" s="24">
        <v>807</v>
      </c>
    </row>
    <row r="810" spans="1:1">
      <c r="A810" s="24">
        <v>808</v>
      </c>
    </row>
    <row r="811" spans="1:1">
      <c r="A811" s="24">
        <v>809</v>
      </c>
    </row>
    <row r="812" spans="1:1">
      <c r="A812" s="24">
        <v>810</v>
      </c>
    </row>
    <row r="813" spans="1:1">
      <c r="A813" s="24">
        <v>811</v>
      </c>
    </row>
    <row r="814" spans="1:1">
      <c r="A814" s="24">
        <v>812</v>
      </c>
    </row>
    <row r="815" spans="1:1">
      <c r="A815" s="24">
        <v>813</v>
      </c>
    </row>
    <row r="816" spans="1:1">
      <c r="A816" s="24">
        <v>814</v>
      </c>
    </row>
    <row r="817" spans="1:1">
      <c r="A817" s="24">
        <v>815</v>
      </c>
    </row>
    <row r="818" spans="1:1">
      <c r="A818" s="24">
        <v>816</v>
      </c>
    </row>
    <row r="819" spans="1:1">
      <c r="A819" s="24">
        <v>817</v>
      </c>
    </row>
    <row r="820" spans="1:1">
      <c r="A820" s="24">
        <v>818</v>
      </c>
    </row>
    <row r="821" spans="1:1">
      <c r="A821" s="24">
        <v>819</v>
      </c>
    </row>
    <row r="822" spans="1:1">
      <c r="A822" s="24">
        <v>820</v>
      </c>
    </row>
    <row r="823" spans="1:1">
      <c r="A823" s="24">
        <v>821</v>
      </c>
    </row>
    <row r="824" spans="1:1">
      <c r="A824" s="24">
        <v>822</v>
      </c>
    </row>
    <row r="825" spans="1:1">
      <c r="A825" s="24">
        <v>823</v>
      </c>
    </row>
    <row r="826" spans="1:1">
      <c r="A826" s="24">
        <v>824</v>
      </c>
    </row>
    <row r="827" spans="1:1">
      <c r="A827" s="24">
        <v>825</v>
      </c>
    </row>
    <row r="828" spans="1:1">
      <c r="A828" s="24">
        <v>826</v>
      </c>
    </row>
    <row r="829" spans="1:1">
      <c r="A829" s="24">
        <v>827</v>
      </c>
    </row>
    <row r="830" spans="1:1">
      <c r="A830" s="24">
        <v>828</v>
      </c>
    </row>
    <row r="831" spans="1:1">
      <c r="A831" s="24">
        <v>829</v>
      </c>
    </row>
    <row r="832" spans="1:1">
      <c r="A832" s="24">
        <v>830</v>
      </c>
    </row>
    <row r="833" spans="1:1">
      <c r="A833" s="24">
        <v>831</v>
      </c>
    </row>
    <row r="834" spans="1:1">
      <c r="A834" s="24">
        <v>832</v>
      </c>
    </row>
    <row r="835" spans="1:1">
      <c r="A835" s="24">
        <v>833</v>
      </c>
    </row>
    <row r="836" spans="1:1">
      <c r="A836" s="24">
        <v>834</v>
      </c>
    </row>
    <row r="837" spans="1:1">
      <c r="A837" s="24">
        <v>835</v>
      </c>
    </row>
    <row r="838" spans="1:1">
      <c r="A838" s="24">
        <v>836</v>
      </c>
    </row>
    <row r="839" spans="1:1">
      <c r="A839" s="24">
        <v>837</v>
      </c>
    </row>
    <row r="840" spans="1:1">
      <c r="A840" s="24">
        <v>838</v>
      </c>
    </row>
    <row r="841" spans="1:1">
      <c r="A841" s="24">
        <v>839</v>
      </c>
    </row>
    <row r="842" spans="1:1">
      <c r="A842" s="24">
        <v>840</v>
      </c>
    </row>
    <row r="843" spans="1:1">
      <c r="A843" s="24">
        <v>841</v>
      </c>
    </row>
    <row r="844" spans="1:1">
      <c r="A844" s="24">
        <v>842</v>
      </c>
    </row>
    <row r="845" spans="1:1">
      <c r="A845" s="24">
        <v>843</v>
      </c>
    </row>
    <row r="846" spans="1:1">
      <c r="A846" s="24">
        <v>844</v>
      </c>
    </row>
    <row r="847" spans="1:1">
      <c r="A847" s="24">
        <v>845</v>
      </c>
    </row>
    <row r="848" spans="1:1">
      <c r="A848" s="24">
        <v>846</v>
      </c>
    </row>
    <row r="849" spans="1:1">
      <c r="A849" s="24">
        <v>847</v>
      </c>
    </row>
    <row r="850" spans="1:1">
      <c r="A850" s="24">
        <v>848</v>
      </c>
    </row>
    <row r="851" spans="1:1">
      <c r="A851" s="24">
        <v>849</v>
      </c>
    </row>
    <row r="852" spans="1:1">
      <c r="A852" s="24">
        <v>850</v>
      </c>
    </row>
    <row r="853" spans="1:1">
      <c r="A853" s="24">
        <v>851</v>
      </c>
    </row>
    <row r="854" spans="1:1">
      <c r="A854" s="24">
        <v>852</v>
      </c>
    </row>
    <row r="855" spans="1:1">
      <c r="A855" s="24">
        <v>853</v>
      </c>
    </row>
    <row r="856" spans="1:1">
      <c r="A856" s="24">
        <v>854</v>
      </c>
    </row>
    <row r="857" spans="1:1">
      <c r="A857" s="24">
        <v>855</v>
      </c>
    </row>
    <row r="858" spans="1:1">
      <c r="A858" s="24">
        <v>856</v>
      </c>
    </row>
    <row r="859" spans="1:1">
      <c r="A859" s="24">
        <v>857</v>
      </c>
    </row>
    <row r="860" spans="1:1">
      <c r="A860" s="24">
        <v>858</v>
      </c>
    </row>
    <row r="861" spans="1:1">
      <c r="A861" s="24">
        <v>859</v>
      </c>
    </row>
    <row r="862" spans="1:1">
      <c r="A862" s="24">
        <v>860</v>
      </c>
    </row>
    <row r="863" spans="1:1">
      <c r="A863" s="24">
        <v>861</v>
      </c>
    </row>
    <row r="864" spans="1:1">
      <c r="A864" s="24">
        <v>862</v>
      </c>
    </row>
    <row r="865" spans="1:1">
      <c r="A865" s="24">
        <v>863</v>
      </c>
    </row>
    <row r="866" spans="1:1">
      <c r="A866" s="24">
        <v>864</v>
      </c>
    </row>
    <row r="867" spans="1:1">
      <c r="A867" s="24">
        <v>865</v>
      </c>
    </row>
    <row r="868" spans="1:1">
      <c r="A868" s="24">
        <v>866</v>
      </c>
    </row>
    <row r="869" spans="1:1">
      <c r="A869" s="24">
        <v>867</v>
      </c>
    </row>
    <row r="870" spans="1:1">
      <c r="A870" s="24">
        <v>868</v>
      </c>
    </row>
    <row r="871" spans="1:1">
      <c r="A871" s="24">
        <v>869</v>
      </c>
    </row>
    <row r="872" spans="1:1">
      <c r="A872" s="24">
        <v>870</v>
      </c>
    </row>
    <row r="873" spans="1:1">
      <c r="A873" s="24">
        <v>871</v>
      </c>
    </row>
    <row r="874" spans="1:1">
      <c r="A874" s="24">
        <v>872</v>
      </c>
    </row>
    <row r="875" spans="1:1">
      <c r="A875" s="24">
        <v>873</v>
      </c>
    </row>
    <row r="876" spans="1:1">
      <c r="A876" s="24">
        <v>874</v>
      </c>
    </row>
    <row r="877" spans="1:1">
      <c r="A877" s="24">
        <v>875</v>
      </c>
    </row>
    <row r="878" spans="1:1">
      <c r="A878" s="24">
        <v>876</v>
      </c>
    </row>
    <row r="879" spans="1:1">
      <c r="A879" s="24">
        <v>877</v>
      </c>
    </row>
    <row r="880" spans="1:1">
      <c r="A880" s="24">
        <v>878</v>
      </c>
    </row>
    <row r="881" spans="1:1">
      <c r="A881" s="24">
        <v>879</v>
      </c>
    </row>
    <row r="882" spans="1:1">
      <c r="A882" s="24">
        <v>880</v>
      </c>
    </row>
    <row r="883" spans="1:1">
      <c r="A883" s="24">
        <v>881</v>
      </c>
    </row>
    <row r="884" spans="1:1">
      <c r="A884" s="24">
        <v>882</v>
      </c>
    </row>
    <row r="885" spans="1:1">
      <c r="A885" s="24">
        <v>883</v>
      </c>
    </row>
    <row r="886" spans="1:1">
      <c r="A886" s="24">
        <v>884</v>
      </c>
    </row>
    <row r="887" spans="1:1">
      <c r="A887" s="24">
        <v>885</v>
      </c>
    </row>
    <row r="888" spans="1:1">
      <c r="A888" s="24">
        <v>886</v>
      </c>
    </row>
    <row r="889" spans="1:1">
      <c r="A889" s="24">
        <v>887</v>
      </c>
    </row>
    <row r="890" spans="1:1">
      <c r="A890" s="24">
        <v>888</v>
      </c>
    </row>
    <row r="891" spans="1:1">
      <c r="A891" s="24">
        <v>889</v>
      </c>
    </row>
    <row r="892" spans="1:1">
      <c r="A892" s="24">
        <v>890</v>
      </c>
    </row>
    <row r="893" spans="1:1">
      <c r="A893" s="24">
        <v>891</v>
      </c>
    </row>
    <row r="894" spans="1:1">
      <c r="A894" s="24">
        <v>892</v>
      </c>
    </row>
    <row r="895" spans="1:1">
      <c r="A895" s="24">
        <v>893</v>
      </c>
    </row>
    <row r="896" spans="1:1">
      <c r="A896" s="24">
        <v>894</v>
      </c>
    </row>
    <row r="897" spans="1:1">
      <c r="A897" s="24">
        <v>895</v>
      </c>
    </row>
    <row r="898" spans="1:1">
      <c r="A898" s="24">
        <v>896</v>
      </c>
    </row>
    <row r="899" spans="1:1">
      <c r="A899" s="24">
        <v>897</v>
      </c>
    </row>
    <row r="900" spans="1:1">
      <c r="A900" s="24">
        <v>898</v>
      </c>
    </row>
    <row r="901" spans="1:1">
      <c r="A901" s="24">
        <v>899</v>
      </c>
    </row>
    <row r="902" spans="1:1">
      <c r="A902" s="24">
        <v>900</v>
      </c>
    </row>
    <row r="903" spans="1:1">
      <c r="A903" s="24">
        <v>901</v>
      </c>
    </row>
    <row r="904" spans="1:1">
      <c r="A904" s="24">
        <v>902</v>
      </c>
    </row>
    <row r="905" spans="1:1">
      <c r="A905" s="24">
        <v>903</v>
      </c>
    </row>
    <row r="906" spans="1:1">
      <c r="A906" s="24">
        <v>904</v>
      </c>
    </row>
    <row r="907" spans="1:1">
      <c r="A907" s="24">
        <v>905</v>
      </c>
    </row>
    <row r="908" spans="1:1">
      <c r="A908" s="24">
        <v>906</v>
      </c>
    </row>
    <row r="909" spans="1:1">
      <c r="A909" s="24">
        <v>907</v>
      </c>
    </row>
    <row r="910" spans="1:1">
      <c r="A910" s="24">
        <v>908</v>
      </c>
    </row>
    <row r="911" spans="1:1">
      <c r="A911" s="24">
        <v>909</v>
      </c>
    </row>
    <row r="912" spans="1:1">
      <c r="A912" s="24">
        <v>910</v>
      </c>
    </row>
    <row r="913" spans="1:1">
      <c r="A913" s="24">
        <v>911</v>
      </c>
    </row>
    <row r="914" spans="1:1">
      <c r="A914" s="24">
        <v>912</v>
      </c>
    </row>
    <row r="915" spans="1:1">
      <c r="A915" s="24">
        <v>913</v>
      </c>
    </row>
    <row r="916" spans="1:1">
      <c r="A916" s="24">
        <v>914</v>
      </c>
    </row>
    <row r="917" spans="1:1">
      <c r="A917" s="24">
        <v>915</v>
      </c>
    </row>
    <row r="918" spans="1:1">
      <c r="A918" s="24">
        <v>916</v>
      </c>
    </row>
    <row r="919" spans="1:1">
      <c r="A919" s="24">
        <v>917</v>
      </c>
    </row>
    <row r="920" spans="1:1">
      <c r="A920" s="24">
        <v>918</v>
      </c>
    </row>
    <row r="921" spans="1:1">
      <c r="A921" s="24">
        <v>919</v>
      </c>
    </row>
    <row r="922" spans="1:1">
      <c r="A922" s="24">
        <v>920</v>
      </c>
    </row>
    <row r="923" spans="1:1">
      <c r="A923" s="24">
        <v>921</v>
      </c>
    </row>
    <row r="924" spans="1:1">
      <c r="A924" s="24">
        <v>922</v>
      </c>
    </row>
    <row r="925" spans="1:1">
      <c r="A925" s="24">
        <v>923</v>
      </c>
    </row>
    <row r="926" spans="1:1">
      <c r="A926" s="24">
        <v>924</v>
      </c>
    </row>
    <row r="927" spans="1:1">
      <c r="A927" s="24">
        <v>925</v>
      </c>
    </row>
    <row r="928" spans="1:1">
      <c r="A928" s="24">
        <v>926</v>
      </c>
    </row>
    <row r="929" spans="1:1">
      <c r="A929" s="24">
        <v>927</v>
      </c>
    </row>
    <row r="930" spans="1:1">
      <c r="A930" s="24">
        <v>928</v>
      </c>
    </row>
    <row r="931" spans="1:1">
      <c r="A931" s="24">
        <v>929</v>
      </c>
    </row>
    <row r="932" spans="1:1">
      <c r="A932" s="24">
        <v>930</v>
      </c>
    </row>
    <row r="933" spans="1:1">
      <c r="A933" s="24">
        <v>931</v>
      </c>
    </row>
    <row r="934" spans="1:1">
      <c r="A934" s="24">
        <v>932</v>
      </c>
    </row>
    <row r="935" spans="1:1">
      <c r="A935" s="24">
        <v>933</v>
      </c>
    </row>
    <row r="936" spans="1:1">
      <c r="A936" s="24">
        <v>934</v>
      </c>
    </row>
    <row r="937" spans="1:1">
      <c r="A937" s="24">
        <v>935</v>
      </c>
    </row>
    <row r="938" spans="1:1">
      <c r="A938" s="24">
        <v>936</v>
      </c>
    </row>
    <row r="939" spans="1:1">
      <c r="A939" s="24">
        <v>937</v>
      </c>
    </row>
    <row r="940" spans="1:1">
      <c r="A940" s="24">
        <v>938</v>
      </c>
    </row>
    <row r="941" spans="1:1">
      <c r="A941" s="24">
        <v>939</v>
      </c>
    </row>
    <row r="942" spans="1:1">
      <c r="A942" s="24">
        <v>940</v>
      </c>
    </row>
    <row r="943" spans="1:1">
      <c r="A943" s="24">
        <v>941</v>
      </c>
    </row>
    <row r="944" spans="1:1">
      <c r="A944" s="24">
        <v>942</v>
      </c>
    </row>
    <row r="945" spans="1:1">
      <c r="A945" s="24">
        <v>943</v>
      </c>
    </row>
    <row r="946" spans="1:1">
      <c r="A946" s="24">
        <v>944</v>
      </c>
    </row>
    <row r="947" spans="1:1">
      <c r="A947" s="24">
        <v>945</v>
      </c>
    </row>
    <row r="948" spans="1:1">
      <c r="A948" s="24">
        <v>946</v>
      </c>
    </row>
    <row r="949" spans="1:1">
      <c r="A949" s="24">
        <v>947</v>
      </c>
    </row>
    <row r="950" spans="1:1">
      <c r="A950" s="24">
        <v>948</v>
      </c>
    </row>
    <row r="951" spans="1:1">
      <c r="A951" s="24">
        <v>949</v>
      </c>
    </row>
    <row r="952" spans="1:1">
      <c r="A952" s="24">
        <v>950</v>
      </c>
    </row>
    <row r="953" spans="1:1">
      <c r="A953" s="24">
        <v>951</v>
      </c>
    </row>
    <row r="954" spans="1:1">
      <c r="A954" s="24">
        <v>952</v>
      </c>
    </row>
    <row r="955" spans="1:1">
      <c r="A955" s="24">
        <v>953</v>
      </c>
    </row>
    <row r="956" spans="1:1">
      <c r="A956" s="24">
        <v>954</v>
      </c>
    </row>
    <row r="957" spans="1:1">
      <c r="A957" s="24">
        <v>955</v>
      </c>
    </row>
    <row r="958" spans="1:1">
      <c r="A958" s="24">
        <v>956</v>
      </c>
    </row>
    <row r="959" spans="1:1">
      <c r="A959" s="24">
        <v>957</v>
      </c>
    </row>
    <row r="960" spans="1:1">
      <c r="A960" s="24">
        <v>958</v>
      </c>
    </row>
    <row r="961" spans="1:1">
      <c r="A961" s="24">
        <v>959</v>
      </c>
    </row>
    <row r="962" spans="1:1">
      <c r="A962" s="24">
        <v>960</v>
      </c>
    </row>
    <row r="963" spans="1:1">
      <c r="A963" s="24">
        <v>961</v>
      </c>
    </row>
    <row r="964" spans="1:1">
      <c r="A964" s="24">
        <v>962</v>
      </c>
    </row>
    <row r="965" spans="1:1">
      <c r="A965" s="24">
        <v>963</v>
      </c>
    </row>
    <row r="966" spans="1:1">
      <c r="A966" s="24">
        <v>964</v>
      </c>
    </row>
    <row r="967" spans="1:1">
      <c r="A967" s="24">
        <v>965</v>
      </c>
    </row>
    <row r="968" spans="1:1">
      <c r="A968" s="24">
        <v>966</v>
      </c>
    </row>
    <row r="969" spans="1:1">
      <c r="A969" s="24">
        <v>967</v>
      </c>
    </row>
    <row r="970" spans="1:1">
      <c r="A970" s="24">
        <v>968</v>
      </c>
    </row>
    <row r="971" spans="1:1">
      <c r="A971" s="24">
        <v>969</v>
      </c>
    </row>
    <row r="972" spans="1:1">
      <c r="A972" s="24">
        <v>970</v>
      </c>
    </row>
    <row r="973" spans="1:1">
      <c r="A973" s="24">
        <v>971</v>
      </c>
    </row>
    <row r="974" spans="1:1">
      <c r="A974" s="24">
        <v>972</v>
      </c>
    </row>
    <row r="975" spans="1:1">
      <c r="A975" s="24">
        <v>973</v>
      </c>
    </row>
    <row r="976" spans="1:1">
      <c r="A976" s="24">
        <v>974</v>
      </c>
    </row>
    <row r="977" spans="1:1">
      <c r="A977" s="24">
        <v>975</v>
      </c>
    </row>
    <row r="978" spans="1:1">
      <c r="A978" s="24">
        <v>976</v>
      </c>
    </row>
    <row r="979" spans="1:1">
      <c r="A979" s="24">
        <v>977</v>
      </c>
    </row>
    <row r="980" spans="1:1">
      <c r="A980" s="24">
        <v>978</v>
      </c>
    </row>
    <row r="981" spans="1:1">
      <c r="A981" s="24">
        <v>979</v>
      </c>
    </row>
    <row r="982" spans="1:1">
      <c r="A982" s="24">
        <v>980</v>
      </c>
    </row>
    <row r="983" spans="1:1">
      <c r="A983" s="24">
        <v>981</v>
      </c>
    </row>
    <row r="984" spans="1:1">
      <c r="A984" s="24">
        <v>982</v>
      </c>
    </row>
    <row r="985" spans="1:1">
      <c r="A985" s="24">
        <v>983</v>
      </c>
    </row>
    <row r="986" spans="1:1">
      <c r="A986" s="24">
        <v>984</v>
      </c>
    </row>
    <row r="987" spans="1:1">
      <c r="A987" s="24">
        <v>985</v>
      </c>
    </row>
    <row r="988" spans="1:1">
      <c r="A988" s="24">
        <v>986</v>
      </c>
    </row>
    <row r="989" spans="1:1">
      <c r="A989" s="24">
        <v>987</v>
      </c>
    </row>
    <row r="990" spans="1:1">
      <c r="A990" s="24">
        <v>988</v>
      </c>
    </row>
    <row r="991" spans="1:1">
      <c r="A991" s="24">
        <v>989</v>
      </c>
    </row>
    <row r="992" spans="1:1">
      <c r="A992" s="24">
        <v>990</v>
      </c>
    </row>
    <row r="993" spans="1:1">
      <c r="A993" s="24">
        <v>991</v>
      </c>
    </row>
    <row r="994" spans="1:1">
      <c r="A994" s="24">
        <v>992</v>
      </c>
    </row>
    <row r="995" spans="1:1">
      <c r="A995" s="24">
        <v>993</v>
      </c>
    </row>
    <row r="996" spans="1:1">
      <c r="A996" s="24">
        <v>994</v>
      </c>
    </row>
    <row r="997" spans="1:1">
      <c r="A997" s="24">
        <v>995</v>
      </c>
    </row>
    <row r="998" spans="1:1">
      <c r="A998" s="24">
        <v>996</v>
      </c>
    </row>
    <row r="999" spans="1:1">
      <c r="A999" s="24">
        <v>997</v>
      </c>
    </row>
    <row r="1000" spans="1:1">
      <c r="A1000" s="24">
        <v>998</v>
      </c>
    </row>
    <row r="1001" spans="1:1">
      <c r="A1001" s="24">
        <v>999</v>
      </c>
    </row>
    <row r="1002" spans="1:1">
      <c r="A1002" s="24">
        <v>1000</v>
      </c>
    </row>
    <row r="1003" spans="1:1">
      <c r="A1003" s="24">
        <v>1001</v>
      </c>
    </row>
    <row r="1004" spans="1:1">
      <c r="A1004" s="24">
        <v>1002</v>
      </c>
    </row>
    <row r="1005" spans="1:1">
      <c r="A1005" s="24">
        <v>1003</v>
      </c>
    </row>
    <row r="1006" spans="1:1">
      <c r="A1006" s="24">
        <v>1004</v>
      </c>
    </row>
    <row r="1007" spans="1:1">
      <c r="A1007" s="24">
        <v>1005</v>
      </c>
    </row>
    <row r="1008" spans="1:1">
      <c r="A1008" s="24">
        <v>1006</v>
      </c>
    </row>
    <row r="1009" spans="1:1">
      <c r="A1009" s="24">
        <v>1007</v>
      </c>
    </row>
    <row r="1010" spans="1:1">
      <c r="A1010" s="24">
        <v>1008</v>
      </c>
    </row>
    <row r="1011" spans="1:1">
      <c r="A1011" s="24">
        <v>1009</v>
      </c>
    </row>
    <row r="1012" spans="1:1">
      <c r="A1012" s="24">
        <v>1010</v>
      </c>
    </row>
    <row r="1013" spans="1:1">
      <c r="A1013" s="24">
        <v>1011</v>
      </c>
    </row>
    <row r="1014" spans="1:1">
      <c r="A1014" s="24">
        <v>1012</v>
      </c>
    </row>
    <row r="1015" spans="1:1">
      <c r="A1015" s="24">
        <v>1013</v>
      </c>
    </row>
    <row r="1016" spans="1:1">
      <c r="A1016" s="24">
        <v>1014</v>
      </c>
    </row>
    <row r="1017" spans="1:1">
      <c r="A1017" s="24">
        <v>1015</v>
      </c>
    </row>
    <row r="1018" spans="1:1">
      <c r="A1018" s="24">
        <v>1016</v>
      </c>
    </row>
    <row r="1019" spans="1:1">
      <c r="A1019" s="24">
        <v>1017</v>
      </c>
    </row>
    <row r="1020" spans="1:1">
      <c r="A1020" s="24">
        <v>1018</v>
      </c>
    </row>
    <row r="1021" spans="1:1">
      <c r="A1021" s="24">
        <v>1019</v>
      </c>
    </row>
    <row r="1022" spans="1:1">
      <c r="A1022" s="24">
        <v>1020</v>
      </c>
    </row>
    <row r="1023" spans="1:1">
      <c r="A1023" s="24">
        <v>1021</v>
      </c>
    </row>
    <row r="1024" spans="1:1">
      <c r="A1024" s="24">
        <v>1022</v>
      </c>
    </row>
    <row r="1025" spans="1:1">
      <c r="A1025" s="24">
        <v>1023</v>
      </c>
    </row>
    <row r="1026" spans="1:1">
      <c r="A1026" s="24">
        <v>1024</v>
      </c>
    </row>
    <row r="1027" spans="1:1">
      <c r="A1027" s="24">
        <v>1025</v>
      </c>
    </row>
    <row r="1028" spans="1:1">
      <c r="A1028" s="24">
        <v>1026</v>
      </c>
    </row>
    <row r="1029" spans="1:1">
      <c r="A1029" s="24">
        <v>1027</v>
      </c>
    </row>
    <row r="1030" spans="1:1">
      <c r="A1030" s="24">
        <v>1028</v>
      </c>
    </row>
    <row r="1031" spans="1:1">
      <c r="A1031" s="24">
        <v>1029</v>
      </c>
    </row>
    <row r="1032" spans="1:1">
      <c r="A1032" s="24">
        <v>1030</v>
      </c>
    </row>
    <row r="1033" spans="1:1">
      <c r="A1033" s="24">
        <v>1031</v>
      </c>
    </row>
    <row r="1034" spans="1:1">
      <c r="A1034" s="24">
        <v>1032</v>
      </c>
    </row>
    <row r="1035" spans="1:1">
      <c r="A1035" s="24">
        <v>1033</v>
      </c>
    </row>
    <row r="1036" spans="1:1">
      <c r="A1036" s="24">
        <v>1034</v>
      </c>
    </row>
    <row r="1037" spans="1:1">
      <c r="A1037" s="24">
        <v>1035</v>
      </c>
    </row>
    <row r="1038" spans="1:1">
      <c r="A1038" s="24">
        <v>1036</v>
      </c>
    </row>
    <row r="1039" spans="1:1">
      <c r="A1039" s="24">
        <v>1037</v>
      </c>
    </row>
    <row r="1040" spans="1:1">
      <c r="A1040" s="24">
        <v>1038</v>
      </c>
    </row>
    <row r="1041" spans="1:1">
      <c r="A1041" s="24">
        <v>1039</v>
      </c>
    </row>
    <row r="1042" spans="1:1">
      <c r="A1042" s="24">
        <v>1040</v>
      </c>
    </row>
    <row r="1043" spans="1:1">
      <c r="A1043" s="24">
        <v>1041</v>
      </c>
    </row>
    <row r="1044" spans="1:1">
      <c r="A1044" s="24">
        <v>1042</v>
      </c>
    </row>
    <row r="1045" spans="1:1">
      <c r="A1045" s="24">
        <v>1043</v>
      </c>
    </row>
    <row r="1046" spans="1:1">
      <c r="A1046" s="24">
        <v>1044</v>
      </c>
    </row>
    <row r="1047" spans="1:1">
      <c r="A1047" s="24">
        <v>1045</v>
      </c>
    </row>
    <row r="1048" spans="1:1">
      <c r="A1048" s="24">
        <v>1046</v>
      </c>
    </row>
    <row r="1049" spans="1:1">
      <c r="A1049" s="24">
        <v>1047</v>
      </c>
    </row>
    <row r="1050" spans="1:1">
      <c r="A1050" s="24">
        <v>1048</v>
      </c>
    </row>
    <row r="1051" spans="1:1">
      <c r="A1051" s="24">
        <v>1049</v>
      </c>
    </row>
    <row r="1052" spans="1:1">
      <c r="A1052" s="24">
        <v>1050</v>
      </c>
    </row>
    <row r="1053" spans="1:1">
      <c r="A1053" s="24">
        <v>1051</v>
      </c>
    </row>
    <row r="1054" spans="1:1">
      <c r="A1054" s="24">
        <v>1052</v>
      </c>
    </row>
    <row r="1055" spans="1:1">
      <c r="A1055" s="24">
        <v>1053</v>
      </c>
    </row>
    <row r="1056" spans="1:1">
      <c r="A1056" s="24">
        <v>1054</v>
      </c>
    </row>
    <row r="1057" spans="1:1">
      <c r="A1057" s="24">
        <v>1055</v>
      </c>
    </row>
    <row r="1058" spans="1:1">
      <c r="A1058" s="24">
        <v>1056</v>
      </c>
    </row>
    <row r="1059" spans="1:1">
      <c r="A1059" s="24">
        <v>1057</v>
      </c>
    </row>
    <row r="1060" spans="1:1">
      <c r="A1060" s="24">
        <v>1058</v>
      </c>
    </row>
    <row r="1061" spans="1:1">
      <c r="A1061" s="24">
        <v>1059</v>
      </c>
    </row>
    <row r="1062" spans="1:1">
      <c r="A1062" s="24">
        <v>1060</v>
      </c>
    </row>
    <row r="1063" spans="1:1">
      <c r="A1063" s="24">
        <v>1061</v>
      </c>
    </row>
    <row r="1064" spans="1:1">
      <c r="A1064" s="24">
        <v>1062</v>
      </c>
    </row>
    <row r="1065" spans="1:1">
      <c r="A1065" s="24">
        <v>1063</v>
      </c>
    </row>
    <row r="1066" spans="1:1">
      <c r="A1066" s="24">
        <v>1064</v>
      </c>
    </row>
    <row r="1067" spans="1:1">
      <c r="A1067" s="24">
        <v>1065</v>
      </c>
    </row>
    <row r="1068" spans="1:1">
      <c r="A1068" s="24">
        <v>1066</v>
      </c>
    </row>
    <row r="1069" spans="1:1">
      <c r="A1069" s="24">
        <v>1067</v>
      </c>
    </row>
    <row r="1070" spans="1:1">
      <c r="A1070" s="24">
        <v>1068</v>
      </c>
    </row>
    <row r="1071" spans="1:1">
      <c r="A1071" s="24">
        <v>1069</v>
      </c>
    </row>
    <row r="1072" spans="1:1">
      <c r="A1072" s="24">
        <v>1070</v>
      </c>
    </row>
    <row r="1073" spans="1:1">
      <c r="A1073" s="24">
        <v>1071</v>
      </c>
    </row>
    <row r="1074" spans="1:1">
      <c r="A1074" s="24">
        <v>1072</v>
      </c>
    </row>
    <row r="1075" spans="1:1">
      <c r="A1075" s="24">
        <v>1073</v>
      </c>
    </row>
    <row r="1076" spans="1:1">
      <c r="A1076" s="24">
        <v>1074</v>
      </c>
    </row>
    <row r="1077" spans="1:1">
      <c r="A1077" s="24">
        <v>1075</v>
      </c>
    </row>
    <row r="1078" spans="1:1">
      <c r="A1078" s="24">
        <v>1076</v>
      </c>
    </row>
    <row r="1079" spans="1:1">
      <c r="A1079" s="24">
        <v>1077</v>
      </c>
    </row>
    <row r="1080" spans="1:1">
      <c r="A1080" s="24">
        <v>1078</v>
      </c>
    </row>
    <row r="1081" spans="1:1">
      <c r="A1081" s="24">
        <v>1079</v>
      </c>
    </row>
    <row r="1082" spans="1:1">
      <c r="A1082" s="24">
        <v>1080</v>
      </c>
    </row>
    <row r="1083" spans="1:1">
      <c r="A1083" s="24">
        <v>1081</v>
      </c>
    </row>
    <row r="1084" spans="1:1">
      <c r="A1084" s="24">
        <v>1082</v>
      </c>
    </row>
    <row r="1085" spans="1:1">
      <c r="A1085" s="24">
        <v>1083</v>
      </c>
    </row>
    <row r="1086" spans="1:1">
      <c r="A1086" s="24">
        <v>1084</v>
      </c>
    </row>
    <row r="1087" spans="1:1">
      <c r="A1087" s="24">
        <v>1085</v>
      </c>
    </row>
    <row r="1088" spans="1:1">
      <c r="A1088" s="24">
        <v>1086</v>
      </c>
    </row>
    <row r="1089" spans="1:1">
      <c r="A1089" s="24">
        <v>1087</v>
      </c>
    </row>
    <row r="1090" spans="1:1">
      <c r="A1090" s="24">
        <v>1088</v>
      </c>
    </row>
    <row r="1091" spans="1:1">
      <c r="A1091" s="24">
        <v>1089</v>
      </c>
    </row>
    <row r="1092" spans="1:1">
      <c r="A1092" s="24">
        <v>1090</v>
      </c>
    </row>
    <row r="1093" spans="1:1">
      <c r="A1093" s="24">
        <v>1091</v>
      </c>
    </row>
    <row r="1094" spans="1:1">
      <c r="A1094" s="24">
        <v>1092</v>
      </c>
    </row>
    <row r="1095" spans="1:1">
      <c r="A1095" s="24">
        <v>1093</v>
      </c>
    </row>
    <row r="1096" spans="1:1">
      <c r="A1096" s="24">
        <v>1094</v>
      </c>
    </row>
    <row r="1097" spans="1:1">
      <c r="A1097" s="24">
        <v>1095</v>
      </c>
    </row>
    <row r="1098" spans="1:1">
      <c r="A1098" s="24">
        <v>1096</v>
      </c>
    </row>
    <row r="1099" spans="1:1">
      <c r="A1099" s="24">
        <v>1097</v>
      </c>
    </row>
    <row r="1100" spans="1:1">
      <c r="A1100" s="24">
        <v>1098</v>
      </c>
    </row>
    <row r="1101" spans="1:1">
      <c r="A1101" s="24">
        <v>1099</v>
      </c>
    </row>
    <row r="1102" spans="1:1">
      <c r="A1102" s="24">
        <v>1100</v>
      </c>
    </row>
    <row r="1103" spans="1:1">
      <c r="A1103" s="24">
        <v>1101</v>
      </c>
    </row>
    <row r="1104" spans="1:1">
      <c r="A1104" s="24">
        <v>1102</v>
      </c>
    </row>
    <row r="1105" spans="1:1">
      <c r="A1105" s="24">
        <v>1103</v>
      </c>
    </row>
    <row r="1106" spans="1:1">
      <c r="A1106" s="24">
        <v>1104</v>
      </c>
    </row>
    <row r="1107" spans="1:1">
      <c r="A1107" s="24">
        <v>1105</v>
      </c>
    </row>
    <row r="1108" spans="1:1">
      <c r="A1108" s="24">
        <v>1106</v>
      </c>
    </row>
    <row r="1109" spans="1:1">
      <c r="A1109" s="24">
        <v>1107</v>
      </c>
    </row>
    <row r="1110" spans="1:1">
      <c r="A1110" s="24">
        <v>1108</v>
      </c>
    </row>
    <row r="1111" spans="1:1">
      <c r="A1111" s="24">
        <v>1109</v>
      </c>
    </row>
    <row r="1112" spans="1:1">
      <c r="A1112" s="24">
        <v>1110</v>
      </c>
    </row>
    <row r="1113" spans="1:1">
      <c r="A1113" s="24">
        <v>1111</v>
      </c>
    </row>
    <row r="1114" spans="1:1">
      <c r="A1114" s="24">
        <v>1112</v>
      </c>
    </row>
    <row r="1115" spans="1:1">
      <c r="A1115" s="24">
        <v>1113</v>
      </c>
    </row>
    <row r="1116" spans="1:1">
      <c r="A1116" s="24">
        <v>1114</v>
      </c>
    </row>
    <row r="1117" spans="1:1">
      <c r="A1117" s="24">
        <v>1115</v>
      </c>
    </row>
    <row r="1118" spans="1:1">
      <c r="A1118" s="24">
        <v>1116</v>
      </c>
    </row>
    <row r="1119" spans="1:1">
      <c r="A1119" s="24">
        <v>1117</v>
      </c>
    </row>
    <row r="1120" spans="1:1">
      <c r="A1120" s="24">
        <v>1118</v>
      </c>
    </row>
    <row r="1121" spans="1:1">
      <c r="A1121" s="24">
        <v>1119</v>
      </c>
    </row>
    <row r="1122" spans="1:1">
      <c r="A1122" s="24">
        <v>1120</v>
      </c>
    </row>
    <row r="1123" spans="1:1">
      <c r="A1123" s="24">
        <v>1121</v>
      </c>
    </row>
    <row r="1124" spans="1:1">
      <c r="A1124" s="24">
        <v>1122</v>
      </c>
    </row>
    <row r="1125" spans="1:1">
      <c r="A1125" s="24">
        <v>1123</v>
      </c>
    </row>
    <row r="1126" spans="1:1">
      <c r="A1126" s="24">
        <v>1124</v>
      </c>
    </row>
    <row r="1127" spans="1:1">
      <c r="A1127" s="24">
        <v>1125</v>
      </c>
    </row>
    <row r="1128" spans="1:1">
      <c r="A1128" s="24">
        <v>1126</v>
      </c>
    </row>
    <row r="1129" spans="1:1">
      <c r="A1129" s="24">
        <v>1127</v>
      </c>
    </row>
    <row r="1130" spans="1:1">
      <c r="A1130" s="24">
        <v>1128</v>
      </c>
    </row>
    <row r="1131" spans="1:1">
      <c r="A1131" s="24">
        <v>1129</v>
      </c>
    </row>
    <row r="1132" spans="1:1">
      <c r="A1132" s="24">
        <v>1130</v>
      </c>
    </row>
    <row r="1133" spans="1:1">
      <c r="A1133" s="24">
        <v>1131</v>
      </c>
    </row>
    <row r="1134" spans="1:1">
      <c r="A1134" s="24">
        <v>1132</v>
      </c>
    </row>
    <row r="1135" spans="1:1">
      <c r="A1135" s="24">
        <v>1133</v>
      </c>
    </row>
    <row r="1136" spans="1:1">
      <c r="A1136" s="24">
        <v>1134</v>
      </c>
    </row>
    <row r="1137" spans="1:1">
      <c r="A1137" s="24">
        <v>1135</v>
      </c>
    </row>
    <row r="1138" spans="1:1">
      <c r="A1138" s="24">
        <v>1136</v>
      </c>
    </row>
    <row r="1139" spans="1:1">
      <c r="A1139" s="24">
        <v>1137</v>
      </c>
    </row>
    <row r="1140" spans="1:1">
      <c r="A1140" s="24">
        <v>1138</v>
      </c>
    </row>
    <row r="1141" spans="1:1">
      <c r="A1141" s="24">
        <v>1139</v>
      </c>
    </row>
    <row r="1142" spans="1:1">
      <c r="A1142" s="24">
        <v>1140</v>
      </c>
    </row>
    <row r="1143" spans="1:1">
      <c r="A1143" s="24">
        <v>1141</v>
      </c>
    </row>
    <row r="1144" spans="1:1">
      <c r="A1144" s="24">
        <v>1142</v>
      </c>
    </row>
    <row r="1145" spans="1:1">
      <c r="A1145" s="24">
        <v>1143</v>
      </c>
    </row>
    <row r="1146" spans="1:1">
      <c r="A1146" s="24">
        <v>1144</v>
      </c>
    </row>
    <row r="1147" spans="1:1">
      <c r="A1147" s="24">
        <v>1145</v>
      </c>
    </row>
    <row r="1148" spans="1:1">
      <c r="A1148" s="24">
        <v>1146</v>
      </c>
    </row>
    <row r="1149" spans="1:1">
      <c r="A1149" s="24">
        <v>1147</v>
      </c>
    </row>
    <row r="1150" spans="1:1">
      <c r="A1150" s="24">
        <v>1148</v>
      </c>
    </row>
    <row r="1151" spans="1:1">
      <c r="A1151" s="24">
        <v>1149</v>
      </c>
    </row>
    <row r="1152" spans="1:1">
      <c r="A1152" s="24">
        <v>1150</v>
      </c>
    </row>
    <row r="1153" spans="1:1">
      <c r="A1153" s="24">
        <v>1151</v>
      </c>
    </row>
    <row r="1154" spans="1:1">
      <c r="A1154" s="24">
        <v>1152</v>
      </c>
    </row>
    <row r="1155" spans="1:1">
      <c r="A1155" s="24">
        <v>1153</v>
      </c>
    </row>
    <row r="1156" spans="1:1">
      <c r="A1156" s="24">
        <v>1154</v>
      </c>
    </row>
    <row r="1157" spans="1:1">
      <c r="A1157" s="24">
        <v>1155</v>
      </c>
    </row>
    <row r="1158" spans="1:1">
      <c r="A1158" s="24">
        <v>1156</v>
      </c>
    </row>
    <row r="1159" spans="1:1">
      <c r="A1159" s="24">
        <v>1157</v>
      </c>
    </row>
    <row r="1160" spans="1:1">
      <c r="A1160" s="24">
        <v>1158</v>
      </c>
    </row>
    <row r="1161" spans="1:1">
      <c r="A1161" s="24">
        <v>1159</v>
      </c>
    </row>
    <row r="1162" spans="1:1">
      <c r="A1162" s="24">
        <v>1160</v>
      </c>
    </row>
    <row r="1163" spans="1:1">
      <c r="A1163" s="24">
        <v>1161</v>
      </c>
    </row>
    <row r="1164" spans="1:1">
      <c r="A1164" s="24">
        <v>1162</v>
      </c>
    </row>
    <row r="1165" spans="1:1">
      <c r="A1165" s="24">
        <v>1163</v>
      </c>
    </row>
    <row r="1166" spans="1:1">
      <c r="A1166" s="24">
        <v>1164</v>
      </c>
    </row>
    <row r="1167" spans="1:1">
      <c r="A1167" s="24">
        <v>1165</v>
      </c>
    </row>
    <row r="1168" spans="1:1">
      <c r="A1168" s="24">
        <v>1166</v>
      </c>
    </row>
    <row r="1169" spans="1:1">
      <c r="A1169" s="24">
        <v>1167</v>
      </c>
    </row>
    <row r="1170" spans="1:1">
      <c r="A1170" s="24">
        <v>1168</v>
      </c>
    </row>
    <row r="1171" spans="1:1">
      <c r="A1171" s="24">
        <v>1169</v>
      </c>
    </row>
    <row r="1172" spans="1:1">
      <c r="A1172" s="24">
        <v>1170</v>
      </c>
    </row>
    <row r="1173" spans="1:1">
      <c r="A1173" s="24">
        <v>1171</v>
      </c>
    </row>
    <row r="1174" spans="1:1">
      <c r="A1174" s="24">
        <v>1172</v>
      </c>
    </row>
    <row r="1175" spans="1:1">
      <c r="A1175" s="24">
        <v>1173</v>
      </c>
    </row>
    <row r="1176" spans="1:1">
      <c r="A1176" s="24">
        <v>1174</v>
      </c>
    </row>
    <row r="1177" spans="1:1">
      <c r="A1177" s="24">
        <v>1175</v>
      </c>
    </row>
    <row r="1178" spans="1:1">
      <c r="A1178" s="24">
        <v>1176</v>
      </c>
    </row>
    <row r="1179" spans="1:1">
      <c r="A1179" s="24">
        <v>1177</v>
      </c>
    </row>
    <row r="1180" spans="1:1">
      <c r="A1180" s="24">
        <v>1178</v>
      </c>
    </row>
    <row r="1181" spans="1:1">
      <c r="A1181" s="24">
        <v>1179</v>
      </c>
    </row>
    <row r="1182" spans="1:1">
      <c r="A1182" s="24">
        <v>1180</v>
      </c>
    </row>
    <row r="1183" spans="1:1">
      <c r="A1183" s="24">
        <v>1181</v>
      </c>
    </row>
    <row r="1184" spans="1:1">
      <c r="A1184" s="24">
        <v>1182</v>
      </c>
    </row>
    <row r="1185" spans="1:1">
      <c r="A1185" s="24">
        <v>1183</v>
      </c>
    </row>
    <row r="1186" spans="1:1">
      <c r="A1186" s="24">
        <v>1184</v>
      </c>
    </row>
    <row r="1187" spans="1:1">
      <c r="A1187" s="24">
        <v>1185</v>
      </c>
    </row>
    <row r="1188" spans="1:1">
      <c r="A1188" s="24">
        <v>1186</v>
      </c>
    </row>
    <row r="1189" spans="1:1">
      <c r="A1189" s="24">
        <v>1187</v>
      </c>
    </row>
    <row r="1190" spans="1:1">
      <c r="A1190" s="24">
        <v>1188</v>
      </c>
    </row>
    <row r="1191" spans="1:1">
      <c r="A1191" s="24">
        <v>1189</v>
      </c>
    </row>
    <row r="1192" spans="1:1">
      <c r="A1192" s="24">
        <v>1190</v>
      </c>
    </row>
    <row r="1193" spans="1:1">
      <c r="A1193" s="24">
        <v>1191</v>
      </c>
    </row>
    <row r="1194" spans="1:1">
      <c r="A1194" s="24">
        <v>1192</v>
      </c>
    </row>
    <row r="1195" spans="1:1">
      <c r="A1195" s="24">
        <v>1193</v>
      </c>
    </row>
    <row r="1196" spans="1:1">
      <c r="A1196" s="24">
        <v>1194</v>
      </c>
    </row>
    <row r="1197" spans="1:1">
      <c r="A1197" s="24">
        <v>1195</v>
      </c>
    </row>
    <row r="1198" spans="1:1">
      <c r="A1198" s="24">
        <v>1196</v>
      </c>
    </row>
    <row r="1199" spans="1:1">
      <c r="A1199" s="24">
        <v>1197</v>
      </c>
    </row>
    <row r="1200" spans="1:1">
      <c r="A1200" s="24">
        <v>1198</v>
      </c>
    </row>
    <row r="1201" spans="1:1">
      <c r="A1201" s="24">
        <v>1199</v>
      </c>
    </row>
    <row r="1202" spans="1:1">
      <c r="A1202" s="24">
        <v>1200</v>
      </c>
    </row>
    <row r="1203" spans="1:1">
      <c r="A1203" s="24">
        <v>1201</v>
      </c>
    </row>
    <row r="1204" spans="1:1">
      <c r="A1204" s="24">
        <v>1202</v>
      </c>
    </row>
    <row r="1205" spans="1:1">
      <c r="A1205" s="24">
        <v>1203</v>
      </c>
    </row>
    <row r="1206" spans="1:1">
      <c r="A1206" s="24">
        <v>1204</v>
      </c>
    </row>
    <row r="1207" spans="1:1">
      <c r="A1207" s="24">
        <v>1205</v>
      </c>
    </row>
    <row r="1208" spans="1:1">
      <c r="A1208" s="24">
        <v>1206</v>
      </c>
    </row>
    <row r="1209" spans="1:1">
      <c r="A1209" s="24">
        <v>1207</v>
      </c>
    </row>
    <row r="1210" spans="1:1">
      <c r="A1210" s="24">
        <v>1208</v>
      </c>
    </row>
    <row r="1211" spans="1:1">
      <c r="A1211" s="24">
        <v>1209</v>
      </c>
    </row>
    <row r="1212" spans="1:1">
      <c r="A1212" s="24">
        <v>1210</v>
      </c>
    </row>
    <row r="1213" spans="1:1">
      <c r="A1213" s="24">
        <v>1211</v>
      </c>
    </row>
    <row r="1214" spans="1:1">
      <c r="A1214" s="24">
        <v>1212</v>
      </c>
    </row>
    <row r="1215" spans="1:1">
      <c r="A1215" s="24">
        <v>1213</v>
      </c>
    </row>
    <row r="1216" spans="1:1">
      <c r="A1216" s="24">
        <v>1214</v>
      </c>
    </row>
    <row r="1217" spans="1:1">
      <c r="A1217" s="24">
        <v>1215</v>
      </c>
    </row>
    <row r="1218" spans="1:1">
      <c r="A1218" s="24">
        <v>1216</v>
      </c>
    </row>
    <row r="1219" spans="1:1">
      <c r="A1219" s="24">
        <v>1217</v>
      </c>
    </row>
    <row r="1220" spans="1:1">
      <c r="A1220" s="24">
        <v>1218</v>
      </c>
    </row>
    <row r="1221" spans="1:1">
      <c r="A1221" s="24">
        <v>1219</v>
      </c>
    </row>
    <row r="1222" spans="1:1">
      <c r="A1222" s="24">
        <v>1220</v>
      </c>
    </row>
    <row r="1223" spans="1:1">
      <c r="A1223" s="24">
        <v>1221</v>
      </c>
    </row>
    <row r="1224" spans="1:1">
      <c r="A1224" s="24">
        <v>1222</v>
      </c>
    </row>
    <row r="1225" spans="1:1">
      <c r="A1225" s="24">
        <v>1223</v>
      </c>
    </row>
    <row r="1226" spans="1:1">
      <c r="A1226" s="24">
        <v>1224</v>
      </c>
    </row>
    <row r="1227" spans="1:1">
      <c r="A1227" s="24">
        <v>1225</v>
      </c>
    </row>
    <row r="1228" spans="1:1">
      <c r="A1228" s="24">
        <v>1226</v>
      </c>
    </row>
    <row r="1229" spans="1:1">
      <c r="A1229" s="24">
        <v>1227</v>
      </c>
    </row>
    <row r="1230" spans="1:1">
      <c r="A1230" s="24">
        <v>1228</v>
      </c>
    </row>
    <row r="1231" spans="1:1">
      <c r="A1231" s="24">
        <v>1229</v>
      </c>
    </row>
    <row r="1232" spans="1:1">
      <c r="A1232" s="24">
        <v>1230</v>
      </c>
    </row>
    <row r="1233" spans="1:1">
      <c r="A1233" s="24">
        <v>1231</v>
      </c>
    </row>
    <row r="1234" spans="1:1">
      <c r="A1234" s="24">
        <v>1232</v>
      </c>
    </row>
    <row r="1235" spans="1:1">
      <c r="A1235" s="24">
        <v>1233</v>
      </c>
    </row>
    <row r="1236" spans="1:1">
      <c r="A1236" s="24">
        <v>1234</v>
      </c>
    </row>
    <row r="1237" spans="1:1">
      <c r="A1237" s="24">
        <v>1235</v>
      </c>
    </row>
    <row r="1238" spans="1:1">
      <c r="A1238" s="24">
        <v>1236</v>
      </c>
    </row>
    <row r="1239" spans="1:1">
      <c r="A1239" s="24">
        <v>1237</v>
      </c>
    </row>
    <row r="1240" spans="1:1">
      <c r="A1240" s="24">
        <v>1238</v>
      </c>
    </row>
    <row r="1241" spans="1:1">
      <c r="A1241" s="24">
        <v>1239</v>
      </c>
    </row>
    <row r="1242" spans="1:1">
      <c r="A1242" s="24">
        <v>1240</v>
      </c>
    </row>
    <row r="1243" spans="1:1">
      <c r="A1243" s="24">
        <v>1241</v>
      </c>
    </row>
    <row r="1244" spans="1:1">
      <c r="A1244" s="24">
        <v>1242</v>
      </c>
    </row>
    <row r="1245" spans="1:1">
      <c r="A1245" s="24">
        <v>1243</v>
      </c>
    </row>
    <row r="1246" spans="1:1">
      <c r="A1246" s="24">
        <v>1244</v>
      </c>
    </row>
    <row r="1247" spans="1:1">
      <c r="A1247" s="24">
        <v>1245</v>
      </c>
    </row>
    <row r="1248" spans="1:1">
      <c r="A1248" s="24">
        <v>1246</v>
      </c>
    </row>
    <row r="1249" spans="1:1">
      <c r="A1249" s="24">
        <v>1247</v>
      </c>
    </row>
    <row r="1250" spans="1:1">
      <c r="A1250" s="24">
        <v>1248</v>
      </c>
    </row>
    <row r="1251" spans="1:1">
      <c r="A1251" s="24">
        <v>1249</v>
      </c>
    </row>
    <row r="1252" spans="1:1">
      <c r="A1252" s="24">
        <v>1250</v>
      </c>
    </row>
    <row r="1253" spans="1:1">
      <c r="A1253" s="24">
        <v>1251</v>
      </c>
    </row>
    <row r="1254" spans="1:1">
      <c r="A1254" s="24">
        <v>1252</v>
      </c>
    </row>
    <row r="1255" spans="1:1">
      <c r="A1255" s="24">
        <v>1253</v>
      </c>
    </row>
    <row r="1256" spans="1:1">
      <c r="A1256" s="24">
        <v>1254</v>
      </c>
    </row>
    <row r="1257" spans="1:1">
      <c r="A1257" s="24">
        <v>1255</v>
      </c>
    </row>
    <row r="1258" spans="1:1">
      <c r="A1258" s="24">
        <v>1256</v>
      </c>
    </row>
    <row r="1259" spans="1:1">
      <c r="A1259" s="24">
        <v>1257</v>
      </c>
    </row>
    <row r="1260" spans="1:1">
      <c r="A1260" s="24">
        <v>1258</v>
      </c>
    </row>
    <row r="1261" spans="1:1">
      <c r="A1261" s="24">
        <v>1259</v>
      </c>
    </row>
    <row r="1262" spans="1:1">
      <c r="A1262" s="24">
        <v>1260</v>
      </c>
    </row>
    <row r="1263" spans="1:1">
      <c r="A1263" s="24">
        <v>1261</v>
      </c>
    </row>
    <row r="1264" spans="1:1">
      <c r="A1264" s="24">
        <v>1262</v>
      </c>
    </row>
    <row r="1265" spans="1:1">
      <c r="A1265" s="24">
        <v>1263</v>
      </c>
    </row>
    <row r="1266" spans="1:1">
      <c r="A1266" s="24">
        <v>1264</v>
      </c>
    </row>
    <row r="1267" spans="1:1">
      <c r="A1267" s="24">
        <v>1265</v>
      </c>
    </row>
    <row r="1268" spans="1:1">
      <c r="A1268" s="24">
        <v>1266</v>
      </c>
    </row>
    <row r="1269" spans="1:1">
      <c r="A1269" s="24">
        <v>1267</v>
      </c>
    </row>
    <row r="1270" spans="1:1">
      <c r="A1270" s="24">
        <v>1268</v>
      </c>
    </row>
    <row r="1271" spans="1:1">
      <c r="A1271" s="24">
        <v>1269</v>
      </c>
    </row>
    <row r="1272" spans="1:1">
      <c r="A1272" s="24">
        <v>1270</v>
      </c>
    </row>
    <row r="1273" spans="1:1">
      <c r="A1273" s="24">
        <v>1271</v>
      </c>
    </row>
    <row r="1274" spans="1:1">
      <c r="A1274" s="24">
        <v>1272</v>
      </c>
    </row>
    <row r="1275" spans="1:1">
      <c r="A1275" s="24">
        <v>1273</v>
      </c>
    </row>
    <row r="1276" spans="1:1">
      <c r="A1276" s="24">
        <v>1274</v>
      </c>
    </row>
    <row r="1277" spans="1:1">
      <c r="A1277" s="24">
        <v>1275</v>
      </c>
    </row>
    <row r="1278" spans="1:1">
      <c r="A1278" s="24">
        <v>1276</v>
      </c>
    </row>
    <row r="1279" spans="1:1">
      <c r="A1279" s="24">
        <v>1277</v>
      </c>
    </row>
    <row r="1280" spans="1:1">
      <c r="A1280" s="24">
        <v>1278</v>
      </c>
    </row>
    <row r="1281" spans="1:1">
      <c r="A1281" s="24">
        <v>1279</v>
      </c>
    </row>
    <row r="1282" spans="1:1">
      <c r="A1282" s="24">
        <v>1280</v>
      </c>
    </row>
    <row r="1283" spans="1:1">
      <c r="A1283" s="24">
        <v>1281</v>
      </c>
    </row>
    <row r="1284" spans="1:1">
      <c r="A1284" s="24">
        <v>1282</v>
      </c>
    </row>
    <row r="1285" spans="1:1">
      <c r="A1285" s="24">
        <v>1283</v>
      </c>
    </row>
    <row r="1286" spans="1:1">
      <c r="A1286" s="24">
        <v>1284</v>
      </c>
    </row>
    <row r="1287" spans="1:1">
      <c r="A1287" s="24">
        <v>1285</v>
      </c>
    </row>
    <row r="1288" spans="1:1">
      <c r="A1288" s="24">
        <v>1286</v>
      </c>
    </row>
    <row r="1289" spans="1:1">
      <c r="A1289" s="24">
        <v>1287</v>
      </c>
    </row>
    <row r="1290" spans="1:1">
      <c r="A1290" s="24">
        <v>1288</v>
      </c>
    </row>
    <row r="1291" spans="1:1">
      <c r="A1291" s="24">
        <v>1289</v>
      </c>
    </row>
    <row r="1292" spans="1:1">
      <c r="A1292" s="24">
        <v>1290</v>
      </c>
    </row>
    <row r="1293" spans="1:1">
      <c r="A1293" s="24">
        <v>1291</v>
      </c>
    </row>
    <row r="1294" spans="1:1">
      <c r="A1294" s="24">
        <v>1292</v>
      </c>
    </row>
    <row r="1295" spans="1:1">
      <c r="A1295" s="24">
        <v>1293</v>
      </c>
    </row>
    <row r="1296" spans="1:1">
      <c r="A1296" s="24">
        <v>1294</v>
      </c>
    </row>
    <row r="1297" spans="1:1">
      <c r="A1297" s="24">
        <v>1295</v>
      </c>
    </row>
    <row r="1298" spans="1:1">
      <c r="A1298" s="24">
        <v>1296</v>
      </c>
    </row>
    <row r="1299" spans="1:1">
      <c r="A1299" s="24">
        <v>1297</v>
      </c>
    </row>
    <row r="1300" spans="1:1">
      <c r="A1300" s="24">
        <v>1298</v>
      </c>
    </row>
    <row r="1301" spans="1:1">
      <c r="A1301" s="24">
        <v>1299</v>
      </c>
    </row>
    <row r="1302" spans="1:1">
      <c r="A1302" s="24">
        <v>1300</v>
      </c>
    </row>
    <row r="1303" spans="1:1">
      <c r="A1303" s="24">
        <v>1301</v>
      </c>
    </row>
    <row r="1304" spans="1:1">
      <c r="A1304" s="24">
        <v>1302</v>
      </c>
    </row>
    <row r="1305" spans="1:1">
      <c r="A1305" s="24">
        <v>1303</v>
      </c>
    </row>
    <row r="1306" spans="1:1">
      <c r="A1306" s="24">
        <v>1304</v>
      </c>
    </row>
    <row r="1307" spans="1:1">
      <c r="A1307" s="24">
        <v>1305</v>
      </c>
    </row>
    <row r="1308" spans="1:1">
      <c r="A1308" s="24">
        <v>1306</v>
      </c>
    </row>
    <row r="1309" spans="1:1">
      <c r="A1309" s="24">
        <v>1307</v>
      </c>
    </row>
    <row r="1310" spans="1:1">
      <c r="A1310" s="24">
        <v>1308</v>
      </c>
    </row>
    <row r="1311" spans="1:1">
      <c r="A1311" s="24">
        <v>1309</v>
      </c>
    </row>
    <row r="1312" spans="1:1">
      <c r="A1312" s="24">
        <v>1310</v>
      </c>
    </row>
    <row r="1313" spans="1:1">
      <c r="A1313" s="24">
        <v>1311</v>
      </c>
    </row>
    <row r="1314" spans="1:1">
      <c r="A1314" s="24">
        <v>1312</v>
      </c>
    </row>
    <row r="1315" spans="1:1">
      <c r="A1315" s="24">
        <v>1313</v>
      </c>
    </row>
    <row r="1316" spans="1:1">
      <c r="A1316" s="24">
        <v>1314</v>
      </c>
    </row>
    <row r="1317" spans="1:1">
      <c r="A1317" s="24">
        <v>1315</v>
      </c>
    </row>
    <row r="1318" spans="1:1">
      <c r="A1318" s="24">
        <v>1316</v>
      </c>
    </row>
    <row r="1319" spans="1:1">
      <c r="A1319" s="24">
        <v>1317</v>
      </c>
    </row>
    <row r="1320" spans="1:1">
      <c r="A1320" s="24">
        <v>1318</v>
      </c>
    </row>
    <row r="1321" spans="1:1">
      <c r="A1321" s="24">
        <v>1319</v>
      </c>
    </row>
    <row r="1322" spans="1:1">
      <c r="A1322" s="24">
        <v>1320</v>
      </c>
    </row>
    <row r="1323" spans="1:1">
      <c r="A1323" s="24">
        <v>1321</v>
      </c>
    </row>
    <row r="1324" spans="1:1">
      <c r="A1324" s="24">
        <v>1322</v>
      </c>
    </row>
    <row r="1325" spans="1:1">
      <c r="A1325" s="24">
        <v>1323</v>
      </c>
    </row>
    <row r="1326" spans="1:1">
      <c r="A1326" s="24">
        <v>1324</v>
      </c>
    </row>
    <row r="1327" spans="1:1">
      <c r="A1327" s="24">
        <v>1325</v>
      </c>
    </row>
    <row r="1328" spans="1:1">
      <c r="A1328" s="24">
        <v>1326</v>
      </c>
    </row>
    <row r="1329" spans="1:1">
      <c r="A1329" s="24">
        <v>1327</v>
      </c>
    </row>
    <row r="1330" spans="1:1">
      <c r="A1330" s="24">
        <v>1328</v>
      </c>
    </row>
    <row r="1331" spans="1:1">
      <c r="A1331" s="24">
        <v>1329</v>
      </c>
    </row>
    <row r="1332" spans="1:1">
      <c r="A1332" s="24">
        <v>1330</v>
      </c>
    </row>
    <row r="1333" spans="1:1">
      <c r="A1333" s="24">
        <v>1331</v>
      </c>
    </row>
    <row r="1334" spans="1:1">
      <c r="A1334" s="24">
        <v>1332</v>
      </c>
    </row>
    <row r="1335" spans="1:1">
      <c r="A1335" s="24">
        <v>1333</v>
      </c>
    </row>
    <row r="1336" spans="1:1">
      <c r="A1336" s="24">
        <v>1334</v>
      </c>
    </row>
    <row r="1337" spans="1:1">
      <c r="A1337" s="24">
        <v>1335</v>
      </c>
    </row>
    <row r="1338" spans="1:1">
      <c r="A1338" s="24">
        <v>1336</v>
      </c>
    </row>
    <row r="1339" spans="1:1">
      <c r="A1339" s="24">
        <v>1337</v>
      </c>
    </row>
    <row r="1340" spans="1:1">
      <c r="A1340" s="24">
        <v>1338</v>
      </c>
    </row>
    <row r="1341" spans="1:1">
      <c r="A1341" s="24">
        <v>1339</v>
      </c>
    </row>
    <row r="1342" spans="1:1">
      <c r="A1342" s="24">
        <v>1340</v>
      </c>
    </row>
    <row r="1343" spans="1:1">
      <c r="A1343" s="24">
        <v>1341</v>
      </c>
    </row>
    <row r="1344" spans="1:1">
      <c r="A1344" s="24">
        <v>1342</v>
      </c>
    </row>
    <row r="1345" spans="1:1">
      <c r="A1345" s="24">
        <v>1343</v>
      </c>
    </row>
    <row r="1346" spans="1:1">
      <c r="A1346" s="24">
        <v>1344</v>
      </c>
    </row>
    <row r="1347" spans="1:1">
      <c r="A1347" s="24">
        <v>1345</v>
      </c>
    </row>
    <row r="1348" spans="1:1">
      <c r="A1348" s="24">
        <v>1346</v>
      </c>
    </row>
    <row r="1349" spans="1:1">
      <c r="A1349" s="24">
        <v>1347</v>
      </c>
    </row>
    <row r="1350" spans="1:1">
      <c r="A1350" s="24">
        <v>1348</v>
      </c>
    </row>
    <row r="1351" spans="1:1">
      <c r="A1351" s="24">
        <v>1349</v>
      </c>
    </row>
    <row r="1352" spans="1:1">
      <c r="A1352" s="24">
        <v>1350</v>
      </c>
    </row>
    <row r="1353" spans="1:1">
      <c r="A1353" s="24">
        <v>1351</v>
      </c>
    </row>
    <row r="1354" spans="1:1">
      <c r="A1354" s="24">
        <v>1352</v>
      </c>
    </row>
    <row r="1355" spans="1:1">
      <c r="A1355" s="24">
        <v>1353</v>
      </c>
    </row>
    <row r="1356" spans="1:1">
      <c r="A1356" s="24">
        <v>1354</v>
      </c>
    </row>
    <row r="1357" spans="1:1">
      <c r="A1357" s="24">
        <v>1355</v>
      </c>
    </row>
    <row r="1358" spans="1:1">
      <c r="A1358" s="24">
        <v>1356</v>
      </c>
    </row>
    <row r="1359" spans="1:1">
      <c r="A1359" s="24">
        <v>1357</v>
      </c>
    </row>
    <row r="1360" spans="1:1">
      <c r="A1360" s="24">
        <v>1358</v>
      </c>
    </row>
    <row r="1361" spans="1:1">
      <c r="A1361" s="24">
        <v>1359</v>
      </c>
    </row>
    <row r="1362" spans="1:1">
      <c r="A1362" s="24">
        <v>1360</v>
      </c>
    </row>
    <row r="1363" spans="1:1">
      <c r="A1363" s="24">
        <v>1361</v>
      </c>
    </row>
    <row r="1364" spans="1:1">
      <c r="A1364" s="24">
        <v>1362</v>
      </c>
    </row>
    <row r="1365" spans="1:1">
      <c r="A1365" s="24">
        <v>1363</v>
      </c>
    </row>
    <row r="1366" spans="1:1">
      <c r="A1366" s="24">
        <v>1364</v>
      </c>
    </row>
    <row r="1367" spans="1:1">
      <c r="A1367" s="24">
        <v>1365</v>
      </c>
    </row>
    <row r="1368" spans="1:1">
      <c r="A1368" s="24">
        <v>1366</v>
      </c>
    </row>
    <row r="1369" spans="1:1">
      <c r="A1369" s="24">
        <v>1367</v>
      </c>
    </row>
    <row r="1370" spans="1:1">
      <c r="A1370" s="24">
        <v>1368</v>
      </c>
    </row>
    <row r="1371" spans="1:1">
      <c r="A1371" s="24">
        <v>1369</v>
      </c>
    </row>
    <row r="1372" spans="1:1">
      <c r="A1372" s="24">
        <v>1370</v>
      </c>
    </row>
    <row r="1373" spans="1:1">
      <c r="A1373" s="24">
        <v>1371</v>
      </c>
    </row>
    <row r="1374" spans="1:1">
      <c r="A1374" s="24">
        <v>1372</v>
      </c>
    </row>
    <row r="1375" spans="1:1">
      <c r="A1375" s="24">
        <v>1373</v>
      </c>
    </row>
    <row r="1376" spans="1:1">
      <c r="A1376" s="24">
        <v>1374</v>
      </c>
    </row>
    <row r="1377" spans="1:1">
      <c r="A1377" s="24">
        <v>1375</v>
      </c>
    </row>
    <row r="1378" spans="1:1">
      <c r="A1378" s="24">
        <v>1376</v>
      </c>
    </row>
    <row r="1379" spans="1:1">
      <c r="A1379" s="24">
        <v>1377</v>
      </c>
    </row>
    <row r="1380" spans="1:1">
      <c r="A1380" s="24">
        <v>1378</v>
      </c>
    </row>
    <row r="1381" spans="1:1">
      <c r="A1381" s="24">
        <v>1379</v>
      </c>
    </row>
    <row r="1382" spans="1:1">
      <c r="A1382" s="24">
        <v>1380</v>
      </c>
    </row>
    <row r="1383" spans="1:1">
      <c r="A1383" s="24">
        <v>1381</v>
      </c>
    </row>
    <row r="1384" spans="1:1">
      <c r="A1384" s="24">
        <v>1382</v>
      </c>
    </row>
    <row r="1385" spans="1:1">
      <c r="A1385" s="24">
        <v>1383</v>
      </c>
    </row>
    <row r="1386" spans="1:1">
      <c r="A1386" s="24">
        <v>1384</v>
      </c>
    </row>
    <row r="1387" spans="1:1">
      <c r="A1387" s="24">
        <v>1385</v>
      </c>
    </row>
    <row r="1388" spans="1:1">
      <c r="A1388" s="24">
        <v>1386</v>
      </c>
    </row>
    <row r="1389" spans="1:1">
      <c r="A1389" s="24">
        <v>1387</v>
      </c>
    </row>
    <row r="1390" spans="1:1">
      <c r="A1390" s="24">
        <v>1388</v>
      </c>
    </row>
    <row r="1391" spans="1:1">
      <c r="A1391" s="24">
        <v>1389</v>
      </c>
    </row>
    <row r="1392" spans="1:1">
      <c r="A1392" s="24">
        <v>1390</v>
      </c>
    </row>
    <row r="1393" spans="1:1">
      <c r="A1393" s="24">
        <v>1391</v>
      </c>
    </row>
    <row r="1394" spans="1:1">
      <c r="A1394" s="24">
        <v>1392</v>
      </c>
    </row>
    <row r="1395" spans="1:1">
      <c r="A1395" s="24">
        <v>1393</v>
      </c>
    </row>
    <row r="1396" spans="1:1">
      <c r="A1396" s="24">
        <v>1394</v>
      </c>
    </row>
    <row r="1397" spans="1:1">
      <c r="A1397" s="24">
        <v>1395</v>
      </c>
    </row>
    <row r="1398" spans="1:1">
      <c r="A1398" s="24">
        <v>1396</v>
      </c>
    </row>
    <row r="1399" spans="1:1">
      <c r="A1399" s="24">
        <v>1397</v>
      </c>
    </row>
    <row r="1400" spans="1:1">
      <c r="A1400" s="24">
        <v>1398</v>
      </c>
    </row>
    <row r="1401" spans="1:1">
      <c r="A1401" s="24">
        <v>1399</v>
      </c>
    </row>
    <row r="1402" spans="1:1">
      <c r="A1402" s="24">
        <v>1400</v>
      </c>
    </row>
    <row r="1403" spans="1:1">
      <c r="A1403" s="24">
        <v>1401</v>
      </c>
    </row>
    <row r="1404" spans="1:1">
      <c r="A1404" s="24">
        <v>1402</v>
      </c>
    </row>
    <row r="1405" spans="1:1">
      <c r="A1405" s="24">
        <v>1403</v>
      </c>
    </row>
    <row r="1406" spans="1:1">
      <c r="A1406" s="24">
        <v>1404</v>
      </c>
    </row>
    <row r="1407" spans="1:1">
      <c r="A1407" s="24">
        <v>1405</v>
      </c>
    </row>
    <row r="1408" spans="1:1">
      <c r="A1408" s="24">
        <v>1406</v>
      </c>
    </row>
    <row r="1409" spans="1:1">
      <c r="A1409" s="24">
        <v>1407</v>
      </c>
    </row>
    <row r="1410" spans="1:1">
      <c r="A1410" s="24">
        <v>1408</v>
      </c>
    </row>
    <row r="1411" spans="1:1">
      <c r="A1411" s="24">
        <v>1409</v>
      </c>
    </row>
    <row r="1412" spans="1:1">
      <c r="A1412" s="24">
        <v>1410</v>
      </c>
    </row>
    <row r="1413" spans="1:1">
      <c r="A1413" s="24">
        <v>1411</v>
      </c>
    </row>
    <row r="1414" spans="1:1">
      <c r="A1414" s="24">
        <v>1412</v>
      </c>
    </row>
    <row r="1415" spans="1:1">
      <c r="A1415" s="24">
        <v>1413</v>
      </c>
    </row>
    <row r="1416" spans="1:1">
      <c r="A1416" s="24">
        <v>1414</v>
      </c>
    </row>
    <row r="1417" spans="1:1">
      <c r="A1417" s="24">
        <v>1415</v>
      </c>
    </row>
    <row r="1418" spans="1:1">
      <c r="A1418" s="24">
        <v>1416</v>
      </c>
    </row>
    <row r="1419" spans="1:1">
      <c r="A1419" s="24">
        <v>1417</v>
      </c>
    </row>
    <row r="1420" spans="1:1">
      <c r="A1420" s="24">
        <v>1418</v>
      </c>
    </row>
    <row r="1421" spans="1:1">
      <c r="A1421" s="24">
        <v>1419</v>
      </c>
    </row>
    <row r="1422" spans="1:1">
      <c r="A1422" s="24">
        <v>1420</v>
      </c>
    </row>
    <row r="1423" spans="1:1">
      <c r="A1423" s="24">
        <v>1421</v>
      </c>
    </row>
    <row r="1424" spans="1:1">
      <c r="A1424" s="24">
        <v>1422</v>
      </c>
    </row>
    <row r="1425" spans="1:1">
      <c r="A1425" s="24">
        <v>1423</v>
      </c>
    </row>
    <row r="1426" spans="1:1">
      <c r="A1426" s="24">
        <v>1424</v>
      </c>
    </row>
    <row r="1427" spans="1:1">
      <c r="A1427" s="24">
        <v>1425</v>
      </c>
    </row>
    <row r="1428" spans="1:1">
      <c r="A1428" s="24">
        <v>1426</v>
      </c>
    </row>
    <row r="1429" spans="1:1">
      <c r="A1429" s="24">
        <v>1427</v>
      </c>
    </row>
    <row r="1430" spans="1:1">
      <c r="A1430" s="24">
        <v>1428</v>
      </c>
    </row>
    <row r="1431" spans="1:1">
      <c r="A1431" s="24">
        <v>1429</v>
      </c>
    </row>
    <row r="1432" spans="1:1">
      <c r="A1432" s="24">
        <v>1430</v>
      </c>
    </row>
    <row r="1433" spans="1:1">
      <c r="A1433" s="24">
        <v>1431</v>
      </c>
    </row>
    <row r="1434" spans="1:1">
      <c r="A1434" s="24">
        <v>1432</v>
      </c>
    </row>
    <row r="1435" spans="1:1">
      <c r="A1435" s="24">
        <v>1433</v>
      </c>
    </row>
    <row r="1436" spans="1:1">
      <c r="A1436" s="24">
        <v>1434</v>
      </c>
    </row>
    <row r="1437" spans="1:1">
      <c r="A1437" s="24">
        <v>1435</v>
      </c>
    </row>
    <row r="1438" spans="1:1">
      <c r="A1438" s="24">
        <v>1436</v>
      </c>
    </row>
    <row r="1439" spans="1:1">
      <c r="A1439" s="24">
        <v>1437</v>
      </c>
    </row>
    <row r="1440" spans="1:1">
      <c r="A1440" s="24">
        <v>1438</v>
      </c>
    </row>
    <row r="1441" spans="1:1">
      <c r="A1441" s="24">
        <v>1439</v>
      </c>
    </row>
    <row r="1442" spans="1:1">
      <c r="A1442" s="24">
        <v>1440</v>
      </c>
    </row>
    <row r="1443" spans="1:1">
      <c r="A1443" s="24">
        <v>1441</v>
      </c>
    </row>
    <row r="1444" spans="1:1">
      <c r="A1444" s="24">
        <v>1442</v>
      </c>
    </row>
    <row r="1445" spans="1:1">
      <c r="A1445" s="24">
        <v>1443</v>
      </c>
    </row>
    <row r="1446" spans="1:1">
      <c r="A1446" s="24">
        <v>1444</v>
      </c>
    </row>
    <row r="1447" spans="1:1">
      <c r="A1447" s="24">
        <v>1445</v>
      </c>
    </row>
    <row r="1448" spans="1:1">
      <c r="A1448" s="24">
        <v>1446</v>
      </c>
    </row>
    <row r="1449" spans="1:1">
      <c r="A1449" s="24">
        <v>1447</v>
      </c>
    </row>
    <row r="1450" spans="1:1">
      <c r="A1450" s="24">
        <v>1448</v>
      </c>
    </row>
    <row r="1451" spans="1:1">
      <c r="A1451" s="24">
        <v>1449</v>
      </c>
    </row>
    <row r="1452" spans="1:1">
      <c r="A1452" s="24">
        <v>1450</v>
      </c>
    </row>
    <row r="1453" spans="1:1">
      <c r="A1453" s="24">
        <v>1451</v>
      </c>
    </row>
    <row r="1454" spans="1:1">
      <c r="A1454" s="24">
        <v>1452</v>
      </c>
    </row>
    <row r="1455" spans="1:1">
      <c r="A1455" s="24">
        <v>1453</v>
      </c>
    </row>
    <row r="1456" spans="1:1">
      <c r="A1456" s="24">
        <v>1454</v>
      </c>
    </row>
    <row r="1457" spans="1:1">
      <c r="A1457" s="24">
        <v>1455</v>
      </c>
    </row>
    <row r="1458" spans="1:1">
      <c r="A1458" s="24">
        <v>1456</v>
      </c>
    </row>
    <row r="1459" spans="1:1">
      <c r="A1459" s="24">
        <v>1457</v>
      </c>
    </row>
    <row r="1460" spans="1:1">
      <c r="A1460" s="24">
        <v>1458</v>
      </c>
    </row>
    <row r="1461" spans="1:1">
      <c r="A1461" s="24">
        <v>1459</v>
      </c>
    </row>
    <row r="1462" spans="1:1">
      <c r="A1462" s="24">
        <v>1460</v>
      </c>
    </row>
    <row r="1463" spans="1:1">
      <c r="A1463" s="24">
        <v>1461</v>
      </c>
    </row>
    <row r="1464" spans="1:1">
      <c r="A1464" s="24">
        <v>1462</v>
      </c>
    </row>
    <row r="1465" spans="1:1">
      <c r="A1465" s="24">
        <v>1463</v>
      </c>
    </row>
    <row r="1466" spans="1:1">
      <c r="A1466" s="24">
        <v>1464</v>
      </c>
    </row>
    <row r="1467" spans="1:1">
      <c r="A1467" s="24">
        <v>1465</v>
      </c>
    </row>
    <row r="1468" spans="1:1">
      <c r="A1468" s="24">
        <v>1466</v>
      </c>
    </row>
    <row r="1469" spans="1:1">
      <c r="A1469" s="24">
        <v>1467</v>
      </c>
    </row>
    <row r="1470" spans="1:1">
      <c r="A1470" s="24">
        <v>1468</v>
      </c>
    </row>
    <row r="1471" spans="1:1">
      <c r="A1471" s="24">
        <v>1469</v>
      </c>
    </row>
    <row r="1472" spans="1:1">
      <c r="A1472" s="24">
        <v>1470</v>
      </c>
    </row>
    <row r="1473" spans="1:1">
      <c r="A1473" s="24">
        <v>1471</v>
      </c>
    </row>
    <row r="1474" spans="1:1">
      <c r="A1474" s="24">
        <v>1472</v>
      </c>
    </row>
    <row r="1475" spans="1:1">
      <c r="A1475" s="24">
        <v>1473</v>
      </c>
    </row>
    <row r="1476" spans="1:1">
      <c r="A1476" s="24">
        <v>1474</v>
      </c>
    </row>
    <row r="1477" spans="1:1">
      <c r="A1477" s="24">
        <v>1475</v>
      </c>
    </row>
    <row r="1478" spans="1:1">
      <c r="A1478" s="24">
        <v>1476</v>
      </c>
    </row>
    <row r="1479" spans="1:1">
      <c r="A1479" s="24">
        <v>1477</v>
      </c>
    </row>
    <row r="1480" spans="1:1">
      <c r="A1480" s="24">
        <v>1478</v>
      </c>
    </row>
    <row r="1481" spans="1:1">
      <c r="A1481" s="24">
        <v>1479</v>
      </c>
    </row>
    <row r="1482" spans="1:1">
      <c r="A1482" s="24">
        <v>1480</v>
      </c>
    </row>
    <row r="1483" spans="1:1">
      <c r="A1483" s="24">
        <v>1481</v>
      </c>
    </row>
    <row r="1484" spans="1:1">
      <c r="A1484" s="24">
        <v>1482</v>
      </c>
    </row>
    <row r="1485" spans="1:1">
      <c r="A1485" s="24">
        <v>1483</v>
      </c>
    </row>
    <row r="1486" spans="1:1">
      <c r="A1486" s="24">
        <v>1484</v>
      </c>
    </row>
    <row r="1487" spans="1:1">
      <c r="A1487" s="24">
        <v>1485</v>
      </c>
    </row>
    <row r="1488" spans="1:1">
      <c r="A1488" s="24">
        <v>1486</v>
      </c>
    </row>
    <row r="1489" spans="1:1">
      <c r="A1489" s="24">
        <v>1487</v>
      </c>
    </row>
    <row r="1490" spans="1:1">
      <c r="A1490" s="24">
        <v>1488</v>
      </c>
    </row>
    <row r="1491" spans="1:1">
      <c r="A1491" s="24">
        <v>1489</v>
      </c>
    </row>
    <row r="1492" spans="1:1">
      <c r="A1492" s="24">
        <v>1490</v>
      </c>
    </row>
    <row r="1493" spans="1:1">
      <c r="A1493" s="24">
        <v>1491</v>
      </c>
    </row>
    <row r="1494" spans="1:1">
      <c r="A1494" s="24">
        <v>1492</v>
      </c>
    </row>
    <row r="1495" spans="1:1">
      <c r="A1495" s="24">
        <v>1493</v>
      </c>
    </row>
    <row r="1496" spans="1:1">
      <c r="A1496" s="24">
        <v>1494</v>
      </c>
    </row>
    <row r="1497" spans="1:1">
      <c r="A1497" s="24">
        <v>1495</v>
      </c>
    </row>
    <row r="1498" spans="1:1">
      <c r="A1498" s="24">
        <v>1496</v>
      </c>
    </row>
    <row r="1499" spans="1:1">
      <c r="A1499" s="24">
        <v>1497</v>
      </c>
    </row>
    <row r="1500" spans="1:1">
      <c r="A1500" s="24">
        <v>1498</v>
      </c>
    </row>
    <row r="1501" spans="1:1">
      <c r="A1501" s="24">
        <v>1499</v>
      </c>
    </row>
    <row r="1502" spans="1:1">
      <c r="A1502" s="24">
        <v>1500</v>
      </c>
    </row>
    <row r="1503" spans="1:1">
      <c r="A1503" s="24">
        <v>1501</v>
      </c>
    </row>
    <row r="1504" spans="1:1">
      <c r="A1504" s="24">
        <v>1502</v>
      </c>
    </row>
    <row r="1505" spans="1:1">
      <c r="A1505" s="24">
        <v>1503</v>
      </c>
    </row>
    <row r="1506" spans="1:1">
      <c r="A1506" s="24">
        <v>1504</v>
      </c>
    </row>
    <row r="1507" spans="1:1">
      <c r="A1507" s="24">
        <v>1505</v>
      </c>
    </row>
    <row r="1508" spans="1:1">
      <c r="A1508" s="24">
        <v>1506</v>
      </c>
    </row>
    <row r="1509" spans="1:1">
      <c r="A1509" s="24">
        <v>1507</v>
      </c>
    </row>
    <row r="1510" spans="1:1">
      <c r="A1510" s="24">
        <v>1508</v>
      </c>
    </row>
    <row r="1511" spans="1:1">
      <c r="A1511" s="24">
        <v>1509</v>
      </c>
    </row>
    <row r="1512" spans="1:1">
      <c r="A1512" s="24">
        <v>1510</v>
      </c>
    </row>
    <row r="1513" spans="1:1">
      <c r="A1513" s="24">
        <v>1511</v>
      </c>
    </row>
    <row r="1514" spans="1:1">
      <c r="A1514" s="24">
        <v>1512</v>
      </c>
    </row>
    <row r="1515" spans="1:1">
      <c r="A1515" s="24">
        <v>1513</v>
      </c>
    </row>
    <row r="1516" spans="1:1">
      <c r="A1516" s="24">
        <v>1514</v>
      </c>
    </row>
    <row r="1517" spans="1:1">
      <c r="A1517" s="24">
        <v>1515</v>
      </c>
    </row>
    <row r="1518" spans="1:1">
      <c r="A1518" s="24">
        <v>1516</v>
      </c>
    </row>
    <row r="1519" spans="1:1">
      <c r="A1519" s="24">
        <v>1517</v>
      </c>
    </row>
    <row r="1520" spans="1:1">
      <c r="A1520" s="24">
        <v>1518</v>
      </c>
    </row>
    <row r="1521" spans="1:1">
      <c r="A1521" s="24">
        <v>1519</v>
      </c>
    </row>
    <row r="1522" spans="1:1">
      <c r="A1522" s="24">
        <v>1520</v>
      </c>
    </row>
    <row r="1523" spans="1:1">
      <c r="A1523" s="24">
        <v>1521</v>
      </c>
    </row>
    <row r="1524" spans="1:1">
      <c r="A1524" s="24">
        <v>1522</v>
      </c>
    </row>
    <row r="1525" spans="1:1">
      <c r="A1525" s="24">
        <v>1523</v>
      </c>
    </row>
    <row r="1526" spans="1:1">
      <c r="A1526" s="24">
        <v>1524</v>
      </c>
    </row>
    <row r="1527" spans="1:1">
      <c r="A1527" s="24">
        <v>1525</v>
      </c>
    </row>
    <row r="1528" spans="1:1">
      <c r="A1528" s="24">
        <v>1526</v>
      </c>
    </row>
    <row r="1529" spans="1:1">
      <c r="A1529" s="24">
        <v>1527</v>
      </c>
    </row>
    <row r="1530" spans="1:1">
      <c r="A1530" s="24">
        <v>1528</v>
      </c>
    </row>
    <row r="1531" spans="1:1">
      <c r="A1531" s="24">
        <v>1529</v>
      </c>
    </row>
    <row r="1532" spans="1:1">
      <c r="A1532" s="24">
        <v>1530</v>
      </c>
    </row>
    <row r="1533" spans="1:1">
      <c r="A1533" s="24">
        <v>1531</v>
      </c>
    </row>
    <row r="1534" spans="1:1">
      <c r="A1534" s="24">
        <v>1532</v>
      </c>
    </row>
    <row r="1535" spans="1:1">
      <c r="A1535" s="24">
        <v>1533</v>
      </c>
    </row>
    <row r="1536" spans="1:1">
      <c r="A1536" s="24">
        <v>1534</v>
      </c>
    </row>
    <row r="1537" spans="1:1">
      <c r="A1537" s="24">
        <v>1535</v>
      </c>
    </row>
    <row r="1538" spans="1:1">
      <c r="A1538" s="24">
        <v>1536</v>
      </c>
    </row>
    <row r="1539" spans="1:1">
      <c r="A1539" s="24">
        <v>1537</v>
      </c>
    </row>
    <row r="1540" spans="1:1">
      <c r="A1540" s="24">
        <v>1538</v>
      </c>
    </row>
    <row r="1541" spans="1:1">
      <c r="A1541" s="24">
        <v>1539</v>
      </c>
    </row>
    <row r="1542" spans="1:1">
      <c r="A1542" s="24">
        <v>1540</v>
      </c>
    </row>
    <row r="1543" spans="1:1">
      <c r="A1543" s="24">
        <v>1541</v>
      </c>
    </row>
    <row r="1544" spans="1:1">
      <c r="A1544" s="24">
        <v>1542</v>
      </c>
    </row>
    <row r="1545" spans="1:1">
      <c r="A1545" s="24">
        <v>1543</v>
      </c>
    </row>
    <row r="1546" spans="1:1">
      <c r="A1546" s="24">
        <v>1544</v>
      </c>
    </row>
    <row r="1547" spans="1:1">
      <c r="A1547" s="24">
        <v>1545</v>
      </c>
    </row>
    <row r="1548" spans="1:1">
      <c r="A1548" s="24">
        <v>1546</v>
      </c>
    </row>
    <row r="1549" spans="1:1">
      <c r="A1549" s="24">
        <v>1547</v>
      </c>
    </row>
    <row r="1550" spans="1:1">
      <c r="A1550" s="24">
        <v>1548</v>
      </c>
    </row>
    <row r="1551" spans="1:1">
      <c r="A1551" s="24">
        <v>1549</v>
      </c>
    </row>
    <row r="1552" spans="1:1">
      <c r="A1552" s="24">
        <v>1550</v>
      </c>
    </row>
    <row r="1553" spans="1:1">
      <c r="A1553" s="24">
        <v>1551</v>
      </c>
    </row>
    <row r="1554" spans="1:1">
      <c r="A1554" s="24">
        <v>1552</v>
      </c>
    </row>
    <row r="1555" spans="1:1">
      <c r="A1555" s="24">
        <v>1553</v>
      </c>
    </row>
    <row r="1556" spans="1:1">
      <c r="A1556" s="24">
        <v>1554</v>
      </c>
    </row>
    <row r="1557" spans="1:1">
      <c r="A1557" s="24">
        <v>1555</v>
      </c>
    </row>
    <row r="1558" spans="1:1">
      <c r="A1558" s="24">
        <v>1556</v>
      </c>
    </row>
    <row r="1559" spans="1:1">
      <c r="A1559" s="24">
        <v>1557</v>
      </c>
    </row>
    <row r="1560" spans="1:1">
      <c r="A1560" s="24">
        <v>1558</v>
      </c>
    </row>
    <row r="1561" spans="1:1">
      <c r="A1561" s="24">
        <v>1559</v>
      </c>
    </row>
    <row r="1562" spans="1:1">
      <c r="A1562" s="24">
        <v>1560</v>
      </c>
    </row>
    <row r="1563" spans="1:1">
      <c r="A1563" s="24">
        <v>1561</v>
      </c>
    </row>
    <row r="1564" spans="1:1">
      <c r="A1564" s="24">
        <v>1562</v>
      </c>
    </row>
    <row r="1565" spans="1:1">
      <c r="A1565" s="24">
        <v>1563</v>
      </c>
    </row>
    <row r="1566" spans="1:1">
      <c r="A1566" s="24">
        <v>1564</v>
      </c>
    </row>
    <row r="1567" spans="1:1">
      <c r="A1567" s="24">
        <v>1565</v>
      </c>
    </row>
    <row r="1568" spans="1:1">
      <c r="A1568" s="24">
        <v>1566</v>
      </c>
    </row>
    <row r="1569" spans="1:1">
      <c r="A1569" s="24">
        <v>1567</v>
      </c>
    </row>
    <row r="1570" spans="1:1">
      <c r="A1570" s="24">
        <v>1568</v>
      </c>
    </row>
    <row r="1571" spans="1:1">
      <c r="A1571" s="24">
        <v>1569</v>
      </c>
    </row>
    <row r="1572" spans="1:1">
      <c r="A1572" s="24">
        <v>1570</v>
      </c>
    </row>
    <row r="1573" spans="1:1">
      <c r="A1573" s="24">
        <v>1571</v>
      </c>
    </row>
    <row r="1574" spans="1:1">
      <c r="A1574" s="24">
        <v>1572</v>
      </c>
    </row>
    <row r="1575" spans="1:1">
      <c r="A1575" s="24">
        <v>1573</v>
      </c>
    </row>
    <row r="1576" spans="1:1">
      <c r="A1576" s="24">
        <v>1574</v>
      </c>
    </row>
    <row r="1577" spans="1:1">
      <c r="A1577" s="24">
        <v>1575</v>
      </c>
    </row>
    <row r="1578" spans="1:1">
      <c r="A1578" s="24">
        <v>1576</v>
      </c>
    </row>
    <row r="1579" spans="1:1">
      <c r="A1579" s="24">
        <v>1577</v>
      </c>
    </row>
    <row r="1580" spans="1:1">
      <c r="A1580" s="24">
        <v>1578</v>
      </c>
    </row>
    <row r="1581" spans="1:1">
      <c r="A1581" s="24">
        <v>1579</v>
      </c>
    </row>
    <row r="1582" spans="1:1">
      <c r="A1582" s="24">
        <v>1580</v>
      </c>
    </row>
    <row r="1583" spans="1:1">
      <c r="A1583" s="24">
        <v>1581</v>
      </c>
    </row>
    <row r="1584" spans="1:1">
      <c r="A1584" s="24">
        <v>1582</v>
      </c>
    </row>
    <row r="1585" spans="1:1">
      <c r="A1585" s="24">
        <v>1583</v>
      </c>
    </row>
    <row r="1586" spans="1:1">
      <c r="A1586" s="24">
        <v>1584</v>
      </c>
    </row>
    <row r="1587" spans="1:1">
      <c r="A1587" s="24">
        <v>1585</v>
      </c>
    </row>
    <row r="1588" spans="1:1">
      <c r="A1588" s="24">
        <v>1586</v>
      </c>
    </row>
    <row r="1589" spans="1:1">
      <c r="A1589" s="24">
        <v>1587</v>
      </c>
    </row>
    <row r="1590" spans="1:1">
      <c r="A1590" s="24">
        <v>1588</v>
      </c>
    </row>
    <row r="1591" spans="1:1">
      <c r="A1591" s="24">
        <v>1589</v>
      </c>
    </row>
    <row r="1592" spans="1:1">
      <c r="A1592" s="24">
        <v>1590</v>
      </c>
    </row>
    <row r="1593" spans="1:1">
      <c r="A1593" s="24">
        <v>1591</v>
      </c>
    </row>
    <row r="1594" spans="1:1">
      <c r="A1594" s="24">
        <v>1592</v>
      </c>
    </row>
    <row r="1595" spans="1:1">
      <c r="A1595" s="24">
        <v>1593</v>
      </c>
    </row>
    <row r="1596" spans="1:1">
      <c r="A1596" s="24">
        <v>1594</v>
      </c>
    </row>
    <row r="1597" spans="1:1">
      <c r="A1597" s="24">
        <v>1595</v>
      </c>
    </row>
    <row r="1598" spans="1:1">
      <c r="A1598" s="24">
        <v>1596</v>
      </c>
    </row>
    <row r="1599" spans="1:1">
      <c r="A1599" s="24">
        <v>1597</v>
      </c>
    </row>
    <row r="1600" spans="1:1">
      <c r="A1600" s="24">
        <v>1598</v>
      </c>
    </row>
    <row r="1601" spans="1:1">
      <c r="A1601" s="24">
        <v>1599</v>
      </c>
    </row>
    <row r="1602" spans="1:1">
      <c r="A1602" s="24">
        <v>1600</v>
      </c>
    </row>
    <row r="1603" spans="1:1">
      <c r="A1603" s="24">
        <v>1601</v>
      </c>
    </row>
    <row r="1604" spans="1:1">
      <c r="A1604" s="24">
        <v>1602</v>
      </c>
    </row>
    <row r="1605" spans="1:1">
      <c r="A1605" s="24">
        <v>1603</v>
      </c>
    </row>
    <row r="1606" spans="1:1">
      <c r="A1606" s="24">
        <v>1604</v>
      </c>
    </row>
    <row r="1607" spans="1:1">
      <c r="A1607" s="24">
        <v>1605</v>
      </c>
    </row>
    <row r="1608" spans="1:1">
      <c r="A1608" s="24">
        <v>1606</v>
      </c>
    </row>
    <row r="1609" spans="1:1">
      <c r="A1609" s="24">
        <v>1607</v>
      </c>
    </row>
    <row r="1610" spans="1:1">
      <c r="A1610" s="24">
        <v>1608</v>
      </c>
    </row>
    <row r="1611" spans="1:1">
      <c r="A1611" s="24">
        <v>1609</v>
      </c>
    </row>
    <row r="1612" spans="1:1">
      <c r="A1612" s="24">
        <v>1610</v>
      </c>
    </row>
    <row r="1613" spans="1:1">
      <c r="A1613" s="24">
        <v>1611</v>
      </c>
    </row>
    <row r="1614" spans="1:1">
      <c r="A1614" s="24">
        <v>1612</v>
      </c>
    </row>
    <row r="1615" spans="1:1">
      <c r="A1615" s="24">
        <v>1613</v>
      </c>
    </row>
    <row r="1616" spans="1:1">
      <c r="A1616" s="24">
        <v>1614</v>
      </c>
    </row>
    <row r="1617" spans="1:1">
      <c r="A1617" s="24">
        <v>1615</v>
      </c>
    </row>
    <row r="1618" spans="1:1">
      <c r="A1618" s="24">
        <v>1616</v>
      </c>
    </row>
    <row r="1619" spans="1:1">
      <c r="A1619" s="24">
        <v>1617</v>
      </c>
    </row>
    <row r="1620" spans="1:1">
      <c r="A1620" s="24">
        <v>1618</v>
      </c>
    </row>
    <row r="1621" spans="1:1">
      <c r="A1621" s="24">
        <v>1619</v>
      </c>
    </row>
    <row r="1622" spans="1:1">
      <c r="A1622" s="24">
        <v>1620</v>
      </c>
    </row>
    <row r="1623" spans="1:1">
      <c r="A1623" s="24">
        <v>1621</v>
      </c>
    </row>
    <row r="1624" spans="1:1">
      <c r="A1624" s="24">
        <v>1622</v>
      </c>
    </row>
    <row r="1625" spans="1:1">
      <c r="A1625" s="24">
        <v>1623</v>
      </c>
    </row>
    <row r="1626" spans="1:1">
      <c r="A1626" s="24">
        <v>1624</v>
      </c>
    </row>
    <row r="1627" spans="1:1">
      <c r="A1627" s="24">
        <v>1625</v>
      </c>
    </row>
    <row r="1628" spans="1:1">
      <c r="A1628" s="24">
        <v>1626</v>
      </c>
    </row>
    <row r="1629" spans="1:1">
      <c r="A1629" s="24">
        <v>1627</v>
      </c>
    </row>
    <row r="1630" spans="1:1">
      <c r="A1630" s="24">
        <v>1628</v>
      </c>
    </row>
    <row r="1631" spans="1:1">
      <c r="A1631" s="24">
        <v>1629</v>
      </c>
    </row>
    <row r="1632" spans="1:1">
      <c r="A1632" s="24">
        <v>1630</v>
      </c>
    </row>
    <row r="1633" spans="1:1">
      <c r="A1633" s="24">
        <v>1631</v>
      </c>
    </row>
    <row r="1634" spans="1:1">
      <c r="A1634" s="24">
        <v>1632</v>
      </c>
    </row>
    <row r="1635" spans="1:1">
      <c r="A1635" s="24">
        <v>1633</v>
      </c>
    </row>
    <row r="1636" spans="1:1">
      <c r="A1636" s="24">
        <v>1634</v>
      </c>
    </row>
    <row r="1637" spans="1:1">
      <c r="A1637" s="24">
        <v>1635</v>
      </c>
    </row>
    <row r="1638" spans="1:1">
      <c r="A1638" s="24">
        <v>1636</v>
      </c>
    </row>
    <row r="1639" spans="1:1">
      <c r="A1639" s="24">
        <v>1637</v>
      </c>
    </row>
    <row r="1640" spans="1:1">
      <c r="A1640" s="24">
        <v>1638</v>
      </c>
    </row>
    <row r="1641" spans="1:1">
      <c r="A1641" s="24">
        <v>1639</v>
      </c>
    </row>
    <row r="1642" spans="1:1">
      <c r="A1642" s="24">
        <v>1640</v>
      </c>
    </row>
    <row r="1643" spans="1:1">
      <c r="A1643" s="24">
        <v>1641</v>
      </c>
    </row>
    <row r="1644" spans="1:1">
      <c r="A1644" s="24">
        <v>1642</v>
      </c>
    </row>
    <row r="1645" spans="1:1">
      <c r="A1645" s="24">
        <v>1643</v>
      </c>
    </row>
    <row r="1646" spans="1:1">
      <c r="A1646" s="24">
        <v>1644</v>
      </c>
    </row>
    <row r="1647" spans="1:1">
      <c r="A1647" s="24">
        <v>1645</v>
      </c>
    </row>
    <row r="1648" spans="1:1">
      <c r="A1648" s="24">
        <v>1646</v>
      </c>
    </row>
    <row r="1649" spans="1:1">
      <c r="A1649" s="24">
        <v>1647</v>
      </c>
    </row>
    <row r="1650" spans="1:1">
      <c r="A1650" s="24">
        <v>1648</v>
      </c>
    </row>
    <row r="1651" spans="1:1">
      <c r="A1651" s="24">
        <v>1649</v>
      </c>
    </row>
    <row r="1652" spans="1:1">
      <c r="A1652" s="24">
        <v>1650</v>
      </c>
    </row>
    <row r="1653" spans="1:1">
      <c r="A1653" s="24">
        <v>1651</v>
      </c>
    </row>
    <row r="1654" spans="1:1">
      <c r="A1654" s="24">
        <v>1652</v>
      </c>
    </row>
    <row r="1655" spans="1:1">
      <c r="A1655" s="24">
        <v>1653</v>
      </c>
    </row>
    <row r="1656" spans="1:1">
      <c r="A1656" s="24">
        <v>1654</v>
      </c>
    </row>
    <row r="1657" spans="1:1">
      <c r="A1657" s="24">
        <v>1655</v>
      </c>
    </row>
    <row r="1658" spans="1:1">
      <c r="A1658" s="24">
        <v>1656</v>
      </c>
    </row>
    <row r="1659" spans="1:1">
      <c r="A1659" s="24">
        <v>1657</v>
      </c>
    </row>
    <row r="1660" spans="1:1">
      <c r="A1660" s="24">
        <v>1658</v>
      </c>
    </row>
    <row r="1661" spans="1:1">
      <c r="A1661" s="24">
        <v>1659</v>
      </c>
    </row>
    <row r="1662" spans="1:1">
      <c r="A1662" s="24">
        <v>1660</v>
      </c>
    </row>
    <row r="1663" spans="1:1">
      <c r="A1663" s="24">
        <v>1661</v>
      </c>
    </row>
    <row r="1664" spans="1:1">
      <c r="A1664" s="24">
        <v>1662</v>
      </c>
    </row>
    <row r="1665" spans="1:1">
      <c r="A1665" s="24">
        <v>1663</v>
      </c>
    </row>
    <row r="1666" spans="1:1">
      <c r="A1666" s="24">
        <v>1664</v>
      </c>
    </row>
    <row r="1667" spans="1:1">
      <c r="A1667" s="24">
        <v>1665</v>
      </c>
    </row>
    <row r="1668" spans="1:1">
      <c r="A1668" s="24">
        <v>1666</v>
      </c>
    </row>
    <row r="1669" spans="1:1">
      <c r="A1669" s="24">
        <v>1667</v>
      </c>
    </row>
    <row r="1670" spans="1:1">
      <c r="A1670" s="24">
        <v>1668</v>
      </c>
    </row>
    <row r="1671" spans="1:1">
      <c r="A1671" s="24">
        <v>1669</v>
      </c>
    </row>
    <row r="1672" spans="1:1">
      <c r="A1672" s="24">
        <v>1670</v>
      </c>
    </row>
    <row r="1673" spans="1:1">
      <c r="A1673" s="24">
        <v>1671</v>
      </c>
    </row>
    <row r="1674" spans="1:1">
      <c r="A1674" s="24">
        <v>1672</v>
      </c>
    </row>
    <row r="1675" spans="1:1">
      <c r="A1675" s="24">
        <v>1673</v>
      </c>
    </row>
    <row r="1676" spans="1:1">
      <c r="A1676" s="24">
        <v>1674</v>
      </c>
    </row>
    <row r="1677" spans="1:1">
      <c r="A1677" s="24">
        <v>1675</v>
      </c>
    </row>
    <row r="1678" spans="1:1">
      <c r="A1678" s="24">
        <v>1676</v>
      </c>
    </row>
    <row r="1679" spans="1:1">
      <c r="A1679" s="24">
        <v>1677</v>
      </c>
    </row>
    <row r="1680" spans="1:1">
      <c r="A1680" s="24">
        <v>1678</v>
      </c>
    </row>
    <row r="1681" spans="1:1">
      <c r="A1681" s="24">
        <v>1679</v>
      </c>
    </row>
    <row r="1682" spans="1:1">
      <c r="A1682" s="24">
        <v>1680</v>
      </c>
    </row>
    <row r="1683" spans="1:1">
      <c r="A1683" s="24">
        <v>1681</v>
      </c>
    </row>
    <row r="1684" spans="1:1">
      <c r="A1684" s="24">
        <v>1682</v>
      </c>
    </row>
    <row r="1685" spans="1:1">
      <c r="A1685" s="24">
        <v>1683</v>
      </c>
    </row>
    <row r="1686" spans="1:1">
      <c r="A1686" s="24">
        <v>1684</v>
      </c>
    </row>
    <row r="1687" spans="1:1">
      <c r="A1687" s="24">
        <v>1685</v>
      </c>
    </row>
    <row r="1688" spans="1:1">
      <c r="A1688" s="24">
        <v>1686</v>
      </c>
    </row>
    <row r="1689" spans="1:1">
      <c r="A1689" s="24">
        <v>1687</v>
      </c>
    </row>
    <row r="1690" spans="1:1">
      <c r="A1690" s="24">
        <v>1688</v>
      </c>
    </row>
    <row r="1691" spans="1:1">
      <c r="A1691" s="24">
        <v>1689</v>
      </c>
    </row>
    <row r="1692" spans="1:1">
      <c r="A1692" s="24">
        <v>1690</v>
      </c>
    </row>
    <row r="1693" spans="1:1">
      <c r="A1693" s="24">
        <v>1691</v>
      </c>
    </row>
    <row r="1694" spans="1:1">
      <c r="A1694" s="24">
        <v>1692</v>
      </c>
    </row>
    <row r="1695" spans="1:1">
      <c r="A1695" s="24">
        <v>1693</v>
      </c>
    </row>
    <row r="1696" spans="1:1">
      <c r="A1696" s="24">
        <v>1694</v>
      </c>
    </row>
    <row r="1697" spans="1:1">
      <c r="A1697" s="24">
        <v>1695</v>
      </c>
    </row>
    <row r="1698" spans="1:1">
      <c r="A1698" s="24">
        <v>1696</v>
      </c>
    </row>
    <row r="1699" spans="1:1">
      <c r="A1699" s="24">
        <v>1697</v>
      </c>
    </row>
    <row r="1700" spans="1:1">
      <c r="A1700" s="24">
        <v>1698</v>
      </c>
    </row>
    <row r="1701" spans="1:1">
      <c r="A1701" s="24">
        <v>1699</v>
      </c>
    </row>
    <row r="1702" spans="1:1">
      <c r="A1702" s="24">
        <v>1700</v>
      </c>
    </row>
    <row r="1703" spans="1:1">
      <c r="A1703" s="24">
        <v>1701</v>
      </c>
    </row>
    <row r="1704" spans="1:1">
      <c r="A1704" s="24">
        <v>1702</v>
      </c>
    </row>
    <row r="1705" spans="1:1">
      <c r="A1705" s="24">
        <v>1703</v>
      </c>
    </row>
    <row r="1706" spans="1:1">
      <c r="A1706" s="24">
        <v>1704</v>
      </c>
    </row>
    <row r="1707" spans="1:1">
      <c r="A1707" s="24">
        <v>1705</v>
      </c>
    </row>
    <row r="1708" spans="1:1">
      <c r="A1708" s="24">
        <v>1706</v>
      </c>
    </row>
    <row r="1709" spans="1:1">
      <c r="A1709" s="24">
        <v>1707</v>
      </c>
    </row>
    <row r="1710" spans="1:1">
      <c r="A1710" s="24">
        <v>1708</v>
      </c>
    </row>
    <row r="1711" spans="1:1">
      <c r="A1711" s="24">
        <v>1709</v>
      </c>
    </row>
    <row r="1712" spans="1:1">
      <c r="A1712" s="24">
        <v>1710</v>
      </c>
    </row>
    <row r="1713" spans="1:1">
      <c r="A1713" s="24">
        <v>1711</v>
      </c>
    </row>
    <row r="1714" spans="1:1">
      <c r="A1714" s="24">
        <v>1712</v>
      </c>
    </row>
    <row r="1715" spans="1:1">
      <c r="A1715" s="24">
        <v>1713</v>
      </c>
    </row>
    <row r="1716" spans="1:1">
      <c r="A1716" s="24">
        <v>1714</v>
      </c>
    </row>
    <row r="1717" spans="1:1">
      <c r="A1717" s="24">
        <v>1715</v>
      </c>
    </row>
    <row r="1718" spans="1:1">
      <c r="A1718" s="24">
        <v>1716</v>
      </c>
    </row>
    <row r="1719" spans="1:1">
      <c r="A1719" s="24">
        <v>1717</v>
      </c>
    </row>
    <row r="1720" spans="1:1">
      <c r="A1720" s="24">
        <v>1718</v>
      </c>
    </row>
    <row r="1721" spans="1:1">
      <c r="A1721" s="24">
        <v>1719</v>
      </c>
    </row>
    <row r="1722" spans="1:1">
      <c r="A1722" s="24">
        <v>1720</v>
      </c>
    </row>
    <row r="1723" spans="1:1">
      <c r="A1723" s="24">
        <v>1721</v>
      </c>
    </row>
    <row r="1724" spans="1:1">
      <c r="A1724" s="24">
        <v>1722</v>
      </c>
    </row>
    <row r="1725" spans="1:1">
      <c r="A1725" s="24">
        <v>1723</v>
      </c>
    </row>
    <row r="1726" spans="1:1">
      <c r="A1726" s="24">
        <v>1724</v>
      </c>
    </row>
    <row r="1727" spans="1:1">
      <c r="A1727" s="24">
        <v>1725</v>
      </c>
    </row>
    <row r="1728" spans="1:1">
      <c r="A1728" s="24">
        <v>1726</v>
      </c>
    </row>
    <row r="1729" spans="1:1">
      <c r="A1729" s="24">
        <v>1727</v>
      </c>
    </row>
    <row r="1730" spans="1:1">
      <c r="A1730" s="24">
        <v>1728</v>
      </c>
    </row>
    <row r="1731" spans="1:1">
      <c r="A1731" s="24">
        <v>1729</v>
      </c>
    </row>
    <row r="1732" spans="1:1">
      <c r="A1732" s="24">
        <v>1730</v>
      </c>
    </row>
    <row r="1733" spans="1:1">
      <c r="A1733" s="24">
        <v>1731</v>
      </c>
    </row>
    <row r="1734" spans="1:1">
      <c r="A1734" s="24">
        <v>1732</v>
      </c>
    </row>
    <row r="1735" spans="1:1">
      <c r="A1735" s="24">
        <v>1733</v>
      </c>
    </row>
    <row r="1736" spans="1:1">
      <c r="A1736" s="24">
        <v>1734</v>
      </c>
    </row>
    <row r="1737" spans="1:1">
      <c r="A1737" s="24">
        <v>1735</v>
      </c>
    </row>
    <row r="1738" spans="1:1">
      <c r="A1738" s="24">
        <v>1736</v>
      </c>
    </row>
    <row r="1739" spans="1:1">
      <c r="A1739" s="24">
        <v>1737</v>
      </c>
    </row>
    <row r="1740" spans="1:1">
      <c r="A1740" s="24">
        <v>1738</v>
      </c>
    </row>
    <row r="1741" spans="1:1">
      <c r="A1741" s="24">
        <v>1739</v>
      </c>
    </row>
    <row r="1742" spans="1:1">
      <c r="A1742" s="24">
        <v>1740</v>
      </c>
    </row>
    <row r="1743" spans="1:1">
      <c r="A1743" s="24">
        <v>1741</v>
      </c>
    </row>
    <row r="1744" spans="1:1">
      <c r="A1744" s="24">
        <v>1742</v>
      </c>
    </row>
    <row r="1745" spans="1:1">
      <c r="A1745" s="24">
        <v>1743</v>
      </c>
    </row>
    <row r="1746" spans="1:1">
      <c r="A1746" s="24">
        <v>1744</v>
      </c>
    </row>
    <row r="1747" spans="1:1">
      <c r="A1747" s="24">
        <v>1745</v>
      </c>
    </row>
    <row r="1748" spans="1:1">
      <c r="A1748" s="24">
        <v>1746</v>
      </c>
    </row>
    <row r="1749" spans="1:1">
      <c r="A1749" s="24">
        <v>1747</v>
      </c>
    </row>
    <row r="1750" spans="1:1">
      <c r="A1750" s="24">
        <v>1748</v>
      </c>
    </row>
    <row r="1751" spans="1:1">
      <c r="A1751" s="24">
        <v>1749</v>
      </c>
    </row>
    <row r="1752" spans="1:1">
      <c r="A1752" s="24">
        <v>1750</v>
      </c>
    </row>
    <row r="1753" spans="1:1">
      <c r="A1753" s="24">
        <v>1751</v>
      </c>
    </row>
    <row r="1754" spans="1:1">
      <c r="A1754" s="24">
        <v>1752</v>
      </c>
    </row>
    <row r="1755" spans="1:1">
      <c r="A1755" s="24">
        <v>1753</v>
      </c>
    </row>
    <row r="1756" spans="1:1">
      <c r="A1756" s="24">
        <v>1754</v>
      </c>
    </row>
    <row r="1757" spans="1:1">
      <c r="A1757" s="24">
        <v>1755</v>
      </c>
    </row>
    <row r="1758" spans="1:1">
      <c r="A1758" s="24">
        <v>1756</v>
      </c>
    </row>
    <row r="1759" spans="1:1">
      <c r="A1759" s="24">
        <v>1757</v>
      </c>
    </row>
    <row r="1760" spans="1:1">
      <c r="A1760" s="24">
        <v>1758</v>
      </c>
    </row>
    <row r="1761" spans="1:1">
      <c r="A1761" s="24">
        <v>1759</v>
      </c>
    </row>
    <row r="1762" spans="1:1">
      <c r="A1762" s="24">
        <v>1760</v>
      </c>
    </row>
    <row r="1763" spans="1:1">
      <c r="A1763" s="24">
        <v>1761</v>
      </c>
    </row>
    <row r="1764" spans="1:1">
      <c r="A1764" s="24">
        <v>1762</v>
      </c>
    </row>
    <row r="1765" spans="1:1">
      <c r="A1765" s="24">
        <v>1763</v>
      </c>
    </row>
    <row r="1766" spans="1:1">
      <c r="A1766" s="24">
        <v>1764</v>
      </c>
    </row>
    <row r="1767" spans="1:1">
      <c r="A1767" s="24">
        <v>1765</v>
      </c>
    </row>
    <row r="1768" spans="1:1">
      <c r="A1768" s="24">
        <v>1766</v>
      </c>
    </row>
    <row r="1769" spans="1:1">
      <c r="A1769" s="24">
        <v>1767</v>
      </c>
    </row>
    <row r="1770" spans="1:1">
      <c r="A1770" s="24">
        <v>1768</v>
      </c>
    </row>
    <row r="1771" spans="1:1">
      <c r="A1771" s="24">
        <v>1769</v>
      </c>
    </row>
    <row r="1772" spans="1:1">
      <c r="A1772" s="24">
        <v>1770</v>
      </c>
    </row>
    <row r="1773" spans="1:1">
      <c r="A1773" s="24">
        <v>1771</v>
      </c>
    </row>
    <row r="1774" spans="1:1">
      <c r="A1774" s="24">
        <v>1772</v>
      </c>
    </row>
    <row r="1775" spans="1:1">
      <c r="A1775" s="24">
        <v>1773</v>
      </c>
    </row>
    <row r="1776" spans="1:1">
      <c r="A1776" s="24">
        <v>1774</v>
      </c>
    </row>
    <row r="1777" spans="1:1">
      <c r="A1777" s="24">
        <v>1775</v>
      </c>
    </row>
    <row r="1778" spans="1:1">
      <c r="A1778" s="24">
        <v>1776</v>
      </c>
    </row>
    <row r="1779" spans="1:1">
      <c r="A1779" s="24">
        <v>1777</v>
      </c>
    </row>
    <row r="1780" spans="1:1">
      <c r="A1780" s="24">
        <v>1778</v>
      </c>
    </row>
    <row r="1781" spans="1:1">
      <c r="A1781" s="24">
        <v>1779</v>
      </c>
    </row>
    <row r="1782" spans="1:1">
      <c r="A1782" s="24">
        <v>1780</v>
      </c>
    </row>
    <row r="1783" spans="1:1">
      <c r="A1783" s="24">
        <v>1781</v>
      </c>
    </row>
    <row r="1784" spans="1:1">
      <c r="A1784" s="24">
        <v>1782</v>
      </c>
    </row>
    <row r="1785" spans="1:1">
      <c r="A1785" s="24">
        <v>1783</v>
      </c>
    </row>
    <row r="1786" spans="1:1">
      <c r="A1786" s="24">
        <v>1784</v>
      </c>
    </row>
    <row r="1787" spans="1:1">
      <c r="A1787" s="24">
        <v>1785</v>
      </c>
    </row>
    <row r="1788" spans="1:1">
      <c r="A1788" s="24">
        <v>1786</v>
      </c>
    </row>
    <row r="1789" spans="1:1">
      <c r="A1789" s="24">
        <v>1787</v>
      </c>
    </row>
    <row r="1790" spans="1:1">
      <c r="A1790" s="24">
        <v>1788</v>
      </c>
    </row>
    <row r="1791" spans="1:1">
      <c r="A1791" s="24">
        <v>1789</v>
      </c>
    </row>
    <row r="1792" spans="1:1">
      <c r="A1792" s="24">
        <v>1790</v>
      </c>
    </row>
    <row r="1793" spans="1:1">
      <c r="A1793" s="24">
        <v>1791</v>
      </c>
    </row>
    <row r="1794" spans="1:1">
      <c r="A1794" s="24">
        <v>1792</v>
      </c>
    </row>
    <row r="1795" spans="1:1">
      <c r="A1795" s="24">
        <v>1793</v>
      </c>
    </row>
    <row r="1796" spans="1:1">
      <c r="A1796" s="24">
        <v>1794</v>
      </c>
    </row>
    <row r="1797" spans="1:1">
      <c r="A1797" s="24">
        <v>1795</v>
      </c>
    </row>
    <row r="1798" spans="1:1">
      <c r="A1798" s="24">
        <v>1796</v>
      </c>
    </row>
    <row r="1799" spans="1:1">
      <c r="A1799" s="24">
        <v>1797</v>
      </c>
    </row>
    <row r="1800" spans="1:1">
      <c r="A1800" s="24">
        <v>1798</v>
      </c>
    </row>
    <row r="1801" spans="1:1">
      <c r="A1801" s="24">
        <v>1799</v>
      </c>
    </row>
    <row r="1802" spans="1:1">
      <c r="A1802" s="24">
        <v>1800</v>
      </c>
    </row>
    <row r="1803" spans="1:1">
      <c r="A1803" s="24">
        <v>1801</v>
      </c>
    </row>
    <row r="1804" spans="1:1">
      <c r="A1804" s="24">
        <v>1802</v>
      </c>
    </row>
    <row r="1805" spans="1:1">
      <c r="A1805" s="24">
        <v>1803</v>
      </c>
    </row>
    <row r="1806" spans="1:1">
      <c r="A1806" s="24">
        <v>1804</v>
      </c>
    </row>
    <row r="1807" spans="1:1">
      <c r="A1807" s="24">
        <v>1805</v>
      </c>
    </row>
    <row r="1808" spans="1:1">
      <c r="A1808" s="24">
        <v>1806</v>
      </c>
    </row>
    <row r="1809" spans="1:1">
      <c r="A1809" s="24">
        <v>1807</v>
      </c>
    </row>
    <row r="1810" spans="1:1">
      <c r="A1810" s="24">
        <v>1808</v>
      </c>
    </row>
    <row r="1811" spans="1:1">
      <c r="A1811" s="24">
        <v>1809</v>
      </c>
    </row>
    <row r="1812" spans="1:1">
      <c r="A1812" s="24">
        <v>1810</v>
      </c>
    </row>
    <row r="1813" spans="1:1">
      <c r="A1813" s="24">
        <v>1811</v>
      </c>
    </row>
    <row r="1814" spans="1:1">
      <c r="A1814" s="24">
        <v>1812</v>
      </c>
    </row>
    <row r="1815" spans="1:1">
      <c r="A1815" s="24">
        <v>1813</v>
      </c>
    </row>
    <row r="1816" spans="1:1">
      <c r="A1816" s="24">
        <v>1814</v>
      </c>
    </row>
    <row r="1817" spans="1:1">
      <c r="A1817" s="24">
        <v>1815</v>
      </c>
    </row>
    <row r="1818" spans="1:1">
      <c r="A1818" s="24">
        <v>1816</v>
      </c>
    </row>
    <row r="1819" spans="1:1">
      <c r="A1819" s="24">
        <v>1817</v>
      </c>
    </row>
    <row r="1820" spans="1:1">
      <c r="A1820" s="24">
        <v>1818</v>
      </c>
    </row>
    <row r="1821" spans="1:1">
      <c r="A1821" s="24">
        <v>1819</v>
      </c>
    </row>
    <row r="1822" spans="1:1">
      <c r="A1822" s="24">
        <v>1820</v>
      </c>
    </row>
    <row r="1823" spans="1:1">
      <c r="A1823" s="24">
        <v>1821</v>
      </c>
    </row>
    <row r="1824" spans="1:1">
      <c r="A1824" s="24">
        <v>1822</v>
      </c>
    </row>
    <row r="1825" spans="1:1">
      <c r="A1825" s="24">
        <v>1823</v>
      </c>
    </row>
    <row r="1826" spans="1:1">
      <c r="A1826" s="24">
        <v>1824</v>
      </c>
    </row>
    <row r="1827" spans="1:1">
      <c r="A1827" s="24">
        <v>1825</v>
      </c>
    </row>
    <row r="1828" spans="1:1">
      <c r="A1828" s="24">
        <v>1826</v>
      </c>
    </row>
    <row r="1829" spans="1:1">
      <c r="A1829" s="24">
        <v>1827</v>
      </c>
    </row>
    <row r="1830" spans="1:1">
      <c r="A1830" s="24">
        <v>1828</v>
      </c>
    </row>
    <row r="1831" spans="1:1">
      <c r="A1831" s="24">
        <v>1829</v>
      </c>
    </row>
    <row r="1832" spans="1:1">
      <c r="A1832" s="24">
        <v>1830</v>
      </c>
    </row>
    <row r="1833" spans="1:1">
      <c r="A1833" s="24">
        <v>1831</v>
      </c>
    </row>
    <row r="1834" spans="1:1">
      <c r="A1834" s="24">
        <v>1832</v>
      </c>
    </row>
    <row r="1835" spans="1:1">
      <c r="A1835" s="24">
        <v>1833</v>
      </c>
    </row>
    <row r="1836" spans="1:1">
      <c r="A1836" s="24">
        <v>1834</v>
      </c>
    </row>
    <row r="1837" spans="1:1">
      <c r="A1837" s="24">
        <v>1835</v>
      </c>
    </row>
    <row r="1838" spans="1:1">
      <c r="A1838" s="24">
        <v>1836</v>
      </c>
    </row>
    <row r="1839" spans="1:1">
      <c r="A1839" s="24">
        <v>1837</v>
      </c>
    </row>
    <row r="1840" spans="1:1">
      <c r="A1840" s="24">
        <v>1838</v>
      </c>
    </row>
    <row r="1841" spans="1:1">
      <c r="A1841" s="24">
        <v>1839</v>
      </c>
    </row>
    <row r="1842" spans="1:1">
      <c r="A1842" s="24">
        <v>1840</v>
      </c>
    </row>
    <row r="1843" spans="1:1">
      <c r="A1843" s="24">
        <v>1841</v>
      </c>
    </row>
    <row r="1844" spans="1:1">
      <c r="A1844" s="24">
        <v>1842</v>
      </c>
    </row>
    <row r="1845" spans="1:1">
      <c r="A1845" s="24">
        <v>1843</v>
      </c>
    </row>
    <row r="1846" spans="1:1">
      <c r="A1846" s="24">
        <v>1844</v>
      </c>
    </row>
    <row r="1847" spans="1:1">
      <c r="A1847" s="24">
        <v>1845</v>
      </c>
    </row>
    <row r="1848" spans="1:1">
      <c r="A1848" s="24">
        <v>1846</v>
      </c>
    </row>
    <row r="1849" spans="1:1">
      <c r="A1849" s="24">
        <v>1847</v>
      </c>
    </row>
    <row r="1850" spans="1:1">
      <c r="A1850" s="24">
        <v>1848</v>
      </c>
    </row>
    <row r="1851" spans="1:1">
      <c r="A1851" s="24">
        <v>1849</v>
      </c>
    </row>
    <row r="1852" spans="1:1">
      <c r="A1852" s="24">
        <v>1850</v>
      </c>
    </row>
    <row r="1853" spans="1:1">
      <c r="A1853" s="24">
        <v>1851</v>
      </c>
    </row>
    <row r="1854" spans="1:1">
      <c r="A1854" s="24">
        <v>1852</v>
      </c>
    </row>
    <row r="1855" spans="1:1">
      <c r="A1855" s="24">
        <v>1853</v>
      </c>
    </row>
    <row r="1856" spans="1:1">
      <c r="A1856" s="24">
        <v>1854</v>
      </c>
    </row>
    <row r="1857" spans="1:1">
      <c r="A1857" s="24">
        <v>1855</v>
      </c>
    </row>
    <row r="1858" spans="1:1">
      <c r="A1858" s="24">
        <v>1856</v>
      </c>
    </row>
    <row r="1859" spans="1:1">
      <c r="A1859" s="24">
        <v>1857</v>
      </c>
    </row>
    <row r="1860" spans="1:1">
      <c r="A1860" s="24">
        <v>1858</v>
      </c>
    </row>
    <row r="1861" spans="1:1">
      <c r="A1861" s="24">
        <v>1859</v>
      </c>
    </row>
    <row r="1862" spans="1:1">
      <c r="A1862" s="24">
        <v>1860</v>
      </c>
    </row>
    <row r="1863" spans="1:1">
      <c r="A1863" s="24">
        <v>1861</v>
      </c>
    </row>
    <row r="1864" spans="1:1">
      <c r="A1864" s="24">
        <v>1862</v>
      </c>
    </row>
    <row r="1865" spans="1:1">
      <c r="A1865" s="24">
        <v>1863</v>
      </c>
    </row>
    <row r="1866" spans="1:1">
      <c r="A1866" s="24">
        <v>1864</v>
      </c>
    </row>
    <row r="1867" spans="1:1">
      <c r="A1867" s="24">
        <v>1865</v>
      </c>
    </row>
    <row r="1868" spans="1:1">
      <c r="A1868" s="24">
        <v>1866</v>
      </c>
    </row>
    <row r="1869" spans="1:1">
      <c r="A1869" s="24">
        <v>1867</v>
      </c>
    </row>
    <row r="1870" spans="1:1">
      <c r="A1870" s="24">
        <v>1868</v>
      </c>
    </row>
    <row r="1871" spans="1:1">
      <c r="A1871" s="24">
        <v>1869</v>
      </c>
    </row>
    <row r="1872" spans="1:1">
      <c r="A1872" s="24">
        <v>1870</v>
      </c>
    </row>
    <row r="1873" spans="1:1">
      <c r="A1873" s="24">
        <v>1871</v>
      </c>
    </row>
    <row r="1874" spans="1:1">
      <c r="A1874" s="24">
        <v>1872</v>
      </c>
    </row>
    <row r="1875" spans="1:1">
      <c r="A1875" s="24">
        <v>1873</v>
      </c>
    </row>
    <row r="1876" spans="1:1">
      <c r="A1876" s="24">
        <v>1874</v>
      </c>
    </row>
    <row r="1877" spans="1:1">
      <c r="A1877" s="24">
        <v>1875</v>
      </c>
    </row>
    <row r="1878" spans="1:1">
      <c r="A1878" s="24">
        <v>1876</v>
      </c>
    </row>
    <row r="1879" spans="1:1">
      <c r="A1879" s="24">
        <v>1877</v>
      </c>
    </row>
    <row r="1880" spans="1:1">
      <c r="A1880" s="24">
        <v>1878</v>
      </c>
    </row>
    <row r="1881" spans="1:1">
      <c r="A1881" s="24">
        <v>1879</v>
      </c>
    </row>
    <row r="1882" spans="1:1">
      <c r="A1882" s="24">
        <v>1880</v>
      </c>
    </row>
    <row r="1883" spans="1:1">
      <c r="A1883" s="24">
        <v>1881</v>
      </c>
    </row>
    <row r="1884" spans="1:1">
      <c r="A1884" s="24">
        <v>1882</v>
      </c>
    </row>
    <row r="1885" spans="1:1">
      <c r="A1885" s="24">
        <v>1883</v>
      </c>
    </row>
    <row r="1886" spans="1:1">
      <c r="A1886" s="24">
        <v>1884</v>
      </c>
    </row>
    <row r="1887" spans="1:1">
      <c r="A1887" s="24">
        <v>1885</v>
      </c>
    </row>
    <row r="1888" spans="1:1">
      <c r="A1888" s="24">
        <v>1886</v>
      </c>
    </row>
    <row r="1889" spans="1:1">
      <c r="A1889" s="24">
        <v>1887</v>
      </c>
    </row>
    <row r="1890" spans="1:1">
      <c r="A1890" s="24">
        <v>1888</v>
      </c>
    </row>
    <row r="1891" spans="1:1">
      <c r="A1891" s="24">
        <v>1889</v>
      </c>
    </row>
    <row r="1892" spans="1:1">
      <c r="A1892" s="24">
        <v>1890</v>
      </c>
    </row>
    <row r="1893" spans="1:1">
      <c r="A1893" s="24">
        <v>1891</v>
      </c>
    </row>
    <row r="1894" spans="1:1">
      <c r="A1894" s="24">
        <v>1892</v>
      </c>
    </row>
    <row r="1895" spans="1:1">
      <c r="A1895" s="24">
        <v>1893</v>
      </c>
    </row>
    <row r="1896" spans="1:1">
      <c r="A1896" s="24">
        <v>1894</v>
      </c>
    </row>
    <row r="1897" spans="1:1">
      <c r="A1897" s="24">
        <v>1895</v>
      </c>
    </row>
    <row r="1898" spans="1:1">
      <c r="A1898" s="24">
        <v>1896</v>
      </c>
    </row>
    <row r="1899" spans="1:1">
      <c r="A1899" s="24">
        <v>1897</v>
      </c>
    </row>
    <row r="1900" spans="1:1">
      <c r="A1900" s="24">
        <v>1898</v>
      </c>
    </row>
    <row r="1901" spans="1:1">
      <c r="A1901" s="24">
        <v>1899</v>
      </c>
    </row>
    <row r="1902" spans="1:1">
      <c r="A1902" s="24">
        <v>1900</v>
      </c>
    </row>
    <row r="1903" spans="1:1">
      <c r="A1903" s="24">
        <v>1901</v>
      </c>
    </row>
    <row r="1904" spans="1:1">
      <c r="A1904" s="24">
        <v>1902</v>
      </c>
    </row>
    <row r="1905" spans="1:1">
      <c r="A1905" s="24">
        <v>1903</v>
      </c>
    </row>
    <row r="1906" spans="1:1">
      <c r="A1906" s="24">
        <v>1904</v>
      </c>
    </row>
    <row r="1907" spans="1:1">
      <c r="A1907" s="24">
        <v>1905</v>
      </c>
    </row>
    <row r="1908" spans="1:1">
      <c r="A1908" s="24">
        <v>1906</v>
      </c>
    </row>
    <row r="1909" spans="1:1">
      <c r="A1909" s="24">
        <v>1907</v>
      </c>
    </row>
    <row r="1910" spans="1:1">
      <c r="A1910" s="24">
        <v>1908</v>
      </c>
    </row>
    <row r="1911" spans="1:1">
      <c r="A1911" s="24">
        <v>1909</v>
      </c>
    </row>
    <row r="1912" spans="1:1">
      <c r="A1912" s="24">
        <v>1910</v>
      </c>
    </row>
    <row r="1913" spans="1:1">
      <c r="A1913" s="24">
        <v>1911</v>
      </c>
    </row>
    <row r="1914" spans="1:1">
      <c r="A1914" s="24">
        <v>1912</v>
      </c>
    </row>
    <row r="1915" spans="1:1">
      <c r="A1915" s="24">
        <v>1913</v>
      </c>
    </row>
    <row r="1916" spans="1:1">
      <c r="A1916" s="24">
        <v>1914</v>
      </c>
    </row>
    <row r="1917" spans="1:1">
      <c r="A1917" s="24">
        <v>1915</v>
      </c>
    </row>
    <row r="1918" spans="1:1">
      <c r="A1918" s="24">
        <v>1916</v>
      </c>
    </row>
    <row r="1919" spans="1:1">
      <c r="A1919" s="24">
        <v>1917</v>
      </c>
    </row>
    <row r="1920" spans="1:1">
      <c r="A1920" s="24">
        <v>1918</v>
      </c>
    </row>
    <row r="1921" spans="1:1">
      <c r="A1921" s="24">
        <v>1919</v>
      </c>
    </row>
    <row r="1922" spans="1:1">
      <c r="A1922" s="24">
        <v>1920</v>
      </c>
    </row>
    <row r="1923" spans="1:1">
      <c r="A1923" s="24">
        <v>1921</v>
      </c>
    </row>
    <row r="1924" spans="1:1">
      <c r="A1924" s="24">
        <v>1922</v>
      </c>
    </row>
    <row r="1925" spans="1:1">
      <c r="A1925" s="24">
        <v>1923</v>
      </c>
    </row>
    <row r="1926" spans="1:1">
      <c r="A1926" s="24">
        <v>1924</v>
      </c>
    </row>
    <row r="1927" spans="1:1">
      <c r="A1927" s="24">
        <v>1925</v>
      </c>
    </row>
    <row r="1928" spans="1:1">
      <c r="A1928" s="24">
        <v>1926</v>
      </c>
    </row>
    <row r="1929" spans="1:1">
      <c r="A1929" s="24">
        <v>1927</v>
      </c>
    </row>
    <row r="1930" spans="1:1">
      <c r="A1930" s="24">
        <v>1928</v>
      </c>
    </row>
    <row r="1931" spans="1:1">
      <c r="A1931" s="24">
        <v>1929</v>
      </c>
    </row>
    <row r="1932" spans="1:1">
      <c r="A1932" s="24">
        <v>1930</v>
      </c>
    </row>
    <row r="1933" spans="1:1">
      <c r="A1933" s="24">
        <v>1931</v>
      </c>
    </row>
    <row r="1934" spans="1:1">
      <c r="A1934" s="24">
        <v>1932</v>
      </c>
    </row>
    <row r="1935" spans="1:1">
      <c r="A1935" s="24">
        <v>1933</v>
      </c>
    </row>
    <row r="1936" spans="1:1">
      <c r="A1936" s="24">
        <v>1934</v>
      </c>
    </row>
    <row r="1937" spans="1:1">
      <c r="A1937" s="24">
        <v>1935</v>
      </c>
    </row>
    <row r="1938" spans="1:1">
      <c r="A1938" s="24">
        <v>1936</v>
      </c>
    </row>
    <row r="1939" spans="1:1">
      <c r="A1939" s="24">
        <v>1937</v>
      </c>
    </row>
    <row r="1940" spans="1:1">
      <c r="A1940" s="24">
        <v>1938</v>
      </c>
    </row>
    <row r="1941" spans="1:1">
      <c r="A1941" s="24">
        <v>1939</v>
      </c>
    </row>
    <row r="1942" spans="1:1">
      <c r="A1942" s="24">
        <v>1940</v>
      </c>
    </row>
    <row r="1943" spans="1:1">
      <c r="A1943" s="24">
        <v>1941</v>
      </c>
    </row>
    <row r="1944" spans="1:1">
      <c r="A1944" s="24">
        <v>1942</v>
      </c>
    </row>
    <row r="1945" spans="1:1">
      <c r="A1945" s="24">
        <v>1943</v>
      </c>
    </row>
    <row r="1946" spans="1:1">
      <c r="A1946" s="24">
        <v>1944</v>
      </c>
    </row>
    <row r="1947" spans="1:1">
      <c r="A1947" s="24">
        <v>1945</v>
      </c>
    </row>
    <row r="1948" spans="1:1">
      <c r="A1948" s="24">
        <v>1946</v>
      </c>
    </row>
    <row r="1949" spans="1:1">
      <c r="A1949" s="24">
        <v>1947</v>
      </c>
    </row>
    <row r="1950" spans="1:1">
      <c r="A1950" s="24">
        <v>1948</v>
      </c>
    </row>
    <row r="1951" spans="1:1">
      <c r="A1951" s="24">
        <v>1949</v>
      </c>
    </row>
    <row r="1952" spans="1:1">
      <c r="A1952" s="24">
        <v>1950</v>
      </c>
    </row>
    <row r="1953" spans="1:1">
      <c r="A1953" s="24">
        <v>1951</v>
      </c>
    </row>
    <row r="1954" spans="1:1">
      <c r="A1954" s="24">
        <v>1952</v>
      </c>
    </row>
    <row r="1955" spans="1:1">
      <c r="A1955" s="24">
        <v>1953</v>
      </c>
    </row>
    <row r="1956" spans="1:1">
      <c r="A1956" s="24">
        <v>1954</v>
      </c>
    </row>
    <row r="1957" spans="1:1">
      <c r="A1957" s="24">
        <v>1955</v>
      </c>
    </row>
    <row r="1958" spans="1:1">
      <c r="A1958" s="24">
        <v>1956</v>
      </c>
    </row>
    <row r="1959" spans="1:1">
      <c r="A1959" s="24">
        <v>1957</v>
      </c>
    </row>
    <row r="1960" spans="1:1">
      <c r="A1960" s="24">
        <v>1958</v>
      </c>
    </row>
    <row r="1961" spans="1:1">
      <c r="A1961" s="24">
        <v>1959</v>
      </c>
    </row>
    <row r="1962" spans="1:1">
      <c r="A1962" s="24">
        <v>1960</v>
      </c>
    </row>
    <row r="1963" spans="1:1">
      <c r="A1963" s="24">
        <v>1961</v>
      </c>
    </row>
    <row r="1964" spans="1:1">
      <c r="A1964" s="24">
        <v>1962</v>
      </c>
    </row>
    <row r="1965" spans="1:1">
      <c r="A1965" s="24">
        <v>1963</v>
      </c>
    </row>
    <row r="1966" spans="1:1">
      <c r="A1966" s="24">
        <v>1964</v>
      </c>
    </row>
    <row r="1967" spans="1:1">
      <c r="A1967" s="24">
        <v>1965</v>
      </c>
    </row>
    <row r="1968" spans="1:1">
      <c r="A1968" s="24">
        <v>1966</v>
      </c>
    </row>
    <row r="1969" spans="1:1">
      <c r="A1969" s="24">
        <v>1967</v>
      </c>
    </row>
    <row r="1970" spans="1:1">
      <c r="A1970" s="24">
        <v>1968</v>
      </c>
    </row>
    <row r="1971" spans="1:1">
      <c r="A1971" s="24">
        <v>1969</v>
      </c>
    </row>
    <row r="1972" spans="1:1">
      <c r="A1972" s="24">
        <v>1970</v>
      </c>
    </row>
    <row r="1973" spans="1:1">
      <c r="A1973" s="24">
        <v>1971</v>
      </c>
    </row>
    <row r="1974" spans="1:1">
      <c r="A1974" s="24">
        <v>1972</v>
      </c>
    </row>
    <row r="1975" spans="1:1">
      <c r="A1975" s="24">
        <v>1973</v>
      </c>
    </row>
    <row r="1976" spans="1:1">
      <c r="A1976" s="24">
        <v>1974</v>
      </c>
    </row>
    <row r="1977" spans="1:1">
      <c r="A1977" s="24">
        <v>1975</v>
      </c>
    </row>
    <row r="1978" spans="1:1">
      <c r="A1978" s="24">
        <v>1976</v>
      </c>
    </row>
    <row r="1979" spans="1:1">
      <c r="A1979" s="24">
        <v>1977</v>
      </c>
    </row>
    <row r="1980" spans="1:1">
      <c r="A1980" s="24">
        <v>1978</v>
      </c>
    </row>
    <row r="1981" spans="1:1">
      <c r="A1981" s="24">
        <v>1979</v>
      </c>
    </row>
    <row r="1982" spans="1:1">
      <c r="A1982" s="24">
        <v>1980</v>
      </c>
    </row>
    <row r="1983" spans="1:1">
      <c r="A1983" s="24">
        <v>1981</v>
      </c>
    </row>
    <row r="1984" spans="1:1">
      <c r="A1984" s="24">
        <v>1982</v>
      </c>
    </row>
    <row r="1985" spans="1:1">
      <c r="A1985" s="24">
        <v>1983</v>
      </c>
    </row>
    <row r="1986" spans="1:1">
      <c r="A1986" s="24">
        <v>1984</v>
      </c>
    </row>
    <row r="1987" spans="1:1">
      <c r="A1987" s="24">
        <v>1985</v>
      </c>
    </row>
    <row r="1988" spans="1:1">
      <c r="A1988" s="24">
        <v>1986</v>
      </c>
    </row>
    <row r="1989" spans="1:1">
      <c r="A1989" s="24">
        <v>1987</v>
      </c>
    </row>
    <row r="1990" spans="1:1">
      <c r="A1990" s="24">
        <v>1988</v>
      </c>
    </row>
    <row r="1991" spans="1:1">
      <c r="A1991" s="24">
        <v>1989</v>
      </c>
    </row>
    <row r="1992" spans="1:1">
      <c r="A1992" s="24">
        <v>1990</v>
      </c>
    </row>
    <row r="1993" spans="1:1">
      <c r="A1993" s="24">
        <v>1991</v>
      </c>
    </row>
    <row r="1994" spans="1:1">
      <c r="A1994" s="24">
        <v>1992</v>
      </c>
    </row>
    <row r="1995" spans="1:1">
      <c r="A1995" s="24">
        <v>1993</v>
      </c>
    </row>
    <row r="1996" spans="1:1">
      <c r="A1996" s="24">
        <v>1994</v>
      </c>
    </row>
    <row r="1997" spans="1:1">
      <c r="A1997" s="24">
        <v>1995</v>
      </c>
    </row>
    <row r="1998" spans="1:1">
      <c r="A1998" s="24">
        <v>1996</v>
      </c>
    </row>
    <row r="1999" spans="1:1">
      <c r="A1999" s="24">
        <v>1997</v>
      </c>
    </row>
    <row r="2000" spans="1:1">
      <c r="A2000" s="24">
        <v>1998</v>
      </c>
    </row>
    <row r="2001" spans="1:1">
      <c r="A2001" s="24">
        <v>1999</v>
      </c>
    </row>
    <row r="2002" spans="1:1">
      <c r="A2002" s="24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showGridLines="0" topLeftCell="A22" zoomScale="90" zoomScaleNormal="90" workbookViewId="0">
      <selection activeCell="AB4" sqref="AB4"/>
    </sheetView>
  </sheetViews>
  <sheetFormatPr defaultRowHeight="12"/>
  <cols>
    <col min="1" max="1" width="1.7109375" style="38" customWidth="1"/>
    <col min="2" max="2" width="6" style="41" customWidth="1"/>
    <col min="3" max="3" width="8.140625" style="23" customWidth="1"/>
    <col min="4" max="4" width="16.140625" style="23" customWidth="1"/>
    <col min="5" max="7" width="7.140625" style="23" customWidth="1"/>
    <col min="8" max="11" width="9.140625" style="23"/>
    <col min="12" max="12" width="10" style="23" customWidth="1"/>
    <col min="13" max="13" width="9.7109375" style="23" customWidth="1"/>
    <col min="14" max="17" width="9.140625" style="23"/>
    <col min="18" max="20" width="7.140625" style="23" customWidth="1"/>
    <col min="21" max="21" width="15.28515625" style="23" customWidth="1"/>
    <col min="22" max="22" width="8.140625" style="23" customWidth="1"/>
    <col min="23" max="23" width="12.42578125" style="23" customWidth="1"/>
    <col min="24" max="24" width="13.85546875" style="23" customWidth="1"/>
    <col min="25" max="25" width="12.5703125" style="23" bestFit="1" customWidth="1"/>
    <col min="26" max="26" width="2.28515625" style="23" customWidth="1"/>
    <col min="27" max="27" width="12.140625" style="23" customWidth="1"/>
    <col min="28" max="28" width="9.140625" style="73"/>
    <col min="29" max="16384" width="9.140625" style="23"/>
  </cols>
  <sheetData>
    <row r="1" spans="1:28" ht="12.75" thickBot="1"/>
    <row r="2" spans="1:28" s="40" customFormat="1" ht="37.5" customHeight="1" thickBot="1">
      <c r="A2" s="39"/>
      <c r="B2" s="54" t="s">
        <v>30</v>
      </c>
      <c r="C2" s="55" t="s">
        <v>21</v>
      </c>
      <c r="D2" s="55" t="s">
        <v>22</v>
      </c>
      <c r="E2" s="55" t="s">
        <v>23</v>
      </c>
      <c r="F2" s="55" t="s">
        <v>24</v>
      </c>
      <c r="G2" s="55" t="s">
        <v>43</v>
      </c>
      <c r="H2" s="55" t="s">
        <v>25</v>
      </c>
      <c r="I2" s="55" t="s">
        <v>26</v>
      </c>
      <c r="J2" s="55" t="s">
        <v>27</v>
      </c>
      <c r="K2" s="55" t="s">
        <v>28</v>
      </c>
      <c r="L2" s="55" t="s">
        <v>29</v>
      </c>
      <c r="M2" s="55" t="s">
        <v>42</v>
      </c>
      <c r="N2" s="55" t="s">
        <v>32</v>
      </c>
      <c r="O2" s="55" t="s">
        <v>33</v>
      </c>
      <c r="P2" s="55" t="s">
        <v>34</v>
      </c>
      <c r="Q2" s="55" t="s">
        <v>35</v>
      </c>
      <c r="R2" s="55" t="s">
        <v>44</v>
      </c>
      <c r="S2" s="55" t="str">
        <f>F2</f>
        <v>price change</v>
      </c>
      <c r="T2" s="55" t="str">
        <f>E2</f>
        <v>OI change</v>
      </c>
      <c r="U2" s="56" t="str">
        <f>D2</f>
        <v>Interpretation</v>
      </c>
      <c r="V2" s="57" t="s">
        <v>21</v>
      </c>
      <c r="W2" s="58" t="s">
        <v>46</v>
      </c>
      <c r="X2" s="58" t="s">
        <v>47</v>
      </c>
      <c r="Y2" s="59" t="s">
        <v>45</v>
      </c>
      <c r="AA2" s="74" t="s">
        <v>48</v>
      </c>
      <c r="AB2" s="75" t="s">
        <v>49</v>
      </c>
    </row>
    <row r="3" spans="1:28">
      <c r="A3" s="42">
        <v>1</v>
      </c>
      <c r="B3" s="60">
        <f>NIFTY_dump!$AB$4-1100</f>
        <v>13700</v>
      </c>
      <c r="C3" s="61" t="str">
        <f>IF(OR(D3="Long Liquidation",D3="Short Buildup"),"BEARISH","BULLISH")</f>
        <v>BULLISH</v>
      </c>
      <c r="D3" s="61" t="str">
        <f>IF(AND(K3&lt;0,J3&lt;0),"Long Liquidation",IF(AND(K3&lt;0,J3&gt;0),"Short Buildup",IF(AND(K3&gt;0,J3&gt;0),"Long Buildup",IF(AND(K3&gt;0,J3&lt;0),"Short covering"))))</f>
        <v>Long Buildup</v>
      </c>
      <c r="E3" s="69" t="str">
        <f>IF(J3&gt;0,"UP","DOWN")</f>
        <v>UP</v>
      </c>
      <c r="F3" s="69" t="str">
        <f>IF(K3&gt;0,"UP","DOWN")</f>
        <v>UP</v>
      </c>
      <c r="G3" s="61" t="str">
        <f>VLOOKUP(B3,'Data restructured'!$B$3:$H$300,7,0)</f>
        <v>-</v>
      </c>
      <c r="H3" s="61">
        <f>VLOOKUP(B3,'Data restructured'!$B$3:$H$300,6,0)</f>
        <v>2</v>
      </c>
      <c r="I3" s="61">
        <f>VLOOKUP(B3,'Data restructured'!$B$3:$H$300,5,0)</f>
        <v>179</v>
      </c>
      <c r="J3" s="61" t="str">
        <f>VLOOKUP(B3,'Data restructured'!$B$3:$H$300,4,0)</f>
        <v>-</v>
      </c>
      <c r="K3" s="62">
        <f>VLOOKUP(B3,'Data restructured'!$B$3:$H$300,3,0)</f>
        <v>100.7</v>
      </c>
      <c r="L3" s="50">
        <f>VLOOKUP(B3,'Data restructured'!$B$3:$H$300,2,0)</f>
        <v>1196.2</v>
      </c>
      <c r="M3" s="50">
        <f>VLOOKUP(B3,'Data restructured'!$B$3:$N$300,8,0)</f>
        <v>31.5</v>
      </c>
      <c r="N3" s="62">
        <f>VLOOKUP(B3,'Data restructured'!$B$3:$N$300,9,0)</f>
        <v>-15.85</v>
      </c>
      <c r="O3" s="61">
        <f>VLOOKUP(B3,'Data restructured'!$B$3:$N$300,10,0)</f>
        <v>-443</v>
      </c>
      <c r="P3" s="61">
        <f>VLOOKUP(B3,'Data restructured'!$B$3:$N$300,11,0)</f>
        <v>16585</v>
      </c>
      <c r="Q3" s="61">
        <f>VLOOKUP(B3,'Data restructured'!$B$3:$N$300,12,0)</f>
        <v>7126</v>
      </c>
      <c r="R3" s="61">
        <f>VLOOKUP(B3,'Data restructured'!$B$3:$N$300,13,0)</f>
        <v>25.84</v>
      </c>
      <c r="S3" s="69" t="str">
        <f>IF(N3&gt;0,"UP","DOWN")</f>
        <v>DOWN</v>
      </c>
      <c r="T3" s="69" t="str">
        <f>IF(O3&gt;0,"UP","DOWN")</f>
        <v>DOWN</v>
      </c>
      <c r="U3" s="61" t="str">
        <f>IF(AND(N3&lt;0,O3&lt;0),"Long Liquidation",IF(AND(N3&lt;0,O3&gt;0),"Short Buildup",IF(AND(N3&gt;0,O3&gt;0),"Long Buildup",IF(AND(N3&gt;0,O3&lt;0),"Short covering"))))</f>
        <v>Long Liquidation</v>
      </c>
      <c r="V3" s="61" t="str">
        <f>IF(OR(U3="Long Liquidation",U3="Short Buildup"),"BULLISH","BEARISH")</f>
        <v>BULLISH</v>
      </c>
      <c r="W3" s="63">
        <f>IFERROR($B3*SUM(I6:$I$6)-SUMPRODUCT($B3:B$3,$I6:I$6),0)</f>
        <v>0</v>
      </c>
      <c r="X3" s="63">
        <f>IFERROR(SUMPRODUCT($B3:B$25,$P3:P$25)-$B3*SUM($P3:P$25),0)</f>
        <v>156675600</v>
      </c>
      <c r="Y3" s="64">
        <f>SUM(W3:X3)</f>
        <v>156675600</v>
      </c>
      <c r="Z3" s="72">
        <f>B3</f>
        <v>13700</v>
      </c>
      <c r="AA3" s="76">
        <f>MIN(Y3:Y25)</f>
        <v>38399500</v>
      </c>
      <c r="AB3" s="77">
        <f>SUM(P3:P25)/SUM(I3:I25)</f>
        <v>1.2720175848938922</v>
      </c>
    </row>
    <row r="4" spans="1:28" ht="12.75" thickBot="1">
      <c r="A4" s="42">
        <v>2</v>
      </c>
      <c r="B4" s="43">
        <f>NIFTY_dump!$AB$4-1000</f>
        <v>13800</v>
      </c>
      <c r="C4" s="44" t="str">
        <f t="shared" ref="C4:C25" si="0">IF(OR(D4="Long Liquidation",D4="Short Buildup"),"BEARISH","BULLISH")</f>
        <v>BULLISH</v>
      </c>
      <c r="D4" s="44" t="str">
        <f t="shared" ref="D4:D25" si="1">IF(AND(K4&lt;0,J4&lt;0),"Long Liquidation",IF(AND(K4&lt;0,J4&gt;0),"Short Buildup",IF(AND(K4&gt;0,J4&gt;0),"Long Buildup",IF(AND(K4&gt;0,J4&lt;0),"Short covering"))))</f>
        <v>Long Buildup</v>
      </c>
      <c r="E4" s="70" t="str">
        <f t="shared" ref="E4:E25" si="2">IF(J4&gt;0,"UP","DOWN")</f>
        <v>UP</v>
      </c>
      <c r="F4" s="70" t="str">
        <f t="shared" ref="F4:F25" si="3">IF(K4&gt;0,"UP","DOWN")</f>
        <v>UP</v>
      </c>
      <c r="G4" s="44">
        <f>VLOOKUP(B4,'Data restructured'!$B$3:$H$300,7,0)</f>
        <v>21.99</v>
      </c>
      <c r="H4" s="44">
        <f>VLOOKUP(B4,'Data restructured'!$B$3:$H$300,6,0)</f>
        <v>64</v>
      </c>
      <c r="I4" s="44">
        <f>VLOOKUP(B4,'Data restructured'!$B$3:$H$300,5,0)</f>
        <v>392</v>
      </c>
      <c r="J4" s="44">
        <f>VLOOKUP(B4,'Data restructured'!$B$3:$H$300,4,0)</f>
        <v>24</v>
      </c>
      <c r="K4" s="49">
        <f>VLOOKUP(B4,'Data restructured'!$B$3:$H$300,3,0)</f>
        <v>104.45</v>
      </c>
      <c r="L4" s="51">
        <f>VLOOKUP(B4,'Data restructured'!$B$3:$H$300,2,0)</f>
        <v>1125.95</v>
      </c>
      <c r="M4" s="51">
        <f>VLOOKUP(B4,'Data restructured'!$B$3:$N$300,8,0)</f>
        <v>38.5</v>
      </c>
      <c r="N4" s="49">
        <f>VLOOKUP(B4,'Data restructured'!$B$3:$N$300,9,0)</f>
        <v>-17.899999999999999</v>
      </c>
      <c r="O4" s="44">
        <f>VLOOKUP(B4,'Data restructured'!$B$3:$N$300,10,0)</f>
        <v>123</v>
      </c>
      <c r="P4" s="44">
        <f>VLOOKUP(B4,'Data restructured'!$B$3:$N$300,11,0)</f>
        <v>17726</v>
      </c>
      <c r="Q4" s="44">
        <f>VLOOKUP(B4,'Data restructured'!$B$3:$N$300,12,0)</f>
        <v>11446</v>
      </c>
      <c r="R4" s="44">
        <f>VLOOKUP(B4,'Data restructured'!$B$3:$N$300,13,0)</f>
        <v>25.44</v>
      </c>
      <c r="S4" s="70" t="str">
        <f t="shared" ref="S4:S25" si="4">IF(N4&gt;0,"UP","DOWN")</f>
        <v>DOWN</v>
      </c>
      <c r="T4" s="70" t="str">
        <f t="shared" ref="T4:T25" si="5">IF(O4&gt;0,"UP","DOWN")</f>
        <v>UP</v>
      </c>
      <c r="U4" s="44" t="str">
        <f t="shared" ref="U4:U25" si="6">IF(AND(N4&lt;0,O4&lt;0),"Long Liquidation",IF(AND(N4&lt;0,O4&gt;0),"Short Buildup",IF(AND(N4&gt;0,O4&gt;0),"Long Buildup",IF(AND(N4&gt;0,O4&lt;0),"Short covering"))))</f>
        <v>Short Buildup</v>
      </c>
      <c r="V4" s="44" t="str">
        <f t="shared" ref="V4:V25" si="7">IF(OR(U4="Long Liquidation",U4="Short Buildup"),"BULLISH","BEARISH")</f>
        <v>BULLISH</v>
      </c>
      <c r="W4" s="65">
        <f>IFERROR($B4*SUM(I$6:$I7)-SUMPRODUCT($B$3:B4,$I$6:I7),0)</f>
        <v>484400</v>
      </c>
      <c r="X4" s="65">
        <f>IFERROR(SUMPRODUCT($B4:B$25,$P4:P$25)-$B4*SUM($P4:P$25),0)</f>
        <v>133045500</v>
      </c>
      <c r="Y4" s="66">
        <f t="shared" ref="Y4:Y25" si="8">SUM(W4:X4)</f>
        <v>133529900</v>
      </c>
      <c r="Z4" s="72">
        <f t="shared" ref="Z4:Z25" si="9">B4</f>
        <v>13800</v>
      </c>
      <c r="AA4" s="78">
        <f>VLOOKUP(AA3,$Y$2:$Z$25,2,0)</f>
        <v>14600</v>
      </c>
      <c r="AB4" s="79" t="str">
        <f>IF(AB3&gt;1, "BEARISH","BULLISH")</f>
        <v>BEARISH</v>
      </c>
    </row>
    <row r="5" spans="1:28">
      <c r="A5" s="42">
        <v>3</v>
      </c>
      <c r="B5" s="43">
        <f>NIFTY_dump!$AB$4-900</f>
        <v>13900</v>
      </c>
      <c r="C5" s="44" t="str">
        <f t="shared" si="0"/>
        <v>BULLISH</v>
      </c>
      <c r="D5" s="44" t="str">
        <f t="shared" si="1"/>
        <v>Short covering</v>
      </c>
      <c r="E5" s="70" t="str">
        <f t="shared" si="2"/>
        <v>DOWN</v>
      </c>
      <c r="F5" s="70" t="str">
        <f t="shared" si="3"/>
        <v>UP</v>
      </c>
      <c r="G5" s="44">
        <f>VLOOKUP(B5,'Data restructured'!$B$3:$H$300,7,0)</f>
        <v>18.059999999999999</v>
      </c>
      <c r="H5" s="44">
        <f>VLOOKUP(B5,'Data restructured'!$B$3:$H$300,6,0)</f>
        <v>34</v>
      </c>
      <c r="I5" s="44">
        <f>VLOOKUP(B5,'Data restructured'!$B$3:$H$300,5,0)</f>
        <v>72</v>
      </c>
      <c r="J5" s="44">
        <f>VLOOKUP(B5,'Data restructured'!$B$3:$H$300,4,0)</f>
        <v>-17</v>
      </c>
      <c r="K5" s="49">
        <f>VLOOKUP(B5,'Data restructured'!$B$3:$H$300,3,0)</f>
        <v>90.1</v>
      </c>
      <c r="L5" s="51">
        <f>VLOOKUP(B5,'Data restructured'!$B$3:$H$300,2,0)</f>
        <v>1017.35</v>
      </c>
      <c r="M5" s="51">
        <f>VLOOKUP(B5,'Data restructured'!$B$3:$N$300,8,0)</f>
        <v>47.65</v>
      </c>
      <c r="N5" s="49">
        <f>VLOOKUP(B5,'Data restructured'!$B$3:$N$300,9,0)</f>
        <v>-21.15</v>
      </c>
      <c r="O5" s="44">
        <f>VLOOKUP(B5,'Data restructured'!$B$3:$N$300,10,0)</f>
        <v>-703</v>
      </c>
      <c r="P5" s="44">
        <f>VLOOKUP(B5,'Data restructured'!$B$3:$N$300,11,0)</f>
        <v>10546</v>
      </c>
      <c r="Q5" s="44">
        <f>VLOOKUP(B5,'Data restructured'!$B$3:$N$300,12,0)</f>
        <v>9530</v>
      </c>
      <c r="R5" s="44">
        <f>VLOOKUP(B5,'Data restructured'!$B$3:$N$300,13,0)</f>
        <v>25.11</v>
      </c>
      <c r="S5" s="70" t="str">
        <f t="shared" si="4"/>
        <v>DOWN</v>
      </c>
      <c r="T5" s="70" t="str">
        <f t="shared" si="5"/>
        <v>DOWN</v>
      </c>
      <c r="U5" s="44" t="str">
        <f t="shared" si="6"/>
        <v>Long Liquidation</v>
      </c>
      <c r="V5" s="44" t="str">
        <f t="shared" si="7"/>
        <v>BULLISH</v>
      </c>
      <c r="W5" s="65">
        <f>IFERROR($B5*SUM(I$6:$I8)-SUMPRODUCT($B$3:B5,$I$6:I8),0)</f>
        <v>1015800</v>
      </c>
      <c r="X5" s="65">
        <f>IFERROR(SUMPRODUCT($B5:B$25,$P5:P$25)-$B5*SUM($P5:P$25),0)</f>
        <v>111188000</v>
      </c>
      <c r="Y5" s="66">
        <f t="shared" si="8"/>
        <v>112203800</v>
      </c>
      <c r="Z5" s="72">
        <f t="shared" si="9"/>
        <v>13900</v>
      </c>
    </row>
    <row r="6" spans="1:28">
      <c r="A6" s="42">
        <v>4</v>
      </c>
      <c r="B6" s="43">
        <f>NIFTY_dump!$AB$4-800</f>
        <v>14000</v>
      </c>
      <c r="C6" s="44" t="str">
        <f t="shared" si="0"/>
        <v>BULLISH</v>
      </c>
      <c r="D6" s="44" t="str">
        <f t="shared" si="1"/>
        <v>Short covering</v>
      </c>
      <c r="E6" s="70" t="str">
        <f t="shared" si="2"/>
        <v>DOWN</v>
      </c>
      <c r="F6" s="70" t="str">
        <f t="shared" si="3"/>
        <v>UP</v>
      </c>
      <c r="G6" s="44">
        <f>VLOOKUP(B6,'Data restructured'!$B$3:$H$300,7,0)</f>
        <v>19.350000000000001</v>
      </c>
      <c r="H6" s="44">
        <f>VLOOKUP(B6,'Data restructured'!$B$3:$H$300,6,0)</f>
        <v>1080</v>
      </c>
      <c r="I6" s="44">
        <f>VLOOKUP(B6,'Data restructured'!$B$3:$H$300,5,0)</f>
        <v>4844</v>
      </c>
      <c r="J6" s="44">
        <f>VLOOKUP(B6,'Data restructured'!$B$3:$H$300,4,0)</f>
        <v>-492</v>
      </c>
      <c r="K6" s="49">
        <f>VLOOKUP(B6,'Data restructured'!$B$3:$H$300,3,0)</f>
        <v>88.95</v>
      </c>
      <c r="L6" s="51">
        <f>VLOOKUP(B6,'Data restructured'!$B$3:$H$300,2,0)</f>
        <v>932</v>
      </c>
      <c r="M6" s="51">
        <f>VLOOKUP(B6,'Data restructured'!$B$3:$N$300,8,0)</f>
        <v>58</v>
      </c>
      <c r="N6" s="49">
        <f>VLOOKUP(B6,'Data restructured'!$B$3:$N$300,9,0)</f>
        <v>-24.55</v>
      </c>
      <c r="O6" s="44">
        <f>VLOOKUP(B6,'Data restructured'!$B$3:$N$300,10,0)</f>
        <v>4464</v>
      </c>
      <c r="P6" s="44">
        <f>VLOOKUP(B6,'Data restructured'!$B$3:$N$300,11,0)</f>
        <v>50451</v>
      </c>
      <c r="Q6" s="44">
        <f>VLOOKUP(B6,'Data restructured'!$B$3:$N$300,12,0)</f>
        <v>32112</v>
      </c>
      <c r="R6" s="44">
        <f>VLOOKUP(B6,'Data restructured'!$B$3:$N$300,13,0)</f>
        <v>24.68</v>
      </c>
      <c r="S6" s="70" t="str">
        <f t="shared" si="4"/>
        <v>DOWN</v>
      </c>
      <c r="T6" s="70" t="str">
        <f t="shared" si="5"/>
        <v>UP</v>
      </c>
      <c r="U6" s="44" t="str">
        <f t="shared" si="6"/>
        <v>Short Buildup</v>
      </c>
      <c r="V6" s="44" t="str">
        <f t="shared" si="7"/>
        <v>BULLISH</v>
      </c>
      <c r="W6" s="65">
        <f>IFERROR($B6*SUM(I$6:$I9)-SUMPRODUCT($B$3:B6,$I$6:I9),0)</f>
        <v>1667800</v>
      </c>
      <c r="X6" s="65">
        <f>IFERROR(SUMPRODUCT($B6:B$25,$P6:P$25)-$B6*SUM($P6:P$25),0)</f>
        <v>90385100</v>
      </c>
      <c r="Y6" s="66">
        <f t="shared" si="8"/>
        <v>92052900</v>
      </c>
      <c r="Z6" s="72">
        <f t="shared" si="9"/>
        <v>14000</v>
      </c>
    </row>
    <row r="7" spans="1:28">
      <c r="A7" s="42">
        <v>5</v>
      </c>
      <c r="B7" s="43">
        <f>NIFTY_dump!$AB$4-700</f>
        <v>14100</v>
      </c>
      <c r="C7" s="44" t="str">
        <f t="shared" si="0"/>
        <v>BULLISH</v>
      </c>
      <c r="D7" s="44" t="str">
        <f t="shared" si="1"/>
        <v>Short covering</v>
      </c>
      <c r="E7" s="70" t="str">
        <f t="shared" si="2"/>
        <v>DOWN</v>
      </c>
      <c r="F7" s="70" t="str">
        <f t="shared" si="3"/>
        <v>UP</v>
      </c>
      <c r="G7" s="44">
        <f>VLOOKUP(B7,'Data restructured'!$B$3:$H$300,7,0)</f>
        <v>19.399999999999999</v>
      </c>
      <c r="H7" s="44">
        <f>VLOOKUP(B7,'Data restructured'!$B$3:$H$300,6,0)</f>
        <v>37</v>
      </c>
      <c r="I7" s="44">
        <f>VLOOKUP(B7,'Data restructured'!$B$3:$H$300,5,0)</f>
        <v>470</v>
      </c>
      <c r="J7" s="44">
        <f>VLOOKUP(B7,'Data restructured'!$B$3:$H$300,4,0)</f>
        <v>-4</v>
      </c>
      <c r="K7" s="49">
        <f>VLOOKUP(B7,'Data restructured'!$B$3:$H$300,3,0)</f>
        <v>71.099999999999994</v>
      </c>
      <c r="L7" s="51">
        <f>VLOOKUP(B7,'Data restructured'!$B$3:$H$300,2,0)</f>
        <v>832.15</v>
      </c>
      <c r="M7" s="51">
        <f>VLOOKUP(B7,'Data restructured'!$B$3:$N$300,8,0)</f>
        <v>69.05</v>
      </c>
      <c r="N7" s="49">
        <f>VLOOKUP(B7,'Data restructured'!$B$3:$N$300,9,0)</f>
        <v>-28.35</v>
      </c>
      <c r="O7" s="44">
        <f>VLOOKUP(B7,'Data restructured'!$B$3:$N$300,10,0)</f>
        <v>1259</v>
      </c>
      <c r="P7" s="44">
        <f>VLOOKUP(B7,'Data restructured'!$B$3:$N$300,11,0)</f>
        <v>9895</v>
      </c>
      <c r="Q7" s="44">
        <f>VLOOKUP(B7,'Data restructured'!$B$3:$N$300,12,0)</f>
        <v>11924</v>
      </c>
      <c r="R7" s="44">
        <f>VLOOKUP(B7,'Data restructured'!$B$3:$N$300,13,0)</f>
        <v>24.09</v>
      </c>
      <c r="S7" s="70" t="str">
        <f t="shared" si="4"/>
        <v>DOWN</v>
      </c>
      <c r="T7" s="70" t="str">
        <f t="shared" si="5"/>
        <v>UP</v>
      </c>
      <c r="U7" s="44" t="str">
        <f t="shared" si="6"/>
        <v>Short Buildup</v>
      </c>
      <c r="V7" s="44" t="str">
        <f t="shared" si="7"/>
        <v>BULLISH</v>
      </c>
      <c r="W7" s="65">
        <f>IFERROR($B7*SUM(I$6:$I10)-SUMPRODUCT($B$3:B7,$I$6:I10),0)</f>
        <v>2473400</v>
      </c>
      <c r="X7" s="65">
        <f>IFERROR(SUMPRODUCT($B7:B$25,$P7:P$25)-$B7*SUM($P7:P$25),0)</f>
        <v>74627300</v>
      </c>
      <c r="Y7" s="66">
        <f t="shared" si="8"/>
        <v>77100700</v>
      </c>
      <c r="Z7" s="72">
        <f t="shared" si="9"/>
        <v>14100</v>
      </c>
    </row>
    <row r="8" spans="1:28">
      <c r="A8" s="42">
        <v>6</v>
      </c>
      <c r="B8" s="43">
        <f>NIFTY_dump!$AB$4-600</f>
        <v>14200</v>
      </c>
      <c r="C8" s="44" t="str">
        <f t="shared" si="0"/>
        <v>BULLISH</v>
      </c>
      <c r="D8" s="44" t="str">
        <f t="shared" si="1"/>
        <v>Long Buildup</v>
      </c>
      <c r="E8" s="70" t="str">
        <f t="shared" si="2"/>
        <v>UP</v>
      </c>
      <c r="F8" s="70" t="str">
        <f t="shared" si="3"/>
        <v>UP</v>
      </c>
      <c r="G8" s="44">
        <f>VLOOKUP(B8,'Data restructured'!$B$3:$H$300,7,0)</f>
        <v>19.75</v>
      </c>
      <c r="H8" s="44">
        <f>VLOOKUP(B8,'Data restructured'!$B$3:$H$300,6,0)</f>
        <v>531</v>
      </c>
      <c r="I8" s="44">
        <f>VLOOKUP(B8,'Data restructured'!$B$3:$H$300,5,0)</f>
        <v>1206</v>
      </c>
      <c r="J8" s="44">
        <f>VLOOKUP(B8,'Data restructured'!$B$3:$H$300,4,0)</f>
        <v>117</v>
      </c>
      <c r="K8" s="49">
        <f>VLOOKUP(B8,'Data restructured'!$B$3:$H$300,3,0)</f>
        <v>70.900000000000006</v>
      </c>
      <c r="L8" s="51">
        <f>VLOOKUP(B8,'Data restructured'!$B$3:$H$300,2,0)</f>
        <v>750.9</v>
      </c>
      <c r="M8" s="51">
        <f>VLOOKUP(B8,'Data restructured'!$B$3:$N$300,8,0)</f>
        <v>83.4</v>
      </c>
      <c r="N8" s="49">
        <f>VLOOKUP(B8,'Data restructured'!$B$3:$N$300,9,0)</f>
        <v>-32.4</v>
      </c>
      <c r="O8" s="44">
        <f>VLOOKUP(B8,'Data restructured'!$B$3:$N$300,10,0)</f>
        <v>-437</v>
      </c>
      <c r="P8" s="44">
        <f>VLOOKUP(B8,'Data restructured'!$B$3:$N$300,11,0)</f>
        <v>15049</v>
      </c>
      <c r="Q8" s="44">
        <f>VLOOKUP(B8,'Data restructured'!$B$3:$N$300,12,0)</f>
        <v>15143</v>
      </c>
      <c r="R8" s="44">
        <f>VLOOKUP(B8,'Data restructured'!$B$3:$N$300,13,0)</f>
        <v>23.7</v>
      </c>
      <c r="S8" s="70" t="str">
        <f t="shared" si="4"/>
        <v>DOWN</v>
      </c>
      <c r="T8" s="70" t="str">
        <f t="shared" si="5"/>
        <v>DOWN</v>
      </c>
      <c r="U8" s="44" t="str">
        <f t="shared" si="6"/>
        <v>Long Liquidation</v>
      </c>
      <c r="V8" s="44" t="str">
        <f t="shared" si="7"/>
        <v>BULLISH</v>
      </c>
      <c r="W8" s="65">
        <f>IFERROR($B8*SUM(I$6:$I11)-SUMPRODUCT($B$3:B8,$I$6:I11),0)</f>
        <v>3461200</v>
      </c>
      <c r="X8" s="65">
        <f>IFERROR(SUMPRODUCT($B8:B$25,$P8:P$25)-$B8*SUM($P8:P$25),0)</f>
        <v>59859000</v>
      </c>
      <c r="Y8" s="66">
        <f t="shared" si="8"/>
        <v>63320200</v>
      </c>
      <c r="Z8" s="72">
        <f t="shared" si="9"/>
        <v>14200</v>
      </c>
    </row>
    <row r="9" spans="1:28">
      <c r="A9" s="42">
        <v>7</v>
      </c>
      <c r="B9" s="43">
        <f>NIFTY_dump!$AB$4-500</f>
        <v>14300</v>
      </c>
      <c r="C9" s="44" t="str">
        <f t="shared" si="0"/>
        <v>BULLISH</v>
      </c>
      <c r="D9" s="44" t="str">
        <f t="shared" si="1"/>
        <v>Short covering</v>
      </c>
      <c r="E9" s="70" t="str">
        <f t="shared" si="2"/>
        <v>DOWN</v>
      </c>
      <c r="F9" s="70" t="str">
        <f t="shared" si="3"/>
        <v>UP</v>
      </c>
      <c r="G9" s="44">
        <f>VLOOKUP(B9,'Data restructured'!$B$3:$H$300,7,0)</f>
        <v>20.149999999999999</v>
      </c>
      <c r="H9" s="44">
        <f>VLOOKUP(B9,'Data restructured'!$B$3:$H$300,6,0)</f>
        <v>312</v>
      </c>
      <c r="I9" s="44">
        <f>VLOOKUP(B9,'Data restructured'!$B$3:$H$300,5,0)</f>
        <v>1536</v>
      </c>
      <c r="J9" s="44">
        <f>VLOOKUP(B9,'Data restructured'!$B$3:$H$300,4,0)</f>
        <v>-44</v>
      </c>
      <c r="K9" s="49">
        <f>VLOOKUP(B9,'Data restructured'!$B$3:$H$300,3,0)</f>
        <v>70.099999999999994</v>
      </c>
      <c r="L9" s="51">
        <f>VLOOKUP(B9,'Data restructured'!$B$3:$H$300,2,0)</f>
        <v>677</v>
      </c>
      <c r="M9" s="51">
        <f>VLOOKUP(B9,'Data restructured'!$B$3:$N$300,8,0)</f>
        <v>101</v>
      </c>
      <c r="N9" s="49">
        <f>VLOOKUP(B9,'Data restructured'!$B$3:$N$300,9,0)</f>
        <v>-36.75</v>
      </c>
      <c r="O9" s="44">
        <f>VLOOKUP(B9,'Data restructured'!$B$3:$N$300,10,0)</f>
        <v>378</v>
      </c>
      <c r="P9" s="44">
        <f>VLOOKUP(B9,'Data restructured'!$B$3:$N$300,11,0)</f>
        <v>13289</v>
      </c>
      <c r="Q9" s="44">
        <f>VLOOKUP(B9,'Data restructured'!$B$3:$N$300,12,0)</f>
        <v>10732</v>
      </c>
      <c r="R9" s="44">
        <f>VLOOKUP(B9,'Data restructured'!$B$3:$N$300,13,0)</f>
        <v>23.3</v>
      </c>
      <c r="S9" s="70" t="str">
        <f t="shared" si="4"/>
        <v>DOWN</v>
      </c>
      <c r="T9" s="70" t="str">
        <f t="shared" si="5"/>
        <v>UP</v>
      </c>
      <c r="U9" s="44" t="str">
        <f t="shared" si="6"/>
        <v>Short Buildup</v>
      </c>
      <c r="V9" s="44" t="str">
        <f t="shared" si="7"/>
        <v>BULLISH</v>
      </c>
      <c r="W9" s="65">
        <f>IFERROR($B9*SUM(I$6:$I12)-SUMPRODUCT($B$3:B9,$I$6:I12),0)</f>
        <v>6228500</v>
      </c>
      <c r="X9" s="65">
        <f>IFERROR(SUMPRODUCT($B9:B$25,$P9:P$25)-$B9*SUM($P9:P$25),0)</f>
        <v>46595600</v>
      </c>
      <c r="Y9" s="66">
        <f t="shared" si="8"/>
        <v>52824100</v>
      </c>
      <c r="Z9" s="72">
        <f t="shared" si="9"/>
        <v>14300</v>
      </c>
    </row>
    <row r="10" spans="1:28">
      <c r="A10" s="42">
        <v>8</v>
      </c>
      <c r="B10" s="43">
        <f>NIFTY_dump!$AB$4-400</f>
        <v>14400</v>
      </c>
      <c r="C10" s="44" t="str">
        <f t="shared" si="0"/>
        <v>BULLISH</v>
      </c>
      <c r="D10" s="44" t="str">
        <f t="shared" si="1"/>
        <v>Short covering</v>
      </c>
      <c r="E10" s="70" t="str">
        <f t="shared" si="2"/>
        <v>DOWN</v>
      </c>
      <c r="F10" s="70" t="str">
        <f t="shared" si="3"/>
        <v>UP</v>
      </c>
      <c r="G10" s="44">
        <f>VLOOKUP(B10,'Data restructured'!$B$3:$H$300,7,0)</f>
        <v>20.170000000000002</v>
      </c>
      <c r="H10" s="44">
        <f>VLOOKUP(B10,'Data restructured'!$B$3:$H$300,6,0)</f>
        <v>670</v>
      </c>
      <c r="I10" s="44">
        <f>VLOOKUP(B10,'Data restructured'!$B$3:$H$300,5,0)</f>
        <v>1822</v>
      </c>
      <c r="J10" s="44">
        <f>VLOOKUP(B10,'Data restructured'!$B$3:$H$300,4,0)</f>
        <v>-152</v>
      </c>
      <c r="K10" s="49">
        <f>VLOOKUP(B10,'Data restructured'!$B$3:$H$300,3,0)</f>
        <v>67.45</v>
      </c>
      <c r="L10" s="51">
        <f>VLOOKUP(B10,'Data restructured'!$B$3:$H$300,2,0)</f>
        <v>599.1</v>
      </c>
      <c r="M10" s="51">
        <f>VLOOKUP(B10,'Data restructured'!$B$3:$N$300,8,0)</f>
        <v>122.75</v>
      </c>
      <c r="N10" s="49">
        <f>VLOOKUP(B10,'Data restructured'!$B$3:$N$300,9,0)</f>
        <v>-41.05</v>
      </c>
      <c r="O10" s="44">
        <f>VLOOKUP(B10,'Data restructured'!$B$3:$N$300,10,0)</f>
        <v>73</v>
      </c>
      <c r="P10" s="44">
        <f>VLOOKUP(B10,'Data restructured'!$B$3:$N$300,11,0)</f>
        <v>13128</v>
      </c>
      <c r="Q10" s="44">
        <f>VLOOKUP(B10,'Data restructured'!$B$3:$N$300,12,0)</f>
        <v>11594</v>
      </c>
      <c r="R10" s="44">
        <f>VLOOKUP(B10,'Data restructured'!$B$3:$N$300,13,0)</f>
        <v>23.03</v>
      </c>
      <c r="S10" s="70" t="str">
        <f t="shared" si="4"/>
        <v>DOWN</v>
      </c>
      <c r="T10" s="70" t="str">
        <f t="shared" si="5"/>
        <v>UP</v>
      </c>
      <c r="U10" s="44" t="str">
        <f t="shared" si="6"/>
        <v>Short Buildup</v>
      </c>
      <c r="V10" s="44" t="str">
        <f t="shared" si="7"/>
        <v>BULLISH</v>
      </c>
      <c r="W10" s="65">
        <f>IFERROR($B10*SUM(I$6:$I13)-SUMPRODUCT($B$3:B10,$I$6:I13),0)</f>
        <v>10014500</v>
      </c>
      <c r="X10" s="65">
        <f>IFERROR(SUMPRODUCT($B10:B$25,$P10:P$25)-$B10*SUM($P10:P$25),0)</f>
        <v>34661100</v>
      </c>
      <c r="Y10" s="66">
        <f t="shared" si="8"/>
        <v>44675600</v>
      </c>
      <c r="Z10" s="72">
        <f t="shared" si="9"/>
        <v>14400</v>
      </c>
    </row>
    <row r="11" spans="1:28">
      <c r="A11" s="42">
        <v>9</v>
      </c>
      <c r="B11" s="43">
        <f>NIFTY_dump!$AB$4-300</f>
        <v>14500</v>
      </c>
      <c r="C11" s="44" t="str">
        <f t="shared" si="0"/>
        <v>BULLISH</v>
      </c>
      <c r="D11" s="44" t="str">
        <f t="shared" si="1"/>
        <v>Short covering</v>
      </c>
      <c r="E11" s="70" t="str">
        <f t="shared" si="2"/>
        <v>DOWN</v>
      </c>
      <c r="F11" s="70" t="str">
        <f t="shared" si="3"/>
        <v>UP</v>
      </c>
      <c r="G11" s="44">
        <f>VLOOKUP(B11,'Data restructured'!$B$3:$H$300,7,0)</f>
        <v>19.829999999999998</v>
      </c>
      <c r="H11" s="44">
        <f>VLOOKUP(B11,'Data restructured'!$B$3:$H$300,6,0)</f>
        <v>3288</v>
      </c>
      <c r="I11" s="44">
        <f>VLOOKUP(B11,'Data restructured'!$B$3:$H$300,5,0)</f>
        <v>17795</v>
      </c>
      <c r="J11" s="44">
        <f>VLOOKUP(B11,'Data restructured'!$B$3:$H$300,4,0)</f>
        <v>-439</v>
      </c>
      <c r="K11" s="49">
        <f>VLOOKUP(B11,'Data restructured'!$B$3:$H$300,3,0)</f>
        <v>55.25</v>
      </c>
      <c r="L11" s="51">
        <f>VLOOKUP(B11,'Data restructured'!$B$3:$H$300,2,0)</f>
        <v>518.65</v>
      </c>
      <c r="M11" s="51">
        <f>VLOOKUP(B11,'Data restructured'!$B$3:$N$300,8,0)</f>
        <v>147.19999999999999</v>
      </c>
      <c r="N11" s="49">
        <f>VLOOKUP(B11,'Data restructured'!$B$3:$N$300,9,0)</f>
        <v>-47.25</v>
      </c>
      <c r="O11" s="44">
        <f>VLOOKUP(B11,'Data restructured'!$B$3:$N$300,10,0)</f>
        <v>522</v>
      </c>
      <c r="P11" s="44">
        <f>VLOOKUP(B11,'Data restructured'!$B$3:$N$300,11,0)</f>
        <v>33489</v>
      </c>
      <c r="Q11" s="44">
        <f>VLOOKUP(B11,'Data restructured'!$B$3:$N$300,12,0)</f>
        <v>30264</v>
      </c>
      <c r="R11" s="44">
        <f>VLOOKUP(B11,'Data restructured'!$B$3:$N$300,13,0)</f>
        <v>22.65</v>
      </c>
      <c r="S11" s="70" t="str">
        <f t="shared" si="4"/>
        <v>DOWN</v>
      </c>
      <c r="T11" s="70" t="str">
        <f t="shared" si="5"/>
        <v>UP</v>
      </c>
      <c r="U11" s="44" t="str">
        <f t="shared" si="6"/>
        <v>Short Buildup</v>
      </c>
      <c r="V11" s="44" t="str">
        <f t="shared" si="7"/>
        <v>BULLISH</v>
      </c>
      <c r="W11" s="65">
        <f>IFERROR($B11*SUM(I$6:$I14)-SUMPRODUCT($B$3:B11,$I$6:I14),0)</f>
        <v>15097000</v>
      </c>
      <c r="X11" s="65">
        <f>IFERROR(SUMPRODUCT($B11:B$25,$P11:P$25)-$B11*SUM($P11:P$25),0)</f>
        <v>24039400</v>
      </c>
      <c r="Y11" s="66">
        <f t="shared" si="8"/>
        <v>39136400</v>
      </c>
      <c r="Z11" s="72">
        <f t="shared" si="9"/>
        <v>14500</v>
      </c>
    </row>
    <row r="12" spans="1:28">
      <c r="A12" s="42"/>
      <c r="B12" s="43">
        <f>NIFTY_dump!$AB$4-200</f>
        <v>14600</v>
      </c>
      <c r="C12" s="44" t="str">
        <f t="shared" si="0"/>
        <v>BULLISH</v>
      </c>
      <c r="D12" s="44" t="str">
        <f t="shared" si="1"/>
        <v>Short covering</v>
      </c>
      <c r="E12" s="70" t="str">
        <f t="shared" ref="E12:E17" si="10">IF(J12&gt;0,"UP","DOWN")</f>
        <v>DOWN</v>
      </c>
      <c r="F12" s="70" t="str">
        <f t="shared" ref="F12:F17" si="11">IF(K12&gt;0,"UP","DOWN")</f>
        <v>UP</v>
      </c>
      <c r="G12" s="44">
        <f>VLOOKUP(B12,'Data restructured'!$B$3:$H$300,7,0)</f>
        <v>19.62</v>
      </c>
      <c r="H12" s="44">
        <f>VLOOKUP(B12,'Data restructured'!$B$3:$H$300,6,0)</f>
        <v>4590</v>
      </c>
      <c r="I12" s="44">
        <f>VLOOKUP(B12,'Data restructured'!$B$3:$H$300,5,0)</f>
        <v>10187</v>
      </c>
      <c r="J12" s="44">
        <f>VLOOKUP(B12,'Data restructured'!$B$3:$H$300,4,0)</f>
        <v>-870</v>
      </c>
      <c r="K12" s="49">
        <f>VLOOKUP(B12,'Data restructured'!$B$3:$H$300,3,0)</f>
        <v>51.85</v>
      </c>
      <c r="L12" s="51">
        <f>VLOOKUP(B12,'Data restructured'!$B$3:$H$300,2,0)</f>
        <v>450</v>
      </c>
      <c r="M12" s="51">
        <f>VLOOKUP(B12,'Data restructured'!$B$3:$N$300,8,0)</f>
        <v>177.8</v>
      </c>
      <c r="N12" s="49">
        <f>VLOOKUP(B12,'Data restructured'!$B$3:$N$300,9,0)</f>
        <v>-50.5</v>
      </c>
      <c r="O12" s="44">
        <f>VLOOKUP(B12,'Data restructured'!$B$3:$N$300,10,0)</f>
        <v>2059</v>
      </c>
      <c r="P12" s="44">
        <f>VLOOKUP(B12,'Data restructured'!$B$3:$N$300,11,0)</f>
        <v>20696</v>
      </c>
      <c r="Q12" s="44">
        <f>VLOOKUP(B12,'Data restructured'!$B$3:$N$300,12,0)</f>
        <v>17924</v>
      </c>
      <c r="R12" s="44">
        <f>VLOOKUP(B12,'Data restructured'!$B$3:$N$300,13,0)</f>
        <v>22.37</v>
      </c>
      <c r="S12" s="70" t="str">
        <f t="shared" ref="S12:S17" si="12">IF(N12&gt;0,"UP","DOWN")</f>
        <v>DOWN</v>
      </c>
      <c r="T12" s="70" t="str">
        <f t="shared" ref="T12:T17" si="13">IF(O12&gt;0,"UP","DOWN")</f>
        <v>UP</v>
      </c>
      <c r="U12" s="44" t="str">
        <f t="shared" ref="U12:U17" si="14">IF(AND(N12&lt;0,O12&lt;0),"Long Liquidation",IF(AND(N12&lt;0,O12&gt;0),"Short Buildup",IF(AND(N12&gt;0,O12&gt;0),"Long Buildup",IF(AND(N12&gt;0,O12&lt;0),"Short covering"))))</f>
        <v>Short Buildup</v>
      </c>
      <c r="V12" s="44" t="str">
        <f t="shared" ref="V12:V17" si="15">IF(OR(U12="Long Liquidation",U12="Short Buildup"),"BULLISH","BEARISH")</f>
        <v>BULLISH</v>
      </c>
      <c r="W12" s="65">
        <f>IFERROR($B12*SUM(I$6:$I15)-SUMPRODUCT($B$3:B12,$I$6:I15),0)</f>
        <v>21632900</v>
      </c>
      <c r="X12" s="65">
        <f>IFERROR(SUMPRODUCT($B12:B$25,$P12:P$25)-$B12*SUM($P12:P$25),0)</f>
        <v>16766600</v>
      </c>
      <c r="Y12" s="66">
        <f t="shared" si="8"/>
        <v>38399500</v>
      </c>
      <c r="Z12" s="72">
        <f t="shared" si="9"/>
        <v>14600</v>
      </c>
    </row>
    <row r="13" spans="1:28">
      <c r="A13" s="42"/>
      <c r="B13" s="43">
        <f>NIFTY_dump!$AB$4-100</f>
        <v>14700</v>
      </c>
      <c r="C13" s="44" t="str">
        <f t="shared" si="0"/>
        <v>BULLISH</v>
      </c>
      <c r="D13" s="44" t="str">
        <f t="shared" si="1"/>
        <v>Short covering</v>
      </c>
      <c r="E13" s="70" t="str">
        <f t="shared" si="10"/>
        <v>DOWN</v>
      </c>
      <c r="F13" s="70" t="str">
        <f t="shared" si="11"/>
        <v>UP</v>
      </c>
      <c r="G13" s="44">
        <f>VLOOKUP(B13,'Data restructured'!$B$3:$H$300,7,0)</f>
        <v>19.64</v>
      </c>
      <c r="H13" s="44">
        <f>VLOOKUP(B13,'Data restructured'!$B$3:$H$300,6,0)</f>
        <v>10826</v>
      </c>
      <c r="I13" s="44">
        <f>VLOOKUP(B13,'Data restructured'!$B$3:$H$300,5,0)</f>
        <v>12965</v>
      </c>
      <c r="J13" s="44">
        <f>VLOOKUP(B13,'Data restructured'!$B$3:$H$300,4,0)</f>
        <v>-879</v>
      </c>
      <c r="K13" s="49">
        <f>VLOOKUP(B13,'Data restructured'!$B$3:$H$300,3,0)</f>
        <v>42.45</v>
      </c>
      <c r="L13" s="51">
        <f>VLOOKUP(B13,'Data restructured'!$B$3:$H$300,2,0)</f>
        <v>380</v>
      </c>
      <c r="M13" s="51">
        <f>VLOOKUP(B13,'Data restructured'!$B$3:$N$300,8,0)</f>
        <v>210.9</v>
      </c>
      <c r="N13" s="49">
        <f>VLOOKUP(B13,'Data restructured'!$B$3:$N$300,9,0)</f>
        <v>-55.55</v>
      </c>
      <c r="O13" s="44">
        <f>VLOOKUP(B13,'Data restructured'!$B$3:$N$300,10,0)</f>
        <v>3827</v>
      </c>
      <c r="P13" s="44">
        <f>VLOOKUP(B13,'Data restructured'!$B$3:$N$300,11,0)</f>
        <v>14889</v>
      </c>
      <c r="Q13" s="44">
        <f>VLOOKUP(B13,'Data restructured'!$B$3:$N$300,12,0)</f>
        <v>18482</v>
      </c>
      <c r="R13" s="44">
        <f>VLOOKUP(B13,'Data restructured'!$B$3:$N$300,13,0)</f>
        <v>22.08</v>
      </c>
      <c r="S13" s="70" t="str">
        <f t="shared" si="12"/>
        <v>DOWN</v>
      </c>
      <c r="T13" s="70" t="str">
        <f t="shared" si="13"/>
        <v>UP</v>
      </c>
      <c r="U13" s="44" t="str">
        <f t="shared" si="14"/>
        <v>Short Buildup</v>
      </c>
      <c r="V13" s="44" t="str">
        <f t="shared" si="15"/>
        <v>BULLISH</v>
      </c>
      <c r="W13" s="65">
        <f>IFERROR($B13*SUM(I$6:$I16)-SUMPRODUCT($B$3:B13,$I$6:I16),0)</f>
        <v>29016000</v>
      </c>
      <c r="X13" s="65">
        <f>IFERROR(SUMPRODUCT($B13:B$25,$P13:P$25)-$B13*SUM($P13:P$25),0)</f>
        <v>11563400</v>
      </c>
      <c r="Y13" s="66">
        <f t="shared" si="8"/>
        <v>40579400</v>
      </c>
      <c r="Z13" s="72">
        <f t="shared" si="9"/>
        <v>14700</v>
      </c>
    </row>
    <row r="14" spans="1:28">
      <c r="A14" s="42"/>
      <c r="B14" s="45">
        <f>NIFTY_dump!$AB$4</f>
        <v>14800</v>
      </c>
      <c r="C14" s="44" t="str">
        <f t="shared" si="0"/>
        <v>BULLISH</v>
      </c>
      <c r="D14" s="44" t="str">
        <f t="shared" si="1"/>
        <v>Long Buildup</v>
      </c>
      <c r="E14" s="70" t="str">
        <f t="shared" si="10"/>
        <v>UP</v>
      </c>
      <c r="F14" s="70" t="str">
        <f t="shared" si="11"/>
        <v>UP</v>
      </c>
      <c r="G14" s="44">
        <f>VLOOKUP(B14,'Data restructured'!$B$3:$H$300,7,0)</f>
        <v>19.16</v>
      </c>
      <c r="H14" s="44">
        <f>VLOOKUP(B14,'Data restructured'!$B$3:$H$300,6,0)</f>
        <v>16689</v>
      </c>
      <c r="I14" s="44">
        <f>VLOOKUP(B14,'Data restructured'!$B$3:$H$300,5,0)</f>
        <v>14534</v>
      </c>
      <c r="J14" s="44">
        <f>VLOOKUP(B14,'Data restructured'!$B$3:$H$300,4,0)</f>
        <v>908</v>
      </c>
      <c r="K14" s="49">
        <f>VLOOKUP(B14,'Data restructured'!$B$3:$H$300,3,0)</f>
        <v>35.549999999999997</v>
      </c>
      <c r="L14" s="51">
        <f>VLOOKUP(B14,'Data restructured'!$B$3:$H$300,2,0)</f>
        <v>317.25</v>
      </c>
      <c r="M14" s="51">
        <f>VLOOKUP(B14,'Data restructured'!$B$3:$N$300,8,0)</f>
        <v>248.6</v>
      </c>
      <c r="N14" s="49">
        <f>VLOOKUP(B14,'Data restructured'!$B$3:$N$300,9,0)</f>
        <v>-58.6</v>
      </c>
      <c r="O14" s="44">
        <f>VLOOKUP(B14,'Data restructured'!$B$3:$N$300,10,0)</f>
        <v>2226</v>
      </c>
      <c r="P14" s="44">
        <f>VLOOKUP(B14,'Data restructured'!$B$3:$N$300,11,0)</f>
        <v>12338</v>
      </c>
      <c r="Q14" s="44">
        <f>VLOOKUP(B14,'Data restructured'!$B$3:$N$300,12,0)</f>
        <v>21808</v>
      </c>
      <c r="R14" s="44">
        <f>VLOOKUP(B14,'Data restructured'!$B$3:$N$300,13,0)</f>
        <v>21.6</v>
      </c>
      <c r="S14" s="70" t="str">
        <f t="shared" si="12"/>
        <v>DOWN</v>
      </c>
      <c r="T14" s="70" t="str">
        <f t="shared" si="13"/>
        <v>UP</v>
      </c>
      <c r="U14" s="44" t="str">
        <f t="shared" si="14"/>
        <v>Short Buildup</v>
      </c>
      <c r="V14" s="44" t="str">
        <f t="shared" si="15"/>
        <v>BULLISH</v>
      </c>
      <c r="W14" s="65">
        <f>IFERROR($B14*SUM(I$6:$I17)-SUMPRODUCT($B$3:B14,$I$6:I17),0)</f>
        <v>39863200</v>
      </c>
      <c r="X14" s="65">
        <f>IFERROR(SUMPRODUCT($B14:B$25,$P14:P$25)-$B14*SUM($P14:P$25),0)</f>
        <v>7849100</v>
      </c>
      <c r="Y14" s="66">
        <f t="shared" si="8"/>
        <v>47712300</v>
      </c>
      <c r="Z14" s="72">
        <f t="shared" si="9"/>
        <v>14800</v>
      </c>
    </row>
    <row r="15" spans="1:28">
      <c r="A15" s="42"/>
      <c r="B15" s="46">
        <f>NIFTY_dump!$AB$4+100</f>
        <v>14900</v>
      </c>
      <c r="C15" s="44" t="str">
        <f t="shared" si="0"/>
        <v>BULLISH</v>
      </c>
      <c r="D15" s="44" t="str">
        <f t="shared" si="1"/>
        <v>Long Buildup</v>
      </c>
      <c r="E15" s="70" t="str">
        <f t="shared" si="10"/>
        <v>UP</v>
      </c>
      <c r="F15" s="70" t="str">
        <f t="shared" si="11"/>
        <v>UP</v>
      </c>
      <c r="G15" s="44">
        <f>VLOOKUP(B15,'Data restructured'!$B$3:$H$300,7,0)</f>
        <v>18.940000000000001</v>
      </c>
      <c r="H15" s="44">
        <f>VLOOKUP(B15,'Data restructured'!$B$3:$H$300,6,0)</f>
        <v>12580</v>
      </c>
      <c r="I15" s="44">
        <f>VLOOKUP(B15,'Data restructured'!$B$3:$H$300,5,0)</f>
        <v>8472</v>
      </c>
      <c r="J15" s="44">
        <f>VLOOKUP(B15,'Data restructured'!$B$3:$H$300,4,0)</f>
        <v>1510</v>
      </c>
      <c r="K15" s="49">
        <f>VLOOKUP(B15,'Data restructured'!$B$3:$H$300,3,0)</f>
        <v>29.05</v>
      </c>
      <c r="L15" s="51">
        <f>VLOOKUP(B15,'Data restructured'!$B$3:$H$300,2,0)</f>
        <v>260.45</v>
      </c>
      <c r="M15" s="51">
        <f>VLOOKUP(B15,'Data restructured'!$B$3:$N$300,8,0)</f>
        <v>291</v>
      </c>
      <c r="N15" s="49">
        <f>VLOOKUP(B15,'Data restructured'!$B$3:$N$300,9,0)</f>
        <v>-66</v>
      </c>
      <c r="O15" s="44">
        <f>VLOOKUP(B15,'Data restructured'!$B$3:$N$300,10,0)</f>
        <v>1219</v>
      </c>
      <c r="P15" s="44">
        <f>VLOOKUP(B15,'Data restructured'!$B$3:$N$300,11,0)</f>
        <v>4258</v>
      </c>
      <c r="Q15" s="44">
        <f>VLOOKUP(B15,'Data restructured'!$B$3:$N$300,12,0)</f>
        <v>8801</v>
      </c>
      <c r="R15" s="44">
        <f>VLOOKUP(B15,'Data restructured'!$B$3:$N$300,13,0)</f>
        <v>21.32</v>
      </c>
      <c r="S15" s="70" t="str">
        <f t="shared" si="12"/>
        <v>DOWN</v>
      </c>
      <c r="T15" s="70" t="str">
        <f t="shared" si="13"/>
        <v>UP</v>
      </c>
      <c r="U15" s="44" t="str">
        <f t="shared" si="14"/>
        <v>Short Buildup</v>
      </c>
      <c r="V15" s="44" t="str">
        <f t="shared" si="15"/>
        <v>BULLISH</v>
      </c>
      <c r="W15" s="65">
        <f>IFERROR($B15*SUM(I$6:$I18)-SUMPRODUCT($B$3:B15,$I$6:I18),0)</f>
        <v>51467800</v>
      </c>
      <c r="X15" s="65">
        <f>IFERROR(SUMPRODUCT($B15:B$25,$P15:P$25)-$B15*SUM($P15:P$25),0)</f>
        <v>5368600</v>
      </c>
      <c r="Y15" s="66">
        <f t="shared" si="8"/>
        <v>56836400</v>
      </c>
      <c r="Z15" s="72">
        <f t="shared" si="9"/>
        <v>14900</v>
      </c>
    </row>
    <row r="16" spans="1:28">
      <c r="A16" s="42"/>
      <c r="B16" s="46">
        <f>NIFTY_dump!$AB$4+200</f>
        <v>15000</v>
      </c>
      <c r="C16" s="44" t="str">
        <f t="shared" si="0"/>
        <v>BULLISH</v>
      </c>
      <c r="D16" s="44" t="str">
        <f t="shared" si="1"/>
        <v>Short covering</v>
      </c>
      <c r="E16" s="70" t="str">
        <f t="shared" si="10"/>
        <v>DOWN</v>
      </c>
      <c r="F16" s="70" t="str">
        <f t="shared" si="11"/>
        <v>UP</v>
      </c>
      <c r="G16" s="44">
        <f>VLOOKUP(B16,'Data restructured'!$B$3:$H$300,7,0)</f>
        <v>18.440000000000001</v>
      </c>
      <c r="H16" s="44">
        <f>VLOOKUP(B16,'Data restructured'!$B$3:$H$300,6,0)</f>
        <v>28182</v>
      </c>
      <c r="I16" s="44">
        <f>VLOOKUP(B16,'Data restructured'!$B$3:$H$300,5,0)</f>
        <v>34641</v>
      </c>
      <c r="J16" s="44">
        <f>VLOOKUP(B16,'Data restructured'!$B$3:$H$300,4,0)</f>
        <v>-1173</v>
      </c>
      <c r="K16" s="49">
        <f>VLOOKUP(B16,'Data restructured'!$B$3:$H$300,3,0)</f>
        <v>24.6</v>
      </c>
      <c r="L16" s="51">
        <f>VLOOKUP(B16,'Data restructured'!$B$3:$H$300,2,0)</f>
        <v>208.95</v>
      </c>
      <c r="M16" s="51">
        <f>VLOOKUP(B16,'Data restructured'!$B$3:$N$300,8,0)</f>
        <v>340</v>
      </c>
      <c r="N16" s="49">
        <f>VLOOKUP(B16,'Data restructured'!$B$3:$N$300,9,0)</f>
        <v>-72.5</v>
      </c>
      <c r="O16" s="44">
        <f>VLOOKUP(B16,'Data restructured'!$B$3:$N$300,10,0)</f>
        <v>777</v>
      </c>
      <c r="P16" s="44">
        <f>VLOOKUP(B16,'Data restructured'!$B$3:$N$300,11,0)</f>
        <v>12780</v>
      </c>
      <c r="Q16" s="44">
        <f>VLOOKUP(B16,'Data restructured'!$B$3:$N$300,12,0)</f>
        <v>10422</v>
      </c>
      <c r="R16" s="44">
        <f>VLOOKUP(B16,'Data restructured'!$B$3:$N$300,13,0)</f>
        <v>20.86</v>
      </c>
      <c r="S16" s="70" t="str">
        <f t="shared" si="12"/>
        <v>DOWN</v>
      </c>
      <c r="T16" s="70" t="str">
        <f t="shared" si="13"/>
        <v>UP</v>
      </c>
      <c r="U16" s="44" t="str">
        <f t="shared" si="14"/>
        <v>Short Buildup</v>
      </c>
      <c r="V16" s="44" t="str">
        <f t="shared" si="15"/>
        <v>BULLISH</v>
      </c>
      <c r="W16" s="65">
        <f>IFERROR($B16*SUM(I$6:$I19)-SUMPRODUCT($B$3:B16,$I$6:I19),0)</f>
        <v>64048900</v>
      </c>
      <c r="X16" s="65">
        <f>IFERROR(SUMPRODUCT($B16:B$25,$P16:P$25)-$B16*SUM($P16:P$25),0)</f>
        <v>3313900</v>
      </c>
      <c r="Y16" s="66">
        <f t="shared" si="8"/>
        <v>67362800</v>
      </c>
      <c r="Z16" s="72">
        <f t="shared" si="9"/>
        <v>15000</v>
      </c>
    </row>
    <row r="17" spans="1:26">
      <c r="A17" s="42"/>
      <c r="B17" s="46">
        <f>NIFTY_dump!$AB$4+300</f>
        <v>15100</v>
      </c>
      <c r="C17" s="44" t="str">
        <f t="shared" si="0"/>
        <v>BULLISH</v>
      </c>
      <c r="D17" s="44" t="str">
        <f t="shared" si="1"/>
        <v>Long Buildup</v>
      </c>
      <c r="E17" s="70" t="str">
        <f t="shared" si="10"/>
        <v>UP</v>
      </c>
      <c r="F17" s="70" t="str">
        <f t="shared" si="11"/>
        <v>UP</v>
      </c>
      <c r="G17" s="44">
        <f>VLOOKUP(B17,'Data restructured'!$B$3:$H$300,7,0)</f>
        <v>18.059999999999999</v>
      </c>
      <c r="H17" s="44">
        <f>VLOOKUP(B17,'Data restructured'!$B$3:$H$300,6,0)</f>
        <v>7604</v>
      </c>
      <c r="I17" s="44">
        <f>VLOOKUP(B17,'Data restructured'!$B$3:$H$300,5,0)</f>
        <v>7574</v>
      </c>
      <c r="J17" s="44">
        <f>VLOOKUP(B17,'Data restructured'!$B$3:$H$300,4,0)</f>
        <v>510</v>
      </c>
      <c r="K17" s="49">
        <f>VLOOKUP(B17,'Data restructured'!$B$3:$H$300,3,0)</f>
        <v>20.75</v>
      </c>
      <c r="L17" s="51">
        <f>VLOOKUP(B17,'Data restructured'!$B$3:$H$300,2,0)</f>
        <v>164.15</v>
      </c>
      <c r="M17" s="51">
        <f>VLOOKUP(B17,'Data restructured'!$B$3:$N$300,8,0)</f>
        <v>393.4</v>
      </c>
      <c r="N17" s="49">
        <f>VLOOKUP(B17,'Data restructured'!$B$3:$N$300,9,0)</f>
        <v>-80.7</v>
      </c>
      <c r="O17" s="44">
        <f>VLOOKUP(B17,'Data restructured'!$B$3:$N$300,10,0)</f>
        <v>134</v>
      </c>
      <c r="P17" s="44">
        <f>VLOOKUP(B17,'Data restructured'!$B$3:$N$300,11,0)</f>
        <v>711</v>
      </c>
      <c r="Q17" s="44">
        <f>VLOOKUP(B17,'Data restructured'!$B$3:$N$300,12,0)</f>
        <v>1081</v>
      </c>
      <c r="R17" s="44">
        <f>VLOOKUP(B17,'Data restructured'!$B$3:$N$300,13,0)</f>
        <v>20.59</v>
      </c>
      <c r="S17" s="70" t="str">
        <f t="shared" si="12"/>
        <v>DOWN</v>
      </c>
      <c r="T17" s="70" t="str">
        <f t="shared" si="13"/>
        <v>UP</v>
      </c>
      <c r="U17" s="44" t="str">
        <f t="shared" si="14"/>
        <v>Short Buildup</v>
      </c>
      <c r="V17" s="44" t="str">
        <f t="shared" si="15"/>
        <v>BULLISH</v>
      </c>
      <c r="W17" s="65">
        <f>IFERROR($B17*SUM(I$6:$I20)-SUMPRODUCT($B$3:B17,$I$6:I20),0)</f>
        <v>77423700</v>
      </c>
      <c r="X17" s="65">
        <f>IFERROR(SUMPRODUCT($B17:B$25,$P17:P$25)-$B17*SUM($P17:P$25),0)</f>
        <v>2537200</v>
      </c>
      <c r="Y17" s="66">
        <f t="shared" si="8"/>
        <v>79960900</v>
      </c>
      <c r="Z17" s="72">
        <f t="shared" si="9"/>
        <v>15100</v>
      </c>
    </row>
    <row r="18" spans="1:26">
      <c r="A18" s="42">
        <v>10</v>
      </c>
      <c r="B18" s="46">
        <f>NIFTY_dump!$AB$4+400</f>
        <v>15200</v>
      </c>
      <c r="C18" s="44" t="str">
        <f t="shared" si="0"/>
        <v>BULLISH</v>
      </c>
      <c r="D18" s="44" t="str">
        <f t="shared" si="1"/>
        <v>Long Buildup</v>
      </c>
      <c r="E18" s="70" t="str">
        <f t="shared" si="2"/>
        <v>UP</v>
      </c>
      <c r="F18" s="70" t="str">
        <f t="shared" si="3"/>
        <v>UP</v>
      </c>
      <c r="G18" s="44">
        <f>VLOOKUP(B18,'Data restructured'!$B$3:$H$300,7,0)</f>
        <v>17.690000000000001</v>
      </c>
      <c r="H18" s="44">
        <f>VLOOKUP(B18,'Data restructured'!$B$3:$H$300,6,0)</f>
        <v>14388</v>
      </c>
      <c r="I18" s="44">
        <f>VLOOKUP(B18,'Data restructured'!$B$3:$H$300,5,0)</f>
        <v>9765</v>
      </c>
      <c r="J18" s="44">
        <f>VLOOKUP(B18,'Data restructured'!$B$3:$H$300,4,0)</f>
        <v>709</v>
      </c>
      <c r="K18" s="49">
        <f>VLOOKUP(B18,'Data restructured'!$B$3:$H$300,3,0)</f>
        <v>17.149999999999999</v>
      </c>
      <c r="L18" s="51">
        <f>VLOOKUP(B18,'Data restructured'!$B$3:$H$300,2,0)</f>
        <v>125.7</v>
      </c>
      <c r="M18" s="51">
        <f>VLOOKUP(B18,'Data restructured'!$B$3:$N$300,8,0)</f>
        <v>453</v>
      </c>
      <c r="N18" s="49">
        <f>VLOOKUP(B18,'Data restructured'!$B$3:$N$300,9,0)</f>
        <v>-80.95</v>
      </c>
      <c r="O18" s="44">
        <f>VLOOKUP(B18,'Data restructured'!$B$3:$N$300,10,0)</f>
        <v>190</v>
      </c>
      <c r="P18" s="44">
        <f>VLOOKUP(B18,'Data restructured'!$B$3:$N$300,11,0)</f>
        <v>1024</v>
      </c>
      <c r="Q18" s="44">
        <f>VLOOKUP(B18,'Data restructured'!$B$3:$N$300,12,0)</f>
        <v>1545</v>
      </c>
      <c r="R18" s="44">
        <f>VLOOKUP(B18,'Data restructured'!$B$3:$N$300,13,0)</f>
        <v>20.22</v>
      </c>
      <c r="S18" s="70" t="str">
        <f t="shared" si="4"/>
        <v>DOWN</v>
      </c>
      <c r="T18" s="70" t="str">
        <f t="shared" si="5"/>
        <v>UP</v>
      </c>
      <c r="U18" s="44" t="str">
        <f t="shared" si="6"/>
        <v>Short Buildup</v>
      </c>
      <c r="V18" s="44" t="str">
        <f t="shared" si="7"/>
        <v>BULLISH</v>
      </c>
      <c r="W18" s="65">
        <f>IFERROR($B18*SUM(I$6:$I21)-SUMPRODUCT($B$3:B18,$I$6:I21),0)</f>
        <v>91579500</v>
      </c>
      <c r="X18" s="65">
        <f>IFERROR(SUMPRODUCT($B18:B$25,$P18:P$25)-$B18*SUM($P18:P$25),0)</f>
        <v>1831600</v>
      </c>
      <c r="Y18" s="66">
        <f t="shared" si="8"/>
        <v>93411100</v>
      </c>
      <c r="Z18" s="72">
        <f t="shared" si="9"/>
        <v>15200</v>
      </c>
    </row>
    <row r="19" spans="1:26">
      <c r="A19" s="42">
        <v>11</v>
      </c>
      <c r="B19" s="46">
        <f>NIFTY_dump!$AB$4+500</f>
        <v>15300</v>
      </c>
      <c r="C19" s="44" t="str">
        <f t="shared" si="0"/>
        <v>BULLISH</v>
      </c>
      <c r="D19" s="44" t="str">
        <f t="shared" si="1"/>
        <v>Long Buildup</v>
      </c>
      <c r="E19" s="70" t="str">
        <f t="shared" si="2"/>
        <v>UP</v>
      </c>
      <c r="F19" s="70" t="str">
        <f t="shared" si="3"/>
        <v>UP</v>
      </c>
      <c r="G19" s="44">
        <f>VLOOKUP(B19,'Data restructured'!$B$3:$H$300,7,0)</f>
        <v>17.21</v>
      </c>
      <c r="H19" s="44">
        <f>VLOOKUP(B19,'Data restructured'!$B$3:$H$300,6,0)</f>
        <v>11668</v>
      </c>
      <c r="I19" s="44">
        <f>VLOOKUP(B19,'Data restructured'!$B$3:$H$300,5,0)</f>
        <v>7937</v>
      </c>
      <c r="J19" s="44">
        <f>VLOOKUP(B19,'Data restructured'!$B$3:$H$300,4,0)</f>
        <v>1542</v>
      </c>
      <c r="K19" s="49">
        <f>VLOOKUP(B19,'Data restructured'!$B$3:$H$300,3,0)</f>
        <v>11.05</v>
      </c>
      <c r="L19" s="51">
        <f>VLOOKUP(B19,'Data restructured'!$B$3:$H$300,2,0)</f>
        <v>92.35</v>
      </c>
      <c r="M19" s="51">
        <f>VLOOKUP(B19,'Data restructured'!$B$3:$N$300,8,0)</f>
        <v>516.79999999999995</v>
      </c>
      <c r="N19" s="49">
        <f>VLOOKUP(B19,'Data restructured'!$B$3:$N$300,9,0)</f>
        <v>-90.15</v>
      </c>
      <c r="O19" s="44">
        <f>VLOOKUP(B19,'Data restructured'!$B$3:$N$300,10,0)</f>
        <v>4</v>
      </c>
      <c r="P19" s="44">
        <f>VLOOKUP(B19,'Data restructured'!$B$3:$N$300,11,0)</f>
        <v>383</v>
      </c>
      <c r="Q19" s="44">
        <f>VLOOKUP(B19,'Data restructured'!$B$3:$N$300,12,0)</f>
        <v>370</v>
      </c>
      <c r="R19" s="44">
        <f>VLOOKUP(B19,'Data restructured'!$B$3:$N$300,13,0)</f>
        <v>20.05</v>
      </c>
      <c r="S19" s="70" t="str">
        <f t="shared" si="4"/>
        <v>DOWN</v>
      </c>
      <c r="T19" s="70" t="str">
        <f t="shared" si="5"/>
        <v>UP</v>
      </c>
      <c r="U19" s="44" t="str">
        <f t="shared" si="6"/>
        <v>Short Buildup</v>
      </c>
      <c r="V19" s="44" t="str">
        <f t="shared" si="7"/>
        <v>BULLISH</v>
      </c>
      <c r="W19" s="65">
        <f>IFERROR($B19*SUM(I$6:$I22)-SUMPRODUCT($B$3:B19,$I$6:I22),0)</f>
        <v>108507200</v>
      </c>
      <c r="X19" s="65">
        <f>IFERROR(SUMPRODUCT($B19:B$25,$P19:P$25)-$B19*SUM($P19:P$25),0)</f>
        <v>1228400</v>
      </c>
      <c r="Y19" s="66">
        <f t="shared" si="8"/>
        <v>109735600</v>
      </c>
      <c r="Z19" s="72">
        <f t="shared" si="9"/>
        <v>15300</v>
      </c>
    </row>
    <row r="20" spans="1:26">
      <c r="A20" s="42">
        <v>12</v>
      </c>
      <c r="B20" s="46">
        <f>NIFTY_dump!$AB$4+600</f>
        <v>15400</v>
      </c>
      <c r="C20" s="44" t="str">
        <f t="shared" si="0"/>
        <v>BULLISH</v>
      </c>
      <c r="D20" s="44" t="str">
        <f t="shared" si="1"/>
        <v>Long Buildup</v>
      </c>
      <c r="E20" s="70" t="str">
        <f t="shared" si="2"/>
        <v>UP</v>
      </c>
      <c r="F20" s="70" t="str">
        <f t="shared" si="3"/>
        <v>UP</v>
      </c>
      <c r="G20" s="44">
        <f>VLOOKUP(B20,'Data restructured'!$B$3:$H$300,7,0)</f>
        <v>16.88</v>
      </c>
      <c r="H20" s="44">
        <f>VLOOKUP(B20,'Data restructured'!$B$3:$H$300,6,0)</f>
        <v>9408</v>
      </c>
      <c r="I20" s="44">
        <f>VLOOKUP(B20,'Data restructured'!$B$3:$H$300,5,0)</f>
        <v>7810</v>
      </c>
      <c r="J20" s="44">
        <f>VLOOKUP(B20,'Data restructured'!$B$3:$H$300,4,0)</f>
        <v>715</v>
      </c>
      <c r="K20" s="49">
        <f>VLOOKUP(B20,'Data restructured'!$B$3:$H$300,3,0)</f>
        <v>8.4</v>
      </c>
      <c r="L20" s="51">
        <f>VLOOKUP(B20,'Data restructured'!$B$3:$H$300,2,0)</f>
        <v>67.45</v>
      </c>
      <c r="M20" s="51">
        <f>VLOOKUP(B20,'Data restructured'!$B$3:$N$300,8,0)</f>
        <v>590</v>
      </c>
      <c r="N20" s="49">
        <f>VLOOKUP(B20,'Data restructured'!$B$3:$N$300,9,0)</f>
        <v>-92</v>
      </c>
      <c r="O20" s="44">
        <f>VLOOKUP(B20,'Data restructured'!$B$3:$N$300,10,0)</f>
        <v>29</v>
      </c>
      <c r="P20" s="44">
        <f>VLOOKUP(B20,'Data restructured'!$B$3:$N$300,11,0)</f>
        <v>375</v>
      </c>
      <c r="Q20" s="44">
        <f>VLOOKUP(B20,'Data restructured'!$B$3:$N$300,12,0)</f>
        <v>107</v>
      </c>
      <c r="R20" s="44">
        <f>VLOOKUP(B20,'Data restructured'!$B$3:$N$300,13,0)</f>
        <v>20.07</v>
      </c>
      <c r="S20" s="70" t="str">
        <f t="shared" si="4"/>
        <v>DOWN</v>
      </c>
      <c r="T20" s="70" t="str">
        <f t="shared" si="5"/>
        <v>UP</v>
      </c>
      <c r="U20" s="44" t="str">
        <f t="shared" si="6"/>
        <v>Short Buildup</v>
      </c>
      <c r="V20" s="44" t="str">
        <f t="shared" si="7"/>
        <v>BULLISH</v>
      </c>
      <c r="W20" s="65">
        <f>IFERROR($B20*SUM(I$6:$I23)-SUMPRODUCT($B$3:B20,$I$6:I23),0)</f>
        <v>126515700</v>
      </c>
      <c r="X20" s="65">
        <f>IFERROR(SUMPRODUCT($B20:B$25,$P20:P$25)-$B20*SUM($P20:P$25),0)</f>
        <v>663500</v>
      </c>
      <c r="Y20" s="66">
        <f t="shared" si="8"/>
        <v>127179200</v>
      </c>
      <c r="Z20" s="72">
        <f t="shared" si="9"/>
        <v>15400</v>
      </c>
    </row>
    <row r="21" spans="1:26">
      <c r="A21" s="42">
        <v>13</v>
      </c>
      <c r="B21" s="46">
        <f>NIFTY_dump!$AB$4+700</f>
        <v>15500</v>
      </c>
      <c r="C21" s="44" t="str">
        <f t="shared" si="0"/>
        <v>BULLISH</v>
      </c>
      <c r="D21" s="44" t="str">
        <f t="shared" si="1"/>
        <v>Long Buildup</v>
      </c>
      <c r="E21" s="70" t="str">
        <f t="shared" si="2"/>
        <v>UP</v>
      </c>
      <c r="F21" s="70" t="str">
        <f t="shared" si="3"/>
        <v>UP</v>
      </c>
      <c r="G21" s="44">
        <f>VLOOKUP(B21,'Data restructured'!$B$3:$H$300,7,0)</f>
        <v>16.600000000000001</v>
      </c>
      <c r="H21" s="44">
        <f>VLOOKUP(B21,'Data restructured'!$B$3:$H$300,6,0)</f>
        <v>25354</v>
      </c>
      <c r="I21" s="44">
        <f>VLOOKUP(B21,'Data restructured'!$B$3:$H$300,5,0)</f>
        <v>27719</v>
      </c>
      <c r="J21" s="44">
        <f>VLOOKUP(B21,'Data restructured'!$B$3:$H$300,4,0)</f>
        <v>3533</v>
      </c>
      <c r="K21" s="49">
        <f>VLOOKUP(B21,'Data restructured'!$B$3:$H$300,3,0)</f>
        <v>5.6</v>
      </c>
      <c r="L21" s="51">
        <f>VLOOKUP(B21,'Data restructured'!$B$3:$H$300,2,0)</f>
        <v>48.05</v>
      </c>
      <c r="M21" s="51">
        <f>VLOOKUP(B21,'Data restructured'!$B$3:$N$300,8,0)</f>
        <v>675.6</v>
      </c>
      <c r="N21" s="49">
        <f>VLOOKUP(B21,'Data restructured'!$B$3:$N$300,9,0)</f>
        <v>-92.9</v>
      </c>
      <c r="O21" s="44">
        <f>VLOOKUP(B21,'Data restructured'!$B$3:$N$300,10,0)</f>
        <v>179</v>
      </c>
      <c r="P21" s="44">
        <f>VLOOKUP(B21,'Data restructured'!$B$3:$N$300,11,0)</f>
        <v>4664</v>
      </c>
      <c r="Q21" s="44">
        <f>VLOOKUP(B21,'Data restructured'!$B$3:$N$300,12,0)</f>
        <v>1624</v>
      </c>
      <c r="R21" s="44">
        <f>VLOOKUP(B21,'Data restructured'!$B$3:$N$300,13,0)</f>
        <v>20.57</v>
      </c>
      <c r="S21" s="70" t="str">
        <f t="shared" si="4"/>
        <v>DOWN</v>
      </c>
      <c r="T21" s="70" t="str">
        <f t="shared" si="5"/>
        <v>UP</v>
      </c>
      <c r="U21" s="44" t="str">
        <f t="shared" si="6"/>
        <v>Short Buildup</v>
      </c>
      <c r="V21" s="44" t="str">
        <f t="shared" si="7"/>
        <v>BULLISH</v>
      </c>
      <c r="W21" s="65">
        <f>IFERROR($B21*SUM(I$6:$I24)-SUMPRODUCT($B$3:B21,$I$6:I24),0)</f>
        <v>145384700</v>
      </c>
      <c r="X21" s="65">
        <f>IFERROR(SUMPRODUCT($B21:B$25,$P21:P$25)-$B21*SUM($P21:P$25),0)</f>
        <v>136100</v>
      </c>
      <c r="Y21" s="66">
        <f t="shared" si="8"/>
        <v>145520800</v>
      </c>
      <c r="Z21" s="72">
        <f t="shared" si="9"/>
        <v>15500</v>
      </c>
    </row>
    <row r="22" spans="1:26">
      <c r="A22" s="42">
        <v>14</v>
      </c>
      <c r="B22" s="46">
        <f>NIFTY_dump!$AB$4+800</f>
        <v>15600</v>
      </c>
      <c r="C22" s="44" t="str">
        <f t="shared" si="0"/>
        <v>BULLISH</v>
      </c>
      <c r="D22" s="44" t="str">
        <f t="shared" si="1"/>
        <v>Long Buildup</v>
      </c>
      <c r="E22" s="70" t="str">
        <f t="shared" si="2"/>
        <v>UP</v>
      </c>
      <c r="F22" s="70" t="str">
        <f t="shared" si="3"/>
        <v>UP</v>
      </c>
      <c r="G22" s="44">
        <f>VLOOKUP(B22,'Data restructured'!$B$3:$H$300,7,0)</f>
        <v>16.2</v>
      </c>
      <c r="H22" s="44">
        <f>VLOOKUP(B22,'Data restructured'!$B$3:$H$300,6,0)</f>
        <v>7867</v>
      </c>
      <c r="I22" s="44">
        <f>VLOOKUP(B22,'Data restructured'!$B$3:$H$300,5,0)</f>
        <v>10808</v>
      </c>
      <c r="J22" s="44">
        <f>VLOOKUP(B22,'Data restructured'!$B$3:$H$300,4,0)</f>
        <v>780</v>
      </c>
      <c r="K22" s="49">
        <f>VLOOKUP(B22,'Data restructured'!$B$3:$H$300,3,0)</f>
        <v>3.5</v>
      </c>
      <c r="L22" s="51">
        <f>VLOOKUP(B22,'Data restructured'!$B$3:$H$300,2,0)</f>
        <v>32.049999999999997</v>
      </c>
      <c r="M22" s="51">
        <f>VLOOKUP(B22,'Data restructured'!$B$3:$N$300,8,0)</f>
        <v>752.25</v>
      </c>
      <c r="N22" s="49">
        <f>VLOOKUP(B22,'Data restructured'!$B$3:$N$300,9,0)</f>
        <v>-105.7</v>
      </c>
      <c r="O22" s="44">
        <f>VLOOKUP(B22,'Data restructured'!$B$3:$N$300,10,0)</f>
        <v>5</v>
      </c>
      <c r="P22" s="44">
        <f>VLOOKUP(B22,'Data restructured'!$B$3:$N$300,11,0)</f>
        <v>140</v>
      </c>
      <c r="Q22" s="44">
        <f>VLOOKUP(B22,'Data restructured'!$B$3:$N$300,12,0)</f>
        <v>9</v>
      </c>
      <c r="R22" s="44">
        <f>VLOOKUP(B22,'Data restructured'!$B$3:$N$300,13,0)</f>
        <v>20.14</v>
      </c>
      <c r="S22" s="70" t="str">
        <f t="shared" si="4"/>
        <v>DOWN</v>
      </c>
      <c r="T22" s="70" t="str">
        <f t="shared" si="5"/>
        <v>UP</v>
      </c>
      <c r="U22" s="44" t="str">
        <f t="shared" si="6"/>
        <v>Short Buildup</v>
      </c>
      <c r="V22" s="44" t="str">
        <f t="shared" si="7"/>
        <v>BULLISH</v>
      </c>
      <c r="W22" s="65">
        <f>IFERROR($B22*SUM(I$6:$I25)-SUMPRODUCT($B$3:B22,$I$6:I25),0)</f>
        <v>164873400</v>
      </c>
      <c r="X22" s="65">
        <f>IFERROR(SUMPRODUCT($B22:B$25,$P22:P$25)-$B22*SUM($P22:P$25),0)</f>
        <v>75100</v>
      </c>
      <c r="Y22" s="66">
        <f t="shared" si="8"/>
        <v>164948500</v>
      </c>
      <c r="Z22" s="72">
        <f t="shared" si="9"/>
        <v>15600</v>
      </c>
    </row>
    <row r="23" spans="1:26">
      <c r="A23" s="42">
        <v>15</v>
      </c>
      <c r="B23" s="46">
        <f>NIFTY_dump!$AB$4+900</f>
        <v>15700</v>
      </c>
      <c r="C23" s="44" t="str">
        <f t="shared" si="0"/>
        <v>BULLISH</v>
      </c>
      <c r="D23" s="44" t="str">
        <f t="shared" si="1"/>
        <v>Long Buildup</v>
      </c>
      <c r="E23" s="70" t="str">
        <f t="shared" si="2"/>
        <v>UP</v>
      </c>
      <c r="F23" s="70" t="str">
        <f t="shared" si="3"/>
        <v>UP</v>
      </c>
      <c r="G23" s="44">
        <f>VLOOKUP(B23,'Data restructured'!$B$3:$H$300,7,0)</f>
        <v>16.010000000000002</v>
      </c>
      <c r="H23" s="44">
        <f>VLOOKUP(B23,'Data restructured'!$B$3:$H$300,6,0)</f>
        <v>7032</v>
      </c>
      <c r="I23" s="44">
        <f>VLOOKUP(B23,'Data restructured'!$B$3:$H$300,5,0)</f>
        <v>8605</v>
      </c>
      <c r="J23" s="44">
        <f>VLOOKUP(B23,'Data restructured'!$B$3:$H$300,4,0)</f>
        <v>469</v>
      </c>
      <c r="K23" s="49">
        <f>VLOOKUP(B23,'Data restructured'!$B$3:$H$300,3,0)</f>
        <v>2.4</v>
      </c>
      <c r="L23" s="51">
        <f>VLOOKUP(B23,'Data restructured'!$B$3:$H$300,2,0)</f>
        <v>21.7</v>
      </c>
      <c r="M23" s="51">
        <f>VLOOKUP(B23,'Data restructured'!$B$3:$N$300,8,0)</f>
        <v>828.95</v>
      </c>
      <c r="N23" s="49">
        <f>VLOOKUP(B23,'Data restructured'!$B$3:$N$300,9,0)</f>
        <v>-115.55</v>
      </c>
      <c r="O23" s="44">
        <f>VLOOKUP(B23,'Data restructured'!$B$3:$N$300,10,0)</f>
        <v>-2</v>
      </c>
      <c r="P23" s="44">
        <f>VLOOKUP(B23,'Data restructured'!$B$3:$N$300,11,0)</f>
        <v>221</v>
      </c>
      <c r="Q23" s="44">
        <f>VLOOKUP(B23,'Data restructured'!$B$3:$N$300,12,0)</f>
        <v>11</v>
      </c>
      <c r="R23" s="44">
        <f>VLOOKUP(B23,'Data restructured'!$B$3:$N$300,13,0)</f>
        <v>19.37</v>
      </c>
      <c r="S23" s="70" t="str">
        <f t="shared" si="4"/>
        <v>DOWN</v>
      </c>
      <c r="T23" s="70" t="str">
        <f t="shared" si="5"/>
        <v>DOWN</v>
      </c>
      <c r="U23" s="44" t="str">
        <f t="shared" si="6"/>
        <v>Long Liquidation</v>
      </c>
      <c r="V23" s="44" t="str">
        <f t="shared" si="7"/>
        <v>BULLISH</v>
      </c>
      <c r="W23" s="65">
        <f>IFERROR($B23*SUM(I$6:$I26)-SUMPRODUCT($B$3:B23,$I$6:I26),0)</f>
        <v>184689800</v>
      </c>
      <c r="X23" s="65">
        <f>IFERROR(SUMPRODUCT($B23:B$25,$P23:P$25)-$B23*SUM($P23:P$25),0)</f>
        <v>28100</v>
      </c>
      <c r="Y23" s="66">
        <f t="shared" si="8"/>
        <v>184717900</v>
      </c>
      <c r="Z23" s="72">
        <f t="shared" si="9"/>
        <v>15700</v>
      </c>
    </row>
    <row r="24" spans="1:26">
      <c r="A24" s="42">
        <v>16</v>
      </c>
      <c r="B24" s="46">
        <f>NIFTY_dump!$AB$4+1000</f>
        <v>15800</v>
      </c>
      <c r="C24" s="44" t="str">
        <f t="shared" si="0"/>
        <v>BULLISH</v>
      </c>
      <c r="D24" s="44" t="str">
        <f t="shared" si="1"/>
        <v>Short covering</v>
      </c>
      <c r="E24" s="70" t="str">
        <f t="shared" si="2"/>
        <v>DOWN</v>
      </c>
      <c r="F24" s="70" t="str">
        <f t="shared" si="3"/>
        <v>UP</v>
      </c>
      <c r="G24" s="44">
        <f>VLOOKUP(B24,'Data restructured'!$B$3:$H$300,7,0)</f>
        <v>15.94</v>
      </c>
      <c r="H24" s="44">
        <f>VLOOKUP(B24,'Data restructured'!$B$3:$H$300,6,0)</f>
        <v>5546</v>
      </c>
      <c r="I24" s="44">
        <f>VLOOKUP(B24,'Data restructured'!$B$3:$H$300,5,0)</f>
        <v>6197</v>
      </c>
      <c r="J24" s="44">
        <f>VLOOKUP(B24,'Data restructured'!$B$3:$H$300,4,0)</f>
        <v>-221</v>
      </c>
      <c r="K24" s="49">
        <f>VLOOKUP(B24,'Data restructured'!$B$3:$H$300,3,0)</f>
        <v>2</v>
      </c>
      <c r="L24" s="51">
        <f>VLOOKUP(B24,'Data restructured'!$B$3:$H$300,2,0)</f>
        <v>14.65</v>
      </c>
      <c r="M24" s="51">
        <f>VLOOKUP(B24,'Data restructured'!$B$3:$N$300,8,0)</f>
        <v>925</v>
      </c>
      <c r="N24" s="49">
        <f>VLOOKUP(B24,'Data restructured'!$B$3:$N$300,9,0)</f>
        <v>-111.8</v>
      </c>
      <c r="O24" s="44">
        <f>VLOOKUP(B24,'Data restructured'!$B$3:$N$300,10,0)</f>
        <v>2</v>
      </c>
      <c r="P24" s="44">
        <f>VLOOKUP(B24,'Data restructured'!$B$3:$N$300,11,0)</f>
        <v>217</v>
      </c>
      <c r="Q24" s="44">
        <f>VLOOKUP(B24,'Data restructured'!$B$3:$N$300,12,0)</f>
        <v>18</v>
      </c>
      <c r="R24" s="44">
        <f>VLOOKUP(B24,'Data restructured'!$B$3:$N$300,13,0)</f>
        <v>20.51</v>
      </c>
      <c r="S24" s="70" t="str">
        <f t="shared" si="4"/>
        <v>DOWN</v>
      </c>
      <c r="T24" s="70" t="str">
        <f t="shared" si="5"/>
        <v>UP</v>
      </c>
      <c r="U24" s="44" t="str">
        <f t="shared" si="6"/>
        <v>Short Buildup</v>
      </c>
      <c r="V24" s="44" t="str">
        <f t="shared" si="7"/>
        <v>BULLISH</v>
      </c>
      <c r="W24" s="65">
        <f>IFERROR($B24*SUM(I$6:$I27)-SUMPRODUCT($B$3:B24,$I$6:I27),0)</f>
        <v>204506200</v>
      </c>
      <c r="X24" s="65">
        <f>IFERROR(SUMPRODUCT($B24:B$25,$P24:P$25)-$B24*SUM($P24:P$25),0)</f>
        <v>3200</v>
      </c>
      <c r="Y24" s="66">
        <f t="shared" si="8"/>
        <v>204509400</v>
      </c>
      <c r="Z24" s="72">
        <f t="shared" si="9"/>
        <v>15800</v>
      </c>
    </row>
    <row r="25" spans="1:26" ht="12.75" thickBot="1">
      <c r="A25" s="42">
        <v>17</v>
      </c>
      <c r="B25" s="47">
        <f>NIFTY_dump!$AB$4+1100</f>
        <v>15900</v>
      </c>
      <c r="C25" s="48" t="str">
        <f t="shared" si="0"/>
        <v>BULLISH</v>
      </c>
      <c r="D25" s="48" t="str">
        <f t="shared" si="1"/>
        <v>Long Buildup</v>
      </c>
      <c r="E25" s="71" t="str">
        <f t="shared" si="2"/>
        <v>UP</v>
      </c>
      <c r="F25" s="71" t="str">
        <f t="shared" si="3"/>
        <v>UP</v>
      </c>
      <c r="G25" s="48">
        <f>VLOOKUP(B25,'Data restructured'!$B$3:$H$300,7,0)</f>
        <v>15.98</v>
      </c>
      <c r="H25" s="48">
        <f>VLOOKUP(B25,'Data restructured'!$B$3:$H$300,6,0)</f>
        <v>3381</v>
      </c>
      <c r="I25" s="48">
        <f>VLOOKUP(B25,'Data restructured'!$B$3:$H$300,5,0)</f>
        <v>3277</v>
      </c>
      <c r="J25" s="48">
        <f>VLOOKUP(B25,'Data restructured'!$B$3:$H$300,4,0)</f>
        <v>280</v>
      </c>
      <c r="K25" s="52">
        <f>VLOOKUP(B25,'Data restructured'!$B$3:$H$300,3,0)</f>
        <v>0.5</v>
      </c>
      <c r="L25" s="53">
        <f>VLOOKUP(B25,'Data restructured'!$B$3:$H$300,2,0)</f>
        <v>9.75</v>
      </c>
      <c r="M25" s="53">
        <f>VLOOKUP(B25,'Data restructured'!$B$3:$N$300,8,0)</f>
        <v>1005.85</v>
      </c>
      <c r="N25" s="52">
        <f>VLOOKUP(B25,'Data restructured'!$B$3:$N$300,9,0)</f>
        <v>-115.65</v>
      </c>
      <c r="O25" s="48">
        <f>VLOOKUP(B25,'Data restructured'!$B$3:$N$300,10,0)</f>
        <v>-2</v>
      </c>
      <c r="P25" s="48">
        <f>VLOOKUP(B25,'Data restructured'!$B$3:$N$300,11,0)</f>
        <v>32</v>
      </c>
      <c r="Q25" s="48">
        <f>VLOOKUP(B25,'Data restructured'!$B$3:$N$300,12,0)</f>
        <v>4</v>
      </c>
      <c r="R25" s="48">
        <f>VLOOKUP(B25,'Data restructured'!$B$3:$N$300,13,0)</f>
        <v>18.86</v>
      </c>
      <c r="S25" s="71" t="str">
        <f t="shared" si="4"/>
        <v>DOWN</v>
      </c>
      <c r="T25" s="71" t="str">
        <f t="shared" si="5"/>
        <v>DOWN</v>
      </c>
      <c r="U25" s="48" t="str">
        <f t="shared" si="6"/>
        <v>Long Liquidation</v>
      </c>
      <c r="V25" s="48" t="str">
        <f t="shared" si="7"/>
        <v>BULLISH</v>
      </c>
      <c r="W25" s="67">
        <f>IFERROR($B25*SUM(I$6:$I28)-SUMPRODUCT($B$3:B25,$I$6:I28),0)</f>
        <v>224322600</v>
      </c>
      <c r="X25" s="67">
        <f>IFERROR(SUMPRODUCT($B25:B$25,$P25:P$25)-$B25*SUM($P25:P$25),0)</f>
        <v>0</v>
      </c>
      <c r="Y25" s="68">
        <f t="shared" si="8"/>
        <v>224322600</v>
      </c>
      <c r="Z25" s="72">
        <f t="shared" si="9"/>
        <v>15900</v>
      </c>
    </row>
  </sheetData>
  <conditionalFormatting sqref="D3:D25">
    <cfRule type="cellIs" dxfId="29" priority="22" operator="equal">
      <formula>"Long Buildup"</formula>
    </cfRule>
    <cfRule type="cellIs" dxfId="28" priority="24" operator="equal">
      <formula>"Short Buildup"</formula>
    </cfRule>
    <cfRule type="containsText" dxfId="27" priority="26" operator="containsText" text="Long Liquidation">
      <formula>NOT(ISERROR(SEARCH("Long Liquidation",D3)))</formula>
    </cfRule>
  </conditionalFormatting>
  <conditionalFormatting sqref="D33">
    <cfRule type="containsText" dxfId="26" priority="25" operator="containsText" text="Short Buildup">
      <formula>NOT(ISERROR(SEARCH("Short Buildup",D33)))</formula>
    </cfRule>
  </conditionalFormatting>
  <conditionalFormatting sqref="D34">
    <cfRule type="cellIs" dxfId="25" priority="23" operator="equal">
      <formula>"Short covering"</formula>
    </cfRule>
  </conditionalFormatting>
  <conditionalFormatting sqref="U3:U25">
    <cfRule type="cellIs" dxfId="24" priority="19" operator="equal">
      <formula>"Long Buildup"</formula>
    </cfRule>
    <cfRule type="cellIs" dxfId="23" priority="20" operator="equal">
      <formula>"Short Buildup"</formula>
    </cfRule>
    <cfRule type="containsText" dxfId="22" priority="21" operator="containsText" text="Long Liquidation">
      <formula>NOT(ISERROR(SEARCH("Long Liquidation",U3)))</formula>
    </cfRule>
  </conditionalFormatting>
  <conditionalFormatting sqref="D3:D25 U3:U25">
    <cfRule type="containsText" dxfId="21" priority="18" operator="containsText" text="Short covering">
      <formula>NOT(ISERROR(SEARCH("Short covering",D3)))</formula>
    </cfRule>
  </conditionalFormatting>
  <conditionalFormatting sqref="C3:C25 V3:V25">
    <cfRule type="cellIs" dxfId="20" priority="16" operator="equal">
      <formula>"BULLISH"</formula>
    </cfRule>
    <cfRule type="containsText" dxfId="19" priority="17" operator="containsText" text="BEARISH">
      <formula>NOT(ISERROR(SEARCH("BEARISH",C3)))</formula>
    </cfRule>
  </conditionalFormatting>
  <conditionalFormatting sqref="H3:H25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{D082D558-3332-4BC8-87D9-B5A622B2520C}</x14:id>
        </ext>
      </extLst>
    </cfRule>
  </conditionalFormatting>
  <conditionalFormatting sqref="Q3:Q25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{397EA604-170D-4D7F-910A-B69710179612}</x14:id>
        </ext>
      </extLst>
    </cfRule>
  </conditionalFormatting>
  <conditionalFormatting sqref="I3:I25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{98A3D8C9-EB3C-4F4B-8F9D-8F5F1CD2F4E4}</x14:id>
        </ext>
      </extLst>
    </cfRule>
  </conditionalFormatting>
  <conditionalFormatting sqref="J3:J2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{0C24F8D9-90AB-43CF-9D98-AE274EFD0772}</x14:id>
        </ext>
      </extLst>
    </cfRule>
  </conditionalFormatting>
  <conditionalFormatting sqref="P3:P25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{D9FB66FC-A99E-4FC3-9956-D2FFA1A440FB}</x14:id>
        </ext>
      </extLst>
    </cfRule>
  </conditionalFormatting>
  <conditionalFormatting sqref="O3:O2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{84867C94-FA31-4B59-999F-3EE92D70DF60}</x14:id>
        </ext>
      </extLst>
    </cfRule>
  </conditionalFormatting>
  <conditionalFormatting sqref="K3:K2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{F9E54DEB-BE3E-4B87-919E-582554119208}</x14:id>
        </ext>
      </extLst>
    </cfRule>
  </conditionalFormatting>
  <conditionalFormatting sqref="N3:N2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{E8F166CF-A683-4128-9E52-43BD8BE63A5F}</x14:id>
        </ext>
      </extLst>
    </cfRule>
  </conditionalFormatting>
  <conditionalFormatting sqref="L3:M25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{4F28C581-2BBF-4ED5-B666-91EE653A38C5}</x14:id>
        </ext>
      </extLst>
    </cfRule>
  </conditionalFormatting>
  <conditionalFormatting sqref="E3:F25 S3:T25">
    <cfRule type="containsText" dxfId="18" priority="5" operator="containsText" text="UP">
      <formula>NOT(ISERROR(SEARCH("UP",E3)))</formula>
    </cfRule>
    <cfRule type="containsText" dxfId="17" priority="6" operator="containsText" text="DOWN">
      <formula>NOT(ISERROR(SEARCH("DOWN",E3)))</formula>
    </cfRule>
  </conditionalFormatting>
  <conditionalFormatting sqref="Y3:Y25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{4DDB7612-35B5-42B7-B906-6B3849B34FF4}</x14:id>
        </ext>
      </extLst>
    </cfRule>
  </conditionalFormatting>
  <conditionalFormatting sqref="AB4">
    <cfRule type="cellIs" dxfId="16" priority="2" operator="equal">
      <formula>"BULLISH"</formula>
    </cfRule>
    <cfRule type="containsText" dxfId="15" priority="3" operator="containsText" text="BEARISH">
      <formula>NOT(ISERROR(SEARCH("BEARISH",AB4)))</formula>
    </cfRule>
  </conditionalFormatting>
  <conditionalFormatting sqref="AB3">
    <cfRule type="colorScale" priority="1">
      <colorScale>
        <cfvo type="num" val="0"/>
        <cfvo type="num" val="0.5"/>
        <cfvo type="num" val="1"/>
        <color rgb="FF00B050"/>
        <color rgb="FFFFEB84"/>
        <color rgb="FFFF000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82D558-3332-4BC8-87D9-B5A622B252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H3:H25</xm:sqref>
        </x14:conditionalFormatting>
        <x14:conditionalFormatting xmlns:xm="http://schemas.microsoft.com/office/excel/2006/main">
          <x14:cfRule type="dataBar" id="{397EA604-170D-4D7F-910A-B697101796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Q3:Q25</xm:sqref>
        </x14:conditionalFormatting>
        <x14:conditionalFormatting xmlns:xm="http://schemas.microsoft.com/office/excel/2006/main">
          <x14:cfRule type="dataBar" id="{98A3D8C9-EB3C-4F4B-8F9D-8F5F1CD2F4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I3:I25</xm:sqref>
        </x14:conditionalFormatting>
        <x14:conditionalFormatting xmlns:xm="http://schemas.microsoft.com/office/excel/2006/main">
          <x14:cfRule type="dataBar" id="{0C24F8D9-90AB-43CF-9D98-AE274EFD07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J3:J25</xm:sqref>
        </x14:conditionalFormatting>
        <x14:conditionalFormatting xmlns:xm="http://schemas.microsoft.com/office/excel/2006/main">
          <x14:cfRule type="dataBar" id="{D9FB66FC-A99E-4FC3-9956-D2FFA1A440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P3:P25</xm:sqref>
        </x14:conditionalFormatting>
        <x14:conditionalFormatting xmlns:xm="http://schemas.microsoft.com/office/excel/2006/main">
          <x14:cfRule type="dataBar" id="{84867C94-FA31-4B59-999F-3EE92D70DF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O3:O25</xm:sqref>
        </x14:conditionalFormatting>
        <x14:conditionalFormatting xmlns:xm="http://schemas.microsoft.com/office/excel/2006/main">
          <x14:cfRule type="dataBar" id="{F9E54DEB-BE3E-4B87-919E-5825541192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K3:K25</xm:sqref>
        </x14:conditionalFormatting>
        <x14:conditionalFormatting xmlns:xm="http://schemas.microsoft.com/office/excel/2006/main">
          <x14:cfRule type="dataBar" id="{E8F166CF-A683-4128-9E52-43BD8BE63A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N3:N25</xm:sqref>
        </x14:conditionalFormatting>
        <x14:conditionalFormatting xmlns:xm="http://schemas.microsoft.com/office/excel/2006/main">
          <x14:cfRule type="dataBar" id="{4F28C581-2BBF-4ED5-B666-91EE653A38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L3:M25</xm:sqref>
        </x14:conditionalFormatting>
        <x14:conditionalFormatting xmlns:xm="http://schemas.microsoft.com/office/excel/2006/main">
          <x14:cfRule type="dataBar" id="{4DDB7612-35B5-42B7-B906-6B3849B34FF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Y3:Y25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F1003"/>
  <sheetViews>
    <sheetView showGridLines="0" tabSelected="1" topLeftCell="A10" zoomScale="80" zoomScaleNormal="80" workbookViewId="0">
      <pane xSplit="1" topLeftCell="B1" activePane="topRight" state="frozen"/>
      <selection activeCell="A10" sqref="A10"/>
      <selection pane="topRight" activeCell="V14" sqref="V14"/>
    </sheetView>
  </sheetViews>
  <sheetFormatPr defaultRowHeight="15"/>
  <cols>
    <col min="1" max="1" width="1.5703125" customWidth="1"/>
    <col min="2" max="2" width="5.7109375" customWidth="1"/>
    <col min="5" max="5" width="5.7109375" customWidth="1"/>
    <col min="7" max="7" width="9.140625" customWidth="1"/>
    <col min="8" max="8" width="5.7109375" customWidth="1"/>
    <col min="11" max="11" width="5.7109375" customWidth="1"/>
    <col min="14" max="14" width="5.7109375" customWidth="1"/>
    <col min="28" max="28" width="14.85546875" bestFit="1" customWidth="1"/>
    <col min="29" max="29" width="44.5703125" bestFit="1" customWidth="1"/>
    <col min="30" max="30" width="2.28515625" bestFit="1" customWidth="1"/>
    <col min="31" max="31" width="45.85546875" bestFit="1" customWidth="1"/>
    <col min="32" max="32" width="2.28515625" bestFit="1" customWidth="1"/>
    <col min="33" max="33" width="7" customWidth="1"/>
    <col min="34" max="34" width="21.42578125" customWidth="1"/>
    <col min="40" max="40" width="4.42578125" customWidth="1"/>
    <col min="41" max="41" width="34.140625" style="93" bestFit="1" customWidth="1"/>
    <col min="42" max="42" width="10" bestFit="1" customWidth="1"/>
    <col min="43" max="43" width="10" customWidth="1"/>
    <col min="44" max="44" width="10" bestFit="1" customWidth="1"/>
    <col min="45" max="45" width="10" customWidth="1"/>
    <col min="52" max="52" width="13.42578125" bestFit="1" customWidth="1"/>
    <col min="53" max="53" width="13.42578125" customWidth="1"/>
    <col min="54" max="54" width="11.7109375" bestFit="1" customWidth="1"/>
  </cols>
  <sheetData>
    <row r="1" spans="2:58" ht="6" customHeight="1" thickBot="1"/>
    <row r="2" spans="2:58" ht="15" customHeight="1">
      <c r="B2" s="101" t="s">
        <v>56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3"/>
      <c r="AB2" s="1" t="s">
        <v>60</v>
      </c>
      <c r="AC2" s="1" t="s">
        <v>61</v>
      </c>
      <c r="AD2" s="1"/>
      <c r="AE2" s="1"/>
      <c r="AP2" s="124" t="s">
        <v>79</v>
      </c>
      <c r="AQ2" s="124"/>
      <c r="AR2" s="118" t="s">
        <v>80</v>
      </c>
      <c r="AS2" s="118"/>
      <c r="AT2" s="118" t="s">
        <v>81</v>
      </c>
      <c r="AU2" s="118"/>
      <c r="AV2" s="118" t="s">
        <v>82</v>
      </c>
      <c r="AW2" s="118"/>
    </row>
    <row r="3" spans="2:58">
      <c r="B3" s="104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6"/>
      <c r="AC3" t="s">
        <v>66</v>
      </c>
      <c r="AE3" t="s">
        <v>67</v>
      </c>
      <c r="AG3" t="s">
        <v>71</v>
      </c>
      <c r="AH3" t="s">
        <v>70</v>
      </c>
      <c r="AO3" s="93" t="s">
        <v>74</v>
      </c>
      <c r="AP3">
        <f>$AD$4</f>
        <v>1</v>
      </c>
      <c r="AQ3">
        <f>$AF$4</f>
        <v>1</v>
      </c>
      <c r="AR3">
        <f>$AD$5</f>
        <v>2</v>
      </c>
      <c r="AS3">
        <f>$AF$5</f>
        <v>2</v>
      </c>
      <c r="AT3">
        <f>$AD$6</f>
        <v>3</v>
      </c>
      <c r="AU3">
        <f>$AF$6</f>
        <v>2</v>
      </c>
      <c r="AV3">
        <f>$AD$7</f>
        <v>4</v>
      </c>
      <c r="AW3">
        <f>$AF$7</f>
        <v>1</v>
      </c>
      <c r="AZ3" t="s">
        <v>83</v>
      </c>
      <c r="BB3" s="1" t="s">
        <v>84</v>
      </c>
      <c r="BC3" t="s">
        <v>79</v>
      </c>
      <c r="BD3" t="s">
        <v>85</v>
      </c>
      <c r="BE3" t="s">
        <v>81</v>
      </c>
      <c r="BF3" t="s">
        <v>86</v>
      </c>
    </row>
    <row r="4" spans="2:58" ht="15.75" thickBot="1">
      <c r="B4" s="107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9"/>
      <c r="AC4" t="s">
        <v>62</v>
      </c>
      <c r="AD4">
        <v>1</v>
      </c>
      <c r="AE4" t="s">
        <v>68</v>
      </c>
      <c r="AF4">
        <v>1</v>
      </c>
      <c r="AG4">
        <v>1</v>
      </c>
      <c r="AH4" s="92">
        <f>IF('Data restructured'!B3=0,"",'Data restructured'!B3)</f>
        <v>12800</v>
      </c>
      <c r="AI4">
        <v>37</v>
      </c>
      <c r="AJ4">
        <f>VLOOKUP(AI4,$AG$4:$AH$300,2,0)</f>
        <v>14600</v>
      </c>
      <c r="AL4" t="s">
        <v>75</v>
      </c>
      <c r="AM4" s="119">
        <f>MIN(AH4:AH300)</f>
        <v>12800</v>
      </c>
      <c r="AN4" s="120"/>
      <c r="AO4" s="92">
        <f>$AM$4</f>
        <v>12800</v>
      </c>
      <c r="AP4">
        <f>IFERROR(IF($AP$3=1,MAX(AO4-$AJ$4,0),IF($AP$3=2,MAX($AJ$4-AO4,0),IF($AP$3=3,AO4,0))),"")</f>
        <v>0</v>
      </c>
      <c r="AQ4">
        <f>IFERROR(IF($AQ$3=1,AP4*1,IF($AQ$3=2,AP4*-1,0)),"")</f>
        <v>0</v>
      </c>
      <c r="AR4">
        <f>IFERROR(IF($AR$3=1,MAX(AO4-$AJ$5,0),IF($AR$3=2,MAX($AJ$5-AO4,0),IF($AR$3=3,AO4,0))),"")</f>
        <v>100</v>
      </c>
      <c r="AS4">
        <f>IFERROR(IF($AS$3=1,AR4*1,IF($AS$3=2,AR4*-1,0)),"")</f>
        <v>-100</v>
      </c>
      <c r="AT4">
        <f>IFERROR(IF($AT$3=1,MAX(AO4-$AJ$6,0),IF($AT$3=2,MAX($AJ$6-AO4,0),IF($AT$3=3,AS4,0))),"")</f>
        <v>-100</v>
      </c>
      <c r="AU4">
        <f>IFERROR(IF($AU$3=1,AT4*1,IF($AU$3=2,AT4*-1,0)),"")</f>
        <v>100</v>
      </c>
      <c r="AV4">
        <f>IFERROR(IF($AV$3=1,MAX(AO4-$AJ$7,0),IF($AV$3=2,MAX($AJ$7-AO4,0),IF($AV$3=3,AO4,0))),"")</f>
        <v>0</v>
      </c>
      <c r="AW4">
        <f>IFERROR(IF($AW$3=1,AV4*1,IF($AW$3=2,AV4*-1,0)),"")</f>
        <v>0</v>
      </c>
      <c r="AX4">
        <f>IF(OR(AQ4="",AS4="",AU4="",AW4=""),"",SUM(AQ4,AS4,AU4,AW4))</f>
        <v>0</v>
      </c>
      <c r="AZ4" s="38">
        <v>1</v>
      </c>
      <c r="BA4" s="38">
        <f>VLOOKUP(AZ4,$AN$5:$AO$1000,2,0)</f>
        <v>12810</v>
      </c>
      <c r="BB4">
        <f>VLOOKUP(AZ4,$AN:$AX,11,0)</f>
        <v>0</v>
      </c>
      <c r="BC4">
        <f>VLOOKUP(AZ4,$AN:$AQ,4,0)</f>
        <v>0</v>
      </c>
      <c r="BD4">
        <f>VLOOKUP(AZ4,$AN:$AS,6,0)</f>
        <v>-90</v>
      </c>
      <c r="BE4">
        <f>VLOOKUP(AZ4,$AN:$AU,8,0)</f>
        <v>90</v>
      </c>
      <c r="BF4">
        <f>VLOOKUP(AZ4,$AN:$AW,10,0)</f>
        <v>0</v>
      </c>
    </row>
    <row r="5" spans="2:58">
      <c r="B5" s="110" t="s">
        <v>59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2"/>
      <c r="AC5" t="s">
        <v>63</v>
      </c>
      <c r="AD5">
        <v>2</v>
      </c>
      <c r="AE5" t="s">
        <v>69</v>
      </c>
      <c r="AF5">
        <v>2</v>
      </c>
      <c r="AG5">
        <v>2</v>
      </c>
      <c r="AH5" s="92">
        <f>IF('Data restructured'!B4=0,"",'Data restructured'!B4)</f>
        <v>12850</v>
      </c>
      <c r="AI5">
        <v>3</v>
      </c>
      <c r="AJ5">
        <f t="shared" ref="AJ5:AJ7" si="0">VLOOKUP(AI5,$AG$4:$AH$300,2,0)</f>
        <v>12900</v>
      </c>
      <c r="AL5" t="s">
        <v>76</v>
      </c>
      <c r="AM5" s="119">
        <f>MAX(AH4:AH300)</f>
        <v>16800</v>
      </c>
      <c r="AN5" s="120">
        <f>1</f>
        <v>1</v>
      </c>
      <c r="AO5" s="93">
        <f>IF($AO$4+AN5*$AM$7&gt;$AM$5,"",$AO$4+AN5*$AM$7)</f>
        <v>12810</v>
      </c>
      <c r="AP5">
        <f t="shared" ref="AP5:AP68" si="1">IFERROR(IF($AP$3=1,MAX(AO5-$AJ$4,0),IF($AP$3=2,MAX($AJ$4-AO5,0),IF($AP$3=3,AO5,0))),"")</f>
        <v>0</v>
      </c>
      <c r="AQ5">
        <f t="shared" ref="AQ5:AQ68" si="2">IFERROR(IF($AQ$3=1,AP5*1,IF($AQ$3=2,AP5*-1,0)),"")</f>
        <v>0</v>
      </c>
      <c r="AR5">
        <f t="shared" ref="AR5:AR68" si="3">IFERROR(IF($AR$3=1,MAX(AO5-$AJ$5,0),IF($AR$3=2,MAX($AJ$5-AO5,0),IF($AR$3=3,AO5,0))),"")</f>
        <v>90</v>
      </c>
      <c r="AS5">
        <f t="shared" ref="AS5:AS68" si="4">IFERROR(IF($AS$3=1,AR5*1,IF($AS$3=2,AR5*-1,0)),"")</f>
        <v>-90</v>
      </c>
      <c r="AT5">
        <f t="shared" ref="AT5:AT68" si="5">IFERROR(IF($AT$3=1,MAX(AO5-$AJ$6,0),IF($AT$3=2,MAX($AJ$6-AO5,0),IF($AT$3=3,AS5,0))),"")</f>
        <v>-90</v>
      </c>
      <c r="AU5">
        <f t="shared" ref="AU5:AU68" si="6">IFERROR(IF($AU$3=1,AT5*1,IF($AU$3=2,AT5*-1,0)),"")</f>
        <v>90</v>
      </c>
      <c r="AV5">
        <f t="shared" ref="AV5:AV68" si="7">IFERROR(IF($AV$3=1,MAX(AO5-$AJ$7,0),IF($AV$3=2,MAX($AJ$7-AO5,0),IF($AV$3=3,AO5,0))),"")</f>
        <v>0</v>
      </c>
      <c r="AW5">
        <f t="shared" ref="AW5:AW68" si="8">IFERROR(IF($AW$3=1,AV5*1,IF($AW$3=2,AV5*-1,0)),"")</f>
        <v>0</v>
      </c>
      <c r="AX5">
        <f t="shared" ref="AX5:AX68" si="9">IF(OR(AQ5="",AS5="",AU5="",AW5=""),"",SUM(AQ5,AS5,AU5,AW5))</f>
        <v>0</v>
      </c>
      <c r="AZ5" s="38">
        <f>AZ4+1</f>
        <v>2</v>
      </c>
      <c r="BA5" s="38">
        <f t="shared" ref="BA5:BA68" si="10">VLOOKUP(AZ5,$AN$5:$AO$1000,2,0)</f>
        <v>12820</v>
      </c>
      <c r="BB5">
        <f t="shared" ref="BB5:BB68" si="11">VLOOKUP(AZ5,$AN:$AX,11,0)</f>
        <v>0</v>
      </c>
      <c r="BC5">
        <f t="shared" ref="BC5:BC68" si="12">VLOOKUP(AZ5,$AN:$AQ,4,0)</f>
        <v>0</v>
      </c>
      <c r="BD5">
        <f t="shared" ref="BD5:BD68" si="13">VLOOKUP(AZ5,$AN:$AS,6,0)</f>
        <v>-80</v>
      </c>
      <c r="BE5">
        <f t="shared" ref="BE5:BE68" si="14">VLOOKUP(AZ5,$AN:$AU,8,0)</f>
        <v>80</v>
      </c>
      <c r="BF5">
        <f t="shared" ref="BF5:BF68" si="15">VLOOKUP(AZ5,$AN:$AW,10,0)</f>
        <v>0</v>
      </c>
    </row>
    <row r="6" spans="2:58">
      <c r="B6" s="86" t="s">
        <v>57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8"/>
      <c r="AC6" t="s">
        <v>64</v>
      </c>
      <c r="AD6">
        <v>3</v>
      </c>
      <c r="AE6" t="s">
        <v>72</v>
      </c>
      <c r="AF6">
        <v>2</v>
      </c>
      <c r="AG6">
        <v>3</v>
      </c>
      <c r="AH6" s="92">
        <f>IF('Data restructured'!B5=0,"",'Data restructured'!B5)</f>
        <v>12900</v>
      </c>
      <c r="AI6">
        <v>45</v>
      </c>
      <c r="AJ6">
        <f t="shared" si="0"/>
        <v>15000</v>
      </c>
      <c r="AL6" t="s">
        <v>77</v>
      </c>
      <c r="AM6" s="119">
        <f>AM5-AM4</f>
        <v>4000</v>
      </c>
      <c r="AN6" s="120">
        <f>AN5+1</f>
        <v>2</v>
      </c>
      <c r="AO6" s="93">
        <f t="shared" ref="AO6:AO69" si="16">IF($AO$4+AN6*$AM$7&gt;$AM$5,"",$AO$4+AN6*$AM$7)</f>
        <v>12820</v>
      </c>
      <c r="AP6">
        <f t="shared" si="1"/>
        <v>0</v>
      </c>
      <c r="AQ6">
        <f t="shared" si="2"/>
        <v>0</v>
      </c>
      <c r="AR6">
        <f t="shared" si="3"/>
        <v>80</v>
      </c>
      <c r="AS6">
        <f t="shared" si="4"/>
        <v>-80</v>
      </c>
      <c r="AT6">
        <f t="shared" si="5"/>
        <v>-80</v>
      </c>
      <c r="AU6">
        <f t="shared" si="6"/>
        <v>80</v>
      </c>
      <c r="AV6">
        <f t="shared" si="7"/>
        <v>0</v>
      </c>
      <c r="AW6">
        <f t="shared" si="8"/>
        <v>0</v>
      </c>
      <c r="AX6">
        <f t="shared" si="9"/>
        <v>0</v>
      </c>
      <c r="AZ6" s="38">
        <f t="shared" ref="AZ6:AZ69" si="17">AZ5+1</f>
        <v>3</v>
      </c>
      <c r="BA6" s="38">
        <f t="shared" si="10"/>
        <v>12830</v>
      </c>
      <c r="BB6">
        <f t="shared" si="11"/>
        <v>0</v>
      </c>
      <c r="BC6">
        <f t="shared" si="12"/>
        <v>0</v>
      </c>
      <c r="BD6">
        <f t="shared" si="13"/>
        <v>-70</v>
      </c>
      <c r="BE6">
        <f t="shared" si="14"/>
        <v>70</v>
      </c>
      <c r="BF6">
        <f t="shared" si="15"/>
        <v>0</v>
      </c>
    </row>
    <row r="7" spans="2:58" ht="15.75" thickBot="1">
      <c r="B7" s="89" t="s">
        <v>58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AC7" t="s">
        <v>65</v>
      </c>
      <c r="AD7">
        <v>4</v>
      </c>
      <c r="AF7">
        <v>1</v>
      </c>
      <c r="AG7">
        <v>4</v>
      </c>
      <c r="AH7" s="92">
        <f>IF('Data restructured'!B6=0,"",'Data restructured'!B6)</f>
        <v>12950</v>
      </c>
      <c r="AI7">
        <v>53</v>
      </c>
      <c r="AJ7">
        <f t="shared" si="0"/>
        <v>15400</v>
      </c>
      <c r="AL7" t="s">
        <v>78</v>
      </c>
      <c r="AM7">
        <v>10</v>
      </c>
      <c r="AN7" s="120">
        <f t="shared" ref="AN7:AN70" si="18">AN6+1</f>
        <v>3</v>
      </c>
      <c r="AO7" s="93">
        <f t="shared" si="16"/>
        <v>12830</v>
      </c>
      <c r="AP7">
        <f t="shared" si="1"/>
        <v>0</v>
      </c>
      <c r="AQ7">
        <f t="shared" si="2"/>
        <v>0</v>
      </c>
      <c r="AR7">
        <f t="shared" si="3"/>
        <v>70</v>
      </c>
      <c r="AS7">
        <f t="shared" si="4"/>
        <v>-70</v>
      </c>
      <c r="AT7">
        <f t="shared" si="5"/>
        <v>-70</v>
      </c>
      <c r="AU7">
        <f t="shared" si="6"/>
        <v>70</v>
      </c>
      <c r="AV7">
        <f t="shared" si="7"/>
        <v>0</v>
      </c>
      <c r="AW7">
        <f t="shared" si="8"/>
        <v>0</v>
      </c>
      <c r="AX7">
        <f t="shared" si="9"/>
        <v>0</v>
      </c>
      <c r="AZ7" s="38">
        <f t="shared" si="17"/>
        <v>4</v>
      </c>
      <c r="BA7" s="38">
        <f t="shared" si="10"/>
        <v>12840</v>
      </c>
      <c r="BB7">
        <f t="shared" si="11"/>
        <v>0</v>
      </c>
      <c r="BC7">
        <f t="shared" si="12"/>
        <v>0</v>
      </c>
      <c r="BD7">
        <f t="shared" si="13"/>
        <v>-60</v>
      </c>
      <c r="BE7">
        <f t="shared" si="14"/>
        <v>60</v>
      </c>
      <c r="BF7">
        <f t="shared" si="15"/>
        <v>0</v>
      </c>
    </row>
    <row r="8" spans="2:58">
      <c r="AG8">
        <v>5</v>
      </c>
      <c r="AH8" s="92">
        <f>IF('Data restructured'!B7=0,"",'Data restructured'!B7)</f>
        <v>13000</v>
      </c>
      <c r="AN8" s="120">
        <f t="shared" si="18"/>
        <v>4</v>
      </c>
      <c r="AO8" s="93">
        <f t="shared" si="16"/>
        <v>12840</v>
      </c>
      <c r="AP8">
        <f t="shared" si="1"/>
        <v>0</v>
      </c>
      <c r="AQ8">
        <f t="shared" si="2"/>
        <v>0</v>
      </c>
      <c r="AR8">
        <f t="shared" si="3"/>
        <v>60</v>
      </c>
      <c r="AS8">
        <f t="shared" si="4"/>
        <v>-60</v>
      </c>
      <c r="AT8">
        <f t="shared" si="5"/>
        <v>-60</v>
      </c>
      <c r="AU8">
        <f t="shared" si="6"/>
        <v>60</v>
      </c>
      <c r="AV8">
        <f t="shared" si="7"/>
        <v>0</v>
      </c>
      <c r="AW8">
        <f t="shared" si="8"/>
        <v>0</v>
      </c>
      <c r="AX8">
        <f t="shared" si="9"/>
        <v>0</v>
      </c>
      <c r="AZ8" s="38">
        <f t="shared" si="17"/>
        <v>5</v>
      </c>
      <c r="BA8" s="38">
        <f t="shared" si="10"/>
        <v>12850</v>
      </c>
      <c r="BB8">
        <f t="shared" si="11"/>
        <v>0</v>
      </c>
      <c r="BC8">
        <f t="shared" si="12"/>
        <v>0</v>
      </c>
      <c r="BD8">
        <f t="shared" si="13"/>
        <v>-50</v>
      </c>
      <c r="BE8">
        <f t="shared" si="14"/>
        <v>50</v>
      </c>
      <c r="BF8">
        <f t="shared" si="15"/>
        <v>0</v>
      </c>
    </row>
    <row r="9" spans="2:58">
      <c r="AG9">
        <v>6</v>
      </c>
      <c r="AH9" s="92">
        <f>IF('Data restructured'!B8=0,"",'Data restructured'!B8)</f>
        <v>13050</v>
      </c>
      <c r="AN9" s="120">
        <f t="shared" si="18"/>
        <v>5</v>
      </c>
      <c r="AO9" s="93">
        <f t="shared" si="16"/>
        <v>12850</v>
      </c>
      <c r="AP9">
        <f t="shared" si="1"/>
        <v>0</v>
      </c>
      <c r="AQ9">
        <f t="shared" si="2"/>
        <v>0</v>
      </c>
      <c r="AR9">
        <f t="shared" si="3"/>
        <v>50</v>
      </c>
      <c r="AS9">
        <f t="shared" si="4"/>
        <v>-50</v>
      </c>
      <c r="AT9">
        <f t="shared" si="5"/>
        <v>-50</v>
      </c>
      <c r="AU9">
        <f t="shared" si="6"/>
        <v>50</v>
      </c>
      <c r="AV9">
        <f t="shared" si="7"/>
        <v>0</v>
      </c>
      <c r="AW9">
        <f t="shared" si="8"/>
        <v>0</v>
      </c>
      <c r="AX9">
        <f t="shared" si="9"/>
        <v>0</v>
      </c>
      <c r="AZ9" s="38">
        <f t="shared" si="17"/>
        <v>6</v>
      </c>
      <c r="BA9" s="38">
        <f t="shared" si="10"/>
        <v>12860</v>
      </c>
      <c r="BB9">
        <f t="shared" si="11"/>
        <v>0</v>
      </c>
      <c r="BC9">
        <f t="shared" si="12"/>
        <v>0</v>
      </c>
      <c r="BD9">
        <f t="shared" si="13"/>
        <v>-40</v>
      </c>
      <c r="BE9">
        <f t="shared" si="14"/>
        <v>40</v>
      </c>
      <c r="BF9">
        <f t="shared" si="15"/>
        <v>0</v>
      </c>
    </row>
    <row r="10" spans="2:58">
      <c r="AG10">
        <v>7</v>
      </c>
      <c r="AH10" s="92">
        <f>IF('Data restructured'!B9=0,"",'Data restructured'!B9)</f>
        <v>13100</v>
      </c>
      <c r="AN10" s="120">
        <f t="shared" si="18"/>
        <v>6</v>
      </c>
      <c r="AO10" s="93">
        <f t="shared" si="16"/>
        <v>12860</v>
      </c>
      <c r="AP10">
        <f t="shared" si="1"/>
        <v>0</v>
      </c>
      <c r="AQ10">
        <f t="shared" si="2"/>
        <v>0</v>
      </c>
      <c r="AR10">
        <f t="shared" si="3"/>
        <v>40</v>
      </c>
      <c r="AS10">
        <f t="shared" si="4"/>
        <v>-40</v>
      </c>
      <c r="AT10">
        <f t="shared" si="5"/>
        <v>-40</v>
      </c>
      <c r="AU10">
        <f t="shared" si="6"/>
        <v>40</v>
      </c>
      <c r="AV10">
        <f t="shared" si="7"/>
        <v>0</v>
      </c>
      <c r="AW10">
        <f t="shared" si="8"/>
        <v>0</v>
      </c>
      <c r="AX10">
        <f t="shared" si="9"/>
        <v>0</v>
      </c>
      <c r="AZ10" s="38">
        <f t="shared" si="17"/>
        <v>7</v>
      </c>
      <c r="BA10" s="38">
        <f t="shared" si="10"/>
        <v>12870</v>
      </c>
      <c r="BB10">
        <f t="shared" si="11"/>
        <v>0</v>
      </c>
      <c r="BC10">
        <f t="shared" si="12"/>
        <v>0</v>
      </c>
      <c r="BD10">
        <f t="shared" si="13"/>
        <v>-30</v>
      </c>
      <c r="BE10">
        <f t="shared" si="14"/>
        <v>30</v>
      </c>
      <c r="BF10">
        <f t="shared" si="15"/>
        <v>0</v>
      </c>
    </row>
    <row r="11" spans="2:58">
      <c r="AG11">
        <v>8</v>
      </c>
      <c r="AH11" s="92">
        <f>IF('Data restructured'!B10=0,"",'Data restructured'!B10)</f>
        <v>13150</v>
      </c>
      <c r="AN11" s="120">
        <f t="shared" si="18"/>
        <v>7</v>
      </c>
      <c r="AO11" s="93">
        <f t="shared" si="16"/>
        <v>12870</v>
      </c>
      <c r="AP11">
        <f t="shared" si="1"/>
        <v>0</v>
      </c>
      <c r="AQ11">
        <f t="shared" si="2"/>
        <v>0</v>
      </c>
      <c r="AR11">
        <f t="shared" si="3"/>
        <v>30</v>
      </c>
      <c r="AS11">
        <f t="shared" si="4"/>
        <v>-30</v>
      </c>
      <c r="AT11">
        <f t="shared" si="5"/>
        <v>-30</v>
      </c>
      <c r="AU11">
        <f t="shared" si="6"/>
        <v>30</v>
      </c>
      <c r="AV11">
        <f t="shared" si="7"/>
        <v>0</v>
      </c>
      <c r="AW11">
        <f t="shared" si="8"/>
        <v>0</v>
      </c>
      <c r="AX11">
        <f t="shared" si="9"/>
        <v>0</v>
      </c>
      <c r="AZ11" s="38">
        <f t="shared" si="17"/>
        <v>8</v>
      </c>
      <c r="BA11" s="38">
        <f t="shared" si="10"/>
        <v>12880</v>
      </c>
      <c r="BB11">
        <f t="shared" si="11"/>
        <v>0</v>
      </c>
      <c r="BC11">
        <f t="shared" si="12"/>
        <v>0</v>
      </c>
      <c r="BD11">
        <f t="shared" si="13"/>
        <v>-20</v>
      </c>
      <c r="BE11">
        <f t="shared" si="14"/>
        <v>20</v>
      </c>
      <c r="BF11">
        <f t="shared" si="15"/>
        <v>0</v>
      </c>
    </row>
    <row r="12" spans="2:58">
      <c r="AG12">
        <v>9</v>
      </c>
      <c r="AH12" s="92">
        <f>IF('Data restructured'!B11=0,"",'Data restructured'!B11)</f>
        <v>13200</v>
      </c>
      <c r="AN12" s="120">
        <f t="shared" si="18"/>
        <v>8</v>
      </c>
      <c r="AO12" s="93">
        <f t="shared" si="16"/>
        <v>12880</v>
      </c>
      <c r="AP12">
        <f t="shared" si="1"/>
        <v>0</v>
      </c>
      <c r="AQ12">
        <f t="shared" si="2"/>
        <v>0</v>
      </c>
      <c r="AR12">
        <f t="shared" si="3"/>
        <v>20</v>
      </c>
      <c r="AS12">
        <f t="shared" si="4"/>
        <v>-20</v>
      </c>
      <c r="AT12">
        <f t="shared" si="5"/>
        <v>-20</v>
      </c>
      <c r="AU12">
        <f t="shared" si="6"/>
        <v>20</v>
      </c>
      <c r="AV12">
        <f t="shared" si="7"/>
        <v>0</v>
      </c>
      <c r="AW12">
        <f t="shared" si="8"/>
        <v>0</v>
      </c>
      <c r="AX12">
        <f t="shared" si="9"/>
        <v>0</v>
      </c>
      <c r="AZ12" s="38">
        <f t="shared" si="17"/>
        <v>9</v>
      </c>
      <c r="BA12" s="38">
        <f t="shared" si="10"/>
        <v>12890</v>
      </c>
      <c r="BB12">
        <f t="shared" si="11"/>
        <v>0</v>
      </c>
      <c r="BC12">
        <f t="shared" si="12"/>
        <v>0</v>
      </c>
      <c r="BD12">
        <f t="shared" si="13"/>
        <v>-10</v>
      </c>
      <c r="BE12">
        <f t="shared" si="14"/>
        <v>10</v>
      </c>
      <c r="BF12">
        <f t="shared" si="15"/>
        <v>0</v>
      </c>
    </row>
    <row r="13" spans="2:58" ht="13.5" customHeight="1">
      <c r="AG13">
        <v>10</v>
      </c>
      <c r="AH13" s="92">
        <f>IF('Data restructured'!B12=0,"",'Data restructured'!B12)</f>
        <v>13250</v>
      </c>
      <c r="AN13" s="120">
        <f t="shared" si="18"/>
        <v>9</v>
      </c>
      <c r="AO13" s="93">
        <f t="shared" si="16"/>
        <v>12890</v>
      </c>
      <c r="AP13">
        <f t="shared" si="1"/>
        <v>0</v>
      </c>
      <c r="AQ13">
        <f t="shared" si="2"/>
        <v>0</v>
      </c>
      <c r="AR13">
        <f t="shared" si="3"/>
        <v>10</v>
      </c>
      <c r="AS13">
        <f t="shared" si="4"/>
        <v>-10</v>
      </c>
      <c r="AT13">
        <f t="shared" si="5"/>
        <v>-10</v>
      </c>
      <c r="AU13">
        <f t="shared" si="6"/>
        <v>10</v>
      </c>
      <c r="AV13">
        <f t="shared" si="7"/>
        <v>0</v>
      </c>
      <c r="AW13">
        <f t="shared" si="8"/>
        <v>0</v>
      </c>
      <c r="AX13">
        <f t="shared" si="9"/>
        <v>0</v>
      </c>
      <c r="AZ13" s="38">
        <f t="shared" si="17"/>
        <v>10</v>
      </c>
      <c r="BA13" s="38">
        <f t="shared" si="10"/>
        <v>12900</v>
      </c>
      <c r="BB13">
        <f t="shared" si="11"/>
        <v>0</v>
      </c>
      <c r="BC13">
        <f t="shared" si="12"/>
        <v>0</v>
      </c>
      <c r="BD13">
        <f t="shared" si="13"/>
        <v>0</v>
      </c>
      <c r="BE13">
        <f t="shared" si="14"/>
        <v>0</v>
      </c>
      <c r="BF13">
        <f t="shared" si="15"/>
        <v>0</v>
      </c>
    </row>
    <row r="14" spans="2:58">
      <c r="AG14">
        <v>11</v>
      </c>
      <c r="AH14" s="92">
        <f>IF('Data restructured'!B13=0,"",'Data restructured'!B13)</f>
        <v>13300</v>
      </c>
      <c r="AN14" s="120">
        <f t="shared" si="18"/>
        <v>10</v>
      </c>
      <c r="AO14" s="93">
        <f t="shared" si="16"/>
        <v>12900</v>
      </c>
      <c r="AP14">
        <f t="shared" si="1"/>
        <v>0</v>
      </c>
      <c r="AQ14">
        <f t="shared" si="2"/>
        <v>0</v>
      </c>
      <c r="AR14">
        <f t="shared" si="3"/>
        <v>0</v>
      </c>
      <c r="AS14">
        <f t="shared" si="4"/>
        <v>0</v>
      </c>
      <c r="AT14">
        <f t="shared" si="5"/>
        <v>0</v>
      </c>
      <c r="AU14">
        <f t="shared" si="6"/>
        <v>0</v>
      </c>
      <c r="AV14">
        <f t="shared" si="7"/>
        <v>0</v>
      </c>
      <c r="AW14">
        <f t="shared" si="8"/>
        <v>0</v>
      </c>
      <c r="AX14">
        <f t="shared" si="9"/>
        <v>0</v>
      </c>
      <c r="AZ14" s="38">
        <f t="shared" si="17"/>
        <v>11</v>
      </c>
      <c r="BA14" s="38">
        <f t="shared" si="10"/>
        <v>12910</v>
      </c>
      <c r="BB14">
        <f t="shared" si="11"/>
        <v>0</v>
      </c>
      <c r="BC14">
        <f t="shared" si="12"/>
        <v>0</v>
      </c>
      <c r="BD14">
        <f t="shared" si="13"/>
        <v>0</v>
      </c>
      <c r="BE14">
        <f t="shared" si="14"/>
        <v>0</v>
      </c>
      <c r="BF14">
        <f t="shared" si="15"/>
        <v>0</v>
      </c>
    </row>
    <row r="15" spans="2:58">
      <c r="AG15">
        <v>12</v>
      </c>
      <c r="AH15" s="92">
        <f>IF('Data restructured'!B14=0,"",'Data restructured'!B14)</f>
        <v>13350</v>
      </c>
      <c r="AN15" s="120">
        <f t="shared" si="18"/>
        <v>11</v>
      </c>
      <c r="AO15" s="93">
        <f t="shared" si="16"/>
        <v>12910</v>
      </c>
      <c r="AP15">
        <f t="shared" si="1"/>
        <v>0</v>
      </c>
      <c r="AQ15">
        <f t="shared" si="2"/>
        <v>0</v>
      </c>
      <c r="AR15">
        <f t="shared" si="3"/>
        <v>0</v>
      </c>
      <c r="AS15">
        <f t="shared" si="4"/>
        <v>0</v>
      </c>
      <c r="AT15">
        <f t="shared" si="5"/>
        <v>0</v>
      </c>
      <c r="AU15">
        <f t="shared" si="6"/>
        <v>0</v>
      </c>
      <c r="AV15">
        <f t="shared" si="7"/>
        <v>0</v>
      </c>
      <c r="AW15">
        <f t="shared" si="8"/>
        <v>0</v>
      </c>
      <c r="AX15">
        <f t="shared" si="9"/>
        <v>0</v>
      </c>
      <c r="AZ15" s="38">
        <f t="shared" si="17"/>
        <v>12</v>
      </c>
      <c r="BA15" s="38">
        <f t="shared" si="10"/>
        <v>12920</v>
      </c>
      <c r="BB15">
        <f t="shared" si="11"/>
        <v>0</v>
      </c>
      <c r="BC15">
        <f t="shared" si="12"/>
        <v>0</v>
      </c>
      <c r="BD15">
        <f t="shared" si="13"/>
        <v>0</v>
      </c>
      <c r="BE15">
        <f t="shared" si="14"/>
        <v>0</v>
      </c>
      <c r="BF15">
        <f t="shared" si="15"/>
        <v>0</v>
      </c>
    </row>
    <row r="16" spans="2:58">
      <c r="AG16">
        <v>13</v>
      </c>
      <c r="AH16" s="92">
        <f>IF('Data restructured'!B15=0,"",'Data restructured'!B15)</f>
        <v>13400</v>
      </c>
      <c r="AN16" s="120">
        <f t="shared" si="18"/>
        <v>12</v>
      </c>
      <c r="AO16" s="93">
        <f t="shared" si="16"/>
        <v>12920</v>
      </c>
      <c r="AP16">
        <f t="shared" si="1"/>
        <v>0</v>
      </c>
      <c r="AQ16">
        <f t="shared" si="2"/>
        <v>0</v>
      </c>
      <c r="AR16">
        <f t="shared" si="3"/>
        <v>0</v>
      </c>
      <c r="AS16">
        <f t="shared" si="4"/>
        <v>0</v>
      </c>
      <c r="AT16">
        <f t="shared" si="5"/>
        <v>0</v>
      </c>
      <c r="AU16">
        <f t="shared" si="6"/>
        <v>0</v>
      </c>
      <c r="AV16">
        <f t="shared" si="7"/>
        <v>0</v>
      </c>
      <c r="AW16">
        <f t="shared" si="8"/>
        <v>0</v>
      </c>
      <c r="AX16">
        <f t="shared" si="9"/>
        <v>0</v>
      </c>
      <c r="AZ16" s="38">
        <f t="shared" si="17"/>
        <v>13</v>
      </c>
      <c r="BA16" s="38">
        <f t="shared" si="10"/>
        <v>12930</v>
      </c>
      <c r="BB16">
        <f t="shared" si="11"/>
        <v>0</v>
      </c>
      <c r="BC16">
        <f t="shared" si="12"/>
        <v>0</v>
      </c>
      <c r="BD16">
        <f t="shared" si="13"/>
        <v>0</v>
      </c>
      <c r="BE16">
        <f t="shared" si="14"/>
        <v>0</v>
      </c>
      <c r="BF16">
        <f t="shared" si="15"/>
        <v>0</v>
      </c>
    </row>
    <row r="17" spans="6:58">
      <c r="AG17">
        <v>14</v>
      </c>
      <c r="AH17" s="92">
        <f>IF('Data restructured'!B16=0,"",'Data restructured'!B16)</f>
        <v>13450</v>
      </c>
      <c r="AN17" s="120">
        <f t="shared" si="18"/>
        <v>13</v>
      </c>
      <c r="AO17" s="93">
        <f t="shared" si="16"/>
        <v>12930</v>
      </c>
      <c r="AP17">
        <f t="shared" si="1"/>
        <v>0</v>
      </c>
      <c r="AQ17">
        <f t="shared" si="2"/>
        <v>0</v>
      </c>
      <c r="AR17">
        <f t="shared" si="3"/>
        <v>0</v>
      </c>
      <c r="AS17">
        <f t="shared" si="4"/>
        <v>0</v>
      </c>
      <c r="AT17">
        <f t="shared" si="5"/>
        <v>0</v>
      </c>
      <c r="AU17">
        <f t="shared" si="6"/>
        <v>0</v>
      </c>
      <c r="AV17">
        <f t="shared" si="7"/>
        <v>0</v>
      </c>
      <c r="AW17">
        <f t="shared" si="8"/>
        <v>0</v>
      </c>
      <c r="AX17">
        <f t="shared" si="9"/>
        <v>0</v>
      </c>
      <c r="AZ17" s="38">
        <f t="shared" si="17"/>
        <v>14</v>
      </c>
      <c r="BA17" s="38">
        <f t="shared" si="10"/>
        <v>12940</v>
      </c>
      <c r="BB17">
        <f t="shared" si="11"/>
        <v>0</v>
      </c>
      <c r="BC17">
        <f t="shared" si="12"/>
        <v>0</v>
      </c>
      <c r="BD17">
        <f t="shared" si="13"/>
        <v>0</v>
      </c>
      <c r="BE17">
        <f t="shared" si="14"/>
        <v>0</v>
      </c>
      <c r="BF17">
        <f t="shared" si="15"/>
        <v>0</v>
      </c>
    </row>
    <row r="18" spans="6:58">
      <c r="AG18">
        <v>15</v>
      </c>
      <c r="AH18" s="92">
        <f>IF('Data restructured'!B17=0,"",'Data restructured'!B17)</f>
        <v>13500</v>
      </c>
      <c r="AN18" s="120">
        <f t="shared" si="18"/>
        <v>14</v>
      </c>
      <c r="AO18" s="93">
        <f t="shared" si="16"/>
        <v>12940</v>
      </c>
      <c r="AP18">
        <f t="shared" si="1"/>
        <v>0</v>
      </c>
      <c r="AQ18">
        <f t="shared" si="2"/>
        <v>0</v>
      </c>
      <c r="AR18">
        <f t="shared" si="3"/>
        <v>0</v>
      </c>
      <c r="AS18">
        <f t="shared" si="4"/>
        <v>0</v>
      </c>
      <c r="AT18">
        <f t="shared" si="5"/>
        <v>0</v>
      </c>
      <c r="AU18">
        <f t="shared" si="6"/>
        <v>0</v>
      </c>
      <c r="AV18">
        <f t="shared" si="7"/>
        <v>0</v>
      </c>
      <c r="AW18">
        <f t="shared" si="8"/>
        <v>0</v>
      </c>
      <c r="AX18">
        <f t="shared" si="9"/>
        <v>0</v>
      </c>
      <c r="AZ18" s="38">
        <f t="shared" si="17"/>
        <v>15</v>
      </c>
      <c r="BA18" s="38">
        <f t="shared" si="10"/>
        <v>12950</v>
      </c>
      <c r="BB18">
        <f t="shared" si="11"/>
        <v>0</v>
      </c>
      <c r="BC18">
        <f t="shared" si="12"/>
        <v>0</v>
      </c>
      <c r="BD18">
        <f t="shared" si="13"/>
        <v>0</v>
      </c>
      <c r="BE18">
        <f t="shared" si="14"/>
        <v>0</v>
      </c>
      <c r="BF18">
        <f t="shared" si="15"/>
        <v>0</v>
      </c>
    </row>
    <row r="19" spans="6:58">
      <c r="AG19">
        <v>16</v>
      </c>
      <c r="AH19" s="92">
        <f>IF('Data restructured'!B18=0,"",'Data restructured'!B18)</f>
        <v>13550</v>
      </c>
      <c r="AN19" s="120">
        <f t="shared" si="18"/>
        <v>15</v>
      </c>
      <c r="AO19" s="93">
        <f t="shared" si="16"/>
        <v>12950</v>
      </c>
      <c r="AP19">
        <f t="shared" si="1"/>
        <v>0</v>
      </c>
      <c r="AQ19">
        <f t="shared" si="2"/>
        <v>0</v>
      </c>
      <c r="AR19">
        <f t="shared" si="3"/>
        <v>0</v>
      </c>
      <c r="AS19">
        <f t="shared" si="4"/>
        <v>0</v>
      </c>
      <c r="AT19">
        <f t="shared" si="5"/>
        <v>0</v>
      </c>
      <c r="AU19">
        <f t="shared" si="6"/>
        <v>0</v>
      </c>
      <c r="AV19">
        <f t="shared" si="7"/>
        <v>0</v>
      </c>
      <c r="AW19">
        <f t="shared" si="8"/>
        <v>0</v>
      </c>
      <c r="AX19">
        <f t="shared" si="9"/>
        <v>0</v>
      </c>
      <c r="AZ19" s="38">
        <f t="shared" si="17"/>
        <v>16</v>
      </c>
      <c r="BA19" s="38">
        <f t="shared" si="10"/>
        <v>12960</v>
      </c>
      <c r="BB19">
        <f t="shared" si="11"/>
        <v>0</v>
      </c>
      <c r="BC19">
        <f t="shared" si="12"/>
        <v>0</v>
      </c>
      <c r="BD19">
        <f t="shared" si="13"/>
        <v>0</v>
      </c>
      <c r="BE19">
        <f t="shared" si="14"/>
        <v>0</v>
      </c>
      <c r="BF19">
        <f t="shared" si="15"/>
        <v>0</v>
      </c>
    </row>
    <row r="20" spans="6:58">
      <c r="AG20">
        <v>17</v>
      </c>
      <c r="AH20" s="92">
        <f>IF('Data restructured'!B19=0,"",'Data restructured'!B19)</f>
        <v>13600</v>
      </c>
      <c r="AN20" s="120">
        <f t="shared" si="18"/>
        <v>16</v>
      </c>
      <c r="AO20" s="93">
        <f t="shared" si="16"/>
        <v>12960</v>
      </c>
      <c r="AP20">
        <f t="shared" si="1"/>
        <v>0</v>
      </c>
      <c r="AQ20">
        <f t="shared" si="2"/>
        <v>0</v>
      </c>
      <c r="AR20">
        <f t="shared" si="3"/>
        <v>0</v>
      </c>
      <c r="AS20">
        <f t="shared" si="4"/>
        <v>0</v>
      </c>
      <c r="AT20">
        <f t="shared" si="5"/>
        <v>0</v>
      </c>
      <c r="AU20">
        <f t="shared" si="6"/>
        <v>0</v>
      </c>
      <c r="AV20">
        <f t="shared" si="7"/>
        <v>0</v>
      </c>
      <c r="AW20">
        <f t="shared" si="8"/>
        <v>0</v>
      </c>
      <c r="AX20">
        <f t="shared" si="9"/>
        <v>0</v>
      </c>
      <c r="AZ20" s="38">
        <f t="shared" si="17"/>
        <v>17</v>
      </c>
      <c r="BA20" s="38">
        <f t="shared" si="10"/>
        <v>12970</v>
      </c>
      <c r="BB20">
        <f t="shared" si="11"/>
        <v>0</v>
      </c>
      <c r="BC20">
        <f t="shared" si="12"/>
        <v>0</v>
      </c>
      <c r="BD20">
        <f t="shared" si="13"/>
        <v>0</v>
      </c>
      <c r="BE20">
        <f t="shared" si="14"/>
        <v>0</v>
      </c>
      <c r="BF20">
        <f t="shared" si="15"/>
        <v>0</v>
      </c>
    </row>
    <row r="21" spans="6:58">
      <c r="AG21">
        <v>18</v>
      </c>
      <c r="AH21" s="92">
        <f>IF('Data restructured'!B20=0,"",'Data restructured'!B20)</f>
        <v>13650</v>
      </c>
      <c r="AN21" s="120">
        <f t="shared" si="18"/>
        <v>17</v>
      </c>
      <c r="AO21" s="93">
        <f t="shared" si="16"/>
        <v>12970</v>
      </c>
      <c r="AP21">
        <f t="shared" si="1"/>
        <v>0</v>
      </c>
      <c r="AQ21">
        <f t="shared" si="2"/>
        <v>0</v>
      </c>
      <c r="AR21">
        <f t="shared" si="3"/>
        <v>0</v>
      </c>
      <c r="AS21">
        <f t="shared" si="4"/>
        <v>0</v>
      </c>
      <c r="AT21">
        <f t="shared" si="5"/>
        <v>0</v>
      </c>
      <c r="AU21">
        <f t="shared" si="6"/>
        <v>0</v>
      </c>
      <c r="AV21">
        <f t="shared" si="7"/>
        <v>0</v>
      </c>
      <c r="AW21">
        <f t="shared" si="8"/>
        <v>0</v>
      </c>
      <c r="AX21">
        <f t="shared" si="9"/>
        <v>0</v>
      </c>
      <c r="AZ21" s="38">
        <f t="shared" si="17"/>
        <v>18</v>
      </c>
      <c r="BA21" s="38">
        <f t="shared" si="10"/>
        <v>12980</v>
      </c>
      <c r="BB21">
        <f t="shared" si="11"/>
        <v>0</v>
      </c>
      <c r="BC21">
        <f t="shared" si="12"/>
        <v>0</v>
      </c>
      <c r="BD21">
        <f t="shared" si="13"/>
        <v>0</v>
      </c>
      <c r="BE21">
        <f t="shared" si="14"/>
        <v>0</v>
      </c>
      <c r="BF21">
        <f t="shared" si="15"/>
        <v>0</v>
      </c>
    </row>
    <row r="22" spans="6:58">
      <c r="AG22">
        <v>19</v>
      </c>
      <c r="AH22" s="92">
        <f>IF('Data restructured'!B21=0,"",'Data restructured'!B21)</f>
        <v>13700</v>
      </c>
      <c r="AN22" s="120">
        <f t="shared" si="18"/>
        <v>18</v>
      </c>
      <c r="AO22" s="93">
        <f t="shared" si="16"/>
        <v>12980</v>
      </c>
      <c r="AP22">
        <f t="shared" si="1"/>
        <v>0</v>
      </c>
      <c r="AQ22">
        <f t="shared" si="2"/>
        <v>0</v>
      </c>
      <c r="AR22">
        <f t="shared" si="3"/>
        <v>0</v>
      </c>
      <c r="AS22">
        <f t="shared" si="4"/>
        <v>0</v>
      </c>
      <c r="AT22">
        <f t="shared" si="5"/>
        <v>0</v>
      </c>
      <c r="AU22">
        <f t="shared" si="6"/>
        <v>0</v>
      </c>
      <c r="AV22">
        <f t="shared" si="7"/>
        <v>0</v>
      </c>
      <c r="AW22">
        <f t="shared" si="8"/>
        <v>0</v>
      </c>
      <c r="AX22">
        <f t="shared" si="9"/>
        <v>0</v>
      </c>
      <c r="AZ22" s="38">
        <f t="shared" si="17"/>
        <v>19</v>
      </c>
      <c r="BA22" s="38">
        <f t="shared" si="10"/>
        <v>12990</v>
      </c>
      <c r="BB22">
        <f t="shared" si="11"/>
        <v>0</v>
      </c>
      <c r="BC22">
        <f t="shared" si="12"/>
        <v>0</v>
      </c>
      <c r="BD22">
        <f t="shared" si="13"/>
        <v>0</v>
      </c>
      <c r="BE22">
        <f t="shared" si="14"/>
        <v>0</v>
      </c>
      <c r="BF22">
        <f t="shared" si="15"/>
        <v>0</v>
      </c>
    </row>
    <row r="23" spans="6:58">
      <c r="AG23">
        <v>20</v>
      </c>
      <c r="AH23" s="92">
        <f>IF('Data restructured'!B22=0,"",'Data restructured'!B22)</f>
        <v>13750</v>
      </c>
      <c r="AN23" s="120">
        <f t="shared" si="18"/>
        <v>19</v>
      </c>
      <c r="AO23" s="93">
        <f t="shared" si="16"/>
        <v>12990</v>
      </c>
      <c r="AP23">
        <f t="shared" si="1"/>
        <v>0</v>
      </c>
      <c r="AQ23">
        <f t="shared" si="2"/>
        <v>0</v>
      </c>
      <c r="AR23">
        <f t="shared" si="3"/>
        <v>0</v>
      </c>
      <c r="AS23">
        <f t="shared" si="4"/>
        <v>0</v>
      </c>
      <c r="AT23">
        <f t="shared" si="5"/>
        <v>0</v>
      </c>
      <c r="AU23">
        <f t="shared" si="6"/>
        <v>0</v>
      </c>
      <c r="AV23">
        <f t="shared" si="7"/>
        <v>0</v>
      </c>
      <c r="AW23">
        <f t="shared" si="8"/>
        <v>0</v>
      </c>
      <c r="AX23">
        <f t="shared" si="9"/>
        <v>0</v>
      </c>
      <c r="AZ23" s="38">
        <f t="shared" si="17"/>
        <v>20</v>
      </c>
      <c r="BA23" s="38">
        <f t="shared" si="10"/>
        <v>13000</v>
      </c>
      <c r="BB23">
        <f t="shared" si="11"/>
        <v>0</v>
      </c>
      <c r="BC23">
        <f t="shared" si="12"/>
        <v>0</v>
      </c>
      <c r="BD23">
        <f t="shared" si="13"/>
        <v>0</v>
      </c>
      <c r="BE23">
        <f t="shared" si="14"/>
        <v>0</v>
      </c>
      <c r="BF23">
        <f t="shared" si="15"/>
        <v>0</v>
      </c>
    </row>
    <row r="24" spans="6:58">
      <c r="AG24">
        <v>21</v>
      </c>
      <c r="AH24" s="92">
        <f>IF('Data restructured'!B23=0,"",'Data restructured'!B23)</f>
        <v>13800</v>
      </c>
      <c r="AN24" s="120">
        <f t="shared" si="18"/>
        <v>20</v>
      </c>
      <c r="AO24" s="93">
        <f t="shared" si="16"/>
        <v>13000</v>
      </c>
      <c r="AP24">
        <f t="shared" si="1"/>
        <v>0</v>
      </c>
      <c r="AQ24">
        <f t="shared" si="2"/>
        <v>0</v>
      </c>
      <c r="AR24">
        <f t="shared" si="3"/>
        <v>0</v>
      </c>
      <c r="AS24">
        <f t="shared" si="4"/>
        <v>0</v>
      </c>
      <c r="AT24">
        <f t="shared" si="5"/>
        <v>0</v>
      </c>
      <c r="AU24">
        <f t="shared" si="6"/>
        <v>0</v>
      </c>
      <c r="AV24">
        <f t="shared" si="7"/>
        <v>0</v>
      </c>
      <c r="AW24">
        <f t="shared" si="8"/>
        <v>0</v>
      </c>
      <c r="AX24">
        <f t="shared" si="9"/>
        <v>0</v>
      </c>
      <c r="AZ24" s="38">
        <f t="shared" si="17"/>
        <v>21</v>
      </c>
      <c r="BA24" s="38">
        <f t="shared" si="10"/>
        <v>13010</v>
      </c>
      <c r="BB24">
        <f t="shared" si="11"/>
        <v>0</v>
      </c>
      <c r="BC24">
        <f t="shared" si="12"/>
        <v>0</v>
      </c>
      <c r="BD24">
        <f t="shared" si="13"/>
        <v>0</v>
      </c>
      <c r="BE24">
        <f t="shared" si="14"/>
        <v>0</v>
      </c>
      <c r="BF24">
        <f t="shared" si="15"/>
        <v>0</v>
      </c>
    </row>
    <row r="25" spans="6:58">
      <c r="AG25">
        <v>22</v>
      </c>
      <c r="AH25" s="92">
        <f>IF('Data restructured'!B24=0,"",'Data restructured'!B24)</f>
        <v>13850</v>
      </c>
      <c r="AN25" s="120">
        <f t="shared" si="18"/>
        <v>21</v>
      </c>
      <c r="AO25" s="93">
        <f t="shared" si="16"/>
        <v>13010</v>
      </c>
      <c r="AP25">
        <f t="shared" si="1"/>
        <v>0</v>
      </c>
      <c r="AQ25">
        <f t="shared" si="2"/>
        <v>0</v>
      </c>
      <c r="AR25">
        <f t="shared" si="3"/>
        <v>0</v>
      </c>
      <c r="AS25">
        <f t="shared" si="4"/>
        <v>0</v>
      </c>
      <c r="AT25">
        <f t="shared" si="5"/>
        <v>0</v>
      </c>
      <c r="AU25">
        <f t="shared" si="6"/>
        <v>0</v>
      </c>
      <c r="AV25">
        <f t="shared" si="7"/>
        <v>0</v>
      </c>
      <c r="AW25">
        <f t="shared" si="8"/>
        <v>0</v>
      </c>
      <c r="AX25">
        <f t="shared" si="9"/>
        <v>0</v>
      </c>
      <c r="AZ25" s="38">
        <f t="shared" si="17"/>
        <v>22</v>
      </c>
      <c r="BA25" s="38">
        <f t="shared" si="10"/>
        <v>13020</v>
      </c>
      <c r="BB25">
        <f t="shared" si="11"/>
        <v>0</v>
      </c>
      <c r="BC25">
        <f t="shared" si="12"/>
        <v>0</v>
      </c>
      <c r="BD25">
        <f t="shared" si="13"/>
        <v>0</v>
      </c>
      <c r="BE25">
        <f t="shared" si="14"/>
        <v>0</v>
      </c>
      <c r="BF25">
        <f t="shared" si="15"/>
        <v>0</v>
      </c>
    </row>
    <row r="26" spans="6:58">
      <c r="AG26">
        <v>23</v>
      </c>
      <c r="AH26" s="92">
        <f>IF('Data restructured'!B25=0,"",'Data restructured'!B25)</f>
        <v>13900</v>
      </c>
      <c r="AN26" s="120">
        <f t="shared" si="18"/>
        <v>22</v>
      </c>
      <c r="AO26" s="93">
        <f t="shared" si="16"/>
        <v>13020</v>
      </c>
      <c r="AP26">
        <f t="shared" si="1"/>
        <v>0</v>
      </c>
      <c r="AQ26">
        <f t="shared" si="2"/>
        <v>0</v>
      </c>
      <c r="AR26">
        <f t="shared" si="3"/>
        <v>0</v>
      </c>
      <c r="AS26">
        <f t="shared" si="4"/>
        <v>0</v>
      </c>
      <c r="AT26">
        <f t="shared" si="5"/>
        <v>0</v>
      </c>
      <c r="AU26">
        <f t="shared" si="6"/>
        <v>0</v>
      </c>
      <c r="AV26">
        <f t="shared" si="7"/>
        <v>0</v>
      </c>
      <c r="AW26">
        <f t="shared" si="8"/>
        <v>0</v>
      </c>
      <c r="AX26">
        <f t="shared" si="9"/>
        <v>0</v>
      </c>
      <c r="AZ26" s="38">
        <f t="shared" si="17"/>
        <v>23</v>
      </c>
      <c r="BA26" s="38">
        <f t="shared" si="10"/>
        <v>13030</v>
      </c>
      <c r="BB26">
        <f t="shared" si="11"/>
        <v>0</v>
      </c>
      <c r="BC26">
        <f t="shared" si="12"/>
        <v>0</v>
      </c>
      <c r="BD26">
        <f t="shared" si="13"/>
        <v>0</v>
      </c>
      <c r="BE26">
        <f t="shared" si="14"/>
        <v>0</v>
      </c>
      <c r="BF26">
        <f t="shared" si="15"/>
        <v>0</v>
      </c>
    </row>
    <row r="27" spans="6:58">
      <c r="AG27">
        <v>24</v>
      </c>
      <c r="AH27" s="92">
        <f>IF('Data restructured'!B26=0,"",'Data restructured'!B26)</f>
        <v>13950</v>
      </c>
      <c r="AN27" s="120">
        <f t="shared" si="18"/>
        <v>23</v>
      </c>
      <c r="AO27" s="93">
        <f t="shared" si="16"/>
        <v>13030</v>
      </c>
      <c r="AP27">
        <f t="shared" si="1"/>
        <v>0</v>
      </c>
      <c r="AQ27">
        <f t="shared" si="2"/>
        <v>0</v>
      </c>
      <c r="AR27">
        <f t="shared" si="3"/>
        <v>0</v>
      </c>
      <c r="AS27">
        <f t="shared" si="4"/>
        <v>0</v>
      </c>
      <c r="AT27">
        <f t="shared" si="5"/>
        <v>0</v>
      </c>
      <c r="AU27">
        <f t="shared" si="6"/>
        <v>0</v>
      </c>
      <c r="AV27">
        <f t="shared" si="7"/>
        <v>0</v>
      </c>
      <c r="AW27">
        <f t="shared" si="8"/>
        <v>0</v>
      </c>
      <c r="AX27">
        <f t="shared" si="9"/>
        <v>0</v>
      </c>
      <c r="AZ27" s="38">
        <f t="shared" si="17"/>
        <v>24</v>
      </c>
      <c r="BA27" s="38">
        <f t="shared" si="10"/>
        <v>13040</v>
      </c>
      <c r="BB27">
        <f t="shared" si="11"/>
        <v>0</v>
      </c>
      <c r="BC27">
        <f t="shared" si="12"/>
        <v>0</v>
      </c>
      <c r="BD27">
        <f t="shared" si="13"/>
        <v>0</v>
      </c>
      <c r="BE27">
        <f t="shared" si="14"/>
        <v>0</v>
      </c>
      <c r="BF27">
        <f t="shared" si="15"/>
        <v>0</v>
      </c>
    </row>
    <row r="28" spans="6:58">
      <c r="H28" s="122" t="s">
        <v>73</v>
      </c>
      <c r="I28" s="122"/>
      <c r="AG28">
        <v>25</v>
      </c>
      <c r="AH28" s="92">
        <f>IF('Data restructured'!B27=0,"",'Data restructured'!B27)</f>
        <v>14000</v>
      </c>
      <c r="AN28" s="120">
        <f t="shared" si="18"/>
        <v>24</v>
      </c>
      <c r="AO28" s="93">
        <f t="shared" si="16"/>
        <v>13040</v>
      </c>
      <c r="AP28">
        <f t="shared" si="1"/>
        <v>0</v>
      </c>
      <c r="AQ28">
        <f t="shared" si="2"/>
        <v>0</v>
      </c>
      <c r="AR28">
        <f t="shared" si="3"/>
        <v>0</v>
      </c>
      <c r="AS28">
        <f t="shared" si="4"/>
        <v>0</v>
      </c>
      <c r="AT28">
        <f t="shared" si="5"/>
        <v>0</v>
      </c>
      <c r="AU28">
        <f t="shared" si="6"/>
        <v>0</v>
      </c>
      <c r="AV28">
        <f t="shared" si="7"/>
        <v>0</v>
      </c>
      <c r="AW28">
        <f t="shared" si="8"/>
        <v>0</v>
      </c>
      <c r="AX28">
        <f t="shared" si="9"/>
        <v>0</v>
      </c>
      <c r="AZ28" s="38">
        <f t="shared" si="17"/>
        <v>25</v>
      </c>
      <c r="BA28" s="38">
        <f t="shared" si="10"/>
        <v>13050</v>
      </c>
      <c r="BB28">
        <f t="shared" si="11"/>
        <v>0</v>
      </c>
      <c r="BC28">
        <f t="shared" si="12"/>
        <v>0</v>
      </c>
      <c r="BD28">
        <f t="shared" si="13"/>
        <v>0</v>
      </c>
      <c r="BE28">
        <f t="shared" si="14"/>
        <v>0</v>
      </c>
      <c r="BF28">
        <f t="shared" si="15"/>
        <v>0</v>
      </c>
    </row>
    <row r="29" spans="6:58" s="115" customFormat="1" ht="24" customHeight="1">
      <c r="F29" s="116" t="str">
        <f>IF(AD4=1,"Call",IF(AD4=2,"Put",IF(AD4=3,"Stock","N/A")))</f>
        <v>Call</v>
      </c>
      <c r="G29" s="123" t="str">
        <f>IF(AF4=1,"Buy",IF(AF4=2,"Sell","Do Nothing"))</f>
        <v>Buy</v>
      </c>
      <c r="H29" s="117" t="str">
        <f>IF(OR(F29="N/A",G29="Do Nothing")," ","@Strike"&amp;AJ4)</f>
        <v>@Strike14600</v>
      </c>
      <c r="I29" s="117"/>
      <c r="AG29" s="115">
        <v>26</v>
      </c>
      <c r="AH29" s="92">
        <f>IF('Data restructured'!B28=0,"",'Data restructured'!B28)</f>
        <v>14050</v>
      </c>
      <c r="AN29" s="120">
        <f t="shared" si="18"/>
        <v>25</v>
      </c>
      <c r="AO29" s="93">
        <f t="shared" si="16"/>
        <v>13050</v>
      </c>
      <c r="AP29">
        <f t="shared" si="1"/>
        <v>0</v>
      </c>
      <c r="AQ29">
        <f t="shared" si="2"/>
        <v>0</v>
      </c>
      <c r="AR29">
        <f t="shared" si="3"/>
        <v>0</v>
      </c>
      <c r="AS29">
        <f t="shared" si="4"/>
        <v>0</v>
      </c>
      <c r="AT29">
        <f t="shared" si="5"/>
        <v>0</v>
      </c>
      <c r="AU29">
        <f t="shared" si="6"/>
        <v>0</v>
      </c>
      <c r="AV29">
        <f t="shared" si="7"/>
        <v>0</v>
      </c>
      <c r="AW29">
        <f t="shared" si="8"/>
        <v>0</v>
      </c>
      <c r="AX29">
        <f t="shared" si="9"/>
        <v>0</v>
      </c>
      <c r="AZ29" s="38">
        <f t="shared" si="17"/>
        <v>26</v>
      </c>
      <c r="BA29" s="38">
        <f t="shared" si="10"/>
        <v>13060</v>
      </c>
      <c r="BB29">
        <f t="shared" si="11"/>
        <v>0</v>
      </c>
      <c r="BC29">
        <f t="shared" si="12"/>
        <v>0</v>
      </c>
      <c r="BD29">
        <f t="shared" si="13"/>
        <v>0</v>
      </c>
      <c r="BE29">
        <f t="shared" si="14"/>
        <v>0</v>
      </c>
      <c r="BF29">
        <f t="shared" si="15"/>
        <v>0</v>
      </c>
    </row>
    <row r="30" spans="6:58" s="115" customFormat="1" ht="24" customHeight="1">
      <c r="F30" s="116" t="str">
        <f>IF(AD5=1,"Call",IF(AD5=2,"Put",IF(AD5=3,"Stock","N/A")))</f>
        <v>Put</v>
      </c>
      <c r="G30" s="123" t="str">
        <f t="shared" ref="G30:G32" si="19">IF(AF5=1,"Buy",IF(AF5=2,"Sell","Do Nothing"))</f>
        <v>Sell</v>
      </c>
      <c r="H30" s="117" t="str">
        <f t="shared" ref="H30:H32" si="20">IF(OR(F30="N/A",G30="Do Nothing")," ","@Strike"&amp;AJ5)</f>
        <v>@Strike12900</v>
      </c>
      <c r="I30" s="117"/>
      <c r="AG30" s="115">
        <v>27</v>
      </c>
      <c r="AH30" s="92">
        <f>IF('Data restructured'!B29=0,"",'Data restructured'!B29)</f>
        <v>14100</v>
      </c>
      <c r="AN30" s="120">
        <f t="shared" si="18"/>
        <v>26</v>
      </c>
      <c r="AO30" s="93">
        <f t="shared" si="16"/>
        <v>13060</v>
      </c>
      <c r="AP30">
        <f t="shared" si="1"/>
        <v>0</v>
      </c>
      <c r="AQ30">
        <f t="shared" si="2"/>
        <v>0</v>
      </c>
      <c r="AR30">
        <f t="shared" si="3"/>
        <v>0</v>
      </c>
      <c r="AS30">
        <f t="shared" si="4"/>
        <v>0</v>
      </c>
      <c r="AT30">
        <f t="shared" si="5"/>
        <v>0</v>
      </c>
      <c r="AU30">
        <f t="shared" si="6"/>
        <v>0</v>
      </c>
      <c r="AV30">
        <f t="shared" si="7"/>
        <v>0</v>
      </c>
      <c r="AW30">
        <f t="shared" si="8"/>
        <v>0</v>
      </c>
      <c r="AX30">
        <f t="shared" si="9"/>
        <v>0</v>
      </c>
      <c r="AZ30" s="38">
        <f t="shared" si="17"/>
        <v>27</v>
      </c>
      <c r="BA30" s="38">
        <f t="shared" si="10"/>
        <v>13070</v>
      </c>
      <c r="BB30">
        <f t="shared" si="11"/>
        <v>0</v>
      </c>
      <c r="BC30">
        <f t="shared" si="12"/>
        <v>0</v>
      </c>
      <c r="BD30">
        <f t="shared" si="13"/>
        <v>0</v>
      </c>
      <c r="BE30">
        <f t="shared" si="14"/>
        <v>0</v>
      </c>
      <c r="BF30">
        <f t="shared" si="15"/>
        <v>0</v>
      </c>
    </row>
    <row r="31" spans="6:58" s="115" customFormat="1" ht="24" customHeight="1">
      <c r="F31" s="116" t="str">
        <f>IF(AD6=1,"Call",IF(AD6=2,"Put",IF(AD6=3,"Stock","N/A")))</f>
        <v>Stock</v>
      </c>
      <c r="G31" s="123" t="str">
        <f t="shared" si="19"/>
        <v>Sell</v>
      </c>
      <c r="H31" s="117" t="str">
        <f t="shared" si="20"/>
        <v>@Strike15000</v>
      </c>
      <c r="I31" s="117"/>
      <c r="AG31" s="115">
        <v>28</v>
      </c>
      <c r="AH31" s="92">
        <f>IF('Data restructured'!B30=0,"",'Data restructured'!B30)</f>
        <v>14150</v>
      </c>
      <c r="AN31" s="120">
        <f t="shared" si="18"/>
        <v>27</v>
      </c>
      <c r="AO31" s="93">
        <f t="shared" si="16"/>
        <v>13070</v>
      </c>
      <c r="AP31">
        <f t="shared" si="1"/>
        <v>0</v>
      </c>
      <c r="AQ31">
        <f t="shared" si="2"/>
        <v>0</v>
      </c>
      <c r="AR31">
        <f t="shared" si="3"/>
        <v>0</v>
      </c>
      <c r="AS31">
        <f t="shared" si="4"/>
        <v>0</v>
      </c>
      <c r="AT31">
        <f t="shared" si="5"/>
        <v>0</v>
      </c>
      <c r="AU31">
        <f t="shared" si="6"/>
        <v>0</v>
      </c>
      <c r="AV31">
        <f t="shared" si="7"/>
        <v>0</v>
      </c>
      <c r="AW31">
        <f t="shared" si="8"/>
        <v>0</v>
      </c>
      <c r="AX31">
        <f t="shared" si="9"/>
        <v>0</v>
      </c>
      <c r="AZ31" s="38">
        <f t="shared" si="17"/>
        <v>28</v>
      </c>
      <c r="BA31" s="38">
        <f t="shared" si="10"/>
        <v>13080</v>
      </c>
      <c r="BB31">
        <f t="shared" si="11"/>
        <v>0</v>
      </c>
      <c r="BC31">
        <f t="shared" si="12"/>
        <v>0</v>
      </c>
      <c r="BD31">
        <f t="shared" si="13"/>
        <v>0</v>
      </c>
      <c r="BE31">
        <f t="shared" si="14"/>
        <v>0</v>
      </c>
      <c r="BF31">
        <f t="shared" si="15"/>
        <v>0</v>
      </c>
    </row>
    <row r="32" spans="6:58" s="115" customFormat="1" ht="24" customHeight="1">
      <c r="F32" s="116" t="str">
        <f>IF(AD7=1,"Call",IF(AD7=2,"Put",IF(AD7=3,"Stock","N/A")))</f>
        <v>N/A</v>
      </c>
      <c r="G32" s="123" t="str">
        <f t="shared" si="19"/>
        <v>Buy</v>
      </c>
      <c r="H32" s="117" t="str">
        <f t="shared" si="20"/>
        <v xml:space="preserve"> </v>
      </c>
      <c r="I32" s="117"/>
      <c r="AG32" s="115">
        <v>29</v>
      </c>
      <c r="AH32" s="92">
        <f>IF('Data restructured'!B31=0,"",'Data restructured'!B31)</f>
        <v>14200</v>
      </c>
      <c r="AN32" s="120">
        <f t="shared" si="18"/>
        <v>28</v>
      </c>
      <c r="AO32" s="93">
        <f t="shared" si="16"/>
        <v>13080</v>
      </c>
      <c r="AP32">
        <f t="shared" si="1"/>
        <v>0</v>
      </c>
      <c r="AQ32">
        <f t="shared" si="2"/>
        <v>0</v>
      </c>
      <c r="AR32">
        <f t="shared" si="3"/>
        <v>0</v>
      </c>
      <c r="AS32">
        <f t="shared" si="4"/>
        <v>0</v>
      </c>
      <c r="AT32">
        <f t="shared" si="5"/>
        <v>0</v>
      </c>
      <c r="AU32">
        <f t="shared" si="6"/>
        <v>0</v>
      </c>
      <c r="AV32">
        <f t="shared" si="7"/>
        <v>0</v>
      </c>
      <c r="AW32">
        <f t="shared" si="8"/>
        <v>0</v>
      </c>
      <c r="AX32">
        <f t="shared" si="9"/>
        <v>0</v>
      </c>
      <c r="AZ32" s="38">
        <f t="shared" si="17"/>
        <v>29</v>
      </c>
      <c r="BA32" s="38">
        <f t="shared" si="10"/>
        <v>13090</v>
      </c>
      <c r="BB32">
        <f t="shared" si="11"/>
        <v>0</v>
      </c>
      <c r="BC32">
        <f t="shared" si="12"/>
        <v>0</v>
      </c>
      <c r="BD32">
        <f t="shared" si="13"/>
        <v>0</v>
      </c>
      <c r="BE32">
        <f t="shared" si="14"/>
        <v>0</v>
      </c>
      <c r="BF32">
        <f t="shared" si="15"/>
        <v>0</v>
      </c>
    </row>
    <row r="33" spans="33:58">
      <c r="AG33">
        <v>30</v>
      </c>
      <c r="AH33" s="92">
        <f>IF('Data restructured'!B32=0,"",'Data restructured'!B32)</f>
        <v>14250</v>
      </c>
      <c r="AN33" s="120">
        <f t="shared" si="18"/>
        <v>29</v>
      </c>
      <c r="AO33" s="93">
        <f t="shared" si="16"/>
        <v>13090</v>
      </c>
      <c r="AP33">
        <f t="shared" si="1"/>
        <v>0</v>
      </c>
      <c r="AQ33">
        <f t="shared" si="2"/>
        <v>0</v>
      </c>
      <c r="AR33">
        <f t="shared" si="3"/>
        <v>0</v>
      </c>
      <c r="AS33">
        <f t="shared" si="4"/>
        <v>0</v>
      </c>
      <c r="AT33">
        <f t="shared" si="5"/>
        <v>0</v>
      </c>
      <c r="AU33">
        <f t="shared" si="6"/>
        <v>0</v>
      </c>
      <c r="AV33">
        <f t="shared" si="7"/>
        <v>0</v>
      </c>
      <c r="AW33">
        <f t="shared" si="8"/>
        <v>0</v>
      </c>
      <c r="AX33">
        <f t="shared" si="9"/>
        <v>0</v>
      </c>
      <c r="AZ33" s="38">
        <f t="shared" si="17"/>
        <v>30</v>
      </c>
      <c r="BA33" s="38">
        <f t="shared" si="10"/>
        <v>13100</v>
      </c>
      <c r="BB33">
        <f t="shared" si="11"/>
        <v>0</v>
      </c>
      <c r="BC33">
        <f t="shared" si="12"/>
        <v>0</v>
      </c>
      <c r="BD33">
        <f t="shared" si="13"/>
        <v>0</v>
      </c>
      <c r="BE33">
        <f t="shared" si="14"/>
        <v>0</v>
      </c>
      <c r="BF33">
        <f t="shared" si="15"/>
        <v>0</v>
      </c>
    </row>
    <row r="34" spans="33:58">
      <c r="AG34">
        <v>31</v>
      </c>
      <c r="AH34" s="92">
        <f>IF('Data restructured'!B33=0,"",'Data restructured'!B33)</f>
        <v>14300</v>
      </c>
      <c r="AN34" s="120">
        <f t="shared" si="18"/>
        <v>30</v>
      </c>
      <c r="AO34" s="93">
        <f t="shared" si="16"/>
        <v>13100</v>
      </c>
      <c r="AP34">
        <f t="shared" si="1"/>
        <v>0</v>
      </c>
      <c r="AQ34">
        <f t="shared" si="2"/>
        <v>0</v>
      </c>
      <c r="AR34">
        <f t="shared" si="3"/>
        <v>0</v>
      </c>
      <c r="AS34">
        <f t="shared" si="4"/>
        <v>0</v>
      </c>
      <c r="AT34">
        <f t="shared" si="5"/>
        <v>0</v>
      </c>
      <c r="AU34">
        <f t="shared" si="6"/>
        <v>0</v>
      </c>
      <c r="AV34">
        <f t="shared" si="7"/>
        <v>0</v>
      </c>
      <c r="AW34">
        <f t="shared" si="8"/>
        <v>0</v>
      </c>
      <c r="AX34">
        <f t="shared" si="9"/>
        <v>0</v>
      </c>
      <c r="AZ34" s="38">
        <f t="shared" si="17"/>
        <v>31</v>
      </c>
      <c r="BA34" s="38">
        <f t="shared" si="10"/>
        <v>13110</v>
      </c>
      <c r="BB34">
        <f t="shared" si="11"/>
        <v>0</v>
      </c>
      <c r="BC34">
        <f t="shared" si="12"/>
        <v>0</v>
      </c>
      <c r="BD34">
        <f t="shared" si="13"/>
        <v>0</v>
      </c>
      <c r="BE34">
        <f t="shared" si="14"/>
        <v>0</v>
      </c>
      <c r="BF34">
        <f t="shared" si="15"/>
        <v>0</v>
      </c>
    </row>
    <row r="35" spans="33:58">
      <c r="AG35">
        <v>32</v>
      </c>
      <c r="AH35" s="92">
        <f>IF('Data restructured'!B34=0,"",'Data restructured'!B34)</f>
        <v>14350</v>
      </c>
      <c r="AN35" s="120">
        <f t="shared" si="18"/>
        <v>31</v>
      </c>
      <c r="AO35" s="93">
        <f t="shared" si="16"/>
        <v>13110</v>
      </c>
      <c r="AP35">
        <f t="shared" si="1"/>
        <v>0</v>
      </c>
      <c r="AQ35">
        <f t="shared" si="2"/>
        <v>0</v>
      </c>
      <c r="AR35">
        <f t="shared" si="3"/>
        <v>0</v>
      </c>
      <c r="AS35">
        <f t="shared" si="4"/>
        <v>0</v>
      </c>
      <c r="AT35">
        <f t="shared" si="5"/>
        <v>0</v>
      </c>
      <c r="AU35">
        <f t="shared" si="6"/>
        <v>0</v>
      </c>
      <c r="AV35">
        <f t="shared" si="7"/>
        <v>0</v>
      </c>
      <c r="AW35">
        <f t="shared" si="8"/>
        <v>0</v>
      </c>
      <c r="AX35">
        <f t="shared" si="9"/>
        <v>0</v>
      </c>
      <c r="AZ35" s="38">
        <f t="shared" si="17"/>
        <v>32</v>
      </c>
      <c r="BA35" s="38">
        <f t="shared" si="10"/>
        <v>13120</v>
      </c>
      <c r="BB35">
        <f t="shared" si="11"/>
        <v>0</v>
      </c>
      <c r="BC35">
        <f t="shared" si="12"/>
        <v>0</v>
      </c>
      <c r="BD35">
        <f t="shared" si="13"/>
        <v>0</v>
      </c>
      <c r="BE35">
        <f t="shared" si="14"/>
        <v>0</v>
      </c>
      <c r="BF35">
        <f t="shared" si="15"/>
        <v>0</v>
      </c>
    </row>
    <row r="36" spans="33:58">
      <c r="AG36">
        <v>33</v>
      </c>
      <c r="AH36" s="92">
        <f>IF('Data restructured'!B35=0,"",'Data restructured'!B35)</f>
        <v>14400</v>
      </c>
      <c r="AN36" s="120">
        <f t="shared" si="18"/>
        <v>32</v>
      </c>
      <c r="AO36" s="93">
        <f t="shared" si="16"/>
        <v>13120</v>
      </c>
      <c r="AP36">
        <f t="shared" si="1"/>
        <v>0</v>
      </c>
      <c r="AQ36">
        <f t="shared" si="2"/>
        <v>0</v>
      </c>
      <c r="AR36">
        <f t="shared" si="3"/>
        <v>0</v>
      </c>
      <c r="AS36">
        <f t="shared" si="4"/>
        <v>0</v>
      </c>
      <c r="AT36">
        <f t="shared" si="5"/>
        <v>0</v>
      </c>
      <c r="AU36">
        <f t="shared" si="6"/>
        <v>0</v>
      </c>
      <c r="AV36">
        <f t="shared" si="7"/>
        <v>0</v>
      </c>
      <c r="AW36">
        <f t="shared" si="8"/>
        <v>0</v>
      </c>
      <c r="AX36">
        <f t="shared" si="9"/>
        <v>0</v>
      </c>
      <c r="AZ36" s="38">
        <f t="shared" si="17"/>
        <v>33</v>
      </c>
      <c r="BA36" s="38">
        <f t="shared" si="10"/>
        <v>13130</v>
      </c>
      <c r="BB36">
        <f t="shared" si="11"/>
        <v>0</v>
      </c>
      <c r="BC36">
        <f t="shared" si="12"/>
        <v>0</v>
      </c>
      <c r="BD36">
        <f t="shared" si="13"/>
        <v>0</v>
      </c>
      <c r="BE36">
        <f t="shared" si="14"/>
        <v>0</v>
      </c>
      <c r="BF36">
        <f t="shared" si="15"/>
        <v>0</v>
      </c>
    </row>
    <row r="37" spans="33:58">
      <c r="AG37">
        <v>34</v>
      </c>
      <c r="AH37" s="92">
        <f>IF('Data restructured'!B36=0,"",'Data restructured'!B36)</f>
        <v>14450</v>
      </c>
      <c r="AN37" s="120">
        <f t="shared" si="18"/>
        <v>33</v>
      </c>
      <c r="AO37" s="93">
        <f t="shared" si="16"/>
        <v>13130</v>
      </c>
      <c r="AP37">
        <f t="shared" si="1"/>
        <v>0</v>
      </c>
      <c r="AQ37">
        <f t="shared" si="2"/>
        <v>0</v>
      </c>
      <c r="AR37">
        <f t="shared" si="3"/>
        <v>0</v>
      </c>
      <c r="AS37">
        <f t="shared" si="4"/>
        <v>0</v>
      </c>
      <c r="AT37">
        <f t="shared" si="5"/>
        <v>0</v>
      </c>
      <c r="AU37">
        <f t="shared" si="6"/>
        <v>0</v>
      </c>
      <c r="AV37">
        <f t="shared" si="7"/>
        <v>0</v>
      </c>
      <c r="AW37">
        <f t="shared" si="8"/>
        <v>0</v>
      </c>
      <c r="AX37">
        <f t="shared" si="9"/>
        <v>0</v>
      </c>
      <c r="AZ37" s="38">
        <f t="shared" si="17"/>
        <v>34</v>
      </c>
      <c r="BA37" s="38">
        <f t="shared" si="10"/>
        <v>13140</v>
      </c>
      <c r="BB37">
        <f t="shared" si="11"/>
        <v>0</v>
      </c>
      <c r="BC37">
        <f t="shared" si="12"/>
        <v>0</v>
      </c>
      <c r="BD37">
        <f t="shared" si="13"/>
        <v>0</v>
      </c>
      <c r="BE37">
        <f t="shared" si="14"/>
        <v>0</v>
      </c>
      <c r="BF37">
        <f t="shared" si="15"/>
        <v>0</v>
      </c>
    </row>
    <row r="38" spans="33:58">
      <c r="AG38">
        <v>35</v>
      </c>
      <c r="AH38" s="92">
        <f>IF('Data restructured'!B37=0,"",'Data restructured'!B37)</f>
        <v>14500</v>
      </c>
      <c r="AN38" s="120">
        <f t="shared" si="18"/>
        <v>34</v>
      </c>
      <c r="AO38" s="93">
        <f t="shared" si="16"/>
        <v>13140</v>
      </c>
      <c r="AP38">
        <f t="shared" si="1"/>
        <v>0</v>
      </c>
      <c r="AQ38">
        <f t="shared" si="2"/>
        <v>0</v>
      </c>
      <c r="AR38">
        <f t="shared" si="3"/>
        <v>0</v>
      </c>
      <c r="AS38">
        <f t="shared" si="4"/>
        <v>0</v>
      </c>
      <c r="AT38">
        <f t="shared" si="5"/>
        <v>0</v>
      </c>
      <c r="AU38">
        <f t="shared" si="6"/>
        <v>0</v>
      </c>
      <c r="AV38">
        <f t="shared" si="7"/>
        <v>0</v>
      </c>
      <c r="AW38">
        <f t="shared" si="8"/>
        <v>0</v>
      </c>
      <c r="AX38">
        <f t="shared" si="9"/>
        <v>0</v>
      </c>
      <c r="AZ38" s="38">
        <f t="shared" si="17"/>
        <v>35</v>
      </c>
      <c r="BA38" s="38">
        <f t="shared" si="10"/>
        <v>13150</v>
      </c>
      <c r="BB38">
        <f t="shared" si="11"/>
        <v>0</v>
      </c>
      <c r="BC38">
        <f t="shared" si="12"/>
        <v>0</v>
      </c>
      <c r="BD38">
        <f t="shared" si="13"/>
        <v>0</v>
      </c>
      <c r="BE38">
        <f t="shared" si="14"/>
        <v>0</v>
      </c>
      <c r="BF38">
        <f t="shared" si="15"/>
        <v>0</v>
      </c>
    </row>
    <row r="39" spans="33:58">
      <c r="AG39">
        <v>36</v>
      </c>
      <c r="AH39" s="92">
        <f>IF('Data restructured'!B38=0,"",'Data restructured'!B38)</f>
        <v>14550</v>
      </c>
      <c r="AN39" s="120">
        <f t="shared" si="18"/>
        <v>35</v>
      </c>
      <c r="AO39" s="93">
        <f t="shared" si="16"/>
        <v>13150</v>
      </c>
      <c r="AP39">
        <f t="shared" si="1"/>
        <v>0</v>
      </c>
      <c r="AQ39">
        <f t="shared" si="2"/>
        <v>0</v>
      </c>
      <c r="AR39">
        <f t="shared" si="3"/>
        <v>0</v>
      </c>
      <c r="AS39">
        <f t="shared" si="4"/>
        <v>0</v>
      </c>
      <c r="AT39">
        <f t="shared" si="5"/>
        <v>0</v>
      </c>
      <c r="AU39">
        <f t="shared" si="6"/>
        <v>0</v>
      </c>
      <c r="AV39">
        <f t="shared" si="7"/>
        <v>0</v>
      </c>
      <c r="AW39">
        <f t="shared" si="8"/>
        <v>0</v>
      </c>
      <c r="AX39">
        <f t="shared" si="9"/>
        <v>0</v>
      </c>
      <c r="AZ39" s="38">
        <f t="shared" si="17"/>
        <v>36</v>
      </c>
      <c r="BA39" s="38">
        <f t="shared" si="10"/>
        <v>13160</v>
      </c>
      <c r="BB39">
        <f t="shared" si="11"/>
        <v>0</v>
      </c>
      <c r="BC39">
        <f t="shared" si="12"/>
        <v>0</v>
      </c>
      <c r="BD39">
        <f t="shared" si="13"/>
        <v>0</v>
      </c>
      <c r="BE39">
        <f t="shared" si="14"/>
        <v>0</v>
      </c>
      <c r="BF39">
        <f t="shared" si="15"/>
        <v>0</v>
      </c>
    </row>
    <row r="40" spans="33:58">
      <c r="AG40">
        <v>37</v>
      </c>
      <c r="AH40" s="92">
        <f>IF('Data restructured'!B39=0,"",'Data restructured'!B39)</f>
        <v>14600</v>
      </c>
      <c r="AN40" s="120">
        <f t="shared" si="18"/>
        <v>36</v>
      </c>
      <c r="AO40" s="93">
        <f t="shared" si="16"/>
        <v>13160</v>
      </c>
      <c r="AP40">
        <f t="shared" si="1"/>
        <v>0</v>
      </c>
      <c r="AQ40">
        <f t="shared" si="2"/>
        <v>0</v>
      </c>
      <c r="AR40">
        <f t="shared" si="3"/>
        <v>0</v>
      </c>
      <c r="AS40">
        <f t="shared" si="4"/>
        <v>0</v>
      </c>
      <c r="AT40">
        <f t="shared" si="5"/>
        <v>0</v>
      </c>
      <c r="AU40">
        <f t="shared" si="6"/>
        <v>0</v>
      </c>
      <c r="AV40">
        <f t="shared" si="7"/>
        <v>0</v>
      </c>
      <c r="AW40">
        <f t="shared" si="8"/>
        <v>0</v>
      </c>
      <c r="AX40">
        <f t="shared" si="9"/>
        <v>0</v>
      </c>
      <c r="AZ40" s="38">
        <f t="shared" si="17"/>
        <v>37</v>
      </c>
      <c r="BA40" s="38">
        <f t="shared" si="10"/>
        <v>13170</v>
      </c>
      <c r="BB40">
        <f t="shared" si="11"/>
        <v>0</v>
      </c>
      <c r="BC40">
        <f t="shared" si="12"/>
        <v>0</v>
      </c>
      <c r="BD40">
        <f t="shared" si="13"/>
        <v>0</v>
      </c>
      <c r="BE40">
        <f t="shared" si="14"/>
        <v>0</v>
      </c>
      <c r="BF40">
        <f t="shared" si="15"/>
        <v>0</v>
      </c>
    </row>
    <row r="41" spans="33:58">
      <c r="AG41">
        <v>38</v>
      </c>
      <c r="AH41" s="92">
        <f>IF('Data restructured'!B40=0,"",'Data restructured'!B40)</f>
        <v>14650</v>
      </c>
      <c r="AN41" s="120">
        <f t="shared" si="18"/>
        <v>37</v>
      </c>
      <c r="AO41" s="93">
        <f t="shared" si="16"/>
        <v>13170</v>
      </c>
      <c r="AP41">
        <f t="shared" si="1"/>
        <v>0</v>
      </c>
      <c r="AQ41">
        <f t="shared" si="2"/>
        <v>0</v>
      </c>
      <c r="AR41">
        <f t="shared" si="3"/>
        <v>0</v>
      </c>
      <c r="AS41">
        <f t="shared" si="4"/>
        <v>0</v>
      </c>
      <c r="AT41">
        <f t="shared" si="5"/>
        <v>0</v>
      </c>
      <c r="AU41">
        <f t="shared" si="6"/>
        <v>0</v>
      </c>
      <c r="AV41">
        <f t="shared" si="7"/>
        <v>0</v>
      </c>
      <c r="AW41">
        <f t="shared" si="8"/>
        <v>0</v>
      </c>
      <c r="AX41">
        <f t="shared" si="9"/>
        <v>0</v>
      </c>
      <c r="AZ41" s="38">
        <f t="shared" si="17"/>
        <v>38</v>
      </c>
      <c r="BA41" s="38">
        <f t="shared" si="10"/>
        <v>13180</v>
      </c>
      <c r="BB41">
        <f t="shared" si="11"/>
        <v>0</v>
      </c>
      <c r="BC41">
        <f t="shared" si="12"/>
        <v>0</v>
      </c>
      <c r="BD41">
        <f t="shared" si="13"/>
        <v>0</v>
      </c>
      <c r="BE41">
        <f t="shared" si="14"/>
        <v>0</v>
      </c>
      <c r="BF41">
        <f t="shared" si="15"/>
        <v>0</v>
      </c>
    </row>
    <row r="42" spans="33:58">
      <c r="AG42">
        <v>39</v>
      </c>
      <c r="AH42" s="92">
        <f>IF('Data restructured'!B41=0,"",'Data restructured'!B41)</f>
        <v>14700</v>
      </c>
      <c r="AN42" s="120">
        <f t="shared" si="18"/>
        <v>38</v>
      </c>
      <c r="AO42" s="93">
        <f t="shared" si="16"/>
        <v>13180</v>
      </c>
      <c r="AP42">
        <f t="shared" si="1"/>
        <v>0</v>
      </c>
      <c r="AQ42">
        <f t="shared" si="2"/>
        <v>0</v>
      </c>
      <c r="AR42">
        <f t="shared" si="3"/>
        <v>0</v>
      </c>
      <c r="AS42">
        <f t="shared" si="4"/>
        <v>0</v>
      </c>
      <c r="AT42">
        <f t="shared" si="5"/>
        <v>0</v>
      </c>
      <c r="AU42">
        <f t="shared" si="6"/>
        <v>0</v>
      </c>
      <c r="AV42">
        <f t="shared" si="7"/>
        <v>0</v>
      </c>
      <c r="AW42">
        <f t="shared" si="8"/>
        <v>0</v>
      </c>
      <c r="AX42">
        <f t="shared" si="9"/>
        <v>0</v>
      </c>
      <c r="AZ42" s="38">
        <f t="shared" si="17"/>
        <v>39</v>
      </c>
      <c r="BA42" s="38">
        <f t="shared" si="10"/>
        <v>13190</v>
      </c>
      <c r="BB42">
        <f t="shared" si="11"/>
        <v>0</v>
      </c>
      <c r="BC42">
        <f t="shared" si="12"/>
        <v>0</v>
      </c>
      <c r="BD42">
        <f t="shared" si="13"/>
        <v>0</v>
      </c>
      <c r="BE42">
        <f t="shared" si="14"/>
        <v>0</v>
      </c>
      <c r="BF42">
        <f t="shared" si="15"/>
        <v>0</v>
      </c>
    </row>
    <row r="43" spans="33:58">
      <c r="AG43">
        <v>40</v>
      </c>
      <c r="AH43" s="92">
        <f>IF('Data restructured'!B42=0,"",'Data restructured'!B42)</f>
        <v>14750</v>
      </c>
      <c r="AN43" s="120">
        <f t="shared" si="18"/>
        <v>39</v>
      </c>
      <c r="AO43" s="93">
        <f t="shared" si="16"/>
        <v>13190</v>
      </c>
      <c r="AP43">
        <f t="shared" si="1"/>
        <v>0</v>
      </c>
      <c r="AQ43">
        <f t="shared" si="2"/>
        <v>0</v>
      </c>
      <c r="AR43">
        <f t="shared" si="3"/>
        <v>0</v>
      </c>
      <c r="AS43">
        <f t="shared" si="4"/>
        <v>0</v>
      </c>
      <c r="AT43">
        <f t="shared" si="5"/>
        <v>0</v>
      </c>
      <c r="AU43">
        <f t="shared" si="6"/>
        <v>0</v>
      </c>
      <c r="AV43">
        <f t="shared" si="7"/>
        <v>0</v>
      </c>
      <c r="AW43">
        <f t="shared" si="8"/>
        <v>0</v>
      </c>
      <c r="AX43">
        <f t="shared" si="9"/>
        <v>0</v>
      </c>
      <c r="AZ43" s="38">
        <f t="shared" si="17"/>
        <v>40</v>
      </c>
      <c r="BA43" s="38">
        <f t="shared" si="10"/>
        <v>13200</v>
      </c>
      <c r="BB43">
        <f t="shared" si="11"/>
        <v>0</v>
      </c>
      <c r="BC43">
        <f t="shared" si="12"/>
        <v>0</v>
      </c>
      <c r="BD43">
        <f t="shared" si="13"/>
        <v>0</v>
      </c>
      <c r="BE43">
        <f t="shared" si="14"/>
        <v>0</v>
      </c>
      <c r="BF43">
        <f t="shared" si="15"/>
        <v>0</v>
      </c>
    </row>
    <row r="44" spans="33:58">
      <c r="AG44">
        <v>41</v>
      </c>
      <c r="AH44" s="92">
        <f>IF('Data restructured'!B43=0,"",'Data restructured'!B43)</f>
        <v>14800</v>
      </c>
      <c r="AN44" s="120">
        <f t="shared" si="18"/>
        <v>40</v>
      </c>
      <c r="AO44" s="93">
        <f t="shared" si="16"/>
        <v>13200</v>
      </c>
      <c r="AP44">
        <f t="shared" si="1"/>
        <v>0</v>
      </c>
      <c r="AQ44">
        <f t="shared" si="2"/>
        <v>0</v>
      </c>
      <c r="AR44">
        <f t="shared" si="3"/>
        <v>0</v>
      </c>
      <c r="AS44">
        <f t="shared" si="4"/>
        <v>0</v>
      </c>
      <c r="AT44">
        <f t="shared" si="5"/>
        <v>0</v>
      </c>
      <c r="AU44">
        <f t="shared" si="6"/>
        <v>0</v>
      </c>
      <c r="AV44">
        <f t="shared" si="7"/>
        <v>0</v>
      </c>
      <c r="AW44">
        <f t="shared" si="8"/>
        <v>0</v>
      </c>
      <c r="AX44">
        <f t="shared" si="9"/>
        <v>0</v>
      </c>
      <c r="AZ44" s="38">
        <f t="shared" si="17"/>
        <v>41</v>
      </c>
      <c r="BA44" s="38">
        <f t="shared" si="10"/>
        <v>13210</v>
      </c>
      <c r="BB44">
        <f t="shared" si="11"/>
        <v>0</v>
      </c>
      <c r="BC44">
        <f t="shared" si="12"/>
        <v>0</v>
      </c>
      <c r="BD44">
        <f t="shared" si="13"/>
        <v>0</v>
      </c>
      <c r="BE44">
        <f t="shared" si="14"/>
        <v>0</v>
      </c>
      <c r="BF44">
        <f t="shared" si="15"/>
        <v>0</v>
      </c>
    </row>
    <row r="45" spans="33:58">
      <c r="AG45">
        <v>42</v>
      </c>
      <c r="AH45" s="92">
        <f>IF('Data restructured'!B44=0,"",'Data restructured'!B44)</f>
        <v>14850</v>
      </c>
      <c r="AN45" s="120">
        <f t="shared" si="18"/>
        <v>41</v>
      </c>
      <c r="AO45" s="93">
        <f t="shared" si="16"/>
        <v>13210</v>
      </c>
      <c r="AP45">
        <f t="shared" si="1"/>
        <v>0</v>
      </c>
      <c r="AQ45">
        <f t="shared" si="2"/>
        <v>0</v>
      </c>
      <c r="AR45">
        <f t="shared" si="3"/>
        <v>0</v>
      </c>
      <c r="AS45">
        <f t="shared" si="4"/>
        <v>0</v>
      </c>
      <c r="AT45">
        <f t="shared" si="5"/>
        <v>0</v>
      </c>
      <c r="AU45">
        <f t="shared" si="6"/>
        <v>0</v>
      </c>
      <c r="AV45">
        <f t="shared" si="7"/>
        <v>0</v>
      </c>
      <c r="AW45">
        <f t="shared" si="8"/>
        <v>0</v>
      </c>
      <c r="AX45">
        <f t="shared" si="9"/>
        <v>0</v>
      </c>
      <c r="AZ45" s="38">
        <f t="shared" si="17"/>
        <v>42</v>
      </c>
      <c r="BA45" s="38">
        <f t="shared" si="10"/>
        <v>13220</v>
      </c>
      <c r="BB45">
        <f t="shared" si="11"/>
        <v>0</v>
      </c>
      <c r="BC45">
        <f t="shared" si="12"/>
        <v>0</v>
      </c>
      <c r="BD45">
        <f t="shared" si="13"/>
        <v>0</v>
      </c>
      <c r="BE45">
        <f t="shared" si="14"/>
        <v>0</v>
      </c>
      <c r="BF45">
        <f t="shared" si="15"/>
        <v>0</v>
      </c>
    </row>
    <row r="46" spans="33:58">
      <c r="AG46">
        <v>43</v>
      </c>
      <c r="AH46" s="92">
        <f>IF('Data restructured'!B45=0,"",'Data restructured'!B45)</f>
        <v>14900</v>
      </c>
      <c r="AN46" s="120">
        <f t="shared" si="18"/>
        <v>42</v>
      </c>
      <c r="AO46" s="93">
        <f t="shared" si="16"/>
        <v>13220</v>
      </c>
      <c r="AP46">
        <f t="shared" si="1"/>
        <v>0</v>
      </c>
      <c r="AQ46">
        <f t="shared" si="2"/>
        <v>0</v>
      </c>
      <c r="AR46">
        <f t="shared" si="3"/>
        <v>0</v>
      </c>
      <c r="AS46">
        <f t="shared" si="4"/>
        <v>0</v>
      </c>
      <c r="AT46">
        <f t="shared" si="5"/>
        <v>0</v>
      </c>
      <c r="AU46">
        <f t="shared" si="6"/>
        <v>0</v>
      </c>
      <c r="AV46">
        <f t="shared" si="7"/>
        <v>0</v>
      </c>
      <c r="AW46">
        <f t="shared" si="8"/>
        <v>0</v>
      </c>
      <c r="AX46">
        <f t="shared" si="9"/>
        <v>0</v>
      </c>
      <c r="AZ46" s="38">
        <f t="shared" si="17"/>
        <v>43</v>
      </c>
      <c r="BA46" s="38">
        <f t="shared" si="10"/>
        <v>13230</v>
      </c>
      <c r="BB46">
        <f t="shared" si="11"/>
        <v>0</v>
      </c>
      <c r="BC46">
        <f t="shared" si="12"/>
        <v>0</v>
      </c>
      <c r="BD46">
        <f t="shared" si="13"/>
        <v>0</v>
      </c>
      <c r="BE46">
        <f t="shared" si="14"/>
        <v>0</v>
      </c>
      <c r="BF46">
        <f t="shared" si="15"/>
        <v>0</v>
      </c>
    </row>
    <row r="47" spans="33:58">
      <c r="AG47">
        <v>44</v>
      </c>
      <c r="AH47" s="92">
        <f>IF('Data restructured'!B46=0,"",'Data restructured'!B46)</f>
        <v>14950</v>
      </c>
      <c r="AN47" s="120">
        <f t="shared" si="18"/>
        <v>43</v>
      </c>
      <c r="AO47" s="93">
        <f t="shared" si="16"/>
        <v>13230</v>
      </c>
      <c r="AP47">
        <f t="shared" si="1"/>
        <v>0</v>
      </c>
      <c r="AQ47">
        <f t="shared" si="2"/>
        <v>0</v>
      </c>
      <c r="AR47">
        <f t="shared" si="3"/>
        <v>0</v>
      </c>
      <c r="AS47">
        <f t="shared" si="4"/>
        <v>0</v>
      </c>
      <c r="AT47">
        <f t="shared" si="5"/>
        <v>0</v>
      </c>
      <c r="AU47">
        <f t="shared" si="6"/>
        <v>0</v>
      </c>
      <c r="AV47">
        <f t="shared" si="7"/>
        <v>0</v>
      </c>
      <c r="AW47">
        <f t="shared" si="8"/>
        <v>0</v>
      </c>
      <c r="AX47">
        <f t="shared" si="9"/>
        <v>0</v>
      </c>
      <c r="AZ47" s="38">
        <f t="shared" si="17"/>
        <v>44</v>
      </c>
      <c r="BA47" s="38">
        <f t="shared" si="10"/>
        <v>13240</v>
      </c>
      <c r="BB47">
        <f t="shared" si="11"/>
        <v>0</v>
      </c>
      <c r="BC47">
        <f t="shared" si="12"/>
        <v>0</v>
      </c>
      <c r="BD47">
        <f t="shared" si="13"/>
        <v>0</v>
      </c>
      <c r="BE47">
        <f t="shared" si="14"/>
        <v>0</v>
      </c>
      <c r="BF47">
        <f t="shared" si="15"/>
        <v>0</v>
      </c>
    </row>
    <row r="48" spans="33:58">
      <c r="AG48">
        <v>45</v>
      </c>
      <c r="AH48" s="92">
        <f>IF('Data restructured'!B47=0,"",'Data restructured'!B47)</f>
        <v>15000</v>
      </c>
      <c r="AN48" s="120">
        <f t="shared" si="18"/>
        <v>44</v>
      </c>
      <c r="AO48" s="93">
        <f t="shared" si="16"/>
        <v>13240</v>
      </c>
      <c r="AP48">
        <f t="shared" si="1"/>
        <v>0</v>
      </c>
      <c r="AQ48">
        <f t="shared" si="2"/>
        <v>0</v>
      </c>
      <c r="AR48">
        <f t="shared" si="3"/>
        <v>0</v>
      </c>
      <c r="AS48">
        <f t="shared" si="4"/>
        <v>0</v>
      </c>
      <c r="AT48">
        <f t="shared" si="5"/>
        <v>0</v>
      </c>
      <c r="AU48">
        <f t="shared" si="6"/>
        <v>0</v>
      </c>
      <c r="AV48">
        <f t="shared" si="7"/>
        <v>0</v>
      </c>
      <c r="AW48">
        <f t="shared" si="8"/>
        <v>0</v>
      </c>
      <c r="AX48">
        <f t="shared" si="9"/>
        <v>0</v>
      </c>
      <c r="AZ48" s="38">
        <f t="shared" si="17"/>
        <v>45</v>
      </c>
      <c r="BA48" s="38">
        <f t="shared" si="10"/>
        <v>13250</v>
      </c>
      <c r="BB48">
        <f t="shared" si="11"/>
        <v>0</v>
      </c>
      <c r="BC48">
        <f t="shared" si="12"/>
        <v>0</v>
      </c>
      <c r="BD48">
        <f t="shared" si="13"/>
        <v>0</v>
      </c>
      <c r="BE48">
        <f t="shared" si="14"/>
        <v>0</v>
      </c>
      <c r="BF48">
        <f t="shared" si="15"/>
        <v>0</v>
      </c>
    </row>
    <row r="49" spans="33:58">
      <c r="AG49">
        <v>46</v>
      </c>
      <c r="AH49" s="92">
        <f>IF('Data restructured'!B48=0,"",'Data restructured'!B48)</f>
        <v>15050</v>
      </c>
      <c r="AN49" s="120">
        <f t="shared" si="18"/>
        <v>45</v>
      </c>
      <c r="AO49" s="93">
        <f t="shared" si="16"/>
        <v>13250</v>
      </c>
      <c r="AP49">
        <f t="shared" si="1"/>
        <v>0</v>
      </c>
      <c r="AQ49">
        <f t="shared" si="2"/>
        <v>0</v>
      </c>
      <c r="AR49">
        <f t="shared" si="3"/>
        <v>0</v>
      </c>
      <c r="AS49">
        <f t="shared" si="4"/>
        <v>0</v>
      </c>
      <c r="AT49">
        <f t="shared" si="5"/>
        <v>0</v>
      </c>
      <c r="AU49">
        <f t="shared" si="6"/>
        <v>0</v>
      </c>
      <c r="AV49">
        <f t="shared" si="7"/>
        <v>0</v>
      </c>
      <c r="AW49">
        <f t="shared" si="8"/>
        <v>0</v>
      </c>
      <c r="AX49">
        <f t="shared" si="9"/>
        <v>0</v>
      </c>
      <c r="AZ49" s="38">
        <f t="shared" si="17"/>
        <v>46</v>
      </c>
      <c r="BA49" s="38">
        <f t="shared" si="10"/>
        <v>13260</v>
      </c>
      <c r="BB49">
        <f t="shared" si="11"/>
        <v>0</v>
      </c>
      <c r="BC49">
        <f t="shared" si="12"/>
        <v>0</v>
      </c>
      <c r="BD49">
        <f t="shared" si="13"/>
        <v>0</v>
      </c>
      <c r="BE49">
        <f t="shared" si="14"/>
        <v>0</v>
      </c>
      <c r="BF49">
        <f t="shared" si="15"/>
        <v>0</v>
      </c>
    </row>
    <row r="50" spans="33:58">
      <c r="AG50">
        <v>47</v>
      </c>
      <c r="AH50" s="92">
        <f>IF('Data restructured'!B49=0,"",'Data restructured'!B49)</f>
        <v>15100</v>
      </c>
      <c r="AN50" s="120">
        <f t="shared" si="18"/>
        <v>46</v>
      </c>
      <c r="AO50" s="93">
        <f t="shared" si="16"/>
        <v>13260</v>
      </c>
      <c r="AP50">
        <f t="shared" si="1"/>
        <v>0</v>
      </c>
      <c r="AQ50">
        <f t="shared" si="2"/>
        <v>0</v>
      </c>
      <c r="AR50">
        <f t="shared" si="3"/>
        <v>0</v>
      </c>
      <c r="AS50">
        <f t="shared" si="4"/>
        <v>0</v>
      </c>
      <c r="AT50">
        <f t="shared" si="5"/>
        <v>0</v>
      </c>
      <c r="AU50">
        <f t="shared" si="6"/>
        <v>0</v>
      </c>
      <c r="AV50">
        <f t="shared" si="7"/>
        <v>0</v>
      </c>
      <c r="AW50">
        <f t="shared" si="8"/>
        <v>0</v>
      </c>
      <c r="AX50">
        <f t="shared" si="9"/>
        <v>0</v>
      </c>
      <c r="AZ50" s="38">
        <f t="shared" si="17"/>
        <v>47</v>
      </c>
      <c r="BA50" s="38">
        <f t="shared" si="10"/>
        <v>13270</v>
      </c>
      <c r="BB50">
        <f t="shared" si="11"/>
        <v>0</v>
      </c>
      <c r="BC50">
        <f t="shared" si="12"/>
        <v>0</v>
      </c>
      <c r="BD50">
        <f t="shared" si="13"/>
        <v>0</v>
      </c>
      <c r="BE50">
        <f t="shared" si="14"/>
        <v>0</v>
      </c>
      <c r="BF50">
        <f t="shared" si="15"/>
        <v>0</v>
      </c>
    </row>
    <row r="51" spans="33:58">
      <c r="AG51">
        <v>48</v>
      </c>
      <c r="AH51" s="92">
        <f>IF('Data restructured'!B50=0,"",'Data restructured'!B50)</f>
        <v>15150</v>
      </c>
      <c r="AN51" s="120">
        <f t="shared" si="18"/>
        <v>47</v>
      </c>
      <c r="AO51" s="93">
        <f t="shared" si="16"/>
        <v>13270</v>
      </c>
      <c r="AP51">
        <f t="shared" si="1"/>
        <v>0</v>
      </c>
      <c r="AQ51">
        <f t="shared" si="2"/>
        <v>0</v>
      </c>
      <c r="AR51">
        <f t="shared" si="3"/>
        <v>0</v>
      </c>
      <c r="AS51">
        <f t="shared" si="4"/>
        <v>0</v>
      </c>
      <c r="AT51">
        <f t="shared" si="5"/>
        <v>0</v>
      </c>
      <c r="AU51">
        <f t="shared" si="6"/>
        <v>0</v>
      </c>
      <c r="AV51">
        <f t="shared" si="7"/>
        <v>0</v>
      </c>
      <c r="AW51">
        <f t="shared" si="8"/>
        <v>0</v>
      </c>
      <c r="AX51">
        <f t="shared" si="9"/>
        <v>0</v>
      </c>
      <c r="AZ51" s="38">
        <f t="shared" si="17"/>
        <v>48</v>
      </c>
      <c r="BA51" s="38">
        <f t="shared" si="10"/>
        <v>13280</v>
      </c>
      <c r="BB51">
        <f t="shared" si="11"/>
        <v>0</v>
      </c>
      <c r="BC51">
        <f t="shared" si="12"/>
        <v>0</v>
      </c>
      <c r="BD51">
        <f t="shared" si="13"/>
        <v>0</v>
      </c>
      <c r="BE51">
        <f t="shared" si="14"/>
        <v>0</v>
      </c>
      <c r="BF51">
        <f t="shared" si="15"/>
        <v>0</v>
      </c>
    </row>
    <row r="52" spans="33:58">
      <c r="AG52">
        <v>49</v>
      </c>
      <c r="AH52" s="92">
        <f>IF('Data restructured'!B51=0,"",'Data restructured'!B51)</f>
        <v>15200</v>
      </c>
      <c r="AN52" s="120">
        <f t="shared" si="18"/>
        <v>48</v>
      </c>
      <c r="AO52" s="93">
        <f t="shared" si="16"/>
        <v>13280</v>
      </c>
      <c r="AP52">
        <f t="shared" si="1"/>
        <v>0</v>
      </c>
      <c r="AQ52">
        <f t="shared" si="2"/>
        <v>0</v>
      </c>
      <c r="AR52">
        <f t="shared" si="3"/>
        <v>0</v>
      </c>
      <c r="AS52">
        <f t="shared" si="4"/>
        <v>0</v>
      </c>
      <c r="AT52">
        <f t="shared" si="5"/>
        <v>0</v>
      </c>
      <c r="AU52">
        <f t="shared" si="6"/>
        <v>0</v>
      </c>
      <c r="AV52">
        <f t="shared" si="7"/>
        <v>0</v>
      </c>
      <c r="AW52">
        <f t="shared" si="8"/>
        <v>0</v>
      </c>
      <c r="AX52">
        <f t="shared" si="9"/>
        <v>0</v>
      </c>
      <c r="AZ52" s="38">
        <f t="shared" si="17"/>
        <v>49</v>
      </c>
      <c r="BA52" s="38">
        <f t="shared" si="10"/>
        <v>13290</v>
      </c>
      <c r="BB52">
        <f t="shared" si="11"/>
        <v>0</v>
      </c>
      <c r="BC52">
        <f t="shared" si="12"/>
        <v>0</v>
      </c>
      <c r="BD52">
        <f t="shared" si="13"/>
        <v>0</v>
      </c>
      <c r="BE52">
        <f t="shared" si="14"/>
        <v>0</v>
      </c>
      <c r="BF52">
        <f t="shared" si="15"/>
        <v>0</v>
      </c>
    </row>
    <row r="53" spans="33:58">
      <c r="AG53">
        <v>50</v>
      </c>
      <c r="AH53" s="92">
        <f>IF('Data restructured'!B52=0,"",'Data restructured'!B52)</f>
        <v>15250</v>
      </c>
      <c r="AN53" s="120">
        <f t="shared" si="18"/>
        <v>49</v>
      </c>
      <c r="AO53" s="93">
        <f t="shared" si="16"/>
        <v>13290</v>
      </c>
      <c r="AP53">
        <f t="shared" si="1"/>
        <v>0</v>
      </c>
      <c r="AQ53">
        <f t="shared" si="2"/>
        <v>0</v>
      </c>
      <c r="AR53">
        <f t="shared" si="3"/>
        <v>0</v>
      </c>
      <c r="AS53">
        <f t="shared" si="4"/>
        <v>0</v>
      </c>
      <c r="AT53">
        <f t="shared" si="5"/>
        <v>0</v>
      </c>
      <c r="AU53">
        <f t="shared" si="6"/>
        <v>0</v>
      </c>
      <c r="AV53">
        <f t="shared" si="7"/>
        <v>0</v>
      </c>
      <c r="AW53">
        <f t="shared" si="8"/>
        <v>0</v>
      </c>
      <c r="AX53">
        <f t="shared" si="9"/>
        <v>0</v>
      </c>
      <c r="AZ53" s="38">
        <f t="shared" si="17"/>
        <v>50</v>
      </c>
      <c r="BA53" s="38">
        <f t="shared" si="10"/>
        <v>13300</v>
      </c>
      <c r="BB53">
        <f t="shared" si="11"/>
        <v>0</v>
      </c>
      <c r="BC53">
        <f t="shared" si="12"/>
        <v>0</v>
      </c>
      <c r="BD53">
        <f t="shared" si="13"/>
        <v>0</v>
      </c>
      <c r="BE53">
        <f t="shared" si="14"/>
        <v>0</v>
      </c>
      <c r="BF53">
        <f t="shared" si="15"/>
        <v>0</v>
      </c>
    </row>
    <row r="54" spans="33:58">
      <c r="AG54">
        <v>51</v>
      </c>
      <c r="AH54" s="92">
        <f>IF('Data restructured'!B53=0,"",'Data restructured'!B53)</f>
        <v>15300</v>
      </c>
      <c r="AN54" s="120">
        <f t="shared" si="18"/>
        <v>50</v>
      </c>
      <c r="AO54" s="93">
        <f t="shared" si="16"/>
        <v>13300</v>
      </c>
      <c r="AP54">
        <f t="shared" si="1"/>
        <v>0</v>
      </c>
      <c r="AQ54">
        <f t="shared" si="2"/>
        <v>0</v>
      </c>
      <c r="AR54">
        <f t="shared" si="3"/>
        <v>0</v>
      </c>
      <c r="AS54">
        <f t="shared" si="4"/>
        <v>0</v>
      </c>
      <c r="AT54">
        <f t="shared" si="5"/>
        <v>0</v>
      </c>
      <c r="AU54">
        <f t="shared" si="6"/>
        <v>0</v>
      </c>
      <c r="AV54">
        <f t="shared" si="7"/>
        <v>0</v>
      </c>
      <c r="AW54">
        <f t="shared" si="8"/>
        <v>0</v>
      </c>
      <c r="AX54">
        <f t="shared" si="9"/>
        <v>0</v>
      </c>
      <c r="AZ54" s="38">
        <f t="shared" si="17"/>
        <v>51</v>
      </c>
      <c r="BA54" s="38">
        <f t="shared" si="10"/>
        <v>13310</v>
      </c>
      <c r="BB54">
        <f t="shared" si="11"/>
        <v>0</v>
      </c>
      <c r="BC54">
        <f t="shared" si="12"/>
        <v>0</v>
      </c>
      <c r="BD54">
        <f t="shared" si="13"/>
        <v>0</v>
      </c>
      <c r="BE54">
        <f t="shared" si="14"/>
        <v>0</v>
      </c>
      <c r="BF54">
        <f t="shared" si="15"/>
        <v>0</v>
      </c>
    </row>
    <row r="55" spans="33:58">
      <c r="AG55">
        <v>52</v>
      </c>
      <c r="AH55" s="92">
        <f>IF('Data restructured'!B54=0,"",'Data restructured'!B54)</f>
        <v>15350</v>
      </c>
      <c r="AN55" s="120">
        <f t="shared" si="18"/>
        <v>51</v>
      </c>
      <c r="AO55" s="93">
        <f t="shared" si="16"/>
        <v>13310</v>
      </c>
      <c r="AP55">
        <f t="shared" si="1"/>
        <v>0</v>
      </c>
      <c r="AQ55">
        <f t="shared" si="2"/>
        <v>0</v>
      </c>
      <c r="AR55">
        <f t="shared" si="3"/>
        <v>0</v>
      </c>
      <c r="AS55">
        <f t="shared" si="4"/>
        <v>0</v>
      </c>
      <c r="AT55">
        <f t="shared" si="5"/>
        <v>0</v>
      </c>
      <c r="AU55">
        <f t="shared" si="6"/>
        <v>0</v>
      </c>
      <c r="AV55">
        <f t="shared" si="7"/>
        <v>0</v>
      </c>
      <c r="AW55">
        <f t="shared" si="8"/>
        <v>0</v>
      </c>
      <c r="AX55">
        <f t="shared" si="9"/>
        <v>0</v>
      </c>
      <c r="AZ55" s="38">
        <f t="shared" si="17"/>
        <v>52</v>
      </c>
      <c r="BA55" s="38">
        <f t="shared" si="10"/>
        <v>13320</v>
      </c>
      <c r="BB55">
        <f t="shared" si="11"/>
        <v>0</v>
      </c>
      <c r="BC55">
        <f t="shared" si="12"/>
        <v>0</v>
      </c>
      <c r="BD55">
        <f t="shared" si="13"/>
        <v>0</v>
      </c>
      <c r="BE55">
        <f t="shared" si="14"/>
        <v>0</v>
      </c>
      <c r="BF55">
        <f t="shared" si="15"/>
        <v>0</v>
      </c>
    </row>
    <row r="56" spans="33:58">
      <c r="AG56">
        <v>53</v>
      </c>
      <c r="AH56" s="92">
        <f>IF('Data restructured'!B55=0,"",'Data restructured'!B55)</f>
        <v>15400</v>
      </c>
      <c r="AN56" s="120">
        <f t="shared" si="18"/>
        <v>52</v>
      </c>
      <c r="AO56" s="93">
        <f t="shared" si="16"/>
        <v>13320</v>
      </c>
      <c r="AP56">
        <f t="shared" si="1"/>
        <v>0</v>
      </c>
      <c r="AQ56">
        <f t="shared" si="2"/>
        <v>0</v>
      </c>
      <c r="AR56">
        <f t="shared" si="3"/>
        <v>0</v>
      </c>
      <c r="AS56">
        <f t="shared" si="4"/>
        <v>0</v>
      </c>
      <c r="AT56">
        <f t="shared" si="5"/>
        <v>0</v>
      </c>
      <c r="AU56">
        <f t="shared" si="6"/>
        <v>0</v>
      </c>
      <c r="AV56">
        <f t="shared" si="7"/>
        <v>0</v>
      </c>
      <c r="AW56">
        <f t="shared" si="8"/>
        <v>0</v>
      </c>
      <c r="AX56">
        <f t="shared" si="9"/>
        <v>0</v>
      </c>
      <c r="AZ56" s="38">
        <f t="shared" si="17"/>
        <v>53</v>
      </c>
      <c r="BA56" s="38">
        <f t="shared" si="10"/>
        <v>13330</v>
      </c>
      <c r="BB56">
        <f t="shared" si="11"/>
        <v>0</v>
      </c>
      <c r="BC56">
        <f t="shared" si="12"/>
        <v>0</v>
      </c>
      <c r="BD56">
        <f t="shared" si="13"/>
        <v>0</v>
      </c>
      <c r="BE56">
        <f t="shared" si="14"/>
        <v>0</v>
      </c>
      <c r="BF56">
        <f t="shared" si="15"/>
        <v>0</v>
      </c>
    </row>
    <row r="57" spans="33:58">
      <c r="AG57">
        <v>54</v>
      </c>
      <c r="AH57" s="92">
        <f>IF('Data restructured'!B56=0,"",'Data restructured'!B56)</f>
        <v>15450</v>
      </c>
      <c r="AN57" s="120">
        <f t="shared" si="18"/>
        <v>53</v>
      </c>
      <c r="AO57" s="93">
        <f t="shared" si="16"/>
        <v>13330</v>
      </c>
      <c r="AP57">
        <f t="shared" si="1"/>
        <v>0</v>
      </c>
      <c r="AQ57">
        <f t="shared" si="2"/>
        <v>0</v>
      </c>
      <c r="AR57">
        <f t="shared" si="3"/>
        <v>0</v>
      </c>
      <c r="AS57">
        <f t="shared" si="4"/>
        <v>0</v>
      </c>
      <c r="AT57">
        <f t="shared" si="5"/>
        <v>0</v>
      </c>
      <c r="AU57">
        <f t="shared" si="6"/>
        <v>0</v>
      </c>
      <c r="AV57">
        <f t="shared" si="7"/>
        <v>0</v>
      </c>
      <c r="AW57">
        <f t="shared" si="8"/>
        <v>0</v>
      </c>
      <c r="AX57">
        <f t="shared" si="9"/>
        <v>0</v>
      </c>
      <c r="AZ57" s="38">
        <f t="shared" si="17"/>
        <v>54</v>
      </c>
      <c r="BA57" s="38">
        <f t="shared" si="10"/>
        <v>13340</v>
      </c>
      <c r="BB57">
        <f t="shared" si="11"/>
        <v>0</v>
      </c>
      <c r="BC57">
        <f t="shared" si="12"/>
        <v>0</v>
      </c>
      <c r="BD57">
        <f t="shared" si="13"/>
        <v>0</v>
      </c>
      <c r="BE57">
        <f t="shared" si="14"/>
        <v>0</v>
      </c>
      <c r="BF57">
        <f t="shared" si="15"/>
        <v>0</v>
      </c>
    </row>
    <row r="58" spans="33:58">
      <c r="AG58">
        <v>55</v>
      </c>
      <c r="AH58" s="92">
        <f>IF('Data restructured'!B57=0,"",'Data restructured'!B57)</f>
        <v>15500</v>
      </c>
      <c r="AN58" s="120">
        <f t="shared" si="18"/>
        <v>54</v>
      </c>
      <c r="AO58" s="93">
        <f t="shared" si="16"/>
        <v>13340</v>
      </c>
      <c r="AP58">
        <f t="shared" si="1"/>
        <v>0</v>
      </c>
      <c r="AQ58">
        <f t="shared" si="2"/>
        <v>0</v>
      </c>
      <c r="AR58">
        <f t="shared" si="3"/>
        <v>0</v>
      </c>
      <c r="AS58">
        <f t="shared" si="4"/>
        <v>0</v>
      </c>
      <c r="AT58">
        <f t="shared" si="5"/>
        <v>0</v>
      </c>
      <c r="AU58">
        <f t="shared" si="6"/>
        <v>0</v>
      </c>
      <c r="AV58">
        <f t="shared" si="7"/>
        <v>0</v>
      </c>
      <c r="AW58">
        <f t="shared" si="8"/>
        <v>0</v>
      </c>
      <c r="AX58">
        <f t="shared" si="9"/>
        <v>0</v>
      </c>
      <c r="AZ58" s="38">
        <f t="shared" si="17"/>
        <v>55</v>
      </c>
      <c r="BA58" s="38">
        <f t="shared" si="10"/>
        <v>13350</v>
      </c>
      <c r="BB58">
        <f t="shared" si="11"/>
        <v>0</v>
      </c>
      <c r="BC58">
        <f t="shared" si="12"/>
        <v>0</v>
      </c>
      <c r="BD58">
        <f t="shared" si="13"/>
        <v>0</v>
      </c>
      <c r="BE58">
        <f t="shared" si="14"/>
        <v>0</v>
      </c>
      <c r="BF58">
        <f t="shared" si="15"/>
        <v>0</v>
      </c>
    </row>
    <row r="59" spans="33:58">
      <c r="AG59">
        <v>56</v>
      </c>
      <c r="AH59" s="92">
        <f>IF('Data restructured'!B58=0,"",'Data restructured'!B58)</f>
        <v>15550</v>
      </c>
      <c r="AN59" s="120">
        <f t="shared" si="18"/>
        <v>55</v>
      </c>
      <c r="AO59" s="93">
        <f t="shared" si="16"/>
        <v>13350</v>
      </c>
      <c r="AP59">
        <f t="shared" si="1"/>
        <v>0</v>
      </c>
      <c r="AQ59">
        <f t="shared" si="2"/>
        <v>0</v>
      </c>
      <c r="AR59">
        <f t="shared" si="3"/>
        <v>0</v>
      </c>
      <c r="AS59">
        <f t="shared" si="4"/>
        <v>0</v>
      </c>
      <c r="AT59">
        <f t="shared" si="5"/>
        <v>0</v>
      </c>
      <c r="AU59">
        <f t="shared" si="6"/>
        <v>0</v>
      </c>
      <c r="AV59">
        <f t="shared" si="7"/>
        <v>0</v>
      </c>
      <c r="AW59">
        <f t="shared" si="8"/>
        <v>0</v>
      </c>
      <c r="AX59">
        <f t="shared" si="9"/>
        <v>0</v>
      </c>
      <c r="AZ59" s="38">
        <f t="shared" si="17"/>
        <v>56</v>
      </c>
      <c r="BA59" s="38">
        <f t="shared" si="10"/>
        <v>13360</v>
      </c>
      <c r="BB59">
        <f t="shared" si="11"/>
        <v>0</v>
      </c>
      <c r="BC59">
        <f t="shared" si="12"/>
        <v>0</v>
      </c>
      <c r="BD59">
        <f t="shared" si="13"/>
        <v>0</v>
      </c>
      <c r="BE59">
        <f t="shared" si="14"/>
        <v>0</v>
      </c>
      <c r="BF59">
        <f t="shared" si="15"/>
        <v>0</v>
      </c>
    </row>
    <row r="60" spans="33:58">
      <c r="AG60">
        <v>57</v>
      </c>
      <c r="AH60" s="92">
        <f>IF('Data restructured'!B59=0,"",'Data restructured'!B59)</f>
        <v>15600</v>
      </c>
      <c r="AN60" s="120">
        <f t="shared" si="18"/>
        <v>56</v>
      </c>
      <c r="AO60" s="93">
        <f t="shared" si="16"/>
        <v>13360</v>
      </c>
      <c r="AP60">
        <f t="shared" si="1"/>
        <v>0</v>
      </c>
      <c r="AQ60">
        <f t="shared" si="2"/>
        <v>0</v>
      </c>
      <c r="AR60">
        <f t="shared" si="3"/>
        <v>0</v>
      </c>
      <c r="AS60">
        <f t="shared" si="4"/>
        <v>0</v>
      </c>
      <c r="AT60">
        <f t="shared" si="5"/>
        <v>0</v>
      </c>
      <c r="AU60">
        <f t="shared" si="6"/>
        <v>0</v>
      </c>
      <c r="AV60">
        <f t="shared" si="7"/>
        <v>0</v>
      </c>
      <c r="AW60">
        <f t="shared" si="8"/>
        <v>0</v>
      </c>
      <c r="AX60">
        <f t="shared" si="9"/>
        <v>0</v>
      </c>
      <c r="AZ60" s="38">
        <f t="shared" si="17"/>
        <v>57</v>
      </c>
      <c r="BA60" s="38">
        <f t="shared" si="10"/>
        <v>13370</v>
      </c>
      <c r="BB60">
        <f t="shared" si="11"/>
        <v>0</v>
      </c>
      <c r="BC60">
        <f t="shared" si="12"/>
        <v>0</v>
      </c>
      <c r="BD60">
        <f t="shared" si="13"/>
        <v>0</v>
      </c>
      <c r="BE60">
        <f t="shared" si="14"/>
        <v>0</v>
      </c>
      <c r="BF60">
        <f t="shared" si="15"/>
        <v>0</v>
      </c>
    </row>
    <row r="61" spans="33:58">
      <c r="AG61">
        <v>58</v>
      </c>
      <c r="AH61" s="92">
        <f>IF('Data restructured'!B60=0,"",'Data restructured'!B60)</f>
        <v>15650</v>
      </c>
      <c r="AN61" s="120">
        <f t="shared" si="18"/>
        <v>57</v>
      </c>
      <c r="AO61" s="93">
        <f t="shared" si="16"/>
        <v>13370</v>
      </c>
      <c r="AP61">
        <f t="shared" si="1"/>
        <v>0</v>
      </c>
      <c r="AQ61">
        <f t="shared" si="2"/>
        <v>0</v>
      </c>
      <c r="AR61">
        <f t="shared" si="3"/>
        <v>0</v>
      </c>
      <c r="AS61">
        <f t="shared" si="4"/>
        <v>0</v>
      </c>
      <c r="AT61">
        <f t="shared" si="5"/>
        <v>0</v>
      </c>
      <c r="AU61">
        <f t="shared" si="6"/>
        <v>0</v>
      </c>
      <c r="AV61">
        <f t="shared" si="7"/>
        <v>0</v>
      </c>
      <c r="AW61">
        <f t="shared" si="8"/>
        <v>0</v>
      </c>
      <c r="AX61">
        <f t="shared" si="9"/>
        <v>0</v>
      </c>
      <c r="AZ61" s="38">
        <f t="shared" si="17"/>
        <v>58</v>
      </c>
      <c r="BA61" s="38">
        <f t="shared" si="10"/>
        <v>13380</v>
      </c>
      <c r="BB61">
        <f t="shared" si="11"/>
        <v>0</v>
      </c>
      <c r="BC61">
        <f t="shared" si="12"/>
        <v>0</v>
      </c>
      <c r="BD61">
        <f t="shared" si="13"/>
        <v>0</v>
      </c>
      <c r="BE61">
        <f t="shared" si="14"/>
        <v>0</v>
      </c>
      <c r="BF61">
        <f t="shared" si="15"/>
        <v>0</v>
      </c>
    </row>
    <row r="62" spans="33:58">
      <c r="AG62">
        <v>59</v>
      </c>
      <c r="AH62" s="92">
        <f>IF('Data restructured'!B61=0,"",'Data restructured'!B61)</f>
        <v>15700</v>
      </c>
      <c r="AN62" s="120">
        <f t="shared" si="18"/>
        <v>58</v>
      </c>
      <c r="AO62" s="93">
        <f t="shared" si="16"/>
        <v>13380</v>
      </c>
      <c r="AP62">
        <f t="shared" si="1"/>
        <v>0</v>
      </c>
      <c r="AQ62">
        <f t="shared" si="2"/>
        <v>0</v>
      </c>
      <c r="AR62">
        <f t="shared" si="3"/>
        <v>0</v>
      </c>
      <c r="AS62">
        <f t="shared" si="4"/>
        <v>0</v>
      </c>
      <c r="AT62">
        <f t="shared" si="5"/>
        <v>0</v>
      </c>
      <c r="AU62">
        <f t="shared" si="6"/>
        <v>0</v>
      </c>
      <c r="AV62">
        <f t="shared" si="7"/>
        <v>0</v>
      </c>
      <c r="AW62">
        <f t="shared" si="8"/>
        <v>0</v>
      </c>
      <c r="AX62">
        <f t="shared" si="9"/>
        <v>0</v>
      </c>
      <c r="AZ62" s="38">
        <f t="shared" si="17"/>
        <v>59</v>
      </c>
      <c r="BA62" s="38">
        <f t="shared" si="10"/>
        <v>13390</v>
      </c>
      <c r="BB62">
        <f t="shared" si="11"/>
        <v>0</v>
      </c>
      <c r="BC62">
        <f t="shared" si="12"/>
        <v>0</v>
      </c>
      <c r="BD62">
        <f t="shared" si="13"/>
        <v>0</v>
      </c>
      <c r="BE62">
        <f t="shared" si="14"/>
        <v>0</v>
      </c>
      <c r="BF62">
        <f t="shared" si="15"/>
        <v>0</v>
      </c>
    </row>
    <row r="63" spans="33:58">
      <c r="AG63">
        <v>60</v>
      </c>
      <c r="AH63" s="92">
        <f>IF('Data restructured'!B62=0,"",'Data restructured'!B62)</f>
        <v>15750</v>
      </c>
      <c r="AN63" s="120">
        <f t="shared" si="18"/>
        <v>59</v>
      </c>
      <c r="AO63" s="93">
        <f t="shared" si="16"/>
        <v>13390</v>
      </c>
      <c r="AP63">
        <f t="shared" si="1"/>
        <v>0</v>
      </c>
      <c r="AQ63">
        <f t="shared" si="2"/>
        <v>0</v>
      </c>
      <c r="AR63">
        <f t="shared" si="3"/>
        <v>0</v>
      </c>
      <c r="AS63">
        <f t="shared" si="4"/>
        <v>0</v>
      </c>
      <c r="AT63">
        <f t="shared" si="5"/>
        <v>0</v>
      </c>
      <c r="AU63">
        <f t="shared" si="6"/>
        <v>0</v>
      </c>
      <c r="AV63">
        <f t="shared" si="7"/>
        <v>0</v>
      </c>
      <c r="AW63">
        <f t="shared" si="8"/>
        <v>0</v>
      </c>
      <c r="AX63">
        <f t="shared" si="9"/>
        <v>0</v>
      </c>
      <c r="AZ63" s="38">
        <f t="shared" si="17"/>
        <v>60</v>
      </c>
      <c r="BA63" s="38">
        <f t="shared" si="10"/>
        <v>13400</v>
      </c>
      <c r="BB63">
        <f t="shared" si="11"/>
        <v>0</v>
      </c>
      <c r="BC63">
        <f t="shared" si="12"/>
        <v>0</v>
      </c>
      <c r="BD63">
        <f t="shared" si="13"/>
        <v>0</v>
      </c>
      <c r="BE63">
        <f t="shared" si="14"/>
        <v>0</v>
      </c>
      <c r="BF63">
        <f t="shared" si="15"/>
        <v>0</v>
      </c>
    </row>
    <row r="64" spans="33:58">
      <c r="AG64">
        <v>61</v>
      </c>
      <c r="AH64" s="92">
        <f>IF('Data restructured'!B63=0,"",'Data restructured'!B63)</f>
        <v>15800</v>
      </c>
      <c r="AN64" s="120">
        <f t="shared" si="18"/>
        <v>60</v>
      </c>
      <c r="AO64" s="93">
        <f t="shared" si="16"/>
        <v>13400</v>
      </c>
      <c r="AP64">
        <f t="shared" si="1"/>
        <v>0</v>
      </c>
      <c r="AQ64">
        <f t="shared" si="2"/>
        <v>0</v>
      </c>
      <c r="AR64">
        <f t="shared" si="3"/>
        <v>0</v>
      </c>
      <c r="AS64">
        <f t="shared" si="4"/>
        <v>0</v>
      </c>
      <c r="AT64">
        <f t="shared" si="5"/>
        <v>0</v>
      </c>
      <c r="AU64">
        <f t="shared" si="6"/>
        <v>0</v>
      </c>
      <c r="AV64">
        <f t="shared" si="7"/>
        <v>0</v>
      </c>
      <c r="AW64">
        <f t="shared" si="8"/>
        <v>0</v>
      </c>
      <c r="AX64">
        <f t="shared" si="9"/>
        <v>0</v>
      </c>
      <c r="AZ64" s="38">
        <f t="shared" si="17"/>
        <v>61</v>
      </c>
      <c r="BA64" s="38">
        <f t="shared" si="10"/>
        <v>13410</v>
      </c>
      <c r="BB64">
        <f t="shared" si="11"/>
        <v>0</v>
      </c>
      <c r="BC64">
        <f t="shared" si="12"/>
        <v>0</v>
      </c>
      <c r="BD64">
        <f t="shared" si="13"/>
        <v>0</v>
      </c>
      <c r="BE64">
        <f t="shared" si="14"/>
        <v>0</v>
      </c>
      <c r="BF64">
        <f t="shared" si="15"/>
        <v>0</v>
      </c>
    </row>
    <row r="65" spans="33:58">
      <c r="AG65">
        <v>62</v>
      </c>
      <c r="AH65" s="92">
        <f>IF('Data restructured'!B64=0,"",'Data restructured'!B64)</f>
        <v>15850</v>
      </c>
      <c r="AN65" s="120">
        <f t="shared" si="18"/>
        <v>61</v>
      </c>
      <c r="AO65" s="93">
        <f t="shared" si="16"/>
        <v>13410</v>
      </c>
      <c r="AP65">
        <f t="shared" si="1"/>
        <v>0</v>
      </c>
      <c r="AQ65">
        <f t="shared" si="2"/>
        <v>0</v>
      </c>
      <c r="AR65">
        <f t="shared" si="3"/>
        <v>0</v>
      </c>
      <c r="AS65">
        <f t="shared" si="4"/>
        <v>0</v>
      </c>
      <c r="AT65">
        <f t="shared" si="5"/>
        <v>0</v>
      </c>
      <c r="AU65">
        <f t="shared" si="6"/>
        <v>0</v>
      </c>
      <c r="AV65">
        <f t="shared" si="7"/>
        <v>0</v>
      </c>
      <c r="AW65">
        <f t="shared" si="8"/>
        <v>0</v>
      </c>
      <c r="AX65">
        <f t="shared" si="9"/>
        <v>0</v>
      </c>
      <c r="AZ65" s="38">
        <f t="shared" si="17"/>
        <v>62</v>
      </c>
      <c r="BA65" s="38">
        <f t="shared" si="10"/>
        <v>13420</v>
      </c>
      <c r="BB65">
        <f t="shared" si="11"/>
        <v>0</v>
      </c>
      <c r="BC65">
        <f t="shared" si="12"/>
        <v>0</v>
      </c>
      <c r="BD65">
        <f t="shared" si="13"/>
        <v>0</v>
      </c>
      <c r="BE65">
        <f t="shared" si="14"/>
        <v>0</v>
      </c>
      <c r="BF65">
        <f t="shared" si="15"/>
        <v>0</v>
      </c>
    </row>
    <row r="66" spans="33:58">
      <c r="AG66">
        <v>63</v>
      </c>
      <c r="AH66" s="92">
        <f>IF('Data restructured'!B65=0,"",'Data restructured'!B65)</f>
        <v>15900</v>
      </c>
      <c r="AN66" s="120">
        <f t="shared" si="18"/>
        <v>62</v>
      </c>
      <c r="AO66" s="93">
        <f t="shared" si="16"/>
        <v>13420</v>
      </c>
      <c r="AP66">
        <f t="shared" si="1"/>
        <v>0</v>
      </c>
      <c r="AQ66">
        <f t="shared" si="2"/>
        <v>0</v>
      </c>
      <c r="AR66">
        <f t="shared" si="3"/>
        <v>0</v>
      </c>
      <c r="AS66">
        <f t="shared" si="4"/>
        <v>0</v>
      </c>
      <c r="AT66">
        <f t="shared" si="5"/>
        <v>0</v>
      </c>
      <c r="AU66">
        <f t="shared" si="6"/>
        <v>0</v>
      </c>
      <c r="AV66">
        <f t="shared" si="7"/>
        <v>0</v>
      </c>
      <c r="AW66">
        <f t="shared" si="8"/>
        <v>0</v>
      </c>
      <c r="AX66">
        <f t="shared" si="9"/>
        <v>0</v>
      </c>
      <c r="AZ66" s="38">
        <f t="shared" si="17"/>
        <v>63</v>
      </c>
      <c r="BA66" s="38">
        <f t="shared" si="10"/>
        <v>13430</v>
      </c>
      <c r="BB66">
        <f t="shared" si="11"/>
        <v>0</v>
      </c>
      <c r="BC66">
        <f t="shared" si="12"/>
        <v>0</v>
      </c>
      <c r="BD66">
        <f t="shared" si="13"/>
        <v>0</v>
      </c>
      <c r="BE66">
        <f t="shared" si="14"/>
        <v>0</v>
      </c>
      <c r="BF66">
        <f t="shared" si="15"/>
        <v>0</v>
      </c>
    </row>
    <row r="67" spans="33:58">
      <c r="AG67">
        <v>64</v>
      </c>
      <c r="AH67" s="92">
        <f>IF('Data restructured'!B66=0,"",'Data restructured'!B66)</f>
        <v>15950</v>
      </c>
      <c r="AN67" s="120">
        <f t="shared" si="18"/>
        <v>63</v>
      </c>
      <c r="AO67" s="93">
        <f t="shared" si="16"/>
        <v>13430</v>
      </c>
      <c r="AP67">
        <f t="shared" si="1"/>
        <v>0</v>
      </c>
      <c r="AQ67">
        <f t="shared" si="2"/>
        <v>0</v>
      </c>
      <c r="AR67">
        <f t="shared" si="3"/>
        <v>0</v>
      </c>
      <c r="AS67">
        <f t="shared" si="4"/>
        <v>0</v>
      </c>
      <c r="AT67">
        <f t="shared" si="5"/>
        <v>0</v>
      </c>
      <c r="AU67">
        <f t="shared" si="6"/>
        <v>0</v>
      </c>
      <c r="AV67">
        <f t="shared" si="7"/>
        <v>0</v>
      </c>
      <c r="AW67">
        <f t="shared" si="8"/>
        <v>0</v>
      </c>
      <c r="AX67">
        <f t="shared" si="9"/>
        <v>0</v>
      </c>
      <c r="AZ67" s="38">
        <f t="shared" si="17"/>
        <v>64</v>
      </c>
      <c r="BA67" s="38">
        <f t="shared" si="10"/>
        <v>13440</v>
      </c>
      <c r="BB67">
        <f t="shared" si="11"/>
        <v>0</v>
      </c>
      <c r="BC67">
        <f t="shared" si="12"/>
        <v>0</v>
      </c>
      <c r="BD67">
        <f t="shared" si="13"/>
        <v>0</v>
      </c>
      <c r="BE67">
        <f t="shared" si="14"/>
        <v>0</v>
      </c>
      <c r="BF67">
        <f t="shared" si="15"/>
        <v>0</v>
      </c>
    </row>
    <row r="68" spans="33:58">
      <c r="AG68">
        <v>65</v>
      </c>
      <c r="AH68" s="92">
        <f>IF('Data restructured'!B67=0,"",'Data restructured'!B67)</f>
        <v>16000</v>
      </c>
      <c r="AN68" s="120">
        <f t="shared" si="18"/>
        <v>64</v>
      </c>
      <c r="AO68" s="93">
        <f t="shared" si="16"/>
        <v>13440</v>
      </c>
      <c r="AP68">
        <f t="shared" si="1"/>
        <v>0</v>
      </c>
      <c r="AQ68">
        <f t="shared" si="2"/>
        <v>0</v>
      </c>
      <c r="AR68">
        <f t="shared" si="3"/>
        <v>0</v>
      </c>
      <c r="AS68">
        <f t="shared" si="4"/>
        <v>0</v>
      </c>
      <c r="AT68">
        <f t="shared" si="5"/>
        <v>0</v>
      </c>
      <c r="AU68">
        <f t="shared" si="6"/>
        <v>0</v>
      </c>
      <c r="AV68">
        <f t="shared" si="7"/>
        <v>0</v>
      </c>
      <c r="AW68">
        <f t="shared" si="8"/>
        <v>0</v>
      </c>
      <c r="AX68">
        <f t="shared" si="9"/>
        <v>0</v>
      </c>
      <c r="AZ68" s="38">
        <f t="shared" si="17"/>
        <v>65</v>
      </c>
      <c r="BA68" s="38">
        <f t="shared" si="10"/>
        <v>13450</v>
      </c>
      <c r="BB68">
        <f t="shared" si="11"/>
        <v>0</v>
      </c>
      <c r="BC68">
        <f t="shared" si="12"/>
        <v>0</v>
      </c>
      <c r="BD68">
        <f t="shared" si="13"/>
        <v>0</v>
      </c>
      <c r="BE68">
        <f t="shared" si="14"/>
        <v>0</v>
      </c>
      <c r="BF68">
        <f t="shared" si="15"/>
        <v>0</v>
      </c>
    </row>
    <row r="69" spans="33:58">
      <c r="AG69">
        <v>66</v>
      </c>
      <c r="AH69" s="92">
        <f>IF('Data restructured'!B68=0,"",'Data restructured'!B68)</f>
        <v>16050</v>
      </c>
      <c r="AN69" s="120">
        <f t="shared" si="18"/>
        <v>65</v>
      </c>
      <c r="AO69" s="93">
        <f t="shared" si="16"/>
        <v>13450</v>
      </c>
      <c r="AP69">
        <f t="shared" ref="AP69:AP132" si="21">IFERROR(IF($AP$3=1,MAX(AO69-$AJ$4,0),IF($AP$3=2,MAX($AJ$4-AO69,0),IF($AP$3=3,AO69,0))),"")</f>
        <v>0</v>
      </c>
      <c r="AQ69">
        <f t="shared" ref="AQ69:AQ132" si="22">IFERROR(IF($AQ$3=1,AP69*1,IF($AQ$3=2,AP69*-1,0)),"")</f>
        <v>0</v>
      </c>
      <c r="AR69">
        <f t="shared" ref="AR69:AR132" si="23">IFERROR(IF($AR$3=1,MAX(AO69-$AJ$5,0),IF($AR$3=2,MAX($AJ$5-AO69,0),IF($AR$3=3,AO69,0))),"")</f>
        <v>0</v>
      </c>
      <c r="AS69">
        <f t="shared" ref="AS69:AS132" si="24">IFERROR(IF($AS$3=1,AR69*1,IF($AS$3=2,AR69*-1,0)),"")</f>
        <v>0</v>
      </c>
      <c r="AT69">
        <f t="shared" ref="AT69:AT132" si="25">IFERROR(IF($AT$3=1,MAX(AO69-$AJ$6,0),IF($AT$3=2,MAX($AJ$6-AO69,0),IF($AT$3=3,AS69,0))),"")</f>
        <v>0</v>
      </c>
      <c r="AU69">
        <f t="shared" ref="AU69:AU132" si="26">IFERROR(IF($AU$3=1,AT69*1,IF($AU$3=2,AT69*-1,0)),"")</f>
        <v>0</v>
      </c>
      <c r="AV69">
        <f t="shared" ref="AV69:AV132" si="27">IFERROR(IF($AV$3=1,MAX(AO69-$AJ$7,0),IF($AV$3=2,MAX($AJ$7-AO69,0),IF($AV$3=3,AO69,0))),"")</f>
        <v>0</v>
      </c>
      <c r="AW69">
        <f t="shared" ref="AW69:AW132" si="28">IFERROR(IF($AW$3=1,AV69*1,IF($AW$3=2,AV69*-1,0)),"")</f>
        <v>0</v>
      </c>
      <c r="AX69">
        <f t="shared" ref="AX69:AX132" si="29">IF(OR(AQ69="",AS69="",AU69="",AW69=""),"",SUM(AQ69,AS69,AU69,AW69))</f>
        <v>0</v>
      </c>
      <c r="AZ69" s="38">
        <f t="shared" si="17"/>
        <v>66</v>
      </c>
      <c r="BA69" s="38">
        <f t="shared" ref="BA69:BA103" si="30">VLOOKUP(AZ69,$AN$5:$AO$1000,2,0)</f>
        <v>13460</v>
      </c>
      <c r="BB69">
        <f t="shared" ref="BB69:BB103" si="31">VLOOKUP(AZ69,$AN:$AX,11,0)</f>
        <v>0</v>
      </c>
      <c r="BC69">
        <f t="shared" ref="BC69:BC103" si="32">VLOOKUP(AZ69,$AN:$AQ,4,0)</f>
        <v>0</v>
      </c>
      <c r="BD69">
        <f t="shared" ref="BD69:BD103" si="33">VLOOKUP(AZ69,$AN:$AS,6,0)</f>
        <v>0</v>
      </c>
      <c r="BE69">
        <f t="shared" ref="BE69:BE103" si="34">VLOOKUP(AZ69,$AN:$AU,8,0)</f>
        <v>0</v>
      </c>
      <c r="BF69">
        <f t="shared" ref="BF69:BF103" si="35">VLOOKUP(AZ69,$AN:$AW,10,0)</f>
        <v>0</v>
      </c>
    </row>
    <row r="70" spans="33:58">
      <c r="AG70">
        <v>67</v>
      </c>
      <c r="AH70" s="92">
        <f>IF('Data restructured'!B69=0,"",'Data restructured'!B69)</f>
        <v>16100</v>
      </c>
      <c r="AN70" s="120">
        <f t="shared" si="18"/>
        <v>66</v>
      </c>
      <c r="AO70" s="93">
        <f t="shared" ref="AO70:AO133" si="36">IF($AO$4+AN70*$AM$7&gt;$AM$5,"",$AO$4+AN70*$AM$7)</f>
        <v>13460</v>
      </c>
      <c r="AP70">
        <f t="shared" si="21"/>
        <v>0</v>
      </c>
      <c r="AQ70">
        <f t="shared" si="22"/>
        <v>0</v>
      </c>
      <c r="AR70">
        <f t="shared" si="23"/>
        <v>0</v>
      </c>
      <c r="AS70">
        <f t="shared" si="24"/>
        <v>0</v>
      </c>
      <c r="AT70">
        <f t="shared" si="25"/>
        <v>0</v>
      </c>
      <c r="AU70">
        <f t="shared" si="26"/>
        <v>0</v>
      </c>
      <c r="AV70">
        <f t="shared" si="27"/>
        <v>0</v>
      </c>
      <c r="AW70">
        <f t="shared" si="28"/>
        <v>0</v>
      </c>
      <c r="AX70">
        <f t="shared" si="29"/>
        <v>0</v>
      </c>
      <c r="AZ70" s="38">
        <f t="shared" ref="AZ70:AZ103" si="37">AZ69+1</f>
        <v>67</v>
      </c>
      <c r="BA70" s="38">
        <f t="shared" si="30"/>
        <v>13470</v>
      </c>
      <c r="BB70">
        <f t="shared" si="31"/>
        <v>0</v>
      </c>
      <c r="BC70">
        <f t="shared" si="32"/>
        <v>0</v>
      </c>
      <c r="BD70">
        <f t="shared" si="33"/>
        <v>0</v>
      </c>
      <c r="BE70">
        <f t="shared" si="34"/>
        <v>0</v>
      </c>
      <c r="BF70">
        <f t="shared" si="35"/>
        <v>0</v>
      </c>
    </row>
    <row r="71" spans="33:58">
      <c r="AG71">
        <v>68</v>
      </c>
      <c r="AH71" s="92">
        <f>IF('Data restructured'!B70=0,"",'Data restructured'!B70)</f>
        <v>16150</v>
      </c>
      <c r="AN71" s="120">
        <f t="shared" ref="AN71:AN134" si="38">AN70+1</f>
        <v>67</v>
      </c>
      <c r="AO71" s="93">
        <f t="shared" si="36"/>
        <v>13470</v>
      </c>
      <c r="AP71">
        <f t="shared" si="21"/>
        <v>0</v>
      </c>
      <c r="AQ71">
        <f t="shared" si="22"/>
        <v>0</v>
      </c>
      <c r="AR71">
        <f t="shared" si="23"/>
        <v>0</v>
      </c>
      <c r="AS71">
        <f t="shared" si="24"/>
        <v>0</v>
      </c>
      <c r="AT71">
        <f t="shared" si="25"/>
        <v>0</v>
      </c>
      <c r="AU71">
        <f t="shared" si="26"/>
        <v>0</v>
      </c>
      <c r="AV71">
        <f t="shared" si="27"/>
        <v>0</v>
      </c>
      <c r="AW71">
        <f t="shared" si="28"/>
        <v>0</v>
      </c>
      <c r="AX71">
        <f t="shared" si="29"/>
        <v>0</v>
      </c>
      <c r="AZ71" s="38">
        <f t="shared" si="37"/>
        <v>68</v>
      </c>
      <c r="BA71" s="38">
        <f t="shared" si="30"/>
        <v>13480</v>
      </c>
      <c r="BB71">
        <f t="shared" si="31"/>
        <v>0</v>
      </c>
      <c r="BC71">
        <f t="shared" si="32"/>
        <v>0</v>
      </c>
      <c r="BD71">
        <f t="shared" si="33"/>
        <v>0</v>
      </c>
      <c r="BE71">
        <f t="shared" si="34"/>
        <v>0</v>
      </c>
      <c r="BF71">
        <f t="shared" si="35"/>
        <v>0</v>
      </c>
    </row>
    <row r="72" spans="33:58">
      <c r="AG72">
        <v>69</v>
      </c>
      <c r="AH72" s="92">
        <f>IF('Data restructured'!B71=0,"",'Data restructured'!B71)</f>
        <v>16200</v>
      </c>
      <c r="AN72" s="120">
        <f t="shared" si="38"/>
        <v>68</v>
      </c>
      <c r="AO72" s="93">
        <f t="shared" si="36"/>
        <v>13480</v>
      </c>
      <c r="AP72">
        <f t="shared" si="21"/>
        <v>0</v>
      </c>
      <c r="AQ72">
        <f t="shared" si="22"/>
        <v>0</v>
      </c>
      <c r="AR72">
        <f t="shared" si="23"/>
        <v>0</v>
      </c>
      <c r="AS72">
        <f t="shared" si="24"/>
        <v>0</v>
      </c>
      <c r="AT72">
        <f t="shared" si="25"/>
        <v>0</v>
      </c>
      <c r="AU72">
        <f t="shared" si="26"/>
        <v>0</v>
      </c>
      <c r="AV72">
        <f t="shared" si="27"/>
        <v>0</v>
      </c>
      <c r="AW72">
        <f t="shared" si="28"/>
        <v>0</v>
      </c>
      <c r="AX72">
        <f t="shared" si="29"/>
        <v>0</v>
      </c>
      <c r="AZ72" s="38">
        <f t="shared" si="37"/>
        <v>69</v>
      </c>
      <c r="BA72" s="38">
        <f t="shared" si="30"/>
        <v>13490</v>
      </c>
      <c r="BB72">
        <f t="shared" si="31"/>
        <v>0</v>
      </c>
      <c r="BC72">
        <f t="shared" si="32"/>
        <v>0</v>
      </c>
      <c r="BD72">
        <f t="shared" si="33"/>
        <v>0</v>
      </c>
      <c r="BE72">
        <f t="shared" si="34"/>
        <v>0</v>
      </c>
      <c r="BF72">
        <f t="shared" si="35"/>
        <v>0</v>
      </c>
    </row>
    <row r="73" spans="33:58">
      <c r="AG73">
        <v>70</v>
      </c>
      <c r="AH73" s="92">
        <f>IF('Data restructured'!B72=0,"",'Data restructured'!B72)</f>
        <v>16250</v>
      </c>
      <c r="AN73" s="120">
        <f t="shared" si="38"/>
        <v>69</v>
      </c>
      <c r="AO73" s="93">
        <f t="shared" si="36"/>
        <v>13490</v>
      </c>
      <c r="AP73">
        <f t="shared" si="21"/>
        <v>0</v>
      </c>
      <c r="AQ73">
        <f t="shared" si="22"/>
        <v>0</v>
      </c>
      <c r="AR73">
        <f t="shared" si="23"/>
        <v>0</v>
      </c>
      <c r="AS73">
        <f t="shared" si="24"/>
        <v>0</v>
      </c>
      <c r="AT73">
        <f t="shared" si="25"/>
        <v>0</v>
      </c>
      <c r="AU73">
        <f t="shared" si="26"/>
        <v>0</v>
      </c>
      <c r="AV73">
        <f t="shared" si="27"/>
        <v>0</v>
      </c>
      <c r="AW73">
        <f t="shared" si="28"/>
        <v>0</v>
      </c>
      <c r="AX73">
        <f t="shared" si="29"/>
        <v>0</v>
      </c>
      <c r="AZ73" s="38">
        <f t="shared" si="37"/>
        <v>70</v>
      </c>
      <c r="BA73" s="38">
        <f t="shared" si="30"/>
        <v>13500</v>
      </c>
      <c r="BB73">
        <f t="shared" si="31"/>
        <v>0</v>
      </c>
      <c r="BC73">
        <f t="shared" si="32"/>
        <v>0</v>
      </c>
      <c r="BD73">
        <f t="shared" si="33"/>
        <v>0</v>
      </c>
      <c r="BE73">
        <f t="shared" si="34"/>
        <v>0</v>
      </c>
      <c r="BF73">
        <f t="shared" si="35"/>
        <v>0</v>
      </c>
    </row>
    <row r="74" spans="33:58">
      <c r="AG74">
        <v>71</v>
      </c>
      <c r="AH74" s="92">
        <f>IF('Data restructured'!B73=0,"",'Data restructured'!B73)</f>
        <v>16300</v>
      </c>
      <c r="AN74" s="120">
        <f t="shared" si="38"/>
        <v>70</v>
      </c>
      <c r="AO74" s="93">
        <f t="shared" si="36"/>
        <v>13500</v>
      </c>
      <c r="AP74">
        <f t="shared" si="21"/>
        <v>0</v>
      </c>
      <c r="AQ74">
        <f t="shared" si="22"/>
        <v>0</v>
      </c>
      <c r="AR74">
        <f t="shared" si="23"/>
        <v>0</v>
      </c>
      <c r="AS74">
        <f t="shared" si="24"/>
        <v>0</v>
      </c>
      <c r="AT74">
        <f t="shared" si="25"/>
        <v>0</v>
      </c>
      <c r="AU74">
        <f t="shared" si="26"/>
        <v>0</v>
      </c>
      <c r="AV74">
        <f t="shared" si="27"/>
        <v>0</v>
      </c>
      <c r="AW74">
        <f t="shared" si="28"/>
        <v>0</v>
      </c>
      <c r="AX74">
        <f t="shared" si="29"/>
        <v>0</v>
      </c>
      <c r="AZ74" s="38">
        <f t="shared" si="37"/>
        <v>71</v>
      </c>
      <c r="BA74" s="38">
        <f t="shared" si="30"/>
        <v>13510</v>
      </c>
      <c r="BB74">
        <f t="shared" si="31"/>
        <v>0</v>
      </c>
      <c r="BC74">
        <f t="shared" si="32"/>
        <v>0</v>
      </c>
      <c r="BD74">
        <f t="shared" si="33"/>
        <v>0</v>
      </c>
      <c r="BE74">
        <f t="shared" si="34"/>
        <v>0</v>
      </c>
      <c r="BF74">
        <f t="shared" si="35"/>
        <v>0</v>
      </c>
    </row>
    <row r="75" spans="33:58">
      <c r="AG75">
        <v>72</v>
      </c>
      <c r="AH75" s="92">
        <f>IF('Data restructured'!B74=0,"",'Data restructured'!B74)</f>
        <v>16350</v>
      </c>
      <c r="AN75" s="120">
        <f t="shared" si="38"/>
        <v>71</v>
      </c>
      <c r="AO75" s="93">
        <f t="shared" si="36"/>
        <v>13510</v>
      </c>
      <c r="AP75">
        <f t="shared" si="21"/>
        <v>0</v>
      </c>
      <c r="AQ75">
        <f t="shared" si="22"/>
        <v>0</v>
      </c>
      <c r="AR75">
        <f t="shared" si="23"/>
        <v>0</v>
      </c>
      <c r="AS75">
        <f t="shared" si="24"/>
        <v>0</v>
      </c>
      <c r="AT75">
        <f t="shared" si="25"/>
        <v>0</v>
      </c>
      <c r="AU75">
        <f t="shared" si="26"/>
        <v>0</v>
      </c>
      <c r="AV75">
        <f t="shared" si="27"/>
        <v>0</v>
      </c>
      <c r="AW75">
        <f t="shared" si="28"/>
        <v>0</v>
      </c>
      <c r="AX75">
        <f t="shared" si="29"/>
        <v>0</v>
      </c>
      <c r="AZ75" s="38">
        <f t="shared" si="37"/>
        <v>72</v>
      </c>
      <c r="BA75" s="38">
        <f t="shared" si="30"/>
        <v>13520</v>
      </c>
      <c r="BB75">
        <f t="shared" si="31"/>
        <v>0</v>
      </c>
      <c r="BC75">
        <f t="shared" si="32"/>
        <v>0</v>
      </c>
      <c r="BD75">
        <f t="shared" si="33"/>
        <v>0</v>
      </c>
      <c r="BE75">
        <f t="shared" si="34"/>
        <v>0</v>
      </c>
      <c r="BF75">
        <f t="shared" si="35"/>
        <v>0</v>
      </c>
    </row>
    <row r="76" spans="33:58">
      <c r="AG76">
        <v>73</v>
      </c>
      <c r="AH76" s="92">
        <f>IF('Data restructured'!B75=0,"",'Data restructured'!B75)</f>
        <v>16400</v>
      </c>
      <c r="AN76" s="120">
        <f t="shared" si="38"/>
        <v>72</v>
      </c>
      <c r="AO76" s="93">
        <f t="shared" si="36"/>
        <v>13520</v>
      </c>
      <c r="AP76">
        <f t="shared" si="21"/>
        <v>0</v>
      </c>
      <c r="AQ76">
        <f t="shared" si="22"/>
        <v>0</v>
      </c>
      <c r="AR76">
        <f t="shared" si="23"/>
        <v>0</v>
      </c>
      <c r="AS76">
        <f t="shared" si="24"/>
        <v>0</v>
      </c>
      <c r="AT76">
        <f t="shared" si="25"/>
        <v>0</v>
      </c>
      <c r="AU76">
        <f t="shared" si="26"/>
        <v>0</v>
      </c>
      <c r="AV76">
        <f t="shared" si="27"/>
        <v>0</v>
      </c>
      <c r="AW76">
        <f t="shared" si="28"/>
        <v>0</v>
      </c>
      <c r="AX76">
        <f t="shared" si="29"/>
        <v>0</v>
      </c>
      <c r="AZ76" s="38">
        <f t="shared" si="37"/>
        <v>73</v>
      </c>
      <c r="BA76" s="38">
        <f t="shared" si="30"/>
        <v>13530</v>
      </c>
      <c r="BB76">
        <f t="shared" si="31"/>
        <v>0</v>
      </c>
      <c r="BC76">
        <f t="shared" si="32"/>
        <v>0</v>
      </c>
      <c r="BD76">
        <f t="shared" si="33"/>
        <v>0</v>
      </c>
      <c r="BE76">
        <f t="shared" si="34"/>
        <v>0</v>
      </c>
      <c r="BF76">
        <f t="shared" si="35"/>
        <v>0</v>
      </c>
    </row>
    <row r="77" spans="33:58">
      <c r="AG77">
        <v>74</v>
      </c>
      <c r="AH77" s="92">
        <f>IF('Data restructured'!B76=0,"",'Data restructured'!B76)</f>
        <v>16450</v>
      </c>
      <c r="AN77" s="120">
        <f t="shared" si="38"/>
        <v>73</v>
      </c>
      <c r="AO77" s="93">
        <f t="shared" si="36"/>
        <v>13530</v>
      </c>
      <c r="AP77">
        <f t="shared" si="21"/>
        <v>0</v>
      </c>
      <c r="AQ77">
        <f t="shared" si="22"/>
        <v>0</v>
      </c>
      <c r="AR77">
        <f t="shared" si="23"/>
        <v>0</v>
      </c>
      <c r="AS77">
        <f t="shared" si="24"/>
        <v>0</v>
      </c>
      <c r="AT77">
        <f t="shared" si="25"/>
        <v>0</v>
      </c>
      <c r="AU77">
        <f t="shared" si="26"/>
        <v>0</v>
      </c>
      <c r="AV77">
        <f t="shared" si="27"/>
        <v>0</v>
      </c>
      <c r="AW77">
        <f t="shared" si="28"/>
        <v>0</v>
      </c>
      <c r="AX77">
        <f t="shared" si="29"/>
        <v>0</v>
      </c>
      <c r="AZ77" s="38">
        <f t="shared" si="37"/>
        <v>74</v>
      </c>
      <c r="BA77" s="38">
        <f t="shared" si="30"/>
        <v>13540</v>
      </c>
      <c r="BB77">
        <f t="shared" si="31"/>
        <v>0</v>
      </c>
      <c r="BC77">
        <f t="shared" si="32"/>
        <v>0</v>
      </c>
      <c r="BD77">
        <f t="shared" si="33"/>
        <v>0</v>
      </c>
      <c r="BE77">
        <f t="shared" si="34"/>
        <v>0</v>
      </c>
      <c r="BF77">
        <f t="shared" si="35"/>
        <v>0</v>
      </c>
    </row>
    <row r="78" spans="33:58">
      <c r="AG78">
        <v>75</v>
      </c>
      <c r="AH78" s="92">
        <f>IF('Data restructured'!B77=0,"",'Data restructured'!B77)</f>
        <v>16500</v>
      </c>
      <c r="AN78" s="120">
        <f t="shared" si="38"/>
        <v>74</v>
      </c>
      <c r="AO78" s="93">
        <f t="shared" si="36"/>
        <v>13540</v>
      </c>
      <c r="AP78">
        <f t="shared" si="21"/>
        <v>0</v>
      </c>
      <c r="AQ78">
        <f t="shared" si="22"/>
        <v>0</v>
      </c>
      <c r="AR78">
        <f t="shared" si="23"/>
        <v>0</v>
      </c>
      <c r="AS78">
        <f t="shared" si="24"/>
        <v>0</v>
      </c>
      <c r="AT78">
        <f t="shared" si="25"/>
        <v>0</v>
      </c>
      <c r="AU78">
        <f t="shared" si="26"/>
        <v>0</v>
      </c>
      <c r="AV78">
        <f t="shared" si="27"/>
        <v>0</v>
      </c>
      <c r="AW78">
        <f t="shared" si="28"/>
        <v>0</v>
      </c>
      <c r="AX78">
        <f t="shared" si="29"/>
        <v>0</v>
      </c>
      <c r="AZ78" s="38">
        <f t="shared" si="37"/>
        <v>75</v>
      </c>
      <c r="BA78" s="38">
        <f t="shared" si="30"/>
        <v>13550</v>
      </c>
      <c r="BB78">
        <f t="shared" si="31"/>
        <v>0</v>
      </c>
      <c r="BC78">
        <f t="shared" si="32"/>
        <v>0</v>
      </c>
      <c r="BD78">
        <f t="shared" si="33"/>
        <v>0</v>
      </c>
      <c r="BE78">
        <f t="shared" si="34"/>
        <v>0</v>
      </c>
      <c r="BF78">
        <f t="shared" si="35"/>
        <v>0</v>
      </c>
    </row>
    <row r="79" spans="33:58">
      <c r="AG79">
        <v>76</v>
      </c>
      <c r="AH79" s="92">
        <f>IF('Data restructured'!B78=0,"",'Data restructured'!B78)</f>
        <v>16550</v>
      </c>
      <c r="AN79" s="120">
        <f t="shared" si="38"/>
        <v>75</v>
      </c>
      <c r="AO79" s="93">
        <f t="shared" si="36"/>
        <v>13550</v>
      </c>
      <c r="AP79">
        <f t="shared" si="21"/>
        <v>0</v>
      </c>
      <c r="AQ79">
        <f t="shared" si="22"/>
        <v>0</v>
      </c>
      <c r="AR79">
        <f t="shared" si="23"/>
        <v>0</v>
      </c>
      <c r="AS79">
        <f t="shared" si="24"/>
        <v>0</v>
      </c>
      <c r="AT79">
        <f t="shared" si="25"/>
        <v>0</v>
      </c>
      <c r="AU79">
        <f t="shared" si="26"/>
        <v>0</v>
      </c>
      <c r="AV79">
        <f t="shared" si="27"/>
        <v>0</v>
      </c>
      <c r="AW79">
        <f t="shared" si="28"/>
        <v>0</v>
      </c>
      <c r="AX79">
        <f t="shared" si="29"/>
        <v>0</v>
      </c>
      <c r="AZ79" s="38">
        <f t="shared" si="37"/>
        <v>76</v>
      </c>
      <c r="BA79" s="38">
        <f t="shared" si="30"/>
        <v>13560</v>
      </c>
      <c r="BB79">
        <f t="shared" si="31"/>
        <v>0</v>
      </c>
      <c r="BC79">
        <f t="shared" si="32"/>
        <v>0</v>
      </c>
      <c r="BD79">
        <f t="shared" si="33"/>
        <v>0</v>
      </c>
      <c r="BE79">
        <f t="shared" si="34"/>
        <v>0</v>
      </c>
      <c r="BF79">
        <f t="shared" si="35"/>
        <v>0</v>
      </c>
    </row>
    <row r="80" spans="33:58">
      <c r="AG80">
        <v>77</v>
      </c>
      <c r="AH80" s="92">
        <f>IF('Data restructured'!B79=0,"",'Data restructured'!B79)</f>
        <v>16600</v>
      </c>
      <c r="AN80" s="120">
        <f t="shared" si="38"/>
        <v>76</v>
      </c>
      <c r="AO80" s="93">
        <f t="shared" si="36"/>
        <v>13560</v>
      </c>
      <c r="AP80">
        <f t="shared" si="21"/>
        <v>0</v>
      </c>
      <c r="AQ80">
        <f t="shared" si="22"/>
        <v>0</v>
      </c>
      <c r="AR80">
        <f t="shared" si="23"/>
        <v>0</v>
      </c>
      <c r="AS80">
        <f t="shared" si="24"/>
        <v>0</v>
      </c>
      <c r="AT80">
        <f t="shared" si="25"/>
        <v>0</v>
      </c>
      <c r="AU80">
        <f t="shared" si="26"/>
        <v>0</v>
      </c>
      <c r="AV80">
        <f t="shared" si="27"/>
        <v>0</v>
      </c>
      <c r="AW80">
        <f t="shared" si="28"/>
        <v>0</v>
      </c>
      <c r="AX80">
        <f t="shared" si="29"/>
        <v>0</v>
      </c>
      <c r="AZ80" s="38">
        <f t="shared" si="37"/>
        <v>77</v>
      </c>
      <c r="BA80" s="38">
        <f t="shared" si="30"/>
        <v>13570</v>
      </c>
      <c r="BB80">
        <f t="shared" si="31"/>
        <v>0</v>
      </c>
      <c r="BC80">
        <f t="shared" si="32"/>
        <v>0</v>
      </c>
      <c r="BD80">
        <f t="shared" si="33"/>
        <v>0</v>
      </c>
      <c r="BE80">
        <f t="shared" si="34"/>
        <v>0</v>
      </c>
      <c r="BF80">
        <f t="shared" si="35"/>
        <v>0</v>
      </c>
    </row>
    <row r="81" spans="33:58">
      <c r="AG81">
        <v>78</v>
      </c>
      <c r="AH81" s="92">
        <f>IF('Data restructured'!B80=0,"",'Data restructured'!B80)</f>
        <v>16650</v>
      </c>
      <c r="AN81" s="120">
        <f t="shared" si="38"/>
        <v>77</v>
      </c>
      <c r="AO81" s="93">
        <f t="shared" si="36"/>
        <v>13570</v>
      </c>
      <c r="AP81">
        <f t="shared" si="21"/>
        <v>0</v>
      </c>
      <c r="AQ81">
        <f t="shared" si="22"/>
        <v>0</v>
      </c>
      <c r="AR81">
        <f t="shared" si="23"/>
        <v>0</v>
      </c>
      <c r="AS81">
        <f t="shared" si="24"/>
        <v>0</v>
      </c>
      <c r="AT81">
        <f t="shared" si="25"/>
        <v>0</v>
      </c>
      <c r="AU81">
        <f t="shared" si="26"/>
        <v>0</v>
      </c>
      <c r="AV81">
        <f t="shared" si="27"/>
        <v>0</v>
      </c>
      <c r="AW81">
        <f t="shared" si="28"/>
        <v>0</v>
      </c>
      <c r="AX81">
        <f t="shared" si="29"/>
        <v>0</v>
      </c>
      <c r="AZ81" s="38">
        <f t="shared" si="37"/>
        <v>78</v>
      </c>
      <c r="BA81" s="38">
        <f t="shared" si="30"/>
        <v>13580</v>
      </c>
      <c r="BB81">
        <f t="shared" si="31"/>
        <v>0</v>
      </c>
      <c r="BC81">
        <f t="shared" si="32"/>
        <v>0</v>
      </c>
      <c r="BD81">
        <f t="shared" si="33"/>
        <v>0</v>
      </c>
      <c r="BE81">
        <f t="shared" si="34"/>
        <v>0</v>
      </c>
      <c r="BF81">
        <f t="shared" si="35"/>
        <v>0</v>
      </c>
    </row>
    <row r="82" spans="33:58">
      <c r="AG82">
        <v>79</v>
      </c>
      <c r="AH82" s="92">
        <f>IF('Data restructured'!B81=0,"",'Data restructured'!B81)</f>
        <v>16700</v>
      </c>
      <c r="AN82" s="120">
        <f t="shared" si="38"/>
        <v>78</v>
      </c>
      <c r="AO82" s="93">
        <f t="shared" si="36"/>
        <v>13580</v>
      </c>
      <c r="AP82">
        <f t="shared" si="21"/>
        <v>0</v>
      </c>
      <c r="AQ82">
        <f t="shared" si="22"/>
        <v>0</v>
      </c>
      <c r="AR82">
        <f t="shared" si="23"/>
        <v>0</v>
      </c>
      <c r="AS82">
        <f t="shared" si="24"/>
        <v>0</v>
      </c>
      <c r="AT82">
        <f t="shared" si="25"/>
        <v>0</v>
      </c>
      <c r="AU82">
        <f t="shared" si="26"/>
        <v>0</v>
      </c>
      <c r="AV82">
        <f t="shared" si="27"/>
        <v>0</v>
      </c>
      <c r="AW82">
        <f t="shared" si="28"/>
        <v>0</v>
      </c>
      <c r="AX82">
        <f t="shared" si="29"/>
        <v>0</v>
      </c>
      <c r="AZ82" s="38">
        <f t="shared" si="37"/>
        <v>79</v>
      </c>
      <c r="BA82" s="38">
        <f t="shared" si="30"/>
        <v>13590</v>
      </c>
      <c r="BB82">
        <f t="shared" si="31"/>
        <v>0</v>
      </c>
      <c r="BC82">
        <f t="shared" si="32"/>
        <v>0</v>
      </c>
      <c r="BD82">
        <f t="shared" si="33"/>
        <v>0</v>
      </c>
      <c r="BE82">
        <f t="shared" si="34"/>
        <v>0</v>
      </c>
      <c r="BF82">
        <f t="shared" si="35"/>
        <v>0</v>
      </c>
    </row>
    <row r="83" spans="33:58">
      <c r="AG83">
        <v>80</v>
      </c>
      <c r="AH83" s="92">
        <f>IF('Data restructured'!B82=0,"",'Data restructured'!B82)</f>
        <v>16750</v>
      </c>
      <c r="AN83" s="120">
        <f t="shared" si="38"/>
        <v>79</v>
      </c>
      <c r="AO83" s="93">
        <f t="shared" si="36"/>
        <v>13590</v>
      </c>
      <c r="AP83">
        <f t="shared" si="21"/>
        <v>0</v>
      </c>
      <c r="AQ83">
        <f t="shared" si="22"/>
        <v>0</v>
      </c>
      <c r="AR83">
        <f t="shared" si="23"/>
        <v>0</v>
      </c>
      <c r="AS83">
        <f t="shared" si="24"/>
        <v>0</v>
      </c>
      <c r="AT83">
        <f t="shared" si="25"/>
        <v>0</v>
      </c>
      <c r="AU83">
        <f t="shared" si="26"/>
        <v>0</v>
      </c>
      <c r="AV83">
        <f t="shared" si="27"/>
        <v>0</v>
      </c>
      <c r="AW83">
        <f t="shared" si="28"/>
        <v>0</v>
      </c>
      <c r="AX83">
        <f t="shared" si="29"/>
        <v>0</v>
      </c>
      <c r="AZ83" s="38">
        <f t="shared" si="37"/>
        <v>80</v>
      </c>
      <c r="BA83" s="38">
        <f t="shared" si="30"/>
        <v>13600</v>
      </c>
      <c r="BB83">
        <f t="shared" si="31"/>
        <v>0</v>
      </c>
      <c r="BC83">
        <f t="shared" si="32"/>
        <v>0</v>
      </c>
      <c r="BD83">
        <f t="shared" si="33"/>
        <v>0</v>
      </c>
      <c r="BE83">
        <f t="shared" si="34"/>
        <v>0</v>
      </c>
      <c r="BF83">
        <f t="shared" si="35"/>
        <v>0</v>
      </c>
    </row>
    <row r="84" spans="33:58">
      <c r="AG84">
        <v>81</v>
      </c>
      <c r="AH84" s="92">
        <f>IF('Data restructured'!B83=0,"",'Data restructured'!B83)</f>
        <v>16150</v>
      </c>
      <c r="AN84" s="120">
        <f t="shared" si="38"/>
        <v>80</v>
      </c>
      <c r="AO84" s="93">
        <f t="shared" si="36"/>
        <v>13600</v>
      </c>
      <c r="AP84">
        <f t="shared" si="21"/>
        <v>0</v>
      </c>
      <c r="AQ84">
        <f t="shared" si="22"/>
        <v>0</v>
      </c>
      <c r="AR84">
        <f t="shared" si="23"/>
        <v>0</v>
      </c>
      <c r="AS84">
        <f t="shared" si="24"/>
        <v>0</v>
      </c>
      <c r="AT84">
        <f t="shared" si="25"/>
        <v>0</v>
      </c>
      <c r="AU84">
        <f t="shared" si="26"/>
        <v>0</v>
      </c>
      <c r="AV84">
        <f t="shared" si="27"/>
        <v>0</v>
      </c>
      <c r="AW84">
        <f t="shared" si="28"/>
        <v>0</v>
      </c>
      <c r="AX84">
        <f t="shared" si="29"/>
        <v>0</v>
      </c>
      <c r="AZ84" s="38">
        <f t="shared" si="37"/>
        <v>81</v>
      </c>
      <c r="BA84" s="38">
        <f t="shared" si="30"/>
        <v>13610</v>
      </c>
      <c r="BB84">
        <f t="shared" si="31"/>
        <v>0</v>
      </c>
      <c r="BC84">
        <f t="shared" si="32"/>
        <v>0</v>
      </c>
      <c r="BD84">
        <f t="shared" si="33"/>
        <v>0</v>
      </c>
      <c r="BE84">
        <f t="shared" si="34"/>
        <v>0</v>
      </c>
      <c r="BF84">
        <f t="shared" si="35"/>
        <v>0</v>
      </c>
    </row>
    <row r="85" spans="33:58">
      <c r="AG85">
        <v>82</v>
      </c>
      <c r="AH85" s="92">
        <f>IF('Data restructured'!B84=0,"",'Data restructured'!B84)</f>
        <v>16200</v>
      </c>
      <c r="AN85" s="120">
        <f t="shared" si="38"/>
        <v>81</v>
      </c>
      <c r="AO85" s="93">
        <f t="shared" si="36"/>
        <v>13610</v>
      </c>
      <c r="AP85">
        <f t="shared" si="21"/>
        <v>0</v>
      </c>
      <c r="AQ85">
        <f t="shared" si="22"/>
        <v>0</v>
      </c>
      <c r="AR85">
        <f t="shared" si="23"/>
        <v>0</v>
      </c>
      <c r="AS85">
        <f t="shared" si="24"/>
        <v>0</v>
      </c>
      <c r="AT85">
        <f t="shared" si="25"/>
        <v>0</v>
      </c>
      <c r="AU85">
        <f t="shared" si="26"/>
        <v>0</v>
      </c>
      <c r="AV85">
        <f t="shared" si="27"/>
        <v>0</v>
      </c>
      <c r="AW85">
        <f t="shared" si="28"/>
        <v>0</v>
      </c>
      <c r="AX85">
        <f t="shared" si="29"/>
        <v>0</v>
      </c>
      <c r="AZ85" s="38">
        <f t="shared" si="37"/>
        <v>82</v>
      </c>
      <c r="BA85" s="38">
        <f t="shared" si="30"/>
        <v>13620</v>
      </c>
      <c r="BB85">
        <f t="shared" si="31"/>
        <v>0</v>
      </c>
      <c r="BC85">
        <f t="shared" si="32"/>
        <v>0</v>
      </c>
      <c r="BD85">
        <f t="shared" si="33"/>
        <v>0</v>
      </c>
      <c r="BE85">
        <f t="shared" si="34"/>
        <v>0</v>
      </c>
      <c r="BF85">
        <f t="shared" si="35"/>
        <v>0</v>
      </c>
    </row>
    <row r="86" spans="33:58">
      <c r="AG86">
        <v>83</v>
      </c>
      <c r="AH86" s="92">
        <f>IF('Data restructured'!B85=0,"",'Data restructured'!B85)</f>
        <v>16250</v>
      </c>
      <c r="AN86" s="120">
        <f t="shared" si="38"/>
        <v>82</v>
      </c>
      <c r="AO86" s="93">
        <f t="shared" si="36"/>
        <v>13620</v>
      </c>
      <c r="AP86">
        <f t="shared" si="21"/>
        <v>0</v>
      </c>
      <c r="AQ86">
        <f t="shared" si="22"/>
        <v>0</v>
      </c>
      <c r="AR86">
        <f t="shared" si="23"/>
        <v>0</v>
      </c>
      <c r="AS86">
        <f t="shared" si="24"/>
        <v>0</v>
      </c>
      <c r="AT86">
        <f t="shared" si="25"/>
        <v>0</v>
      </c>
      <c r="AU86">
        <f t="shared" si="26"/>
        <v>0</v>
      </c>
      <c r="AV86">
        <f t="shared" si="27"/>
        <v>0</v>
      </c>
      <c r="AW86">
        <f t="shared" si="28"/>
        <v>0</v>
      </c>
      <c r="AX86">
        <f t="shared" si="29"/>
        <v>0</v>
      </c>
      <c r="AZ86" s="38">
        <f t="shared" si="37"/>
        <v>83</v>
      </c>
      <c r="BA86" s="38">
        <f t="shared" si="30"/>
        <v>13630</v>
      </c>
      <c r="BB86">
        <f t="shared" si="31"/>
        <v>0</v>
      </c>
      <c r="BC86">
        <f t="shared" si="32"/>
        <v>0</v>
      </c>
      <c r="BD86">
        <f t="shared" si="33"/>
        <v>0</v>
      </c>
      <c r="BE86">
        <f t="shared" si="34"/>
        <v>0</v>
      </c>
      <c r="BF86">
        <f t="shared" si="35"/>
        <v>0</v>
      </c>
    </row>
    <row r="87" spans="33:58">
      <c r="AG87">
        <v>84</v>
      </c>
      <c r="AH87" s="92">
        <f>IF('Data restructured'!B86=0,"",'Data restructured'!B86)</f>
        <v>16300</v>
      </c>
      <c r="AN87" s="120">
        <f t="shared" si="38"/>
        <v>83</v>
      </c>
      <c r="AO87" s="93">
        <f t="shared" si="36"/>
        <v>13630</v>
      </c>
      <c r="AP87">
        <f t="shared" si="21"/>
        <v>0</v>
      </c>
      <c r="AQ87">
        <f t="shared" si="22"/>
        <v>0</v>
      </c>
      <c r="AR87">
        <f t="shared" si="23"/>
        <v>0</v>
      </c>
      <c r="AS87">
        <f t="shared" si="24"/>
        <v>0</v>
      </c>
      <c r="AT87">
        <f t="shared" si="25"/>
        <v>0</v>
      </c>
      <c r="AU87">
        <f t="shared" si="26"/>
        <v>0</v>
      </c>
      <c r="AV87">
        <f t="shared" si="27"/>
        <v>0</v>
      </c>
      <c r="AW87">
        <f t="shared" si="28"/>
        <v>0</v>
      </c>
      <c r="AX87">
        <f t="shared" si="29"/>
        <v>0</v>
      </c>
      <c r="AZ87" s="38">
        <f t="shared" si="37"/>
        <v>84</v>
      </c>
      <c r="BA87" s="38">
        <f t="shared" si="30"/>
        <v>13640</v>
      </c>
      <c r="BB87">
        <f t="shared" si="31"/>
        <v>0</v>
      </c>
      <c r="BC87">
        <f t="shared" si="32"/>
        <v>0</v>
      </c>
      <c r="BD87">
        <f t="shared" si="33"/>
        <v>0</v>
      </c>
      <c r="BE87">
        <f t="shared" si="34"/>
        <v>0</v>
      </c>
      <c r="BF87">
        <f t="shared" si="35"/>
        <v>0</v>
      </c>
    </row>
    <row r="88" spans="33:58">
      <c r="AG88">
        <v>85</v>
      </c>
      <c r="AH88" s="92">
        <f>IF('Data restructured'!B87=0,"",'Data restructured'!B87)</f>
        <v>16350</v>
      </c>
      <c r="AN88" s="120">
        <f t="shared" si="38"/>
        <v>84</v>
      </c>
      <c r="AO88" s="93">
        <f t="shared" si="36"/>
        <v>13640</v>
      </c>
      <c r="AP88">
        <f t="shared" si="21"/>
        <v>0</v>
      </c>
      <c r="AQ88">
        <f t="shared" si="22"/>
        <v>0</v>
      </c>
      <c r="AR88">
        <f t="shared" si="23"/>
        <v>0</v>
      </c>
      <c r="AS88">
        <f t="shared" si="24"/>
        <v>0</v>
      </c>
      <c r="AT88">
        <f t="shared" si="25"/>
        <v>0</v>
      </c>
      <c r="AU88">
        <f t="shared" si="26"/>
        <v>0</v>
      </c>
      <c r="AV88">
        <f t="shared" si="27"/>
        <v>0</v>
      </c>
      <c r="AW88">
        <f t="shared" si="28"/>
        <v>0</v>
      </c>
      <c r="AX88">
        <f t="shared" si="29"/>
        <v>0</v>
      </c>
      <c r="AZ88" s="38">
        <f t="shared" si="37"/>
        <v>85</v>
      </c>
      <c r="BA88" s="38">
        <f t="shared" si="30"/>
        <v>13650</v>
      </c>
      <c r="BB88">
        <f t="shared" si="31"/>
        <v>0</v>
      </c>
      <c r="BC88">
        <f t="shared" si="32"/>
        <v>0</v>
      </c>
      <c r="BD88">
        <f t="shared" si="33"/>
        <v>0</v>
      </c>
      <c r="BE88">
        <f t="shared" si="34"/>
        <v>0</v>
      </c>
      <c r="BF88">
        <f t="shared" si="35"/>
        <v>0</v>
      </c>
    </row>
    <row r="89" spans="33:58">
      <c r="AG89">
        <v>86</v>
      </c>
      <c r="AH89" s="92">
        <f>IF('Data restructured'!B88=0,"",'Data restructured'!B88)</f>
        <v>16400</v>
      </c>
      <c r="AN89" s="120">
        <f t="shared" si="38"/>
        <v>85</v>
      </c>
      <c r="AO89" s="93">
        <f t="shared" si="36"/>
        <v>13650</v>
      </c>
      <c r="AP89">
        <f t="shared" si="21"/>
        <v>0</v>
      </c>
      <c r="AQ89">
        <f t="shared" si="22"/>
        <v>0</v>
      </c>
      <c r="AR89">
        <f t="shared" si="23"/>
        <v>0</v>
      </c>
      <c r="AS89">
        <f t="shared" si="24"/>
        <v>0</v>
      </c>
      <c r="AT89">
        <f t="shared" si="25"/>
        <v>0</v>
      </c>
      <c r="AU89">
        <f t="shared" si="26"/>
        <v>0</v>
      </c>
      <c r="AV89">
        <f t="shared" si="27"/>
        <v>0</v>
      </c>
      <c r="AW89">
        <f t="shared" si="28"/>
        <v>0</v>
      </c>
      <c r="AX89">
        <f t="shared" si="29"/>
        <v>0</v>
      </c>
      <c r="AZ89" s="38">
        <f t="shared" si="37"/>
        <v>86</v>
      </c>
      <c r="BA89" s="38">
        <f t="shared" si="30"/>
        <v>13660</v>
      </c>
      <c r="BB89">
        <f t="shared" si="31"/>
        <v>0</v>
      </c>
      <c r="BC89">
        <f t="shared" si="32"/>
        <v>0</v>
      </c>
      <c r="BD89">
        <f t="shared" si="33"/>
        <v>0</v>
      </c>
      <c r="BE89">
        <f t="shared" si="34"/>
        <v>0</v>
      </c>
      <c r="BF89">
        <f t="shared" si="35"/>
        <v>0</v>
      </c>
    </row>
    <row r="90" spans="33:58">
      <c r="AG90">
        <v>87</v>
      </c>
      <c r="AH90" s="92">
        <f>IF('Data restructured'!B89=0,"",'Data restructured'!B89)</f>
        <v>16450</v>
      </c>
      <c r="AN90" s="120">
        <f t="shared" si="38"/>
        <v>86</v>
      </c>
      <c r="AO90" s="93">
        <f t="shared" si="36"/>
        <v>13660</v>
      </c>
      <c r="AP90">
        <f t="shared" si="21"/>
        <v>0</v>
      </c>
      <c r="AQ90">
        <f t="shared" si="22"/>
        <v>0</v>
      </c>
      <c r="AR90">
        <f t="shared" si="23"/>
        <v>0</v>
      </c>
      <c r="AS90">
        <f t="shared" si="24"/>
        <v>0</v>
      </c>
      <c r="AT90">
        <f t="shared" si="25"/>
        <v>0</v>
      </c>
      <c r="AU90">
        <f t="shared" si="26"/>
        <v>0</v>
      </c>
      <c r="AV90">
        <f t="shared" si="27"/>
        <v>0</v>
      </c>
      <c r="AW90">
        <f t="shared" si="28"/>
        <v>0</v>
      </c>
      <c r="AX90">
        <f t="shared" si="29"/>
        <v>0</v>
      </c>
      <c r="AZ90" s="38">
        <f t="shared" si="37"/>
        <v>87</v>
      </c>
      <c r="BA90" s="38">
        <f t="shared" si="30"/>
        <v>13670</v>
      </c>
      <c r="BB90">
        <f t="shared" si="31"/>
        <v>0</v>
      </c>
      <c r="BC90">
        <f t="shared" si="32"/>
        <v>0</v>
      </c>
      <c r="BD90">
        <f t="shared" si="33"/>
        <v>0</v>
      </c>
      <c r="BE90">
        <f t="shared" si="34"/>
        <v>0</v>
      </c>
      <c r="BF90">
        <f t="shared" si="35"/>
        <v>0</v>
      </c>
    </row>
    <row r="91" spans="33:58">
      <c r="AG91">
        <v>88</v>
      </c>
      <c r="AH91" s="92">
        <f>IF('Data restructured'!B90=0,"",'Data restructured'!B90)</f>
        <v>16500</v>
      </c>
      <c r="AN91" s="120">
        <f t="shared" si="38"/>
        <v>87</v>
      </c>
      <c r="AO91" s="93">
        <f t="shared" si="36"/>
        <v>13670</v>
      </c>
      <c r="AP91">
        <f t="shared" si="21"/>
        <v>0</v>
      </c>
      <c r="AQ91">
        <f t="shared" si="22"/>
        <v>0</v>
      </c>
      <c r="AR91">
        <f t="shared" si="23"/>
        <v>0</v>
      </c>
      <c r="AS91">
        <f t="shared" si="24"/>
        <v>0</v>
      </c>
      <c r="AT91">
        <f t="shared" si="25"/>
        <v>0</v>
      </c>
      <c r="AU91">
        <f t="shared" si="26"/>
        <v>0</v>
      </c>
      <c r="AV91">
        <f t="shared" si="27"/>
        <v>0</v>
      </c>
      <c r="AW91">
        <f t="shared" si="28"/>
        <v>0</v>
      </c>
      <c r="AX91">
        <f t="shared" si="29"/>
        <v>0</v>
      </c>
      <c r="AZ91" s="38">
        <f t="shared" si="37"/>
        <v>88</v>
      </c>
      <c r="BA91" s="38">
        <f t="shared" si="30"/>
        <v>13680</v>
      </c>
      <c r="BB91">
        <f t="shared" si="31"/>
        <v>0</v>
      </c>
      <c r="BC91">
        <f t="shared" si="32"/>
        <v>0</v>
      </c>
      <c r="BD91">
        <f t="shared" si="33"/>
        <v>0</v>
      </c>
      <c r="BE91">
        <f t="shared" si="34"/>
        <v>0</v>
      </c>
      <c r="BF91">
        <f t="shared" si="35"/>
        <v>0</v>
      </c>
    </row>
    <row r="92" spans="33:58">
      <c r="AG92">
        <v>89</v>
      </c>
      <c r="AH92" s="92">
        <f>IF('Data restructured'!B91=0,"",'Data restructured'!B91)</f>
        <v>16550</v>
      </c>
      <c r="AN92" s="120">
        <f t="shared" si="38"/>
        <v>88</v>
      </c>
      <c r="AO92" s="93">
        <f t="shared" si="36"/>
        <v>13680</v>
      </c>
      <c r="AP92">
        <f t="shared" si="21"/>
        <v>0</v>
      </c>
      <c r="AQ92">
        <f t="shared" si="22"/>
        <v>0</v>
      </c>
      <c r="AR92">
        <f t="shared" si="23"/>
        <v>0</v>
      </c>
      <c r="AS92">
        <f t="shared" si="24"/>
        <v>0</v>
      </c>
      <c r="AT92">
        <f t="shared" si="25"/>
        <v>0</v>
      </c>
      <c r="AU92">
        <f t="shared" si="26"/>
        <v>0</v>
      </c>
      <c r="AV92">
        <f t="shared" si="27"/>
        <v>0</v>
      </c>
      <c r="AW92">
        <f t="shared" si="28"/>
        <v>0</v>
      </c>
      <c r="AX92">
        <f t="shared" si="29"/>
        <v>0</v>
      </c>
      <c r="AZ92" s="38">
        <f t="shared" si="37"/>
        <v>89</v>
      </c>
      <c r="BA92" s="38">
        <f t="shared" si="30"/>
        <v>13690</v>
      </c>
      <c r="BB92">
        <f t="shared" si="31"/>
        <v>0</v>
      </c>
      <c r="BC92">
        <f t="shared" si="32"/>
        <v>0</v>
      </c>
      <c r="BD92">
        <f t="shared" si="33"/>
        <v>0</v>
      </c>
      <c r="BE92">
        <f t="shared" si="34"/>
        <v>0</v>
      </c>
      <c r="BF92">
        <f t="shared" si="35"/>
        <v>0</v>
      </c>
    </row>
    <row r="93" spans="33:58">
      <c r="AG93">
        <v>90</v>
      </c>
      <c r="AH93" s="92">
        <f>IF('Data restructured'!B92=0,"",'Data restructured'!B92)</f>
        <v>16600</v>
      </c>
      <c r="AN93" s="120">
        <f t="shared" si="38"/>
        <v>89</v>
      </c>
      <c r="AO93" s="93">
        <f t="shared" si="36"/>
        <v>13690</v>
      </c>
      <c r="AP93">
        <f t="shared" si="21"/>
        <v>0</v>
      </c>
      <c r="AQ93">
        <f t="shared" si="22"/>
        <v>0</v>
      </c>
      <c r="AR93">
        <f t="shared" si="23"/>
        <v>0</v>
      </c>
      <c r="AS93">
        <f t="shared" si="24"/>
        <v>0</v>
      </c>
      <c r="AT93">
        <f t="shared" si="25"/>
        <v>0</v>
      </c>
      <c r="AU93">
        <f t="shared" si="26"/>
        <v>0</v>
      </c>
      <c r="AV93">
        <f t="shared" si="27"/>
        <v>0</v>
      </c>
      <c r="AW93">
        <f t="shared" si="28"/>
        <v>0</v>
      </c>
      <c r="AX93">
        <f t="shared" si="29"/>
        <v>0</v>
      </c>
      <c r="AZ93" s="38">
        <f t="shared" si="37"/>
        <v>90</v>
      </c>
      <c r="BA93" s="38">
        <f t="shared" si="30"/>
        <v>13700</v>
      </c>
      <c r="BB93">
        <f t="shared" si="31"/>
        <v>0</v>
      </c>
      <c r="BC93">
        <f t="shared" si="32"/>
        <v>0</v>
      </c>
      <c r="BD93">
        <f t="shared" si="33"/>
        <v>0</v>
      </c>
      <c r="BE93">
        <f t="shared" si="34"/>
        <v>0</v>
      </c>
      <c r="BF93">
        <f t="shared" si="35"/>
        <v>0</v>
      </c>
    </row>
    <row r="94" spans="33:58">
      <c r="AG94">
        <v>91</v>
      </c>
      <c r="AH94" s="92">
        <f>IF('Data restructured'!B93=0,"",'Data restructured'!B93)</f>
        <v>16650</v>
      </c>
      <c r="AN94" s="120">
        <f t="shared" si="38"/>
        <v>90</v>
      </c>
      <c r="AO94" s="93">
        <f t="shared" si="36"/>
        <v>13700</v>
      </c>
      <c r="AP94">
        <f t="shared" si="21"/>
        <v>0</v>
      </c>
      <c r="AQ94">
        <f t="shared" si="22"/>
        <v>0</v>
      </c>
      <c r="AR94">
        <f t="shared" si="23"/>
        <v>0</v>
      </c>
      <c r="AS94">
        <f t="shared" si="24"/>
        <v>0</v>
      </c>
      <c r="AT94">
        <f t="shared" si="25"/>
        <v>0</v>
      </c>
      <c r="AU94">
        <f t="shared" si="26"/>
        <v>0</v>
      </c>
      <c r="AV94">
        <f t="shared" si="27"/>
        <v>0</v>
      </c>
      <c r="AW94">
        <f t="shared" si="28"/>
        <v>0</v>
      </c>
      <c r="AX94">
        <f t="shared" si="29"/>
        <v>0</v>
      </c>
      <c r="AZ94" s="38">
        <f t="shared" si="37"/>
        <v>91</v>
      </c>
      <c r="BA94" s="38">
        <f t="shared" si="30"/>
        <v>13710</v>
      </c>
      <c r="BB94">
        <f t="shared" si="31"/>
        <v>0</v>
      </c>
      <c r="BC94">
        <f t="shared" si="32"/>
        <v>0</v>
      </c>
      <c r="BD94">
        <f t="shared" si="33"/>
        <v>0</v>
      </c>
      <c r="BE94">
        <f t="shared" si="34"/>
        <v>0</v>
      </c>
      <c r="BF94">
        <f t="shared" si="35"/>
        <v>0</v>
      </c>
    </row>
    <row r="95" spans="33:58">
      <c r="AG95">
        <v>92</v>
      </c>
      <c r="AH95" s="92">
        <f>IF('Data restructured'!B94=0,"",'Data restructured'!B94)</f>
        <v>16700</v>
      </c>
      <c r="AN95" s="120">
        <f t="shared" si="38"/>
        <v>91</v>
      </c>
      <c r="AO95" s="93">
        <f t="shared" si="36"/>
        <v>13710</v>
      </c>
      <c r="AP95">
        <f t="shared" si="21"/>
        <v>0</v>
      </c>
      <c r="AQ95">
        <f t="shared" si="22"/>
        <v>0</v>
      </c>
      <c r="AR95">
        <f t="shared" si="23"/>
        <v>0</v>
      </c>
      <c r="AS95">
        <f t="shared" si="24"/>
        <v>0</v>
      </c>
      <c r="AT95">
        <f t="shared" si="25"/>
        <v>0</v>
      </c>
      <c r="AU95">
        <f t="shared" si="26"/>
        <v>0</v>
      </c>
      <c r="AV95">
        <f t="shared" si="27"/>
        <v>0</v>
      </c>
      <c r="AW95">
        <f t="shared" si="28"/>
        <v>0</v>
      </c>
      <c r="AX95">
        <f t="shared" si="29"/>
        <v>0</v>
      </c>
      <c r="AZ95" s="38">
        <f t="shared" si="37"/>
        <v>92</v>
      </c>
      <c r="BA95" s="38">
        <f t="shared" si="30"/>
        <v>13720</v>
      </c>
      <c r="BB95">
        <f t="shared" si="31"/>
        <v>0</v>
      </c>
      <c r="BC95">
        <f t="shared" si="32"/>
        <v>0</v>
      </c>
      <c r="BD95">
        <f t="shared" si="33"/>
        <v>0</v>
      </c>
      <c r="BE95">
        <f t="shared" si="34"/>
        <v>0</v>
      </c>
      <c r="BF95">
        <f t="shared" si="35"/>
        <v>0</v>
      </c>
    </row>
    <row r="96" spans="33:58">
      <c r="AG96">
        <v>93</v>
      </c>
      <c r="AH96" s="92">
        <f>IF('Data restructured'!B95=0,"",'Data restructured'!B95)</f>
        <v>16750</v>
      </c>
      <c r="AN96" s="120">
        <f t="shared" si="38"/>
        <v>92</v>
      </c>
      <c r="AO96" s="93">
        <f t="shared" si="36"/>
        <v>13720</v>
      </c>
      <c r="AP96">
        <f t="shared" si="21"/>
        <v>0</v>
      </c>
      <c r="AQ96">
        <f t="shared" si="22"/>
        <v>0</v>
      </c>
      <c r="AR96">
        <f t="shared" si="23"/>
        <v>0</v>
      </c>
      <c r="AS96">
        <f t="shared" si="24"/>
        <v>0</v>
      </c>
      <c r="AT96">
        <f t="shared" si="25"/>
        <v>0</v>
      </c>
      <c r="AU96">
        <f t="shared" si="26"/>
        <v>0</v>
      </c>
      <c r="AV96">
        <f t="shared" si="27"/>
        <v>0</v>
      </c>
      <c r="AW96">
        <f t="shared" si="28"/>
        <v>0</v>
      </c>
      <c r="AX96">
        <f t="shared" si="29"/>
        <v>0</v>
      </c>
      <c r="AZ96" s="38">
        <f t="shared" si="37"/>
        <v>93</v>
      </c>
      <c r="BA96" s="38">
        <f t="shared" si="30"/>
        <v>13730</v>
      </c>
      <c r="BB96">
        <f t="shared" si="31"/>
        <v>0</v>
      </c>
      <c r="BC96">
        <f t="shared" si="32"/>
        <v>0</v>
      </c>
      <c r="BD96">
        <f t="shared" si="33"/>
        <v>0</v>
      </c>
      <c r="BE96">
        <f t="shared" si="34"/>
        <v>0</v>
      </c>
      <c r="BF96">
        <f t="shared" si="35"/>
        <v>0</v>
      </c>
    </row>
    <row r="97" spans="33:58">
      <c r="AG97">
        <v>94</v>
      </c>
      <c r="AH97" s="92">
        <f>IF('Data restructured'!B96=0,"",'Data restructured'!B96)</f>
        <v>16800</v>
      </c>
      <c r="AN97" s="120">
        <f t="shared" si="38"/>
        <v>93</v>
      </c>
      <c r="AO97" s="93">
        <f t="shared" si="36"/>
        <v>13730</v>
      </c>
      <c r="AP97">
        <f t="shared" si="21"/>
        <v>0</v>
      </c>
      <c r="AQ97">
        <f t="shared" si="22"/>
        <v>0</v>
      </c>
      <c r="AR97">
        <f t="shared" si="23"/>
        <v>0</v>
      </c>
      <c r="AS97">
        <f t="shared" si="24"/>
        <v>0</v>
      </c>
      <c r="AT97">
        <f t="shared" si="25"/>
        <v>0</v>
      </c>
      <c r="AU97">
        <f t="shared" si="26"/>
        <v>0</v>
      </c>
      <c r="AV97">
        <f t="shared" si="27"/>
        <v>0</v>
      </c>
      <c r="AW97">
        <f t="shared" si="28"/>
        <v>0</v>
      </c>
      <c r="AX97">
        <f t="shared" si="29"/>
        <v>0</v>
      </c>
      <c r="AZ97" s="38">
        <f t="shared" si="37"/>
        <v>94</v>
      </c>
      <c r="BA97" s="38">
        <f t="shared" si="30"/>
        <v>13740</v>
      </c>
      <c r="BB97">
        <f t="shared" si="31"/>
        <v>0</v>
      </c>
      <c r="BC97">
        <f t="shared" si="32"/>
        <v>0</v>
      </c>
      <c r="BD97">
        <f t="shared" si="33"/>
        <v>0</v>
      </c>
      <c r="BE97">
        <f t="shared" si="34"/>
        <v>0</v>
      </c>
      <c r="BF97">
        <f t="shared" si="35"/>
        <v>0</v>
      </c>
    </row>
    <row r="98" spans="33:58">
      <c r="AG98">
        <v>95</v>
      </c>
      <c r="AH98" s="92" t="str">
        <f>IF('Data restructured'!B97=0,"",'Data restructured'!B97)</f>
        <v/>
      </c>
      <c r="AN98" s="120">
        <f t="shared" si="38"/>
        <v>94</v>
      </c>
      <c r="AO98" s="93">
        <f t="shared" si="36"/>
        <v>13740</v>
      </c>
      <c r="AP98">
        <f t="shared" si="21"/>
        <v>0</v>
      </c>
      <c r="AQ98">
        <f t="shared" si="22"/>
        <v>0</v>
      </c>
      <c r="AR98">
        <f t="shared" si="23"/>
        <v>0</v>
      </c>
      <c r="AS98">
        <f t="shared" si="24"/>
        <v>0</v>
      </c>
      <c r="AT98">
        <f t="shared" si="25"/>
        <v>0</v>
      </c>
      <c r="AU98">
        <f t="shared" si="26"/>
        <v>0</v>
      </c>
      <c r="AV98">
        <f t="shared" si="27"/>
        <v>0</v>
      </c>
      <c r="AW98">
        <f t="shared" si="28"/>
        <v>0</v>
      </c>
      <c r="AX98">
        <f t="shared" si="29"/>
        <v>0</v>
      </c>
      <c r="AZ98" s="38">
        <f t="shared" si="37"/>
        <v>95</v>
      </c>
      <c r="BA98" s="38">
        <f t="shared" si="30"/>
        <v>13750</v>
      </c>
      <c r="BB98">
        <f t="shared" si="31"/>
        <v>0</v>
      </c>
      <c r="BC98">
        <f t="shared" si="32"/>
        <v>0</v>
      </c>
      <c r="BD98">
        <f t="shared" si="33"/>
        <v>0</v>
      </c>
      <c r="BE98">
        <f t="shared" si="34"/>
        <v>0</v>
      </c>
      <c r="BF98">
        <f t="shared" si="35"/>
        <v>0</v>
      </c>
    </row>
    <row r="99" spans="33:58">
      <c r="AG99">
        <v>96</v>
      </c>
      <c r="AH99" s="92" t="str">
        <f>IF('Data restructured'!B98=0,"",'Data restructured'!B98)</f>
        <v/>
      </c>
      <c r="AN99" s="120">
        <f t="shared" si="38"/>
        <v>95</v>
      </c>
      <c r="AO99" s="93">
        <f t="shared" si="36"/>
        <v>13750</v>
      </c>
      <c r="AP99">
        <f t="shared" si="21"/>
        <v>0</v>
      </c>
      <c r="AQ99">
        <f t="shared" si="22"/>
        <v>0</v>
      </c>
      <c r="AR99">
        <f t="shared" si="23"/>
        <v>0</v>
      </c>
      <c r="AS99">
        <f t="shared" si="24"/>
        <v>0</v>
      </c>
      <c r="AT99">
        <f t="shared" si="25"/>
        <v>0</v>
      </c>
      <c r="AU99">
        <f t="shared" si="26"/>
        <v>0</v>
      </c>
      <c r="AV99">
        <f t="shared" si="27"/>
        <v>0</v>
      </c>
      <c r="AW99">
        <f t="shared" si="28"/>
        <v>0</v>
      </c>
      <c r="AX99">
        <f t="shared" si="29"/>
        <v>0</v>
      </c>
      <c r="AZ99" s="38">
        <f t="shared" si="37"/>
        <v>96</v>
      </c>
      <c r="BA99" s="38">
        <f t="shared" si="30"/>
        <v>13760</v>
      </c>
      <c r="BB99">
        <f t="shared" si="31"/>
        <v>0</v>
      </c>
      <c r="BC99">
        <f t="shared" si="32"/>
        <v>0</v>
      </c>
      <c r="BD99">
        <f t="shared" si="33"/>
        <v>0</v>
      </c>
      <c r="BE99">
        <f t="shared" si="34"/>
        <v>0</v>
      </c>
      <c r="BF99">
        <f t="shared" si="35"/>
        <v>0</v>
      </c>
    </row>
    <row r="100" spans="33:58">
      <c r="AG100">
        <v>97</v>
      </c>
      <c r="AH100" s="92" t="str">
        <f>IF('Data restructured'!B99=0,"",'Data restructured'!B99)</f>
        <v/>
      </c>
      <c r="AN100" s="120">
        <f t="shared" si="38"/>
        <v>96</v>
      </c>
      <c r="AO100" s="93">
        <f t="shared" si="36"/>
        <v>13760</v>
      </c>
      <c r="AP100">
        <f t="shared" si="21"/>
        <v>0</v>
      </c>
      <c r="AQ100">
        <f t="shared" si="22"/>
        <v>0</v>
      </c>
      <c r="AR100">
        <f t="shared" si="23"/>
        <v>0</v>
      </c>
      <c r="AS100">
        <f t="shared" si="24"/>
        <v>0</v>
      </c>
      <c r="AT100">
        <f t="shared" si="25"/>
        <v>0</v>
      </c>
      <c r="AU100">
        <f t="shared" si="26"/>
        <v>0</v>
      </c>
      <c r="AV100">
        <f t="shared" si="27"/>
        <v>0</v>
      </c>
      <c r="AW100">
        <f t="shared" si="28"/>
        <v>0</v>
      </c>
      <c r="AX100">
        <f t="shared" si="29"/>
        <v>0</v>
      </c>
      <c r="AZ100" s="38">
        <f t="shared" si="37"/>
        <v>97</v>
      </c>
      <c r="BA100" s="38">
        <f t="shared" si="30"/>
        <v>13770</v>
      </c>
      <c r="BB100">
        <f t="shared" si="31"/>
        <v>0</v>
      </c>
      <c r="BC100">
        <f t="shared" si="32"/>
        <v>0</v>
      </c>
      <c r="BD100">
        <f t="shared" si="33"/>
        <v>0</v>
      </c>
      <c r="BE100">
        <f t="shared" si="34"/>
        <v>0</v>
      </c>
      <c r="BF100">
        <f t="shared" si="35"/>
        <v>0</v>
      </c>
    </row>
    <row r="101" spans="33:58">
      <c r="AG101">
        <v>98</v>
      </c>
      <c r="AH101" s="92" t="str">
        <f>IF('Data restructured'!B100=0,"",'Data restructured'!B100)</f>
        <v/>
      </c>
      <c r="AN101" s="120">
        <f t="shared" si="38"/>
        <v>97</v>
      </c>
      <c r="AO101" s="93">
        <f t="shared" si="36"/>
        <v>13770</v>
      </c>
      <c r="AP101">
        <f t="shared" si="21"/>
        <v>0</v>
      </c>
      <c r="AQ101">
        <f t="shared" si="22"/>
        <v>0</v>
      </c>
      <c r="AR101">
        <f t="shared" si="23"/>
        <v>0</v>
      </c>
      <c r="AS101">
        <f t="shared" si="24"/>
        <v>0</v>
      </c>
      <c r="AT101">
        <f t="shared" si="25"/>
        <v>0</v>
      </c>
      <c r="AU101">
        <f t="shared" si="26"/>
        <v>0</v>
      </c>
      <c r="AV101">
        <f t="shared" si="27"/>
        <v>0</v>
      </c>
      <c r="AW101">
        <f t="shared" si="28"/>
        <v>0</v>
      </c>
      <c r="AX101">
        <f t="shared" si="29"/>
        <v>0</v>
      </c>
      <c r="AZ101" s="38">
        <f t="shared" si="37"/>
        <v>98</v>
      </c>
      <c r="BA101" s="38">
        <f t="shared" si="30"/>
        <v>13780</v>
      </c>
      <c r="BB101">
        <f t="shared" si="31"/>
        <v>0</v>
      </c>
      <c r="BC101">
        <f t="shared" si="32"/>
        <v>0</v>
      </c>
      <c r="BD101">
        <f t="shared" si="33"/>
        <v>0</v>
      </c>
      <c r="BE101">
        <f t="shared" si="34"/>
        <v>0</v>
      </c>
      <c r="BF101">
        <f t="shared" si="35"/>
        <v>0</v>
      </c>
    </row>
    <row r="102" spans="33:58">
      <c r="AG102">
        <v>99</v>
      </c>
      <c r="AH102" s="92" t="str">
        <f>IF('Data restructured'!B101=0,"",'Data restructured'!B101)</f>
        <v/>
      </c>
      <c r="AN102" s="120">
        <f t="shared" si="38"/>
        <v>98</v>
      </c>
      <c r="AO102" s="93">
        <f t="shared" si="36"/>
        <v>13780</v>
      </c>
      <c r="AP102">
        <f t="shared" si="21"/>
        <v>0</v>
      </c>
      <c r="AQ102">
        <f t="shared" si="22"/>
        <v>0</v>
      </c>
      <c r="AR102">
        <f t="shared" si="23"/>
        <v>0</v>
      </c>
      <c r="AS102">
        <f t="shared" si="24"/>
        <v>0</v>
      </c>
      <c r="AT102">
        <f t="shared" si="25"/>
        <v>0</v>
      </c>
      <c r="AU102">
        <f t="shared" si="26"/>
        <v>0</v>
      </c>
      <c r="AV102">
        <f t="shared" si="27"/>
        <v>0</v>
      </c>
      <c r="AW102">
        <f t="shared" si="28"/>
        <v>0</v>
      </c>
      <c r="AX102">
        <f t="shared" si="29"/>
        <v>0</v>
      </c>
      <c r="AZ102" s="38">
        <f t="shared" si="37"/>
        <v>99</v>
      </c>
      <c r="BA102" s="38">
        <f t="shared" si="30"/>
        <v>13790</v>
      </c>
      <c r="BB102">
        <f t="shared" si="31"/>
        <v>0</v>
      </c>
      <c r="BC102">
        <f t="shared" si="32"/>
        <v>0</v>
      </c>
      <c r="BD102">
        <f t="shared" si="33"/>
        <v>0</v>
      </c>
      <c r="BE102">
        <f t="shared" si="34"/>
        <v>0</v>
      </c>
      <c r="BF102">
        <f t="shared" si="35"/>
        <v>0</v>
      </c>
    </row>
    <row r="103" spans="33:58">
      <c r="AG103">
        <v>100</v>
      </c>
      <c r="AH103" s="92" t="str">
        <f>IF('Data restructured'!B102=0,"",'Data restructured'!B102)</f>
        <v/>
      </c>
      <c r="AN103" s="120">
        <f t="shared" si="38"/>
        <v>99</v>
      </c>
      <c r="AO103" s="93">
        <f t="shared" si="36"/>
        <v>13790</v>
      </c>
      <c r="AP103">
        <f t="shared" si="21"/>
        <v>0</v>
      </c>
      <c r="AQ103">
        <f t="shared" si="22"/>
        <v>0</v>
      </c>
      <c r="AR103">
        <f t="shared" si="23"/>
        <v>0</v>
      </c>
      <c r="AS103">
        <f t="shared" si="24"/>
        <v>0</v>
      </c>
      <c r="AT103">
        <f t="shared" si="25"/>
        <v>0</v>
      </c>
      <c r="AU103">
        <f t="shared" si="26"/>
        <v>0</v>
      </c>
      <c r="AV103">
        <f t="shared" si="27"/>
        <v>0</v>
      </c>
      <c r="AW103">
        <f t="shared" si="28"/>
        <v>0</v>
      </c>
      <c r="AX103">
        <f t="shared" si="29"/>
        <v>0</v>
      </c>
      <c r="AZ103" s="38">
        <f t="shared" si="37"/>
        <v>100</v>
      </c>
      <c r="BA103" s="38">
        <f t="shared" si="30"/>
        <v>13800</v>
      </c>
      <c r="BB103">
        <f t="shared" si="31"/>
        <v>0</v>
      </c>
      <c r="BC103">
        <f t="shared" si="32"/>
        <v>0</v>
      </c>
      <c r="BD103">
        <f t="shared" si="33"/>
        <v>0</v>
      </c>
      <c r="BE103">
        <f t="shared" si="34"/>
        <v>0</v>
      </c>
      <c r="BF103">
        <f t="shared" si="35"/>
        <v>0</v>
      </c>
    </row>
    <row r="104" spans="33:58">
      <c r="AG104">
        <v>101</v>
      </c>
      <c r="AH104" s="92" t="str">
        <f>IF('Data restructured'!B103=0,"",'Data restructured'!B103)</f>
        <v/>
      </c>
      <c r="AN104" s="120">
        <f t="shared" si="38"/>
        <v>100</v>
      </c>
      <c r="AO104" s="93">
        <f t="shared" si="36"/>
        <v>13800</v>
      </c>
      <c r="AP104">
        <f t="shared" si="21"/>
        <v>0</v>
      </c>
      <c r="AQ104">
        <f t="shared" si="22"/>
        <v>0</v>
      </c>
      <c r="AR104">
        <f t="shared" si="23"/>
        <v>0</v>
      </c>
      <c r="AS104">
        <f t="shared" si="24"/>
        <v>0</v>
      </c>
      <c r="AT104">
        <f t="shared" si="25"/>
        <v>0</v>
      </c>
      <c r="AU104">
        <f t="shared" si="26"/>
        <v>0</v>
      </c>
      <c r="AV104">
        <f t="shared" si="27"/>
        <v>0</v>
      </c>
      <c r="AW104">
        <f t="shared" si="28"/>
        <v>0</v>
      </c>
      <c r="AX104">
        <f t="shared" si="29"/>
        <v>0</v>
      </c>
    </row>
    <row r="105" spans="33:58">
      <c r="AG105">
        <v>102</v>
      </c>
      <c r="AH105" s="92" t="str">
        <f>IF('Data restructured'!B104=0,"",'Data restructured'!B104)</f>
        <v/>
      </c>
      <c r="AN105" s="120">
        <f t="shared" si="38"/>
        <v>101</v>
      </c>
      <c r="AO105" s="93">
        <f t="shared" si="36"/>
        <v>13810</v>
      </c>
      <c r="AP105">
        <f t="shared" si="21"/>
        <v>0</v>
      </c>
      <c r="AQ105">
        <f t="shared" si="22"/>
        <v>0</v>
      </c>
      <c r="AR105">
        <f t="shared" si="23"/>
        <v>0</v>
      </c>
      <c r="AS105">
        <f t="shared" si="24"/>
        <v>0</v>
      </c>
      <c r="AT105">
        <f t="shared" si="25"/>
        <v>0</v>
      </c>
      <c r="AU105">
        <f t="shared" si="26"/>
        <v>0</v>
      </c>
      <c r="AV105">
        <f t="shared" si="27"/>
        <v>0</v>
      </c>
      <c r="AW105">
        <f t="shared" si="28"/>
        <v>0</v>
      </c>
      <c r="AX105">
        <f t="shared" si="29"/>
        <v>0</v>
      </c>
    </row>
    <row r="106" spans="33:58">
      <c r="AG106">
        <v>103</v>
      </c>
      <c r="AH106" s="92" t="str">
        <f>IF('Data restructured'!B105=0,"",'Data restructured'!B105)</f>
        <v/>
      </c>
      <c r="AN106" s="120">
        <f t="shared" si="38"/>
        <v>102</v>
      </c>
      <c r="AO106" s="93">
        <f t="shared" si="36"/>
        <v>13820</v>
      </c>
      <c r="AP106">
        <f t="shared" si="21"/>
        <v>0</v>
      </c>
      <c r="AQ106">
        <f t="shared" si="22"/>
        <v>0</v>
      </c>
      <c r="AR106">
        <f t="shared" si="23"/>
        <v>0</v>
      </c>
      <c r="AS106">
        <f t="shared" si="24"/>
        <v>0</v>
      </c>
      <c r="AT106">
        <f t="shared" si="25"/>
        <v>0</v>
      </c>
      <c r="AU106">
        <f t="shared" si="26"/>
        <v>0</v>
      </c>
      <c r="AV106">
        <f t="shared" si="27"/>
        <v>0</v>
      </c>
      <c r="AW106">
        <f t="shared" si="28"/>
        <v>0</v>
      </c>
      <c r="AX106">
        <f t="shared" si="29"/>
        <v>0</v>
      </c>
    </row>
    <row r="107" spans="33:58">
      <c r="AG107">
        <v>104</v>
      </c>
      <c r="AH107" s="92" t="str">
        <f>IF('Data restructured'!B106=0,"",'Data restructured'!B106)</f>
        <v/>
      </c>
      <c r="AN107" s="120">
        <f t="shared" si="38"/>
        <v>103</v>
      </c>
      <c r="AO107" s="93">
        <f t="shared" si="36"/>
        <v>13830</v>
      </c>
      <c r="AP107">
        <f t="shared" si="21"/>
        <v>0</v>
      </c>
      <c r="AQ107">
        <f t="shared" si="22"/>
        <v>0</v>
      </c>
      <c r="AR107">
        <f t="shared" si="23"/>
        <v>0</v>
      </c>
      <c r="AS107">
        <f t="shared" si="24"/>
        <v>0</v>
      </c>
      <c r="AT107">
        <f t="shared" si="25"/>
        <v>0</v>
      </c>
      <c r="AU107">
        <f t="shared" si="26"/>
        <v>0</v>
      </c>
      <c r="AV107">
        <f t="shared" si="27"/>
        <v>0</v>
      </c>
      <c r="AW107">
        <f t="shared" si="28"/>
        <v>0</v>
      </c>
      <c r="AX107">
        <f t="shared" si="29"/>
        <v>0</v>
      </c>
    </row>
    <row r="108" spans="33:58">
      <c r="AG108">
        <v>105</v>
      </c>
      <c r="AH108" s="92" t="str">
        <f>IF('Data restructured'!B107=0,"",'Data restructured'!B107)</f>
        <v/>
      </c>
      <c r="AN108" s="120">
        <f t="shared" si="38"/>
        <v>104</v>
      </c>
      <c r="AO108" s="93">
        <f t="shared" si="36"/>
        <v>13840</v>
      </c>
      <c r="AP108">
        <f t="shared" si="21"/>
        <v>0</v>
      </c>
      <c r="AQ108">
        <f t="shared" si="22"/>
        <v>0</v>
      </c>
      <c r="AR108">
        <f t="shared" si="23"/>
        <v>0</v>
      </c>
      <c r="AS108">
        <f t="shared" si="24"/>
        <v>0</v>
      </c>
      <c r="AT108">
        <f t="shared" si="25"/>
        <v>0</v>
      </c>
      <c r="AU108">
        <f t="shared" si="26"/>
        <v>0</v>
      </c>
      <c r="AV108">
        <f t="shared" si="27"/>
        <v>0</v>
      </c>
      <c r="AW108">
        <f t="shared" si="28"/>
        <v>0</v>
      </c>
      <c r="AX108">
        <f t="shared" si="29"/>
        <v>0</v>
      </c>
    </row>
    <row r="109" spans="33:58">
      <c r="AG109">
        <v>106</v>
      </c>
      <c r="AH109" s="92" t="str">
        <f>IF('Data restructured'!B108=0,"",'Data restructured'!B108)</f>
        <v/>
      </c>
      <c r="AN109" s="120">
        <f t="shared" si="38"/>
        <v>105</v>
      </c>
      <c r="AO109" s="93">
        <f t="shared" si="36"/>
        <v>13850</v>
      </c>
      <c r="AP109">
        <f t="shared" si="21"/>
        <v>0</v>
      </c>
      <c r="AQ109">
        <f t="shared" si="22"/>
        <v>0</v>
      </c>
      <c r="AR109">
        <f t="shared" si="23"/>
        <v>0</v>
      </c>
      <c r="AS109">
        <f t="shared" si="24"/>
        <v>0</v>
      </c>
      <c r="AT109">
        <f t="shared" si="25"/>
        <v>0</v>
      </c>
      <c r="AU109">
        <f t="shared" si="26"/>
        <v>0</v>
      </c>
      <c r="AV109">
        <f t="shared" si="27"/>
        <v>0</v>
      </c>
      <c r="AW109">
        <f t="shared" si="28"/>
        <v>0</v>
      </c>
      <c r="AX109">
        <f t="shared" si="29"/>
        <v>0</v>
      </c>
    </row>
    <row r="110" spans="33:58">
      <c r="AG110">
        <v>107</v>
      </c>
      <c r="AH110" s="92" t="str">
        <f>IF('Data restructured'!B109=0,"",'Data restructured'!B109)</f>
        <v/>
      </c>
      <c r="AN110" s="120">
        <f t="shared" si="38"/>
        <v>106</v>
      </c>
      <c r="AO110" s="93">
        <f t="shared" si="36"/>
        <v>13860</v>
      </c>
      <c r="AP110">
        <f t="shared" si="21"/>
        <v>0</v>
      </c>
      <c r="AQ110">
        <f t="shared" si="22"/>
        <v>0</v>
      </c>
      <c r="AR110">
        <f t="shared" si="23"/>
        <v>0</v>
      </c>
      <c r="AS110">
        <f t="shared" si="24"/>
        <v>0</v>
      </c>
      <c r="AT110">
        <f t="shared" si="25"/>
        <v>0</v>
      </c>
      <c r="AU110">
        <f t="shared" si="26"/>
        <v>0</v>
      </c>
      <c r="AV110">
        <f t="shared" si="27"/>
        <v>0</v>
      </c>
      <c r="AW110">
        <f t="shared" si="28"/>
        <v>0</v>
      </c>
      <c r="AX110">
        <f t="shared" si="29"/>
        <v>0</v>
      </c>
    </row>
    <row r="111" spans="33:58">
      <c r="AG111">
        <v>108</v>
      </c>
      <c r="AH111" s="92" t="str">
        <f>IF('Data restructured'!B110=0,"",'Data restructured'!B110)</f>
        <v/>
      </c>
      <c r="AN111" s="120">
        <f t="shared" si="38"/>
        <v>107</v>
      </c>
      <c r="AO111" s="93">
        <f t="shared" si="36"/>
        <v>13870</v>
      </c>
      <c r="AP111">
        <f t="shared" si="21"/>
        <v>0</v>
      </c>
      <c r="AQ111">
        <f t="shared" si="22"/>
        <v>0</v>
      </c>
      <c r="AR111">
        <f t="shared" si="23"/>
        <v>0</v>
      </c>
      <c r="AS111">
        <f t="shared" si="24"/>
        <v>0</v>
      </c>
      <c r="AT111">
        <f t="shared" si="25"/>
        <v>0</v>
      </c>
      <c r="AU111">
        <f t="shared" si="26"/>
        <v>0</v>
      </c>
      <c r="AV111">
        <f t="shared" si="27"/>
        <v>0</v>
      </c>
      <c r="AW111">
        <f t="shared" si="28"/>
        <v>0</v>
      </c>
      <c r="AX111">
        <f t="shared" si="29"/>
        <v>0</v>
      </c>
    </row>
    <row r="112" spans="33:58">
      <c r="AG112">
        <v>109</v>
      </c>
      <c r="AH112" s="92" t="str">
        <f>IF('Data restructured'!B111=0,"",'Data restructured'!B111)</f>
        <v/>
      </c>
      <c r="AN112" s="120">
        <f t="shared" si="38"/>
        <v>108</v>
      </c>
      <c r="AO112" s="93">
        <f t="shared" si="36"/>
        <v>13880</v>
      </c>
      <c r="AP112">
        <f t="shared" si="21"/>
        <v>0</v>
      </c>
      <c r="AQ112">
        <f t="shared" si="22"/>
        <v>0</v>
      </c>
      <c r="AR112">
        <f t="shared" si="23"/>
        <v>0</v>
      </c>
      <c r="AS112">
        <f t="shared" si="24"/>
        <v>0</v>
      </c>
      <c r="AT112">
        <f t="shared" si="25"/>
        <v>0</v>
      </c>
      <c r="AU112">
        <f t="shared" si="26"/>
        <v>0</v>
      </c>
      <c r="AV112">
        <f t="shared" si="27"/>
        <v>0</v>
      </c>
      <c r="AW112">
        <f t="shared" si="28"/>
        <v>0</v>
      </c>
      <c r="AX112">
        <f t="shared" si="29"/>
        <v>0</v>
      </c>
    </row>
    <row r="113" spans="33:50">
      <c r="AG113">
        <v>110</v>
      </c>
      <c r="AH113" s="92" t="str">
        <f>IF('Data restructured'!B112=0,"",'Data restructured'!B112)</f>
        <v/>
      </c>
      <c r="AN113" s="120">
        <f t="shared" si="38"/>
        <v>109</v>
      </c>
      <c r="AO113" s="93">
        <f t="shared" si="36"/>
        <v>13890</v>
      </c>
      <c r="AP113">
        <f t="shared" si="21"/>
        <v>0</v>
      </c>
      <c r="AQ113">
        <f t="shared" si="22"/>
        <v>0</v>
      </c>
      <c r="AR113">
        <f t="shared" si="23"/>
        <v>0</v>
      </c>
      <c r="AS113">
        <f t="shared" si="24"/>
        <v>0</v>
      </c>
      <c r="AT113">
        <f t="shared" si="25"/>
        <v>0</v>
      </c>
      <c r="AU113">
        <f t="shared" si="26"/>
        <v>0</v>
      </c>
      <c r="AV113">
        <f t="shared" si="27"/>
        <v>0</v>
      </c>
      <c r="AW113">
        <f t="shared" si="28"/>
        <v>0</v>
      </c>
      <c r="AX113">
        <f t="shared" si="29"/>
        <v>0</v>
      </c>
    </row>
    <row r="114" spans="33:50">
      <c r="AG114">
        <v>111</v>
      </c>
      <c r="AH114" s="92" t="str">
        <f>IF('Data restructured'!B113=0,"",'Data restructured'!B113)</f>
        <v/>
      </c>
      <c r="AN114" s="120">
        <f t="shared" si="38"/>
        <v>110</v>
      </c>
      <c r="AO114" s="93">
        <f t="shared" si="36"/>
        <v>13900</v>
      </c>
      <c r="AP114">
        <f t="shared" si="21"/>
        <v>0</v>
      </c>
      <c r="AQ114">
        <f t="shared" si="22"/>
        <v>0</v>
      </c>
      <c r="AR114">
        <f t="shared" si="23"/>
        <v>0</v>
      </c>
      <c r="AS114">
        <f t="shared" si="24"/>
        <v>0</v>
      </c>
      <c r="AT114">
        <f t="shared" si="25"/>
        <v>0</v>
      </c>
      <c r="AU114">
        <f t="shared" si="26"/>
        <v>0</v>
      </c>
      <c r="AV114">
        <f t="shared" si="27"/>
        <v>0</v>
      </c>
      <c r="AW114">
        <f t="shared" si="28"/>
        <v>0</v>
      </c>
      <c r="AX114">
        <f t="shared" si="29"/>
        <v>0</v>
      </c>
    </row>
    <row r="115" spans="33:50">
      <c r="AG115">
        <v>112</v>
      </c>
      <c r="AH115" s="92" t="str">
        <f>IF('Data restructured'!B114=0,"",'Data restructured'!B114)</f>
        <v/>
      </c>
      <c r="AN115" s="120">
        <f t="shared" si="38"/>
        <v>111</v>
      </c>
      <c r="AO115" s="93">
        <f t="shared" si="36"/>
        <v>13910</v>
      </c>
      <c r="AP115">
        <f t="shared" si="21"/>
        <v>0</v>
      </c>
      <c r="AQ115">
        <f t="shared" si="22"/>
        <v>0</v>
      </c>
      <c r="AR115">
        <f t="shared" si="23"/>
        <v>0</v>
      </c>
      <c r="AS115">
        <f t="shared" si="24"/>
        <v>0</v>
      </c>
      <c r="AT115">
        <f t="shared" si="25"/>
        <v>0</v>
      </c>
      <c r="AU115">
        <f t="shared" si="26"/>
        <v>0</v>
      </c>
      <c r="AV115">
        <f t="shared" si="27"/>
        <v>0</v>
      </c>
      <c r="AW115">
        <f t="shared" si="28"/>
        <v>0</v>
      </c>
      <c r="AX115">
        <f t="shared" si="29"/>
        <v>0</v>
      </c>
    </row>
    <row r="116" spans="33:50">
      <c r="AG116">
        <v>113</v>
      </c>
      <c r="AH116" s="92" t="str">
        <f>IF('Data restructured'!B115=0,"",'Data restructured'!B115)</f>
        <v/>
      </c>
      <c r="AN116" s="120">
        <f t="shared" si="38"/>
        <v>112</v>
      </c>
      <c r="AO116" s="93">
        <f t="shared" si="36"/>
        <v>13920</v>
      </c>
      <c r="AP116">
        <f t="shared" si="21"/>
        <v>0</v>
      </c>
      <c r="AQ116">
        <f t="shared" si="22"/>
        <v>0</v>
      </c>
      <c r="AR116">
        <f t="shared" si="23"/>
        <v>0</v>
      </c>
      <c r="AS116">
        <f t="shared" si="24"/>
        <v>0</v>
      </c>
      <c r="AT116">
        <f t="shared" si="25"/>
        <v>0</v>
      </c>
      <c r="AU116">
        <f t="shared" si="26"/>
        <v>0</v>
      </c>
      <c r="AV116">
        <f t="shared" si="27"/>
        <v>0</v>
      </c>
      <c r="AW116">
        <f t="shared" si="28"/>
        <v>0</v>
      </c>
      <c r="AX116">
        <f t="shared" si="29"/>
        <v>0</v>
      </c>
    </row>
    <row r="117" spans="33:50">
      <c r="AG117">
        <v>114</v>
      </c>
      <c r="AH117" s="92" t="str">
        <f>IF('Data restructured'!B116=0,"",'Data restructured'!B116)</f>
        <v/>
      </c>
      <c r="AN117" s="120">
        <f t="shared" si="38"/>
        <v>113</v>
      </c>
      <c r="AO117" s="93">
        <f t="shared" si="36"/>
        <v>13930</v>
      </c>
      <c r="AP117">
        <f t="shared" si="21"/>
        <v>0</v>
      </c>
      <c r="AQ117">
        <f t="shared" si="22"/>
        <v>0</v>
      </c>
      <c r="AR117">
        <f t="shared" si="23"/>
        <v>0</v>
      </c>
      <c r="AS117">
        <f t="shared" si="24"/>
        <v>0</v>
      </c>
      <c r="AT117">
        <f t="shared" si="25"/>
        <v>0</v>
      </c>
      <c r="AU117">
        <f t="shared" si="26"/>
        <v>0</v>
      </c>
      <c r="AV117">
        <f t="shared" si="27"/>
        <v>0</v>
      </c>
      <c r="AW117">
        <f t="shared" si="28"/>
        <v>0</v>
      </c>
      <c r="AX117">
        <f t="shared" si="29"/>
        <v>0</v>
      </c>
    </row>
    <row r="118" spans="33:50">
      <c r="AG118">
        <v>115</v>
      </c>
      <c r="AH118" s="92" t="str">
        <f>IF('Data restructured'!B117=0,"",'Data restructured'!B117)</f>
        <v/>
      </c>
      <c r="AN118" s="120">
        <f t="shared" si="38"/>
        <v>114</v>
      </c>
      <c r="AO118" s="93">
        <f t="shared" si="36"/>
        <v>13940</v>
      </c>
      <c r="AP118">
        <f t="shared" si="21"/>
        <v>0</v>
      </c>
      <c r="AQ118">
        <f t="shared" si="22"/>
        <v>0</v>
      </c>
      <c r="AR118">
        <f t="shared" si="23"/>
        <v>0</v>
      </c>
      <c r="AS118">
        <f t="shared" si="24"/>
        <v>0</v>
      </c>
      <c r="AT118">
        <f t="shared" si="25"/>
        <v>0</v>
      </c>
      <c r="AU118">
        <f t="shared" si="26"/>
        <v>0</v>
      </c>
      <c r="AV118">
        <f t="shared" si="27"/>
        <v>0</v>
      </c>
      <c r="AW118">
        <f t="shared" si="28"/>
        <v>0</v>
      </c>
      <c r="AX118">
        <f t="shared" si="29"/>
        <v>0</v>
      </c>
    </row>
    <row r="119" spans="33:50">
      <c r="AG119">
        <v>116</v>
      </c>
      <c r="AH119" s="92" t="str">
        <f>IF('Data restructured'!B118=0,"",'Data restructured'!B118)</f>
        <v/>
      </c>
      <c r="AN119" s="120">
        <f t="shared" si="38"/>
        <v>115</v>
      </c>
      <c r="AO119" s="93">
        <f t="shared" si="36"/>
        <v>13950</v>
      </c>
      <c r="AP119">
        <f t="shared" si="21"/>
        <v>0</v>
      </c>
      <c r="AQ119">
        <f t="shared" si="22"/>
        <v>0</v>
      </c>
      <c r="AR119">
        <f t="shared" si="23"/>
        <v>0</v>
      </c>
      <c r="AS119">
        <f t="shared" si="24"/>
        <v>0</v>
      </c>
      <c r="AT119">
        <f t="shared" si="25"/>
        <v>0</v>
      </c>
      <c r="AU119">
        <f t="shared" si="26"/>
        <v>0</v>
      </c>
      <c r="AV119">
        <f t="shared" si="27"/>
        <v>0</v>
      </c>
      <c r="AW119">
        <f t="shared" si="28"/>
        <v>0</v>
      </c>
      <c r="AX119">
        <f t="shared" si="29"/>
        <v>0</v>
      </c>
    </row>
    <row r="120" spans="33:50">
      <c r="AG120">
        <v>117</v>
      </c>
      <c r="AH120" s="92" t="str">
        <f>IF('Data restructured'!B119=0,"",'Data restructured'!B119)</f>
        <v/>
      </c>
      <c r="AN120" s="120">
        <f t="shared" si="38"/>
        <v>116</v>
      </c>
      <c r="AO120" s="93">
        <f t="shared" si="36"/>
        <v>13960</v>
      </c>
      <c r="AP120">
        <f t="shared" si="21"/>
        <v>0</v>
      </c>
      <c r="AQ120">
        <f t="shared" si="22"/>
        <v>0</v>
      </c>
      <c r="AR120">
        <f t="shared" si="23"/>
        <v>0</v>
      </c>
      <c r="AS120">
        <f t="shared" si="24"/>
        <v>0</v>
      </c>
      <c r="AT120">
        <f t="shared" si="25"/>
        <v>0</v>
      </c>
      <c r="AU120">
        <f t="shared" si="26"/>
        <v>0</v>
      </c>
      <c r="AV120">
        <f t="shared" si="27"/>
        <v>0</v>
      </c>
      <c r="AW120">
        <f t="shared" si="28"/>
        <v>0</v>
      </c>
      <c r="AX120">
        <f t="shared" si="29"/>
        <v>0</v>
      </c>
    </row>
    <row r="121" spans="33:50">
      <c r="AG121">
        <v>118</v>
      </c>
      <c r="AH121" s="92" t="str">
        <f>IF('Data restructured'!B120=0,"",'Data restructured'!B120)</f>
        <v/>
      </c>
      <c r="AN121" s="120">
        <f t="shared" si="38"/>
        <v>117</v>
      </c>
      <c r="AO121" s="93">
        <f t="shared" si="36"/>
        <v>13970</v>
      </c>
      <c r="AP121">
        <f t="shared" si="21"/>
        <v>0</v>
      </c>
      <c r="AQ121">
        <f t="shared" si="22"/>
        <v>0</v>
      </c>
      <c r="AR121">
        <f t="shared" si="23"/>
        <v>0</v>
      </c>
      <c r="AS121">
        <f t="shared" si="24"/>
        <v>0</v>
      </c>
      <c r="AT121">
        <f t="shared" si="25"/>
        <v>0</v>
      </c>
      <c r="AU121">
        <f t="shared" si="26"/>
        <v>0</v>
      </c>
      <c r="AV121">
        <f t="shared" si="27"/>
        <v>0</v>
      </c>
      <c r="AW121">
        <f t="shared" si="28"/>
        <v>0</v>
      </c>
      <c r="AX121">
        <f t="shared" si="29"/>
        <v>0</v>
      </c>
    </row>
    <row r="122" spans="33:50">
      <c r="AG122">
        <v>119</v>
      </c>
      <c r="AH122" s="92" t="str">
        <f>IF('Data restructured'!B121=0,"",'Data restructured'!B121)</f>
        <v/>
      </c>
      <c r="AN122" s="120">
        <f t="shared" si="38"/>
        <v>118</v>
      </c>
      <c r="AO122" s="93">
        <f t="shared" si="36"/>
        <v>13980</v>
      </c>
      <c r="AP122">
        <f t="shared" si="21"/>
        <v>0</v>
      </c>
      <c r="AQ122">
        <f t="shared" si="22"/>
        <v>0</v>
      </c>
      <c r="AR122">
        <f t="shared" si="23"/>
        <v>0</v>
      </c>
      <c r="AS122">
        <f t="shared" si="24"/>
        <v>0</v>
      </c>
      <c r="AT122">
        <f t="shared" si="25"/>
        <v>0</v>
      </c>
      <c r="AU122">
        <f t="shared" si="26"/>
        <v>0</v>
      </c>
      <c r="AV122">
        <f t="shared" si="27"/>
        <v>0</v>
      </c>
      <c r="AW122">
        <f t="shared" si="28"/>
        <v>0</v>
      </c>
      <c r="AX122">
        <f t="shared" si="29"/>
        <v>0</v>
      </c>
    </row>
    <row r="123" spans="33:50">
      <c r="AG123">
        <v>120</v>
      </c>
      <c r="AH123" s="92" t="str">
        <f>IF('Data restructured'!B122=0,"",'Data restructured'!B122)</f>
        <v/>
      </c>
      <c r="AN123" s="120">
        <f t="shared" si="38"/>
        <v>119</v>
      </c>
      <c r="AO123" s="93">
        <f t="shared" si="36"/>
        <v>13990</v>
      </c>
      <c r="AP123">
        <f t="shared" si="21"/>
        <v>0</v>
      </c>
      <c r="AQ123">
        <f t="shared" si="22"/>
        <v>0</v>
      </c>
      <c r="AR123">
        <f t="shared" si="23"/>
        <v>0</v>
      </c>
      <c r="AS123">
        <f t="shared" si="24"/>
        <v>0</v>
      </c>
      <c r="AT123">
        <f t="shared" si="25"/>
        <v>0</v>
      </c>
      <c r="AU123">
        <f t="shared" si="26"/>
        <v>0</v>
      </c>
      <c r="AV123">
        <f t="shared" si="27"/>
        <v>0</v>
      </c>
      <c r="AW123">
        <f t="shared" si="28"/>
        <v>0</v>
      </c>
      <c r="AX123">
        <f t="shared" si="29"/>
        <v>0</v>
      </c>
    </row>
    <row r="124" spans="33:50">
      <c r="AG124">
        <v>121</v>
      </c>
      <c r="AH124" s="92" t="str">
        <f>IF('Data restructured'!B123=0,"",'Data restructured'!B123)</f>
        <v/>
      </c>
      <c r="AN124" s="120">
        <f t="shared" si="38"/>
        <v>120</v>
      </c>
      <c r="AO124" s="93">
        <f t="shared" si="36"/>
        <v>14000</v>
      </c>
      <c r="AP124">
        <f t="shared" si="21"/>
        <v>0</v>
      </c>
      <c r="AQ124">
        <f t="shared" si="22"/>
        <v>0</v>
      </c>
      <c r="AR124">
        <f t="shared" si="23"/>
        <v>0</v>
      </c>
      <c r="AS124">
        <f t="shared" si="24"/>
        <v>0</v>
      </c>
      <c r="AT124">
        <f t="shared" si="25"/>
        <v>0</v>
      </c>
      <c r="AU124">
        <f t="shared" si="26"/>
        <v>0</v>
      </c>
      <c r="AV124">
        <f t="shared" si="27"/>
        <v>0</v>
      </c>
      <c r="AW124">
        <f t="shared" si="28"/>
        <v>0</v>
      </c>
      <c r="AX124">
        <f t="shared" si="29"/>
        <v>0</v>
      </c>
    </row>
    <row r="125" spans="33:50">
      <c r="AG125">
        <v>122</v>
      </c>
      <c r="AH125" s="92" t="str">
        <f>IF('Data restructured'!B124=0,"",'Data restructured'!B124)</f>
        <v/>
      </c>
      <c r="AN125" s="120">
        <f t="shared" si="38"/>
        <v>121</v>
      </c>
      <c r="AO125" s="93">
        <f t="shared" si="36"/>
        <v>14010</v>
      </c>
      <c r="AP125">
        <f t="shared" si="21"/>
        <v>0</v>
      </c>
      <c r="AQ125">
        <f t="shared" si="22"/>
        <v>0</v>
      </c>
      <c r="AR125">
        <f t="shared" si="23"/>
        <v>0</v>
      </c>
      <c r="AS125">
        <f t="shared" si="24"/>
        <v>0</v>
      </c>
      <c r="AT125">
        <f t="shared" si="25"/>
        <v>0</v>
      </c>
      <c r="AU125">
        <f t="shared" si="26"/>
        <v>0</v>
      </c>
      <c r="AV125">
        <f t="shared" si="27"/>
        <v>0</v>
      </c>
      <c r="AW125">
        <f t="shared" si="28"/>
        <v>0</v>
      </c>
      <c r="AX125">
        <f t="shared" si="29"/>
        <v>0</v>
      </c>
    </row>
    <row r="126" spans="33:50">
      <c r="AG126">
        <v>123</v>
      </c>
      <c r="AH126" s="92" t="str">
        <f>IF('Data restructured'!B125=0,"",'Data restructured'!B125)</f>
        <v/>
      </c>
      <c r="AN126" s="120">
        <f t="shared" si="38"/>
        <v>122</v>
      </c>
      <c r="AO126" s="93">
        <f t="shared" si="36"/>
        <v>14020</v>
      </c>
      <c r="AP126">
        <f t="shared" si="21"/>
        <v>0</v>
      </c>
      <c r="AQ126">
        <f t="shared" si="22"/>
        <v>0</v>
      </c>
      <c r="AR126">
        <f t="shared" si="23"/>
        <v>0</v>
      </c>
      <c r="AS126">
        <f t="shared" si="24"/>
        <v>0</v>
      </c>
      <c r="AT126">
        <f t="shared" si="25"/>
        <v>0</v>
      </c>
      <c r="AU126">
        <f t="shared" si="26"/>
        <v>0</v>
      </c>
      <c r="AV126">
        <f t="shared" si="27"/>
        <v>0</v>
      </c>
      <c r="AW126">
        <f t="shared" si="28"/>
        <v>0</v>
      </c>
      <c r="AX126">
        <f t="shared" si="29"/>
        <v>0</v>
      </c>
    </row>
    <row r="127" spans="33:50">
      <c r="AG127">
        <v>124</v>
      </c>
      <c r="AH127" s="92" t="str">
        <f>IF('Data restructured'!B126=0,"",'Data restructured'!B126)</f>
        <v/>
      </c>
      <c r="AN127" s="120">
        <f t="shared" si="38"/>
        <v>123</v>
      </c>
      <c r="AO127" s="93">
        <f t="shared" si="36"/>
        <v>14030</v>
      </c>
      <c r="AP127">
        <f t="shared" si="21"/>
        <v>0</v>
      </c>
      <c r="AQ127">
        <f t="shared" si="22"/>
        <v>0</v>
      </c>
      <c r="AR127">
        <f t="shared" si="23"/>
        <v>0</v>
      </c>
      <c r="AS127">
        <f t="shared" si="24"/>
        <v>0</v>
      </c>
      <c r="AT127">
        <f t="shared" si="25"/>
        <v>0</v>
      </c>
      <c r="AU127">
        <f t="shared" si="26"/>
        <v>0</v>
      </c>
      <c r="AV127">
        <f t="shared" si="27"/>
        <v>0</v>
      </c>
      <c r="AW127">
        <f t="shared" si="28"/>
        <v>0</v>
      </c>
      <c r="AX127">
        <f t="shared" si="29"/>
        <v>0</v>
      </c>
    </row>
    <row r="128" spans="33:50">
      <c r="AG128">
        <v>125</v>
      </c>
      <c r="AH128" s="92" t="str">
        <f>IF('Data restructured'!B127=0,"",'Data restructured'!B127)</f>
        <v/>
      </c>
      <c r="AN128" s="120">
        <f t="shared" si="38"/>
        <v>124</v>
      </c>
      <c r="AO128" s="93">
        <f t="shared" si="36"/>
        <v>14040</v>
      </c>
      <c r="AP128">
        <f t="shared" si="21"/>
        <v>0</v>
      </c>
      <c r="AQ128">
        <f t="shared" si="22"/>
        <v>0</v>
      </c>
      <c r="AR128">
        <f t="shared" si="23"/>
        <v>0</v>
      </c>
      <c r="AS128">
        <f t="shared" si="24"/>
        <v>0</v>
      </c>
      <c r="AT128">
        <f t="shared" si="25"/>
        <v>0</v>
      </c>
      <c r="AU128">
        <f t="shared" si="26"/>
        <v>0</v>
      </c>
      <c r="AV128">
        <f t="shared" si="27"/>
        <v>0</v>
      </c>
      <c r="AW128">
        <f t="shared" si="28"/>
        <v>0</v>
      </c>
      <c r="AX128">
        <f t="shared" si="29"/>
        <v>0</v>
      </c>
    </row>
    <row r="129" spans="33:50">
      <c r="AG129">
        <v>126</v>
      </c>
      <c r="AH129" s="92" t="str">
        <f>IF('Data restructured'!B128=0,"",'Data restructured'!B128)</f>
        <v/>
      </c>
      <c r="AN129" s="120">
        <f t="shared" si="38"/>
        <v>125</v>
      </c>
      <c r="AO129" s="93">
        <f t="shared" si="36"/>
        <v>14050</v>
      </c>
      <c r="AP129">
        <f t="shared" si="21"/>
        <v>0</v>
      </c>
      <c r="AQ129">
        <f t="shared" si="22"/>
        <v>0</v>
      </c>
      <c r="AR129">
        <f t="shared" si="23"/>
        <v>0</v>
      </c>
      <c r="AS129">
        <f t="shared" si="24"/>
        <v>0</v>
      </c>
      <c r="AT129">
        <f t="shared" si="25"/>
        <v>0</v>
      </c>
      <c r="AU129">
        <f t="shared" si="26"/>
        <v>0</v>
      </c>
      <c r="AV129">
        <f t="shared" si="27"/>
        <v>0</v>
      </c>
      <c r="AW129">
        <f t="shared" si="28"/>
        <v>0</v>
      </c>
      <c r="AX129">
        <f t="shared" si="29"/>
        <v>0</v>
      </c>
    </row>
    <row r="130" spans="33:50">
      <c r="AG130">
        <v>127</v>
      </c>
      <c r="AH130" s="92" t="str">
        <f>IF('Data restructured'!B129=0,"",'Data restructured'!B129)</f>
        <v/>
      </c>
      <c r="AN130" s="120">
        <f t="shared" si="38"/>
        <v>126</v>
      </c>
      <c r="AO130" s="93">
        <f t="shared" si="36"/>
        <v>14060</v>
      </c>
      <c r="AP130">
        <f t="shared" si="21"/>
        <v>0</v>
      </c>
      <c r="AQ130">
        <f t="shared" si="22"/>
        <v>0</v>
      </c>
      <c r="AR130">
        <f t="shared" si="23"/>
        <v>0</v>
      </c>
      <c r="AS130">
        <f t="shared" si="24"/>
        <v>0</v>
      </c>
      <c r="AT130">
        <f t="shared" si="25"/>
        <v>0</v>
      </c>
      <c r="AU130">
        <f t="shared" si="26"/>
        <v>0</v>
      </c>
      <c r="AV130">
        <f t="shared" si="27"/>
        <v>0</v>
      </c>
      <c r="AW130">
        <f t="shared" si="28"/>
        <v>0</v>
      </c>
      <c r="AX130">
        <f t="shared" si="29"/>
        <v>0</v>
      </c>
    </row>
    <row r="131" spans="33:50">
      <c r="AG131">
        <v>128</v>
      </c>
      <c r="AH131" s="92" t="str">
        <f>IF('Data restructured'!B130=0,"",'Data restructured'!B130)</f>
        <v/>
      </c>
      <c r="AN131" s="120">
        <f t="shared" si="38"/>
        <v>127</v>
      </c>
      <c r="AO131" s="93">
        <f t="shared" si="36"/>
        <v>14070</v>
      </c>
      <c r="AP131">
        <f t="shared" si="21"/>
        <v>0</v>
      </c>
      <c r="AQ131">
        <f t="shared" si="22"/>
        <v>0</v>
      </c>
      <c r="AR131">
        <f t="shared" si="23"/>
        <v>0</v>
      </c>
      <c r="AS131">
        <f t="shared" si="24"/>
        <v>0</v>
      </c>
      <c r="AT131">
        <f t="shared" si="25"/>
        <v>0</v>
      </c>
      <c r="AU131">
        <f t="shared" si="26"/>
        <v>0</v>
      </c>
      <c r="AV131">
        <f t="shared" si="27"/>
        <v>0</v>
      </c>
      <c r="AW131">
        <f t="shared" si="28"/>
        <v>0</v>
      </c>
      <c r="AX131">
        <f t="shared" si="29"/>
        <v>0</v>
      </c>
    </row>
    <row r="132" spans="33:50">
      <c r="AG132">
        <v>129</v>
      </c>
      <c r="AH132" s="92" t="str">
        <f>IF('Data restructured'!B131=0,"",'Data restructured'!B131)</f>
        <v/>
      </c>
      <c r="AN132" s="120">
        <f t="shared" si="38"/>
        <v>128</v>
      </c>
      <c r="AO132" s="93">
        <f t="shared" si="36"/>
        <v>14080</v>
      </c>
      <c r="AP132">
        <f t="shared" si="21"/>
        <v>0</v>
      </c>
      <c r="AQ132">
        <f t="shared" si="22"/>
        <v>0</v>
      </c>
      <c r="AR132">
        <f t="shared" si="23"/>
        <v>0</v>
      </c>
      <c r="AS132">
        <f t="shared" si="24"/>
        <v>0</v>
      </c>
      <c r="AT132">
        <f t="shared" si="25"/>
        <v>0</v>
      </c>
      <c r="AU132">
        <f t="shared" si="26"/>
        <v>0</v>
      </c>
      <c r="AV132">
        <f t="shared" si="27"/>
        <v>0</v>
      </c>
      <c r="AW132">
        <f t="shared" si="28"/>
        <v>0</v>
      </c>
      <c r="AX132">
        <f t="shared" si="29"/>
        <v>0</v>
      </c>
    </row>
    <row r="133" spans="33:50">
      <c r="AG133">
        <v>130</v>
      </c>
      <c r="AH133" s="92" t="str">
        <f>IF('Data restructured'!B132=0,"",'Data restructured'!B132)</f>
        <v/>
      </c>
      <c r="AN133" s="120">
        <f t="shared" si="38"/>
        <v>129</v>
      </c>
      <c r="AO133" s="93">
        <f t="shared" si="36"/>
        <v>14090</v>
      </c>
      <c r="AP133">
        <f t="shared" ref="AP133:AP196" si="39">IFERROR(IF($AP$3=1,MAX(AO133-$AJ$4,0),IF($AP$3=2,MAX($AJ$4-AO133,0),IF($AP$3=3,AO133,0))),"")</f>
        <v>0</v>
      </c>
      <c r="AQ133">
        <f t="shared" ref="AQ133:AQ196" si="40">IFERROR(IF($AQ$3=1,AP133*1,IF($AQ$3=2,AP133*-1,0)),"")</f>
        <v>0</v>
      </c>
      <c r="AR133">
        <f t="shared" ref="AR133:AR196" si="41">IFERROR(IF($AR$3=1,MAX(AO133-$AJ$5,0),IF($AR$3=2,MAX($AJ$5-AO133,0),IF($AR$3=3,AO133,0))),"")</f>
        <v>0</v>
      </c>
      <c r="AS133">
        <f t="shared" ref="AS133:AS196" si="42">IFERROR(IF($AS$3=1,AR133*1,IF($AS$3=2,AR133*-1,0)),"")</f>
        <v>0</v>
      </c>
      <c r="AT133">
        <f t="shared" ref="AT133:AT196" si="43">IFERROR(IF($AT$3=1,MAX(AO133-$AJ$6,0),IF($AT$3=2,MAX($AJ$6-AO133,0),IF($AT$3=3,AS133,0))),"")</f>
        <v>0</v>
      </c>
      <c r="AU133">
        <f t="shared" ref="AU133:AU196" si="44">IFERROR(IF($AU$3=1,AT133*1,IF($AU$3=2,AT133*-1,0)),"")</f>
        <v>0</v>
      </c>
      <c r="AV133">
        <f t="shared" ref="AV133:AV196" si="45">IFERROR(IF($AV$3=1,MAX(AO133-$AJ$7,0),IF($AV$3=2,MAX($AJ$7-AO133,0),IF($AV$3=3,AO133,0))),"")</f>
        <v>0</v>
      </c>
      <c r="AW133">
        <f t="shared" ref="AW133:AW196" si="46">IFERROR(IF($AW$3=1,AV133*1,IF($AW$3=2,AV133*-1,0)),"")</f>
        <v>0</v>
      </c>
      <c r="AX133">
        <f t="shared" ref="AX133:AX196" si="47">IF(OR(AQ133="",AS133="",AU133="",AW133=""),"",SUM(AQ133,AS133,AU133,AW133))</f>
        <v>0</v>
      </c>
    </row>
    <row r="134" spans="33:50">
      <c r="AG134">
        <v>131</v>
      </c>
      <c r="AH134" s="92" t="str">
        <f>IF('Data restructured'!B133=0,"",'Data restructured'!B133)</f>
        <v/>
      </c>
      <c r="AN134" s="120">
        <f t="shared" si="38"/>
        <v>130</v>
      </c>
      <c r="AO134" s="93">
        <f t="shared" ref="AO134:AO197" si="48">IF($AO$4+AN134*$AM$7&gt;$AM$5,"",$AO$4+AN134*$AM$7)</f>
        <v>14100</v>
      </c>
      <c r="AP134">
        <f t="shared" si="39"/>
        <v>0</v>
      </c>
      <c r="AQ134">
        <f t="shared" si="40"/>
        <v>0</v>
      </c>
      <c r="AR134">
        <f t="shared" si="41"/>
        <v>0</v>
      </c>
      <c r="AS134">
        <f t="shared" si="42"/>
        <v>0</v>
      </c>
      <c r="AT134">
        <f t="shared" si="43"/>
        <v>0</v>
      </c>
      <c r="AU134">
        <f t="shared" si="44"/>
        <v>0</v>
      </c>
      <c r="AV134">
        <f t="shared" si="45"/>
        <v>0</v>
      </c>
      <c r="AW134">
        <f t="shared" si="46"/>
        <v>0</v>
      </c>
      <c r="AX134">
        <f t="shared" si="47"/>
        <v>0</v>
      </c>
    </row>
    <row r="135" spans="33:50">
      <c r="AG135">
        <v>132</v>
      </c>
      <c r="AH135" s="92" t="str">
        <f>IF('Data restructured'!B134=0,"",'Data restructured'!B134)</f>
        <v/>
      </c>
      <c r="AN135" s="120">
        <f t="shared" ref="AN135:AN198" si="49">AN134+1</f>
        <v>131</v>
      </c>
      <c r="AO135" s="93">
        <f t="shared" si="48"/>
        <v>14110</v>
      </c>
      <c r="AP135">
        <f t="shared" si="39"/>
        <v>0</v>
      </c>
      <c r="AQ135">
        <f t="shared" si="40"/>
        <v>0</v>
      </c>
      <c r="AR135">
        <f t="shared" si="41"/>
        <v>0</v>
      </c>
      <c r="AS135">
        <f t="shared" si="42"/>
        <v>0</v>
      </c>
      <c r="AT135">
        <f t="shared" si="43"/>
        <v>0</v>
      </c>
      <c r="AU135">
        <f t="shared" si="44"/>
        <v>0</v>
      </c>
      <c r="AV135">
        <f t="shared" si="45"/>
        <v>0</v>
      </c>
      <c r="AW135">
        <f t="shared" si="46"/>
        <v>0</v>
      </c>
      <c r="AX135">
        <f t="shared" si="47"/>
        <v>0</v>
      </c>
    </row>
    <row r="136" spans="33:50">
      <c r="AG136">
        <v>133</v>
      </c>
      <c r="AH136" s="92" t="str">
        <f>IF('Data restructured'!B135=0,"",'Data restructured'!B135)</f>
        <v/>
      </c>
      <c r="AN136" s="120">
        <f t="shared" si="49"/>
        <v>132</v>
      </c>
      <c r="AO136" s="93">
        <f t="shared" si="48"/>
        <v>14120</v>
      </c>
      <c r="AP136">
        <f t="shared" si="39"/>
        <v>0</v>
      </c>
      <c r="AQ136">
        <f t="shared" si="40"/>
        <v>0</v>
      </c>
      <c r="AR136">
        <f t="shared" si="41"/>
        <v>0</v>
      </c>
      <c r="AS136">
        <f t="shared" si="42"/>
        <v>0</v>
      </c>
      <c r="AT136">
        <f t="shared" si="43"/>
        <v>0</v>
      </c>
      <c r="AU136">
        <f t="shared" si="44"/>
        <v>0</v>
      </c>
      <c r="AV136">
        <f t="shared" si="45"/>
        <v>0</v>
      </c>
      <c r="AW136">
        <f t="shared" si="46"/>
        <v>0</v>
      </c>
      <c r="AX136">
        <f t="shared" si="47"/>
        <v>0</v>
      </c>
    </row>
    <row r="137" spans="33:50">
      <c r="AG137">
        <v>134</v>
      </c>
      <c r="AH137" s="92" t="str">
        <f>IF('Data restructured'!B136=0,"",'Data restructured'!B136)</f>
        <v/>
      </c>
      <c r="AN137" s="120">
        <f t="shared" si="49"/>
        <v>133</v>
      </c>
      <c r="AO137" s="93">
        <f t="shared" si="48"/>
        <v>14130</v>
      </c>
      <c r="AP137">
        <f t="shared" si="39"/>
        <v>0</v>
      </c>
      <c r="AQ137">
        <f t="shared" si="40"/>
        <v>0</v>
      </c>
      <c r="AR137">
        <f t="shared" si="41"/>
        <v>0</v>
      </c>
      <c r="AS137">
        <f t="shared" si="42"/>
        <v>0</v>
      </c>
      <c r="AT137">
        <f t="shared" si="43"/>
        <v>0</v>
      </c>
      <c r="AU137">
        <f t="shared" si="44"/>
        <v>0</v>
      </c>
      <c r="AV137">
        <f t="shared" si="45"/>
        <v>0</v>
      </c>
      <c r="AW137">
        <f t="shared" si="46"/>
        <v>0</v>
      </c>
      <c r="AX137">
        <f t="shared" si="47"/>
        <v>0</v>
      </c>
    </row>
    <row r="138" spans="33:50">
      <c r="AG138">
        <v>135</v>
      </c>
      <c r="AH138" s="92" t="str">
        <f>IF('Data restructured'!B137=0,"",'Data restructured'!B137)</f>
        <v/>
      </c>
      <c r="AN138" s="120">
        <f t="shared" si="49"/>
        <v>134</v>
      </c>
      <c r="AO138" s="93">
        <f t="shared" si="48"/>
        <v>14140</v>
      </c>
      <c r="AP138">
        <f t="shared" si="39"/>
        <v>0</v>
      </c>
      <c r="AQ138">
        <f t="shared" si="40"/>
        <v>0</v>
      </c>
      <c r="AR138">
        <f t="shared" si="41"/>
        <v>0</v>
      </c>
      <c r="AS138">
        <f t="shared" si="42"/>
        <v>0</v>
      </c>
      <c r="AT138">
        <f t="shared" si="43"/>
        <v>0</v>
      </c>
      <c r="AU138">
        <f t="shared" si="44"/>
        <v>0</v>
      </c>
      <c r="AV138">
        <f t="shared" si="45"/>
        <v>0</v>
      </c>
      <c r="AW138">
        <f t="shared" si="46"/>
        <v>0</v>
      </c>
      <c r="AX138">
        <f t="shared" si="47"/>
        <v>0</v>
      </c>
    </row>
    <row r="139" spans="33:50">
      <c r="AG139">
        <v>136</v>
      </c>
      <c r="AH139" s="92" t="str">
        <f>IF('Data restructured'!B138=0,"",'Data restructured'!B138)</f>
        <v/>
      </c>
      <c r="AN139" s="120">
        <f t="shared" si="49"/>
        <v>135</v>
      </c>
      <c r="AO139" s="93">
        <f t="shared" si="48"/>
        <v>14150</v>
      </c>
      <c r="AP139">
        <f t="shared" si="39"/>
        <v>0</v>
      </c>
      <c r="AQ139">
        <f t="shared" si="40"/>
        <v>0</v>
      </c>
      <c r="AR139">
        <f t="shared" si="41"/>
        <v>0</v>
      </c>
      <c r="AS139">
        <f t="shared" si="42"/>
        <v>0</v>
      </c>
      <c r="AT139">
        <f t="shared" si="43"/>
        <v>0</v>
      </c>
      <c r="AU139">
        <f t="shared" si="44"/>
        <v>0</v>
      </c>
      <c r="AV139">
        <f t="shared" si="45"/>
        <v>0</v>
      </c>
      <c r="AW139">
        <f t="shared" si="46"/>
        <v>0</v>
      </c>
      <c r="AX139">
        <f t="shared" si="47"/>
        <v>0</v>
      </c>
    </row>
    <row r="140" spans="33:50">
      <c r="AG140">
        <v>137</v>
      </c>
      <c r="AH140" s="92" t="str">
        <f>IF('Data restructured'!B139=0,"",'Data restructured'!B139)</f>
        <v/>
      </c>
      <c r="AN140" s="120">
        <f t="shared" si="49"/>
        <v>136</v>
      </c>
      <c r="AO140" s="93">
        <f t="shared" si="48"/>
        <v>14160</v>
      </c>
      <c r="AP140">
        <f t="shared" si="39"/>
        <v>0</v>
      </c>
      <c r="AQ140">
        <f t="shared" si="40"/>
        <v>0</v>
      </c>
      <c r="AR140">
        <f t="shared" si="41"/>
        <v>0</v>
      </c>
      <c r="AS140">
        <f t="shared" si="42"/>
        <v>0</v>
      </c>
      <c r="AT140">
        <f t="shared" si="43"/>
        <v>0</v>
      </c>
      <c r="AU140">
        <f t="shared" si="44"/>
        <v>0</v>
      </c>
      <c r="AV140">
        <f t="shared" si="45"/>
        <v>0</v>
      </c>
      <c r="AW140">
        <f t="shared" si="46"/>
        <v>0</v>
      </c>
      <c r="AX140">
        <f t="shared" si="47"/>
        <v>0</v>
      </c>
    </row>
    <row r="141" spans="33:50">
      <c r="AG141">
        <v>138</v>
      </c>
      <c r="AH141" s="92" t="str">
        <f>IF('Data restructured'!B140=0,"",'Data restructured'!B140)</f>
        <v/>
      </c>
      <c r="AN141" s="120">
        <f t="shared" si="49"/>
        <v>137</v>
      </c>
      <c r="AO141" s="93">
        <f t="shared" si="48"/>
        <v>14170</v>
      </c>
      <c r="AP141">
        <f t="shared" si="39"/>
        <v>0</v>
      </c>
      <c r="AQ141">
        <f t="shared" si="40"/>
        <v>0</v>
      </c>
      <c r="AR141">
        <f t="shared" si="41"/>
        <v>0</v>
      </c>
      <c r="AS141">
        <f t="shared" si="42"/>
        <v>0</v>
      </c>
      <c r="AT141">
        <f t="shared" si="43"/>
        <v>0</v>
      </c>
      <c r="AU141">
        <f t="shared" si="44"/>
        <v>0</v>
      </c>
      <c r="AV141">
        <f t="shared" si="45"/>
        <v>0</v>
      </c>
      <c r="AW141">
        <f t="shared" si="46"/>
        <v>0</v>
      </c>
      <c r="AX141">
        <f t="shared" si="47"/>
        <v>0</v>
      </c>
    </row>
    <row r="142" spans="33:50">
      <c r="AG142">
        <v>139</v>
      </c>
      <c r="AH142" s="92" t="str">
        <f>IF('Data restructured'!B141=0,"",'Data restructured'!B141)</f>
        <v/>
      </c>
      <c r="AN142" s="120">
        <f t="shared" si="49"/>
        <v>138</v>
      </c>
      <c r="AO142" s="93">
        <f t="shared" si="48"/>
        <v>14180</v>
      </c>
      <c r="AP142">
        <f t="shared" si="39"/>
        <v>0</v>
      </c>
      <c r="AQ142">
        <f t="shared" si="40"/>
        <v>0</v>
      </c>
      <c r="AR142">
        <f t="shared" si="41"/>
        <v>0</v>
      </c>
      <c r="AS142">
        <f t="shared" si="42"/>
        <v>0</v>
      </c>
      <c r="AT142">
        <f t="shared" si="43"/>
        <v>0</v>
      </c>
      <c r="AU142">
        <f t="shared" si="44"/>
        <v>0</v>
      </c>
      <c r="AV142">
        <f t="shared" si="45"/>
        <v>0</v>
      </c>
      <c r="AW142">
        <f t="shared" si="46"/>
        <v>0</v>
      </c>
      <c r="AX142">
        <f t="shared" si="47"/>
        <v>0</v>
      </c>
    </row>
    <row r="143" spans="33:50">
      <c r="AG143">
        <v>140</v>
      </c>
      <c r="AH143" s="92" t="str">
        <f>IF('Data restructured'!B142=0,"",'Data restructured'!B142)</f>
        <v/>
      </c>
      <c r="AN143" s="120">
        <f t="shared" si="49"/>
        <v>139</v>
      </c>
      <c r="AO143" s="93">
        <f t="shared" si="48"/>
        <v>14190</v>
      </c>
      <c r="AP143">
        <f t="shared" si="39"/>
        <v>0</v>
      </c>
      <c r="AQ143">
        <f t="shared" si="40"/>
        <v>0</v>
      </c>
      <c r="AR143">
        <f t="shared" si="41"/>
        <v>0</v>
      </c>
      <c r="AS143">
        <f t="shared" si="42"/>
        <v>0</v>
      </c>
      <c r="AT143">
        <f t="shared" si="43"/>
        <v>0</v>
      </c>
      <c r="AU143">
        <f t="shared" si="44"/>
        <v>0</v>
      </c>
      <c r="AV143">
        <f t="shared" si="45"/>
        <v>0</v>
      </c>
      <c r="AW143">
        <f t="shared" si="46"/>
        <v>0</v>
      </c>
      <c r="AX143">
        <f t="shared" si="47"/>
        <v>0</v>
      </c>
    </row>
    <row r="144" spans="33:50">
      <c r="AG144">
        <v>141</v>
      </c>
      <c r="AH144" s="92" t="str">
        <f>IF('Data restructured'!B143=0,"",'Data restructured'!B143)</f>
        <v/>
      </c>
      <c r="AN144" s="120">
        <f t="shared" si="49"/>
        <v>140</v>
      </c>
      <c r="AO144" s="93">
        <f t="shared" si="48"/>
        <v>14200</v>
      </c>
      <c r="AP144">
        <f t="shared" si="39"/>
        <v>0</v>
      </c>
      <c r="AQ144">
        <f t="shared" si="40"/>
        <v>0</v>
      </c>
      <c r="AR144">
        <f t="shared" si="41"/>
        <v>0</v>
      </c>
      <c r="AS144">
        <f t="shared" si="42"/>
        <v>0</v>
      </c>
      <c r="AT144">
        <f t="shared" si="43"/>
        <v>0</v>
      </c>
      <c r="AU144">
        <f t="shared" si="44"/>
        <v>0</v>
      </c>
      <c r="AV144">
        <f t="shared" si="45"/>
        <v>0</v>
      </c>
      <c r="AW144">
        <f t="shared" si="46"/>
        <v>0</v>
      </c>
      <c r="AX144">
        <f t="shared" si="47"/>
        <v>0</v>
      </c>
    </row>
    <row r="145" spans="33:50">
      <c r="AG145">
        <v>142</v>
      </c>
      <c r="AH145" s="92" t="str">
        <f>IF('Data restructured'!B144=0,"",'Data restructured'!B144)</f>
        <v/>
      </c>
      <c r="AN145" s="120">
        <f t="shared" si="49"/>
        <v>141</v>
      </c>
      <c r="AO145" s="93">
        <f t="shared" si="48"/>
        <v>14210</v>
      </c>
      <c r="AP145">
        <f t="shared" si="39"/>
        <v>0</v>
      </c>
      <c r="AQ145">
        <f t="shared" si="40"/>
        <v>0</v>
      </c>
      <c r="AR145">
        <f t="shared" si="41"/>
        <v>0</v>
      </c>
      <c r="AS145">
        <f t="shared" si="42"/>
        <v>0</v>
      </c>
      <c r="AT145">
        <f t="shared" si="43"/>
        <v>0</v>
      </c>
      <c r="AU145">
        <f t="shared" si="44"/>
        <v>0</v>
      </c>
      <c r="AV145">
        <f t="shared" si="45"/>
        <v>0</v>
      </c>
      <c r="AW145">
        <f t="shared" si="46"/>
        <v>0</v>
      </c>
      <c r="AX145">
        <f t="shared" si="47"/>
        <v>0</v>
      </c>
    </row>
    <row r="146" spans="33:50">
      <c r="AG146">
        <v>143</v>
      </c>
      <c r="AH146" s="92" t="str">
        <f>IF('Data restructured'!B145=0,"",'Data restructured'!B145)</f>
        <v/>
      </c>
      <c r="AN146" s="120">
        <f t="shared" si="49"/>
        <v>142</v>
      </c>
      <c r="AO146" s="93">
        <f t="shared" si="48"/>
        <v>14220</v>
      </c>
      <c r="AP146">
        <f t="shared" si="39"/>
        <v>0</v>
      </c>
      <c r="AQ146">
        <f t="shared" si="40"/>
        <v>0</v>
      </c>
      <c r="AR146">
        <f t="shared" si="41"/>
        <v>0</v>
      </c>
      <c r="AS146">
        <f t="shared" si="42"/>
        <v>0</v>
      </c>
      <c r="AT146">
        <f t="shared" si="43"/>
        <v>0</v>
      </c>
      <c r="AU146">
        <f t="shared" si="44"/>
        <v>0</v>
      </c>
      <c r="AV146">
        <f t="shared" si="45"/>
        <v>0</v>
      </c>
      <c r="AW146">
        <f t="shared" si="46"/>
        <v>0</v>
      </c>
      <c r="AX146">
        <f t="shared" si="47"/>
        <v>0</v>
      </c>
    </row>
    <row r="147" spans="33:50">
      <c r="AG147">
        <v>144</v>
      </c>
      <c r="AH147" s="92" t="str">
        <f>IF('Data restructured'!B146=0,"",'Data restructured'!B146)</f>
        <v/>
      </c>
      <c r="AN147" s="120">
        <f t="shared" si="49"/>
        <v>143</v>
      </c>
      <c r="AO147" s="93">
        <f t="shared" si="48"/>
        <v>14230</v>
      </c>
      <c r="AP147">
        <f t="shared" si="39"/>
        <v>0</v>
      </c>
      <c r="AQ147">
        <f t="shared" si="40"/>
        <v>0</v>
      </c>
      <c r="AR147">
        <f t="shared" si="41"/>
        <v>0</v>
      </c>
      <c r="AS147">
        <f t="shared" si="42"/>
        <v>0</v>
      </c>
      <c r="AT147">
        <f t="shared" si="43"/>
        <v>0</v>
      </c>
      <c r="AU147">
        <f t="shared" si="44"/>
        <v>0</v>
      </c>
      <c r="AV147">
        <f t="shared" si="45"/>
        <v>0</v>
      </c>
      <c r="AW147">
        <f t="shared" si="46"/>
        <v>0</v>
      </c>
      <c r="AX147">
        <f t="shared" si="47"/>
        <v>0</v>
      </c>
    </row>
    <row r="148" spans="33:50">
      <c r="AG148">
        <v>145</v>
      </c>
      <c r="AH148" s="92" t="str">
        <f>IF('Data restructured'!B147=0,"",'Data restructured'!B147)</f>
        <v/>
      </c>
      <c r="AN148" s="120">
        <f t="shared" si="49"/>
        <v>144</v>
      </c>
      <c r="AO148" s="93">
        <f t="shared" si="48"/>
        <v>14240</v>
      </c>
      <c r="AP148">
        <f t="shared" si="39"/>
        <v>0</v>
      </c>
      <c r="AQ148">
        <f t="shared" si="40"/>
        <v>0</v>
      </c>
      <c r="AR148">
        <f t="shared" si="41"/>
        <v>0</v>
      </c>
      <c r="AS148">
        <f t="shared" si="42"/>
        <v>0</v>
      </c>
      <c r="AT148">
        <f t="shared" si="43"/>
        <v>0</v>
      </c>
      <c r="AU148">
        <f t="shared" si="44"/>
        <v>0</v>
      </c>
      <c r="AV148">
        <f t="shared" si="45"/>
        <v>0</v>
      </c>
      <c r="AW148">
        <f t="shared" si="46"/>
        <v>0</v>
      </c>
      <c r="AX148">
        <f t="shared" si="47"/>
        <v>0</v>
      </c>
    </row>
    <row r="149" spans="33:50">
      <c r="AG149">
        <v>146</v>
      </c>
      <c r="AH149" s="92" t="str">
        <f>IF('Data restructured'!B148=0,"",'Data restructured'!B148)</f>
        <v/>
      </c>
      <c r="AN149" s="120">
        <f t="shared" si="49"/>
        <v>145</v>
      </c>
      <c r="AO149" s="93">
        <f t="shared" si="48"/>
        <v>14250</v>
      </c>
      <c r="AP149">
        <f t="shared" si="39"/>
        <v>0</v>
      </c>
      <c r="AQ149">
        <f t="shared" si="40"/>
        <v>0</v>
      </c>
      <c r="AR149">
        <f t="shared" si="41"/>
        <v>0</v>
      </c>
      <c r="AS149">
        <f t="shared" si="42"/>
        <v>0</v>
      </c>
      <c r="AT149">
        <f t="shared" si="43"/>
        <v>0</v>
      </c>
      <c r="AU149">
        <f t="shared" si="44"/>
        <v>0</v>
      </c>
      <c r="AV149">
        <f t="shared" si="45"/>
        <v>0</v>
      </c>
      <c r="AW149">
        <f t="shared" si="46"/>
        <v>0</v>
      </c>
      <c r="AX149">
        <f t="shared" si="47"/>
        <v>0</v>
      </c>
    </row>
    <row r="150" spans="33:50">
      <c r="AG150">
        <v>147</v>
      </c>
      <c r="AH150" s="92" t="str">
        <f>IF('Data restructured'!B149=0,"",'Data restructured'!B149)</f>
        <v/>
      </c>
      <c r="AN150" s="120">
        <f t="shared" si="49"/>
        <v>146</v>
      </c>
      <c r="AO150" s="93">
        <f t="shared" si="48"/>
        <v>14260</v>
      </c>
      <c r="AP150">
        <f t="shared" si="39"/>
        <v>0</v>
      </c>
      <c r="AQ150">
        <f t="shared" si="40"/>
        <v>0</v>
      </c>
      <c r="AR150">
        <f t="shared" si="41"/>
        <v>0</v>
      </c>
      <c r="AS150">
        <f t="shared" si="42"/>
        <v>0</v>
      </c>
      <c r="AT150">
        <f t="shared" si="43"/>
        <v>0</v>
      </c>
      <c r="AU150">
        <f t="shared" si="44"/>
        <v>0</v>
      </c>
      <c r="AV150">
        <f t="shared" si="45"/>
        <v>0</v>
      </c>
      <c r="AW150">
        <f t="shared" si="46"/>
        <v>0</v>
      </c>
      <c r="AX150">
        <f t="shared" si="47"/>
        <v>0</v>
      </c>
    </row>
    <row r="151" spans="33:50">
      <c r="AG151">
        <v>148</v>
      </c>
      <c r="AH151" s="92" t="str">
        <f>IF('Data restructured'!B150=0,"",'Data restructured'!B150)</f>
        <v/>
      </c>
      <c r="AN151" s="120">
        <f t="shared" si="49"/>
        <v>147</v>
      </c>
      <c r="AO151" s="93">
        <f t="shared" si="48"/>
        <v>14270</v>
      </c>
      <c r="AP151">
        <f t="shared" si="39"/>
        <v>0</v>
      </c>
      <c r="AQ151">
        <f t="shared" si="40"/>
        <v>0</v>
      </c>
      <c r="AR151">
        <f t="shared" si="41"/>
        <v>0</v>
      </c>
      <c r="AS151">
        <f t="shared" si="42"/>
        <v>0</v>
      </c>
      <c r="AT151">
        <f t="shared" si="43"/>
        <v>0</v>
      </c>
      <c r="AU151">
        <f t="shared" si="44"/>
        <v>0</v>
      </c>
      <c r="AV151">
        <f t="shared" si="45"/>
        <v>0</v>
      </c>
      <c r="AW151">
        <f t="shared" si="46"/>
        <v>0</v>
      </c>
      <c r="AX151">
        <f t="shared" si="47"/>
        <v>0</v>
      </c>
    </row>
    <row r="152" spans="33:50">
      <c r="AG152">
        <v>149</v>
      </c>
      <c r="AH152" s="92" t="str">
        <f>IF('Data restructured'!B151=0,"",'Data restructured'!B151)</f>
        <v/>
      </c>
      <c r="AN152" s="120">
        <f t="shared" si="49"/>
        <v>148</v>
      </c>
      <c r="AO152" s="93">
        <f t="shared" si="48"/>
        <v>14280</v>
      </c>
      <c r="AP152">
        <f t="shared" si="39"/>
        <v>0</v>
      </c>
      <c r="AQ152">
        <f t="shared" si="40"/>
        <v>0</v>
      </c>
      <c r="AR152">
        <f t="shared" si="41"/>
        <v>0</v>
      </c>
      <c r="AS152">
        <f t="shared" si="42"/>
        <v>0</v>
      </c>
      <c r="AT152">
        <f t="shared" si="43"/>
        <v>0</v>
      </c>
      <c r="AU152">
        <f t="shared" si="44"/>
        <v>0</v>
      </c>
      <c r="AV152">
        <f t="shared" si="45"/>
        <v>0</v>
      </c>
      <c r="AW152">
        <f t="shared" si="46"/>
        <v>0</v>
      </c>
      <c r="AX152">
        <f t="shared" si="47"/>
        <v>0</v>
      </c>
    </row>
    <row r="153" spans="33:50">
      <c r="AG153">
        <v>150</v>
      </c>
      <c r="AH153" s="92" t="str">
        <f>IF('Data restructured'!B152=0,"",'Data restructured'!B152)</f>
        <v/>
      </c>
      <c r="AN153" s="120">
        <f t="shared" si="49"/>
        <v>149</v>
      </c>
      <c r="AO153" s="93">
        <f t="shared" si="48"/>
        <v>14290</v>
      </c>
      <c r="AP153">
        <f t="shared" si="39"/>
        <v>0</v>
      </c>
      <c r="AQ153">
        <f t="shared" si="40"/>
        <v>0</v>
      </c>
      <c r="AR153">
        <f t="shared" si="41"/>
        <v>0</v>
      </c>
      <c r="AS153">
        <f t="shared" si="42"/>
        <v>0</v>
      </c>
      <c r="AT153">
        <f t="shared" si="43"/>
        <v>0</v>
      </c>
      <c r="AU153">
        <f t="shared" si="44"/>
        <v>0</v>
      </c>
      <c r="AV153">
        <f t="shared" si="45"/>
        <v>0</v>
      </c>
      <c r="AW153">
        <f t="shared" si="46"/>
        <v>0</v>
      </c>
      <c r="AX153">
        <f t="shared" si="47"/>
        <v>0</v>
      </c>
    </row>
    <row r="154" spans="33:50">
      <c r="AG154">
        <v>151</v>
      </c>
      <c r="AH154" s="92" t="str">
        <f>IF('Data restructured'!B153=0,"",'Data restructured'!B153)</f>
        <v/>
      </c>
      <c r="AN154" s="120">
        <f t="shared" si="49"/>
        <v>150</v>
      </c>
      <c r="AO154" s="93">
        <f t="shared" si="48"/>
        <v>14300</v>
      </c>
      <c r="AP154">
        <f t="shared" si="39"/>
        <v>0</v>
      </c>
      <c r="AQ154">
        <f t="shared" si="40"/>
        <v>0</v>
      </c>
      <c r="AR154">
        <f t="shared" si="41"/>
        <v>0</v>
      </c>
      <c r="AS154">
        <f t="shared" si="42"/>
        <v>0</v>
      </c>
      <c r="AT154">
        <f t="shared" si="43"/>
        <v>0</v>
      </c>
      <c r="AU154">
        <f t="shared" si="44"/>
        <v>0</v>
      </c>
      <c r="AV154">
        <f t="shared" si="45"/>
        <v>0</v>
      </c>
      <c r="AW154">
        <f t="shared" si="46"/>
        <v>0</v>
      </c>
      <c r="AX154">
        <f t="shared" si="47"/>
        <v>0</v>
      </c>
    </row>
    <row r="155" spans="33:50">
      <c r="AG155">
        <v>152</v>
      </c>
      <c r="AH155" s="92" t="str">
        <f>IF('Data restructured'!B154=0,"",'Data restructured'!B154)</f>
        <v/>
      </c>
      <c r="AN155" s="120">
        <f t="shared" si="49"/>
        <v>151</v>
      </c>
      <c r="AO155" s="93">
        <f t="shared" si="48"/>
        <v>14310</v>
      </c>
      <c r="AP155">
        <f t="shared" si="39"/>
        <v>0</v>
      </c>
      <c r="AQ155">
        <f t="shared" si="40"/>
        <v>0</v>
      </c>
      <c r="AR155">
        <f t="shared" si="41"/>
        <v>0</v>
      </c>
      <c r="AS155">
        <f t="shared" si="42"/>
        <v>0</v>
      </c>
      <c r="AT155">
        <f t="shared" si="43"/>
        <v>0</v>
      </c>
      <c r="AU155">
        <f t="shared" si="44"/>
        <v>0</v>
      </c>
      <c r="AV155">
        <f t="shared" si="45"/>
        <v>0</v>
      </c>
      <c r="AW155">
        <f t="shared" si="46"/>
        <v>0</v>
      </c>
      <c r="AX155">
        <f t="shared" si="47"/>
        <v>0</v>
      </c>
    </row>
    <row r="156" spans="33:50">
      <c r="AG156">
        <v>153</v>
      </c>
      <c r="AH156" s="92" t="str">
        <f>IF('Data restructured'!B155=0,"",'Data restructured'!B155)</f>
        <v/>
      </c>
      <c r="AN156" s="120">
        <f t="shared" si="49"/>
        <v>152</v>
      </c>
      <c r="AO156" s="93">
        <f t="shared" si="48"/>
        <v>14320</v>
      </c>
      <c r="AP156">
        <f t="shared" si="39"/>
        <v>0</v>
      </c>
      <c r="AQ156">
        <f t="shared" si="40"/>
        <v>0</v>
      </c>
      <c r="AR156">
        <f t="shared" si="41"/>
        <v>0</v>
      </c>
      <c r="AS156">
        <f t="shared" si="42"/>
        <v>0</v>
      </c>
      <c r="AT156">
        <f t="shared" si="43"/>
        <v>0</v>
      </c>
      <c r="AU156">
        <f t="shared" si="44"/>
        <v>0</v>
      </c>
      <c r="AV156">
        <f t="shared" si="45"/>
        <v>0</v>
      </c>
      <c r="AW156">
        <f t="shared" si="46"/>
        <v>0</v>
      </c>
      <c r="AX156">
        <f t="shared" si="47"/>
        <v>0</v>
      </c>
    </row>
    <row r="157" spans="33:50">
      <c r="AG157">
        <v>154</v>
      </c>
      <c r="AH157" s="92" t="str">
        <f>IF('Data restructured'!B156=0,"",'Data restructured'!B156)</f>
        <v/>
      </c>
      <c r="AN157" s="120">
        <f t="shared" si="49"/>
        <v>153</v>
      </c>
      <c r="AO157" s="93">
        <f t="shared" si="48"/>
        <v>14330</v>
      </c>
      <c r="AP157">
        <f t="shared" si="39"/>
        <v>0</v>
      </c>
      <c r="AQ157">
        <f t="shared" si="40"/>
        <v>0</v>
      </c>
      <c r="AR157">
        <f t="shared" si="41"/>
        <v>0</v>
      </c>
      <c r="AS157">
        <f t="shared" si="42"/>
        <v>0</v>
      </c>
      <c r="AT157">
        <f t="shared" si="43"/>
        <v>0</v>
      </c>
      <c r="AU157">
        <f t="shared" si="44"/>
        <v>0</v>
      </c>
      <c r="AV157">
        <f t="shared" si="45"/>
        <v>0</v>
      </c>
      <c r="AW157">
        <f t="shared" si="46"/>
        <v>0</v>
      </c>
      <c r="AX157">
        <f t="shared" si="47"/>
        <v>0</v>
      </c>
    </row>
    <row r="158" spans="33:50">
      <c r="AG158">
        <v>155</v>
      </c>
      <c r="AH158" s="92" t="str">
        <f>IF('Data restructured'!B157=0,"",'Data restructured'!B157)</f>
        <v/>
      </c>
      <c r="AN158" s="120">
        <f t="shared" si="49"/>
        <v>154</v>
      </c>
      <c r="AO158" s="93">
        <f t="shared" si="48"/>
        <v>14340</v>
      </c>
      <c r="AP158">
        <f t="shared" si="39"/>
        <v>0</v>
      </c>
      <c r="AQ158">
        <f t="shared" si="40"/>
        <v>0</v>
      </c>
      <c r="AR158">
        <f t="shared" si="41"/>
        <v>0</v>
      </c>
      <c r="AS158">
        <f t="shared" si="42"/>
        <v>0</v>
      </c>
      <c r="AT158">
        <f t="shared" si="43"/>
        <v>0</v>
      </c>
      <c r="AU158">
        <f t="shared" si="44"/>
        <v>0</v>
      </c>
      <c r="AV158">
        <f t="shared" si="45"/>
        <v>0</v>
      </c>
      <c r="AW158">
        <f t="shared" si="46"/>
        <v>0</v>
      </c>
      <c r="AX158">
        <f t="shared" si="47"/>
        <v>0</v>
      </c>
    </row>
    <row r="159" spans="33:50">
      <c r="AG159">
        <v>156</v>
      </c>
      <c r="AH159" s="92" t="str">
        <f>IF('Data restructured'!B158=0,"",'Data restructured'!B158)</f>
        <v/>
      </c>
      <c r="AN159" s="120">
        <f t="shared" si="49"/>
        <v>155</v>
      </c>
      <c r="AO159" s="93">
        <f t="shared" si="48"/>
        <v>14350</v>
      </c>
      <c r="AP159">
        <f t="shared" si="39"/>
        <v>0</v>
      </c>
      <c r="AQ159">
        <f t="shared" si="40"/>
        <v>0</v>
      </c>
      <c r="AR159">
        <f t="shared" si="41"/>
        <v>0</v>
      </c>
      <c r="AS159">
        <f t="shared" si="42"/>
        <v>0</v>
      </c>
      <c r="AT159">
        <f t="shared" si="43"/>
        <v>0</v>
      </c>
      <c r="AU159">
        <f t="shared" si="44"/>
        <v>0</v>
      </c>
      <c r="AV159">
        <f t="shared" si="45"/>
        <v>0</v>
      </c>
      <c r="AW159">
        <f t="shared" si="46"/>
        <v>0</v>
      </c>
      <c r="AX159">
        <f t="shared" si="47"/>
        <v>0</v>
      </c>
    </row>
    <row r="160" spans="33:50">
      <c r="AG160">
        <v>157</v>
      </c>
      <c r="AH160" s="92" t="str">
        <f>IF('Data restructured'!B159=0,"",'Data restructured'!B159)</f>
        <v/>
      </c>
      <c r="AN160" s="120">
        <f t="shared" si="49"/>
        <v>156</v>
      </c>
      <c r="AO160" s="93">
        <f t="shared" si="48"/>
        <v>14360</v>
      </c>
      <c r="AP160">
        <f t="shared" si="39"/>
        <v>0</v>
      </c>
      <c r="AQ160">
        <f t="shared" si="40"/>
        <v>0</v>
      </c>
      <c r="AR160">
        <f t="shared" si="41"/>
        <v>0</v>
      </c>
      <c r="AS160">
        <f t="shared" si="42"/>
        <v>0</v>
      </c>
      <c r="AT160">
        <f t="shared" si="43"/>
        <v>0</v>
      </c>
      <c r="AU160">
        <f t="shared" si="44"/>
        <v>0</v>
      </c>
      <c r="AV160">
        <f t="shared" si="45"/>
        <v>0</v>
      </c>
      <c r="AW160">
        <f t="shared" si="46"/>
        <v>0</v>
      </c>
      <c r="AX160">
        <f t="shared" si="47"/>
        <v>0</v>
      </c>
    </row>
    <row r="161" spans="33:50">
      <c r="AG161">
        <v>158</v>
      </c>
      <c r="AH161" s="92" t="str">
        <f>IF('Data restructured'!B160=0,"",'Data restructured'!B160)</f>
        <v/>
      </c>
      <c r="AN161" s="120">
        <f t="shared" si="49"/>
        <v>157</v>
      </c>
      <c r="AO161" s="93">
        <f t="shared" si="48"/>
        <v>14370</v>
      </c>
      <c r="AP161">
        <f t="shared" si="39"/>
        <v>0</v>
      </c>
      <c r="AQ161">
        <f t="shared" si="40"/>
        <v>0</v>
      </c>
      <c r="AR161">
        <f t="shared" si="41"/>
        <v>0</v>
      </c>
      <c r="AS161">
        <f t="shared" si="42"/>
        <v>0</v>
      </c>
      <c r="AT161">
        <f t="shared" si="43"/>
        <v>0</v>
      </c>
      <c r="AU161">
        <f t="shared" si="44"/>
        <v>0</v>
      </c>
      <c r="AV161">
        <f t="shared" si="45"/>
        <v>0</v>
      </c>
      <c r="AW161">
        <f t="shared" si="46"/>
        <v>0</v>
      </c>
      <c r="AX161">
        <f t="shared" si="47"/>
        <v>0</v>
      </c>
    </row>
    <row r="162" spans="33:50">
      <c r="AG162">
        <v>159</v>
      </c>
      <c r="AH162" s="92" t="str">
        <f>IF('Data restructured'!B161=0,"",'Data restructured'!B161)</f>
        <v/>
      </c>
      <c r="AN162" s="120">
        <f t="shared" si="49"/>
        <v>158</v>
      </c>
      <c r="AO162" s="93">
        <f t="shared" si="48"/>
        <v>14380</v>
      </c>
      <c r="AP162">
        <f t="shared" si="39"/>
        <v>0</v>
      </c>
      <c r="AQ162">
        <f t="shared" si="40"/>
        <v>0</v>
      </c>
      <c r="AR162">
        <f t="shared" si="41"/>
        <v>0</v>
      </c>
      <c r="AS162">
        <f t="shared" si="42"/>
        <v>0</v>
      </c>
      <c r="AT162">
        <f t="shared" si="43"/>
        <v>0</v>
      </c>
      <c r="AU162">
        <f t="shared" si="44"/>
        <v>0</v>
      </c>
      <c r="AV162">
        <f t="shared" si="45"/>
        <v>0</v>
      </c>
      <c r="AW162">
        <f t="shared" si="46"/>
        <v>0</v>
      </c>
      <c r="AX162">
        <f t="shared" si="47"/>
        <v>0</v>
      </c>
    </row>
    <row r="163" spans="33:50">
      <c r="AG163">
        <v>160</v>
      </c>
      <c r="AH163" s="92" t="str">
        <f>IF('Data restructured'!B162=0,"",'Data restructured'!B162)</f>
        <v/>
      </c>
      <c r="AN163" s="120">
        <f t="shared" si="49"/>
        <v>159</v>
      </c>
      <c r="AO163" s="93">
        <f t="shared" si="48"/>
        <v>14390</v>
      </c>
      <c r="AP163">
        <f t="shared" si="39"/>
        <v>0</v>
      </c>
      <c r="AQ163">
        <f t="shared" si="40"/>
        <v>0</v>
      </c>
      <c r="AR163">
        <f t="shared" si="41"/>
        <v>0</v>
      </c>
      <c r="AS163">
        <f t="shared" si="42"/>
        <v>0</v>
      </c>
      <c r="AT163">
        <f t="shared" si="43"/>
        <v>0</v>
      </c>
      <c r="AU163">
        <f t="shared" si="44"/>
        <v>0</v>
      </c>
      <c r="AV163">
        <f t="shared" si="45"/>
        <v>0</v>
      </c>
      <c r="AW163">
        <f t="shared" si="46"/>
        <v>0</v>
      </c>
      <c r="AX163">
        <f t="shared" si="47"/>
        <v>0</v>
      </c>
    </row>
    <row r="164" spans="33:50">
      <c r="AG164">
        <v>161</v>
      </c>
      <c r="AH164" s="92" t="str">
        <f>IF('Data restructured'!B163=0,"",'Data restructured'!B163)</f>
        <v/>
      </c>
      <c r="AN164" s="120">
        <f t="shared" si="49"/>
        <v>160</v>
      </c>
      <c r="AO164" s="93">
        <f t="shared" si="48"/>
        <v>14400</v>
      </c>
      <c r="AP164">
        <f t="shared" si="39"/>
        <v>0</v>
      </c>
      <c r="AQ164">
        <f t="shared" si="40"/>
        <v>0</v>
      </c>
      <c r="AR164">
        <f t="shared" si="41"/>
        <v>0</v>
      </c>
      <c r="AS164">
        <f t="shared" si="42"/>
        <v>0</v>
      </c>
      <c r="AT164">
        <f t="shared" si="43"/>
        <v>0</v>
      </c>
      <c r="AU164">
        <f t="shared" si="44"/>
        <v>0</v>
      </c>
      <c r="AV164">
        <f t="shared" si="45"/>
        <v>0</v>
      </c>
      <c r="AW164">
        <f t="shared" si="46"/>
        <v>0</v>
      </c>
      <c r="AX164">
        <f t="shared" si="47"/>
        <v>0</v>
      </c>
    </row>
    <row r="165" spans="33:50">
      <c r="AG165">
        <v>162</v>
      </c>
      <c r="AH165" s="92" t="str">
        <f>IF('Data restructured'!B164=0,"",'Data restructured'!B164)</f>
        <v/>
      </c>
      <c r="AN165" s="120">
        <f t="shared" si="49"/>
        <v>161</v>
      </c>
      <c r="AO165" s="93">
        <f t="shared" si="48"/>
        <v>14410</v>
      </c>
      <c r="AP165">
        <f t="shared" si="39"/>
        <v>0</v>
      </c>
      <c r="AQ165">
        <f t="shared" si="40"/>
        <v>0</v>
      </c>
      <c r="AR165">
        <f t="shared" si="41"/>
        <v>0</v>
      </c>
      <c r="AS165">
        <f t="shared" si="42"/>
        <v>0</v>
      </c>
      <c r="AT165">
        <f t="shared" si="43"/>
        <v>0</v>
      </c>
      <c r="AU165">
        <f t="shared" si="44"/>
        <v>0</v>
      </c>
      <c r="AV165">
        <f t="shared" si="45"/>
        <v>0</v>
      </c>
      <c r="AW165">
        <f t="shared" si="46"/>
        <v>0</v>
      </c>
      <c r="AX165">
        <f t="shared" si="47"/>
        <v>0</v>
      </c>
    </row>
    <row r="166" spans="33:50">
      <c r="AG166">
        <v>163</v>
      </c>
      <c r="AH166" s="92" t="str">
        <f>IF('Data restructured'!B165=0,"",'Data restructured'!B165)</f>
        <v/>
      </c>
      <c r="AN166" s="120">
        <f t="shared" si="49"/>
        <v>162</v>
      </c>
      <c r="AO166" s="93">
        <f t="shared" si="48"/>
        <v>14420</v>
      </c>
      <c r="AP166">
        <f t="shared" si="39"/>
        <v>0</v>
      </c>
      <c r="AQ166">
        <f t="shared" si="40"/>
        <v>0</v>
      </c>
      <c r="AR166">
        <f t="shared" si="41"/>
        <v>0</v>
      </c>
      <c r="AS166">
        <f t="shared" si="42"/>
        <v>0</v>
      </c>
      <c r="AT166">
        <f t="shared" si="43"/>
        <v>0</v>
      </c>
      <c r="AU166">
        <f t="shared" si="44"/>
        <v>0</v>
      </c>
      <c r="AV166">
        <f t="shared" si="45"/>
        <v>0</v>
      </c>
      <c r="AW166">
        <f t="shared" si="46"/>
        <v>0</v>
      </c>
      <c r="AX166">
        <f t="shared" si="47"/>
        <v>0</v>
      </c>
    </row>
    <row r="167" spans="33:50">
      <c r="AG167">
        <v>164</v>
      </c>
      <c r="AH167" s="92" t="str">
        <f>IF('Data restructured'!B166=0,"",'Data restructured'!B166)</f>
        <v/>
      </c>
      <c r="AN167" s="120">
        <f t="shared" si="49"/>
        <v>163</v>
      </c>
      <c r="AO167" s="93">
        <f t="shared" si="48"/>
        <v>14430</v>
      </c>
      <c r="AP167">
        <f t="shared" si="39"/>
        <v>0</v>
      </c>
      <c r="AQ167">
        <f t="shared" si="40"/>
        <v>0</v>
      </c>
      <c r="AR167">
        <f t="shared" si="41"/>
        <v>0</v>
      </c>
      <c r="AS167">
        <f t="shared" si="42"/>
        <v>0</v>
      </c>
      <c r="AT167">
        <f t="shared" si="43"/>
        <v>0</v>
      </c>
      <c r="AU167">
        <f t="shared" si="44"/>
        <v>0</v>
      </c>
      <c r="AV167">
        <f t="shared" si="45"/>
        <v>0</v>
      </c>
      <c r="AW167">
        <f t="shared" si="46"/>
        <v>0</v>
      </c>
      <c r="AX167">
        <f t="shared" si="47"/>
        <v>0</v>
      </c>
    </row>
    <row r="168" spans="33:50">
      <c r="AG168">
        <v>165</v>
      </c>
      <c r="AH168" s="92" t="str">
        <f>IF('Data restructured'!B167=0,"",'Data restructured'!B167)</f>
        <v/>
      </c>
      <c r="AN168" s="120">
        <f t="shared" si="49"/>
        <v>164</v>
      </c>
      <c r="AO168" s="93">
        <f t="shared" si="48"/>
        <v>14440</v>
      </c>
      <c r="AP168">
        <f t="shared" si="39"/>
        <v>0</v>
      </c>
      <c r="AQ168">
        <f t="shared" si="40"/>
        <v>0</v>
      </c>
      <c r="AR168">
        <f t="shared" si="41"/>
        <v>0</v>
      </c>
      <c r="AS168">
        <f t="shared" si="42"/>
        <v>0</v>
      </c>
      <c r="AT168">
        <f t="shared" si="43"/>
        <v>0</v>
      </c>
      <c r="AU168">
        <f t="shared" si="44"/>
        <v>0</v>
      </c>
      <c r="AV168">
        <f t="shared" si="45"/>
        <v>0</v>
      </c>
      <c r="AW168">
        <f t="shared" si="46"/>
        <v>0</v>
      </c>
      <c r="AX168">
        <f t="shared" si="47"/>
        <v>0</v>
      </c>
    </row>
    <row r="169" spans="33:50">
      <c r="AG169">
        <v>166</v>
      </c>
      <c r="AH169" s="92" t="str">
        <f>IF('Data restructured'!B168=0,"",'Data restructured'!B168)</f>
        <v/>
      </c>
      <c r="AN169" s="120">
        <f t="shared" si="49"/>
        <v>165</v>
      </c>
      <c r="AO169" s="93">
        <f t="shared" si="48"/>
        <v>14450</v>
      </c>
      <c r="AP169">
        <f t="shared" si="39"/>
        <v>0</v>
      </c>
      <c r="AQ169">
        <f t="shared" si="40"/>
        <v>0</v>
      </c>
      <c r="AR169">
        <f t="shared" si="41"/>
        <v>0</v>
      </c>
      <c r="AS169">
        <f t="shared" si="42"/>
        <v>0</v>
      </c>
      <c r="AT169">
        <f t="shared" si="43"/>
        <v>0</v>
      </c>
      <c r="AU169">
        <f t="shared" si="44"/>
        <v>0</v>
      </c>
      <c r="AV169">
        <f t="shared" si="45"/>
        <v>0</v>
      </c>
      <c r="AW169">
        <f t="shared" si="46"/>
        <v>0</v>
      </c>
      <c r="AX169">
        <f t="shared" si="47"/>
        <v>0</v>
      </c>
    </row>
    <row r="170" spans="33:50">
      <c r="AG170">
        <v>167</v>
      </c>
      <c r="AH170" s="92" t="str">
        <f>IF('Data restructured'!B169=0,"",'Data restructured'!B169)</f>
        <v/>
      </c>
      <c r="AN170" s="120">
        <f t="shared" si="49"/>
        <v>166</v>
      </c>
      <c r="AO170" s="93">
        <f t="shared" si="48"/>
        <v>14460</v>
      </c>
      <c r="AP170">
        <f t="shared" si="39"/>
        <v>0</v>
      </c>
      <c r="AQ170">
        <f t="shared" si="40"/>
        <v>0</v>
      </c>
      <c r="AR170">
        <f t="shared" si="41"/>
        <v>0</v>
      </c>
      <c r="AS170">
        <f t="shared" si="42"/>
        <v>0</v>
      </c>
      <c r="AT170">
        <f t="shared" si="43"/>
        <v>0</v>
      </c>
      <c r="AU170">
        <f t="shared" si="44"/>
        <v>0</v>
      </c>
      <c r="AV170">
        <f t="shared" si="45"/>
        <v>0</v>
      </c>
      <c r="AW170">
        <f t="shared" si="46"/>
        <v>0</v>
      </c>
      <c r="AX170">
        <f t="shared" si="47"/>
        <v>0</v>
      </c>
    </row>
    <row r="171" spans="33:50">
      <c r="AG171">
        <v>168</v>
      </c>
      <c r="AH171" s="92" t="str">
        <f>IF('Data restructured'!B170=0,"",'Data restructured'!B170)</f>
        <v/>
      </c>
      <c r="AN171" s="120">
        <f t="shared" si="49"/>
        <v>167</v>
      </c>
      <c r="AO171" s="93">
        <f t="shared" si="48"/>
        <v>14470</v>
      </c>
      <c r="AP171">
        <f t="shared" si="39"/>
        <v>0</v>
      </c>
      <c r="AQ171">
        <f t="shared" si="40"/>
        <v>0</v>
      </c>
      <c r="AR171">
        <f t="shared" si="41"/>
        <v>0</v>
      </c>
      <c r="AS171">
        <f t="shared" si="42"/>
        <v>0</v>
      </c>
      <c r="AT171">
        <f t="shared" si="43"/>
        <v>0</v>
      </c>
      <c r="AU171">
        <f t="shared" si="44"/>
        <v>0</v>
      </c>
      <c r="AV171">
        <f t="shared" si="45"/>
        <v>0</v>
      </c>
      <c r="AW171">
        <f t="shared" si="46"/>
        <v>0</v>
      </c>
      <c r="AX171">
        <f t="shared" si="47"/>
        <v>0</v>
      </c>
    </row>
    <row r="172" spans="33:50">
      <c r="AG172">
        <v>169</v>
      </c>
      <c r="AH172" s="92" t="str">
        <f>IF('Data restructured'!B171=0,"",'Data restructured'!B171)</f>
        <v/>
      </c>
      <c r="AN172" s="120">
        <f t="shared" si="49"/>
        <v>168</v>
      </c>
      <c r="AO172" s="93">
        <f t="shared" si="48"/>
        <v>14480</v>
      </c>
      <c r="AP172">
        <f t="shared" si="39"/>
        <v>0</v>
      </c>
      <c r="AQ172">
        <f t="shared" si="40"/>
        <v>0</v>
      </c>
      <c r="AR172">
        <f t="shared" si="41"/>
        <v>0</v>
      </c>
      <c r="AS172">
        <f t="shared" si="42"/>
        <v>0</v>
      </c>
      <c r="AT172">
        <f t="shared" si="43"/>
        <v>0</v>
      </c>
      <c r="AU172">
        <f t="shared" si="44"/>
        <v>0</v>
      </c>
      <c r="AV172">
        <f t="shared" si="45"/>
        <v>0</v>
      </c>
      <c r="AW172">
        <f t="shared" si="46"/>
        <v>0</v>
      </c>
      <c r="AX172">
        <f t="shared" si="47"/>
        <v>0</v>
      </c>
    </row>
    <row r="173" spans="33:50">
      <c r="AG173">
        <v>170</v>
      </c>
      <c r="AH173" s="92" t="str">
        <f>IF('Data restructured'!B172=0,"",'Data restructured'!B172)</f>
        <v/>
      </c>
      <c r="AN173" s="120">
        <f t="shared" si="49"/>
        <v>169</v>
      </c>
      <c r="AO173" s="93">
        <f t="shared" si="48"/>
        <v>14490</v>
      </c>
      <c r="AP173">
        <f t="shared" si="39"/>
        <v>0</v>
      </c>
      <c r="AQ173">
        <f t="shared" si="40"/>
        <v>0</v>
      </c>
      <c r="AR173">
        <f t="shared" si="41"/>
        <v>0</v>
      </c>
      <c r="AS173">
        <f t="shared" si="42"/>
        <v>0</v>
      </c>
      <c r="AT173">
        <f t="shared" si="43"/>
        <v>0</v>
      </c>
      <c r="AU173">
        <f t="shared" si="44"/>
        <v>0</v>
      </c>
      <c r="AV173">
        <f t="shared" si="45"/>
        <v>0</v>
      </c>
      <c r="AW173">
        <f t="shared" si="46"/>
        <v>0</v>
      </c>
      <c r="AX173">
        <f t="shared" si="47"/>
        <v>0</v>
      </c>
    </row>
    <row r="174" spans="33:50">
      <c r="AG174">
        <v>171</v>
      </c>
      <c r="AH174" s="92" t="str">
        <f>IF('Data restructured'!B173=0,"",'Data restructured'!B173)</f>
        <v/>
      </c>
      <c r="AN174" s="120">
        <f t="shared" si="49"/>
        <v>170</v>
      </c>
      <c r="AO174" s="93">
        <f t="shared" si="48"/>
        <v>14500</v>
      </c>
      <c r="AP174">
        <f t="shared" si="39"/>
        <v>0</v>
      </c>
      <c r="AQ174">
        <f t="shared" si="40"/>
        <v>0</v>
      </c>
      <c r="AR174">
        <f t="shared" si="41"/>
        <v>0</v>
      </c>
      <c r="AS174">
        <f t="shared" si="42"/>
        <v>0</v>
      </c>
      <c r="AT174">
        <f t="shared" si="43"/>
        <v>0</v>
      </c>
      <c r="AU174">
        <f t="shared" si="44"/>
        <v>0</v>
      </c>
      <c r="AV174">
        <f t="shared" si="45"/>
        <v>0</v>
      </c>
      <c r="AW174">
        <f t="shared" si="46"/>
        <v>0</v>
      </c>
      <c r="AX174">
        <f t="shared" si="47"/>
        <v>0</v>
      </c>
    </row>
    <row r="175" spans="33:50">
      <c r="AG175">
        <v>172</v>
      </c>
      <c r="AH175" s="92" t="str">
        <f>IF('Data restructured'!B174=0,"",'Data restructured'!B174)</f>
        <v/>
      </c>
      <c r="AN175" s="120">
        <f t="shared" si="49"/>
        <v>171</v>
      </c>
      <c r="AO175" s="93">
        <f t="shared" si="48"/>
        <v>14510</v>
      </c>
      <c r="AP175">
        <f t="shared" si="39"/>
        <v>0</v>
      </c>
      <c r="AQ175">
        <f t="shared" si="40"/>
        <v>0</v>
      </c>
      <c r="AR175">
        <f t="shared" si="41"/>
        <v>0</v>
      </c>
      <c r="AS175">
        <f t="shared" si="42"/>
        <v>0</v>
      </c>
      <c r="AT175">
        <f t="shared" si="43"/>
        <v>0</v>
      </c>
      <c r="AU175">
        <f t="shared" si="44"/>
        <v>0</v>
      </c>
      <c r="AV175">
        <f t="shared" si="45"/>
        <v>0</v>
      </c>
      <c r="AW175">
        <f t="shared" si="46"/>
        <v>0</v>
      </c>
      <c r="AX175">
        <f t="shared" si="47"/>
        <v>0</v>
      </c>
    </row>
    <row r="176" spans="33:50">
      <c r="AG176">
        <v>173</v>
      </c>
      <c r="AH176" s="92" t="str">
        <f>IF('Data restructured'!B175=0,"",'Data restructured'!B175)</f>
        <v/>
      </c>
      <c r="AN176" s="120">
        <f t="shared" si="49"/>
        <v>172</v>
      </c>
      <c r="AO176" s="93">
        <f t="shared" si="48"/>
        <v>14520</v>
      </c>
      <c r="AP176">
        <f t="shared" si="39"/>
        <v>0</v>
      </c>
      <c r="AQ176">
        <f t="shared" si="40"/>
        <v>0</v>
      </c>
      <c r="AR176">
        <f t="shared" si="41"/>
        <v>0</v>
      </c>
      <c r="AS176">
        <f t="shared" si="42"/>
        <v>0</v>
      </c>
      <c r="AT176">
        <f t="shared" si="43"/>
        <v>0</v>
      </c>
      <c r="AU176">
        <f t="shared" si="44"/>
        <v>0</v>
      </c>
      <c r="AV176">
        <f t="shared" si="45"/>
        <v>0</v>
      </c>
      <c r="AW176">
        <f t="shared" si="46"/>
        <v>0</v>
      </c>
      <c r="AX176">
        <f t="shared" si="47"/>
        <v>0</v>
      </c>
    </row>
    <row r="177" spans="33:50">
      <c r="AG177">
        <v>174</v>
      </c>
      <c r="AH177" s="92" t="str">
        <f>IF('Data restructured'!B176=0,"",'Data restructured'!B176)</f>
        <v/>
      </c>
      <c r="AN177" s="120">
        <f t="shared" si="49"/>
        <v>173</v>
      </c>
      <c r="AO177" s="93">
        <f t="shared" si="48"/>
        <v>14530</v>
      </c>
      <c r="AP177">
        <f t="shared" si="39"/>
        <v>0</v>
      </c>
      <c r="AQ177">
        <f t="shared" si="40"/>
        <v>0</v>
      </c>
      <c r="AR177">
        <f t="shared" si="41"/>
        <v>0</v>
      </c>
      <c r="AS177">
        <f t="shared" si="42"/>
        <v>0</v>
      </c>
      <c r="AT177">
        <f t="shared" si="43"/>
        <v>0</v>
      </c>
      <c r="AU177">
        <f t="shared" si="44"/>
        <v>0</v>
      </c>
      <c r="AV177">
        <f t="shared" si="45"/>
        <v>0</v>
      </c>
      <c r="AW177">
        <f t="shared" si="46"/>
        <v>0</v>
      </c>
      <c r="AX177">
        <f t="shared" si="47"/>
        <v>0</v>
      </c>
    </row>
    <row r="178" spans="33:50">
      <c r="AG178">
        <v>175</v>
      </c>
      <c r="AH178" s="92" t="str">
        <f>IF('Data restructured'!B177=0,"",'Data restructured'!B177)</f>
        <v/>
      </c>
      <c r="AN178" s="120">
        <f t="shared" si="49"/>
        <v>174</v>
      </c>
      <c r="AO178" s="93">
        <f t="shared" si="48"/>
        <v>14540</v>
      </c>
      <c r="AP178">
        <f t="shared" si="39"/>
        <v>0</v>
      </c>
      <c r="AQ178">
        <f t="shared" si="40"/>
        <v>0</v>
      </c>
      <c r="AR178">
        <f t="shared" si="41"/>
        <v>0</v>
      </c>
      <c r="AS178">
        <f t="shared" si="42"/>
        <v>0</v>
      </c>
      <c r="AT178">
        <f t="shared" si="43"/>
        <v>0</v>
      </c>
      <c r="AU178">
        <f t="shared" si="44"/>
        <v>0</v>
      </c>
      <c r="AV178">
        <f t="shared" si="45"/>
        <v>0</v>
      </c>
      <c r="AW178">
        <f t="shared" si="46"/>
        <v>0</v>
      </c>
      <c r="AX178">
        <f t="shared" si="47"/>
        <v>0</v>
      </c>
    </row>
    <row r="179" spans="33:50">
      <c r="AG179">
        <v>176</v>
      </c>
      <c r="AH179" s="92" t="str">
        <f>IF('Data restructured'!B178=0,"",'Data restructured'!B178)</f>
        <v/>
      </c>
      <c r="AN179" s="120">
        <f t="shared" si="49"/>
        <v>175</v>
      </c>
      <c r="AO179" s="93">
        <f t="shared" si="48"/>
        <v>14550</v>
      </c>
      <c r="AP179">
        <f t="shared" si="39"/>
        <v>0</v>
      </c>
      <c r="AQ179">
        <f t="shared" si="40"/>
        <v>0</v>
      </c>
      <c r="AR179">
        <f t="shared" si="41"/>
        <v>0</v>
      </c>
      <c r="AS179">
        <f t="shared" si="42"/>
        <v>0</v>
      </c>
      <c r="AT179">
        <f t="shared" si="43"/>
        <v>0</v>
      </c>
      <c r="AU179">
        <f t="shared" si="44"/>
        <v>0</v>
      </c>
      <c r="AV179">
        <f t="shared" si="45"/>
        <v>0</v>
      </c>
      <c r="AW179">
        <f t="shared" si="46"/>
        <v>0</v>
      </c>
      <c r="AX179">
        <f t="shared" si="47"/>
        <v>0</v>
      </c>
    </row>
    <row r="180" spans="33:50">
      <c r="AG180">
        <v>177</v>
      </c>
      <c r="AH180" s="92" t="str">
        <f>IF('Data restructured'!B179=0,"",'Data restructured'!B179)</f>
        <v/>
      </c>
      <c r="AN180" s="120">
        <f t="shared" si="49"/>
        <v>176</v>
      </c>
      <c r="AO180" s="93">
        <f t="shared" si="48"/>
        <v>14560</v>
      </c>
      <c r="AP180">
        <f t="shared" si="39"/>
        <v>0</v>
      </c>
      <c r="AQ180">
        <f t="shared" si="40"/>
        <v>0</v>
      </c>
      <c r="AR180">
        <f t="shared" si="41"/>
        <v>0</v>
      </c>
      <c r="AS180">
        <f t="shared" si="42"/>
        <v>0</v>
      </c>
      <c r="AT180">
        <f t="shared" si="43"/>
        <v>0</v>
      </c>
      <c r="AU180">
        <f t="shared" si="44"/>
        <v>0</v>
      </c>
      <c r="AV180">
        <f t="shared" si="45"/>
        <v>0</v>
      </c>
      <c r="AW180">
        <f t="shared" si="46"/>
        <v>0</v>
      </c>
      <c r="AX180">
        <f t="shared" si="47"/>
        <v>0</v>
      </c>
    </row>
    <row r="181" spans="33:50">
      <c r="AG181">
        <v>178</v>
      </c>
      <c r="AH181" s="92" t="str">
        <f>IF('Data restructured'!B180=0,"",'Data restructured'!B180)</f>
        <v/>
      </c>
      <c r="AN181" s="120">
        <f t="shared" si="49"/>
        <v>177</v>
      </c>
      <c r="AO181" s="93">
        <f t="shared" si="48"/>
        <v>14570</v>
      </c>
      <c r="AP181">
        <f t="shared" si="39"/>
        <v>0</v>
      </c>
      <c r="AQ181">
        <f t="shared" si="40"/>
        <v>0</v>
      </c>
      <c r="AR181">
        <f t="shared" si="41"/>
        <v>0</v>
      </c>
      <c r="AS181">
        <f t="shared" si="42"/>
        <v>0</v>
      </c>
      <c r="AT181">
        <f t="shared" si="43"/>
        <v>0</v>
      </c>
      <c r="AU181">
        <f t="shared" si="44"/>
        <v>0</v>
      </c>
      <c r="AV181">
        <f t="shared" si="45"/>
        <v>0</v>
      </c>
      <c r="AW181">
        <f t="shared" si="46"/>
        <v>0</v>
      </c>
      <c r="AX181">
        <f t="shared" si="47"/>
        <v>0</v>
      </c>
    </row>
    <row r="182" spans="33:50">
      <c r="AG182">
        <v>179</v>
      </c>
      <c r="AH182" s="92" t="str">
        <f>IF('Data restructured'!B181=0,"",'Data restructured'!B181)</f>
        <v/>
      </c>
      <c r="AN182" s="120">
        <f t="shared" si="49"/>
        <v>178</v>
      </c>
      <c r="AO182" s="93">
        <f t="shared" si="48"/>
        <v>14580</v>
      </c>
      <c r="AP182">
        <f t="shared" si="39"/>
        <v>0</v>
      </c>
      <c r="AQ182">
        <f t="shared" si="40"/>
        <v>0</v>
      </c>
      <c r="AR182">
        <f t="shared" si="41"/>
        <v>0</v>
      </c>
      <c r="AS182">
        <f t="shared" si="42"/>
        <v>0</v>
      </c>
      <c r="AT182">
        <f t="shared" si="43"/>
        <v>0</v>
      </c>
      <c r="AU182">
        <f t="shared" si="44"/>
        <v>0</v>
      </c>
      <c r="AV182">
        <f t="shared" si="45"/>
        <v>0</v>
      </c>
      <c r="AW182">
        <f t="shared" si="46"/>
        <v>0</v>
      </c>
      <c r="AX182">
        <f t="shared" si="47"/>
        <v>0</v>
      </c>
    </row>
    <row r="183" spans="33:50">
      <c r="AG183">
        <v>180</v>
      </c>
      <c r="AH183" s="92" t="str">
        <f>IF('Data restructured'!B182=0,"",'Data restructured'!B182)</f>
        <v/>
      </c>
      <c r="AN183" s="120">
        <f t="shared" si="49"/>
        <v>179</v>
      </c>
      <c r="AO183" s="93">
        <f t="shared" si="48"/>
        <v>14590</v>
      </c>
      <c r="AP183">
        <f t="shared" si="39"/>
        <v>0</v>
      </c>
      <c r="AQ183">
        <f t="shared" si="40"/>
        <v>0</v>
      </c>
      <c r="AR183">
        <f t="shared" si="41"/>
        <v>0</v>
      </c>
      <c r="AS183">
        <f t="shared" si="42"/>
        <v>0</v>
      </c>
      <c r="AT183">
        <f t="shared" si="43"/>
        <v>0</v>
      </c>
      <c r="AU183">
        <f t="shared" si="44"/>
        <v>0</v>
      </c>
      <c r="AV183">
        <f t="shared" si="45"/>
        <v>0</v>
      </c>
      <c r="AW183">
        <f t="shared" si="46"/>
        <v>0</v>
      </c>
      <c r="AX183">
        <f t="shared" si="47"/>
        <v>0</v>
      </c>
    </row>
    <row r="184" spans="33:50">
      <c r="AG184">
        <v>181</v>
      </c>
      <c r="AH184" s="92" t="str">
        <f>IF('Data restructured'!B183=0,"",'Data restructured'!B183)</f>
        <v/>
      </c>
      <c r="AN184" s="120">
        <f t="shared" si="49"/>
        <v>180</v>
      </c>
      <c r="AO184" s="93">
        <f t="shared" si="48"/>
        <v>14600</v>
      </c>
      <c r="AP184">
        <f t="shared" si="39"/>
        <v>0</v>
      </c>
      <c r="AQ184">
        <f t="shared" si="40"/>
        <v>0</v>
      </c>
      <c r="AR184">
        <f t="shared" si="41"/>
        <v>0</v>
      </c>
      <c r="AS184">
        <f t="shared" si="42"/>
        <v>0</v>
      </c>
      <c r="AT184">
        <f t="shared" si="43"/>
        <v>0</v>
      </c>
      <c r="AU184">
        <f t="shared" si="44"/>
        <v>0</v>
      </c>
      <c r="AV184">
        <f t="shared" si="45"/>
        <v>0</v>
      </c>
      <c r="AW184">
        <f t="shared" si="46"/>
        <v>0</v>
      </c>
      <c r="AX184">
        <f t="shared" si="47"/>
        <v>0</v>
      </c>
    </row>
    <row r="185" spans="33:50">
      <c r="AG185">
        <v>182</v>
      </c>
      <c r="AH185" s="92" t="str">
        <f>IF('Data restructured'!B184=0,"",'Data restructured'!B184)</f>
        <v/>
      </c>
      <c r="AN185" s="120">
        <f t="shared" si="49"/>
        <v>181</v>
      </c>
      <c r="AO185" s="93">
        <f t="shared" si="48"/>
        <v>14610</v>
      </c>
      <c r="AP185">
        <f t="shared" si="39"/>
        <v>10</v>
      </c>
      <c r="AQ185">
        <f t="shared" si="40"/>
        <v>10</v>
      </c>
      <c r="AR185">
        <f t="shared" si="41"/>
        <v>0</v>
      </c>
      <c r="AS185">
        <f t="shared" si="42"/>
        <v>0</v>
      </c>
      <c r="AT185">
        <f t="shared" si="43"/>
        <v>0</v>
      </c>
      <c r="AU185">
        <f t="shared" si="44"/>
        <v>0</v>
      </c>
      <c r="AV185">
        <f t="shared" si="45"/>
        <v>0</v>
      </c>
      <c r="AW185">
        <f t="shared" si="46"/>
        <v>0</v>
      </c>
      <c r="AX185">
        <f t="shared" si="47"/>
        <v>10</v>
      </c>
    </row>
    <row r="186" spans="33:50">
      <c r="AG186">
        <v>183</v>
      </c>
      <c r="AH186" s="92" t="str">
        <f>IF('Data restructured'!B185=0,"",'Data restructured'!B185)</f>
        <v/>
      </c>
      <c r="AN186" s="120">
        <f t="shared" si="49"/>
        <v>182</v>
      </c>
      <c r="AO186" s="93">
        <f t="shared" si="48"/>
        <v>14620</v>
      </c>
      <c r="AP186">
        <f t="shared" si="39"/>
        <v>20</v>
      </c>
      <c r="AQ186">
        <f t="shared" si="40"/>
        <v>20</v>
      </c>
      <c r="AR186">
        <f t="shared" si="41"/>
        <v>0</v>
      </c>
      <c r="AS186">
        <f t="shared" si="42"/>
        <v>0</v>
      </c>
      <c r="AT186">
        <f t="shared" si="43"/>
        <v>0</v>
      </c>
      <c r="AU186">
        <f t="shared" si="44"/>
        <v>0</v>
      </c>
      <c r="AV186">
        <f t="shared" si="45"/>
        <v>0</v>
      </c>
      <c r="AW186">
        <f t="shared" si="46"/>
        <v>0</v>
      </c>
      <c r="AX186">
        <f t="shared" si="47"/>
        <v>20</v>
      </c>
    </row>
    <row r="187" spans="33:50">
      <c r="AG187">
        <v>184</v>
      </c>
      <c r="AH187" s="92" t="str">
        <f>IF('Data restructured'!B186=0,"",'Data restructured'!B186)</f>
        <v/>
      </c>
      <c r="AN187" s="120">
        <f t="shared" si="49"/>
        <v>183</v>
      </c>
      <c r="AO187" s="93">
        <f t="shared" si="48"/>
        <v>14630</v>
      </c>
      <c r="AP187">
        <f t="shared" si="39"/>
        <v>30</v>
      </c>
      <c r="AQ187">
        <f t="shared" si="40"/>
        <v>30</v>
      </c>
      <c r="AR187">
        <f t="shared" si="41"/>
        <v>0</v>
      </c>
      <c r="AS187">
        <f t="shared" si="42"/>
        <v>0</v>
      </c>
      <c r="AT187">
        <f t="shared" si="43"/>
        <v>0</v>
      </c>
      <c r="AU187">
        <f t="shared" si="44"/>
        <v>0</v>
      </c>
      <c r="AV187">
        <f t="shared" si="45"/>
        <v>0</v>
      </c>
      <c r="AW187">
        <f t="shared" si="46"/>
        <v>0</v>
      </c>
      <c r="AX187">
        <f t="shared" si="47"/>
        <v>30</v>
      </c>
    </row>
    <row r="188" spans="33:50">
      <c r="AG188">
        <v>185</v>
      </c>
      <c r="AH188" s="92" t="str">
        <f>IF('Data restructured'!B187=0,"",'Data restructured'!B187)</f>
        <v/>
      </c>
      <c r="AN188" s="120">
        <f t="shared" si="49"/>
        <v>184</v>
      </c>
      <c r="AO188" s="93">
        <f t="shared" si="48"/>
        <v>14640</v>
      </c>
      <c r="AP188">
        <f t="shared" si="39"/>
        <v>40</v>
      </c>
      <c r="AQ188">
        <f t="shared" si="40"/>
        <v>40</v>
      </c>
      <c r="AR188">
        <f t="shared" si="41"/>
        <v>0</v>
      </c>
      <c r="AS188">
        <f t="shared" si="42"/>
        <v>0</v>
      </c>
      <c r="AT188">
        <f t="shared" si="43"/>
        <v>0</v>
      </c>
      <c r="AU188">
        <f t="shared" si="44"/>
        <v>0</v>
      </c>
      <c r="AV188">
        <f t="shared" si="45"/>
        <v>0</v>
      </c>
      <c r="AW188">
        <f t="shared" si="46"/>
        <v>0</v>
      </c>
      <c r="AX188">
        <f t="shared" si="47"/>
        <v>40</v>
      </c>
    </row>
    <row r="189" spans="33:50">
      <c r="AG189">
        <v>186</v>
      </c>
      <c r="AH189" s="92" t="str">
        <f>IF('Data restructured'!B188=0,"",'Data restructured'!B188)</f>
        <v/>
      </c>
      <c r="AN189" s="120">
        <f t="shared" si="49"/>
        <v>185</v>
      </c>
      <c r="AO189" s="93">
        <f t="shared" si="48"/>
        <v>14650</v>
      </c>
      <c r="AP189">
        <f t="shared" si="39"/>
        <v>50</v>
      </c>
      <c r="AQ189">
        <f t="shared" si="40"/>
        <v>50</v>
      </c>
      <c r="AR189">
        <f t="shared" si="41"/>
        <v>0</v>
      </c>
      <c r="AS189">
        <f t="shared" si="42"/>
        <v>0</v>
      </c>
      <c r="AT189">
        <f t="shared" si="43"/>
        <v>0</v>
      </c>
      <c r="AU189">
        <f t="shared" si="44"/>
        <v>0</v>
      </c>
      <c r="AV189">
        <f t="shared" si="45"/>
        <v>0</v>
      </c>
      <c r="AW189">
        <f t="shared" si="46"/>
        <v>0</v>
      </c>
      <c r="AX189">
        <f t="shared" si="47"/>
        <v>50</v>
      </c>
    </row>
    <row r="190" spans="33:50">
      <c r="AG190">
        <v>187</v>
      </c>
      <c r="AH190" s="92" t="str">
        <f>IF('Data restructured'!B189=0,"",'Data restructured'!B189)</f>
        <v/>
      </c>
      <c r="AN190" s="120">
        <f t="shared" si="49"/>
        <v>186</v>
      </c>
      <c r="AO190" s="93">
        <f t="shared" si="48"/>
        <v>14660</v>
      </c>
      <c r="AP190">
        <f t="shared" si="39"/>
        <v>60</v>
      </c>
      <c r="AQ190">
        <f t="shared" si="40"/>
        <v>60</v>
      </c>
      <c r="AR190">
        <f t="shared" si="41"/>
        <v>0</v>
      </c>
      <c r="AS190">
        <f t="shared" si="42"/>
        <v>0</v>
      </c>
      <c r="AT190">
        <f t="shared" si="43"/>
        <v>0</v>
      </c>
      <c r="AU190">
        <f t="shared" si="44"/>
        <v>0</v>
      </c>
      <c r="AV190">
        <f t="shared" si="45"/>
        <v>0</v>
      </c>
      <c r="AW190">
        <f t="shared" si="46"/>
        <v>0</v>
      </c>
      <c r="AX190">
        <f t="shared" si="47"/>
        <v>60</v>
      </c>
    </row>
    <row r="191" spans="33:50">
      <c r="AG191">
        <v>188</v>
      </c>
      <c r="AH191" s="92" t="str">
        <f>IF('Data restructured'!B190=0,"",'Data restructured'!B190)</f>
        <v/>
      </c>
      <c r="AN191" s="120">
        <f t="shared" si="49"/>
        <v>187</v>
      </c>
      <c r="AO191" s="93">
        <f t="shared" si="48"/>
        <v>14670</v>
      </c>
      <c r="AP191">
        <f t="shared" si="39"/>
        <v>70</v>
      </c>
      <c r="AQ191">
        <f t="shared" si="40"/>
        <v>70</v>
      </c>
      <c r="AR191">
        <f t="shared" si="41"/>
        <v>0</v>
      </c>
      <c r="AS191">
        <f t="shared" si="42"/>
        <v>0</v>
      </c>
      <c r="AT191">
        <f t="shared" si="43"/>
        <v>0</v>
      </c>
      <c r="AU191">
        <f t="shared" si="44"/>
        <v>0</v>
      </c>
      <c r="AV191">
        <f t="shared" si="45"/>
        <v>0</v>
      </c>
      <c r="AW191">
        <f t="shared" si="46"/>
        <v>0</v>
      </c>
      <c r="AX191">
        <f t="shared" si="47"/>
        <v>70</v>
      </c>
    </row>
    <row r="192" spans="33:50">
      <c r="AG192">
        <v>189</v>
      </c>
      <c r="AH192" s="92" t="str">
        <f>IF('Data restructured'!B191=0,"",'Data restructured'!B191)</f>
        <v/>
      </c>
      <c r="AN192" s="120">
        <f t="shared" si="49"/>
        <v>188</v>
      </c>
      <c r="AO192" s="93">
        <f t="shared" si="48"/>
        <v>14680</v>
      </c>
      <c r="AP192">
        <f t="shared" si="39"/>
        <v>80</v>
      </c>
      <c r="AQ192">
        <f t="shared" si="40"/>
        <v>80</v>
      </c>
      <c r="AR192">
        <f t="shared" si="41"/>
        <v>0</v>
      </c>
      <c r="AS192">
        <f t="shared" si="42"/>
        <v>0</v>
      </c>
      <c r="AT192">
        <f t="shared" si="43"/>
        <v>0</v>
      </c>
      <c r="AU192">
        <f t="shared" si="44"/>
        <v>0</v>
      </c>
      <c r="AV192">
        <f t="shared" si="45"/>
        <v>0</v>
      </c>
      <c r="AW192">
        <f t="shared" si="46"/>
        <v>0</v>
      </c>
      <c r="AX192">
        <f t="shared" si="47"/>
        <v>80</v>
      </c>
    </row>
    <row r="193" spans="33:50">
      <c r="AG193">
        <v>190</v>
      </c>
      <c r="AH193" s="92" t="str">
        <f>IF('Data restructured'!B192=0,"",'Data restructured'!B192)</f>
        <v/>
      </c>
      <c r="AN193" s="120">
        <f t="shared" si="49"/>
        <v>189</v>
      </c>
      <c r="AO193" s="93">
        <f t="shared" si="48"/>
        <v>14690</v>
      </c>
      <c r="AP193">
        <f t="shared" si="39"/>
        <v>90</v>
      </c>
      <c r="AQ193">
        <f t="shared" si="40"/>
        <v>90</v>
      </c>
      <c r="AR193">
        <f t="shared" si="41"/>
        <v>0</v>
      </c>
      <c r="AS193">
        <f t="shared" si="42"/>
        <v>0</v>
      </c>
      <c r="AT193">
        <f t="shared" si="43"/>
        <v>0</v>
      </c>
      <c r="AU193">
        <f t="shared" si="44"/>
        <v>0</v>
      </c>
      <c r="AV193">
        <f t="shared" si="45"/>
        <v>0</v>
      </c>
      <c r="AW193">
        <f t="shared" si="46"/>
        <v>0</v>
      </c>
      <c r="AX193">
        <f t="shared" si="47"/>
        <v>90</v>
      </c>
    </row>
    <row r="194" spans="33:50">
      <c r="AG194">
        <v>191</v>
      </c>
      <c r="AH194" s="92" t="str">
        <f>IF('Data restructured'!B193=0,"",'Data restructured'!B193)</f>
        <v/>
      </c>
      <c r="AN194" s="120">
        <f t="shared" si="49"/>
        <v>190</v>
      </c>
      <c r="AO194" s="93">
        <f t="shared" si="48"/>
        <v>14700</v>
      </c>
      <c r="AP194">
        <f t="shared" si="39"/>
        <v>100</v>
      </c>
      <c r="AQ194">
        <f t="shared" si="40"/>
        <v>100</v>
      </c>
      <c r="AR194">
        <f t="shared" si="41"/>
        <v>0</v>
      </c>
      <c r="AS194">
        <f t="shared" si="42"/>
        <v>0</v>
      </c>
      <c r="AT194">
        <f t="shared" si="43"/>
        <v>0</v>
      </c>
      <c r="AU194">
        <f t="shared" si="44"/>
        <v>0</v>
      </c>
      <c r="AV194">
        <f t="shared" si="45"/>
        <v>0</v>
      </c>
      <c r="AW194">
        <f t="shared" si="46"/>
        <v>0</v>
      </c>
      <c r="AX194">
        <f t="shared" si="47"/>
        <v>100</v>
      </c>
    </row>
    <row r="195" spans="33:50">
      <c r="AG195">
        <v>192</v>
      </c>
      <c r="AH195" s="92" t="str">
        <f>IF('Data restructured'!B194=0,"",'Data restructured'!B194)</f>
        <v/>
      </c>
      <c r="AN195" s="120">
        <f t="shared" si="49"/>
        <v>191</v>
      </c>
      <c r="AO195" s="93">
        <f t="shared" si="48"/>
        <v>14710</v>
      </c>
      <c r="AP195">
        <f t="shared" si="39"/>
        <v>110</v>
      </c>
      <c r="AQ195">
        <f t="shared" si="40"/>
        <v>110</v>
      </c>
      <c r="AR195">
        <f t="shared" si="41"/>
        <v>0</v>
      </c>
      <c r="AS195">
        <f t="shared" si="42"/>
        <v>0</v>
      </c>
      <c r="AT195">
        <f t="shared" si="43"/>
        <v>0</v>
      </c>
      <c r="AU195">
        <f t="shared" si="44"/>
        <v>0</v>
      </c>
      <c r="AV195">
        <f t="shared" si="45"/>
        <v>0</v>
      </c>
      <c r="AW195">
        <f t="shared" si="46"/>
        <v>0</v>
      </c>
      <c r="AX195">
        <f t="shared" si="47"/>
        <v>110</v>
      </c>
    </row>
    <row r="196" spans="33:50">
      <c r="AG196">
        <v>193</v>
      </c>
      <c r="AH196" s="92" t="str">
        <f>IF('Data restructured'!B195=0,"",'Data restructured'!B195)</f>
        <v/>
      </c>
      <c r="AN196" s="120">
        <f t="shared" si="49"/>
        <v>192</v>
      </c>
      <c r="AO196" s="93">
        <f t="shared" si="48"/>
        <v>14720</v>
      </c>
      <c r="AP196">
        <f t="shared" si="39"/>
        <v>120</v>
      </c>
      <c r="AQ196">
        <f t="shared" si="40"/>
        <v>120</v>
      </c>
      <c r="AR196">
        <f t="shared" si="41"/>
        <v>0</v>
      </c>
      <c r="AS196">
        <f t="shared" si="42"/>
        <v>0</v>
      </c>
      <c r="AT196">
        <f t="shared" si="43"/>
        <v>0</v>
      </c>
      <c r="AU196">
        <f t="shared" si="44"/>
        <v>0</v>
      </c>
      <c r="AV196">
        <f t="shared" si="45"/>
        <v>0</v>
      </c>
      <c r="AW196">
        <f t="shared" si="46"/>
        <v>0</v>
      </c>
      <c r="AX196">
        <f t="shared" si="47"/>
        <v>120</v>
      </c>
    </row>
    <row r="197" spans="33:50">
      <c r="AG197">
        <v>194</v>
      </c>
      <c r="AH197" s="92" t="str">
        <f>IF('Data restructured'!B196=0,"",'Data restructured'!B196)</f>
        <v/>
      </c>
      <c r="AN197" s="120">
        <f t="shared" si="49"/>
        <v>193</v>
      </c>
      <c r="AO197" s="93">
        <f t="shared" si="48"/>
        <v>14730</v>
      </c>
      <c r="AP197">
        <f t="shared" ref="AP197:AP260" si="50">IFERROR(IF($AP$3=1,MAX(AO197-$AJ$4,0),IF($AP$3=2,MAX($AJ$4-AO197,0),IF($AP$3=3,AO197,0))),"")</f>
        <v>130</v>
      </c>
      <c r="AQ197">
        <f t="shared" ref="AQ197:AQ260" si="51">IFERROR(IF($AQ$3=1,AP197*1,IF($AQ$3=2,AP197*-1,0)),"")</f>
        <v>130</v>
      </c>
      <c r="AR197">
        <f t="shared" ref="AR197:AR260" si="52">IFERROR(IF($AR$3=1,MAX(AO197-$AJ$5,0),IF($AR$3=2,MAX($AJ$5-AO197,0),IF($AR$3=3,AO197,0))),"")</f>
        <v>0</v>
      </c>
      <c r="AS197">
        <f t="shared" ref="AS197:AS260" si="53">IFERROR(IF($AS$3=1,AR197*1,IF($AS$3=2,AR197*-1,0)),"")</f>
        <v>0</v>
      </c>
      <c r="AT197">
        <f t="shared" ref="AT197:AT260" si="54">IFERROR(IF($AT$3=1,MAX(AO197-$AJ$6,0),IF($AT$3=2,MAX($AJ$6-AO197,0),IF($AT$3=3,AS197,0))),"")</f>
        <v>0</v>
      </c>
      <c r="AU197">
        <f t="shared" ref="AU197:AU260" si="55">IFERROR(IF($AU$3=1,AT197*1,IF($AU$3=2,AT197*-1,0)),"")</f>
        <v>0</v>
      </c>
      <c r="AV197">
        <f t="shared" ref="AV197:AV260" si="56">IFERROR(IF($AV$3=1,MAX(AO197-$AJ$7,0),IF($AV$3=2,MAX($AJ$7-AO197,0),IF($AV$3=3,AO197,0))),"")</f>
        <v>0</v>
      </c>
      <c r="AW197">
        <f t="shared" ref="AW197:AW260" si="57">IFERROR(IF($AW$3=1,AV197*1,IF($AW$3=2,AV197*-1,0)),"")</f>
        <v>0</v>
      </c>
      <c r="AX197">
        <f t="shared" ref="AX197:AX260" si="58">IF(OR(AQ197="",AS197="",AU197="",AW197=""),"",SUM(AQ197,AS197,AU197,AW197))</f>
        <v>130</v>
      </c>
    </row>
    <row r="198" spans="33:50">
      <c r="AG198">
        <v>195</v>
      </c>
      <c r="AH198" s="92" t="str">
        <f>IF('Data restructured'!B197=0,"",'Data restructured'!B197)</f>
        <v/>
      </c>
      <c r="AN198" s="120">
        <f t="shared" si="49"/>
        <v>194</v>
      </c>
      <c r="AO198" s="93">
        <f t="shared" ref="AO198:AO261" si="59">IF($AO$4+AN198*$AM$7&gt;$AM$5,"",$AO$4+AN198*$AM$7)</f>
        <v>14740</v>
      </c>
      <c r="AP198">
        <f t="shared" si="50"/>
        <v>140</v>
      </c>
      <c r="AQ198">
        <f t="shared" si="51"/>
        <v>140</v>
      </c>
      <c r="AR198">
        <f t="shared" si="52"/>
        <v>0</v>
      </c>
      <c r="AS198">
        <f t="shared" si="53"/>
        <v>0</v>
      </c>
      <c r="AT198">
        <f t="shared" si="54"/>
        <v>0</v>
      </c>
      <c r="AU198">
        <f t="shared" si="55"/>
        <v>0</v>
      </c>
      <c r="AV198">
        <f t="shared" si="56"/>
        <v>0</v>
      </c>
      <c r="AW198">
        <f t="shared" si="57"/>
        <v>0</v>
      </c>
      <c r="AX198">
        <f t="shared" si="58"/>
        <v>140</v>
      </c>
    </row>
    <row r="199" spans="33:50">
      <c r="AG199">
        <v>196</v>
      </c>
      <c r="AH199" s="92" t="str">
        <f>IF('Data restructured'!B198=0,"",'Data restructured'!B198)</f>
        <v/>
      </c>
      <c r="AN199" s="120">
        <f t="shared" ref="AN199:AN262" si="60">AN198+1</f>
        <v>195</v>
      </c>
      <c r="AO199" s="93">
        <f t="shared" si="59"/>
        <v>14750</v>
      </c>
      <c r="AP199">
        <f t="shared" si="50"/>
        <v>150</v>
      </c>
      <c r="AQ199">
        <f t="shared" si="51"/>
        <v>150</v>
      </c>
      <c r="AR199">
        <f t="shared" si="52"/>
        <v>0</v>
      </c>
      <c r="AS199">
        <f t="shared" si="53"/>
        <v>0</v>
      </c>
      <c r="AT199">
        <f t="shared" si="54"/>
        <v>0</v>
      </c>
      <c r="AU199">
        <f t="shared" si="55"/>
        <v>0</v>
      </c>
      <c r="AV199">
        <f t="shared" si="56"/>
        <v>0</v>
      </c>
      <c r="AW199">
        <f t="shared" si="57"/>
        <v>0</v>
      </c>
      <c r="AX199">
        <f t="shared" si="58"/>
        <v>150</v>
      </c>
    </row>
    <row r="200" spans="33:50">
      <c r="AG200">
        <v>197</v>
      </c>
      <c r="AH200" s="92" t="str">
        <f>IF('Data restructured'!B199=0,"",'Data restructured'!B199)</f>
        <v/>
      </c>
      <c r="AN200" s="120">
        <f t="shared" si="60"/>
        <v>196</v>
      </c>
      <c r="AO200" s="93">
        <f t="shared" si="59"/>
        <v>14760</v>
      </c>
      <c r="AP200">
        <f t="shared" si="50"/>
        <v>160</v>
      </c>
      <c r="AQ200">
        <f t="shared" si="51"/>
        <v>160</v>
      </c>
      <c r="AR200">
        <f t="shared" si="52"/>
        <v>0</v>
      </c>
      <c r="AS200">
        <f t="shared" si="53"/>
        <v>0</v>
      </c>
      <c r="AT200">
        <f t="shared" si="54"/>
        <v>0</v>
      </c>
      <c r="AU200">
        <f t="shared" si="55"/>
        <v>0</v>
      </c>
      <c r="AV200">
        <f t="shared" si="56"/>
        <v>0</v>
      </c>
      <c r="AW200">
        <f t="shared" si="57"/>
        <v>0</v>
      </c>
      <c r="AX200">
        <f t="shared" si="58"/>
        <v>160</v>
      </c>
    </row>
    <row r="201" spans="33:50">
      <c r="AG201">
        <v>198</v>
      </c>
      <c r="AH201" s="92" t="str">
        <f>IF('Data restructured'!B200=0,"",'Data restructured'!B200)</f>
        <v/>
      </c>
      <c r="AN201" s="120">
        <f t="shared" si="60"/>
        <v>197</v>
      </c>
      <c r="AO201" s="93">
        <f t="shared" si="59"/>
        <v>14770</v>
      </c>
      <c r="AP201">
        <f t="shared" si="50"/>
        <v>170</v>
      </c>
      <c r="AQ201">
        <f t="shared" si="51"/>
        <v>170</v>
      </c>
      <c r="AR201">
        <f t="shared" si="52"/>
        <v>0</v>
      </c>
      <c r="AS201">
        <f t="shared" si="53"/>
        <v>0</v>
      </c>
      <c r="AT201">
        <f t="shared" si="54"/>
        <v>0</v>
      </c>
      <c r="AU201">
        <f t="shared" si="55"/>
        <v>0</v>
      </c>
      <c r="AV201">
        <f t="shared" si="56"/>
        <v>0</v>
      </c>
      <c r="AW201">
        <f t="shared" si="57"/>
        <v>0</v>
      </c>
      <c r="AX201">
        <f t="shared" si="58"/>
        <v>170</v>
      </c>
    </row>
    <row r="202" spans="33:50">
      <c r="AG202">
        <v>199</v>
      </c>
      <c r="AH202" s="92" t="str">
        <f>IF('Data restructured'!B201=0,"",'Data restructured'!B201)</f>
        <v/>
      </c>
      <c r="AN202" s="120">
        <f t="shared" si="60"/>
        <v>198</v>
      </c>
      <c r="AO202" s="93">
        <f t="shared" si="59"/>
        <v>14780</v>
      </c>
      <c r="AP202">
        <f t="shared" si="50"/>
        <v>180</v>
      </c>
      <c r="AQ202">
        <f t="shared" si="51"/>
        <v>180</v>
      </c>
      <c r="AR202">
        <f t="shared" si="52"/>
        <v>0</v>
      </c>
      <c r="AS202">
        <f t="shared" si="53"/>
        <v>0</v>
      </c>
      <c r="AT202">
        <f t="shared" si="54"/>
        <v>0</v>
      </c>
      <c r="AU202">
        <f t="shared" si="55"/>
        <v>0</v>
      </c>
      <c r="AV202">
        <f t="shared" si="56"/>
        <v>0</v>
      </c>
      <c r="AW202">
        <f t="shared" si="57"/>
        <v>0</v>
      </c>
      <c r="AX202">
        <f t="shared" si="58"/>
        <v>180</v>
      </c>
    </row>
    <row r="203" spans="33:50">
      <c r="AG203">
        <v>200</v>
      </c>
      <c r="AH203" s="92" t="str">
        <f>IF('Data restructured'!B202=0,"",'Data restructured'!B202)</f>
        <v/>
      </c>
      <c r="AN203" s="120">
        <f t="shared" si="60"/>
        <v>199</v>
      </c>
      <c r="AO203" s="93">
        <f t="shared" si="59"/>
        <v>14790</v>
      </c>
      <c r="AP203">
        <f t="shared" si="50"/>
        <v>190</v>
      </c>
      <c r="AQ203">
        <f t="shared" si="51"/>
        <v>190</v>
      </c>
      <c r="AR203">
        <f t="shared" si="52"/>
        <v>0</v>
      </c>
      <c r="AS203">
        <f t="shared" si="53"/>
        <v>0</v>
      </c>
      <c r="AT203">
        <f t="shared" si="54"/>
        <v>0</v>
      </c>
      <c r="AU203">
        <f t="shared" si="55"/>
        <v>0</v>
      </c>
      <c r="AV203">
        <f t="shared" si="56"/>
        <v>0</v>
      </c>
      <c r="AW203">
        <f t="shared" si="57"/>
        <v>0</v>
      </c>
      <c r="AX203">
        <f t="shared" si="58"/>
        <v>190</v>
      </c>
    </row>
    <row r="204" spans="33:50">
      <c r="AG204">
        <v>201</v>
      </c>
      <c r="AH204" s="92" t="str">
        <f>IF('Data restructured'!B203=0,"",'Data restructured'!B203)</f>
        <v/>
      </c>
      <c r="AN204" s="120">
        <f t="shared" si="60"/>
        <v>200</v>
      </c>
      <c r="AO204" s="93">
        <f t="shared" si="59"/>
        <v>14800</v>
      </c>
      <c r="AP204">
        <f t="shared" si="50"/>
        <v>200</v>
      </c>
      <c r="AQ204">
        <f t="shared" si="51"/>
        <v>200</v>
      </c>
      <c r="AR204">
        <f t="shared" si="52"/>
        <v>0</v>
      </c>
      <c r="AS204">
        <f t="shared" si="53"/>
        <v>0</v>
      </c>
      <c r="AT204">
        <f t="shared" si="54"/>
        <v>0</v>
      </c>
      <c r="AU204">
        <f t="shared" si="55"/>
        <v>0</v>
      </c>
      <c r="AV204">
        <f t="shared" si="56"/>
        <v>0</v>
      </c>
      <c r="AW204">
        <f t="shared" si="57"/>
        <v>0</v>
      </c>
      <c r="AX204">
        <f t="shared" si="58"/>
        <v>200</v>
      </c>
    </row>
    <row r="205" spans="33:50">
      <c r="AG205">
        <v>202</v>
      </c>
      <c r="AH205" s="92" t="str">
        <f>IF('Data restructured'!B204=0,"",'Data restructured'!B204)</f>
        <v/>
      </c>
      <c r="AN205" s="120">
        <f t="shared" si="60"/>
        <v>201</v>
      </c>
      <c r="AO205" s="93">
        <f t="shared" si="59"/>
        <v>14810</v>
      </c>
      <c r="AP205">
        <f t="shared" si="50"/>
        <v>210</v>
      </c>
      <c r="AQ205">
        <f t="shared" si="51"/>
        <v>210</v>
      </c>
      <c r="AR205">
        <f t="shared" si="52"/>
        <v>0</v>
      </c>
      <c r="AS205">
        <f t="shared" si="53"/>
        <v>0</v>
      </c>
      <c r="AT205">
        <f t="shared" si="54"/>
        <v>0</v>
      </c>
      <c r="AU205">
        <f t="shared" si="55"/>
        <v>0</v>
      </c>
      <c r="AV205">
        <f t="shared" si="56"/>
        <v>0</v>
      </c>
      <c r="AW205">
        <f t="shared" si="57"/>
        <v>0</v>
      </c>
      <c r="AX205">
        <f t="shared" si="58"/>
        <v>210</v>
      </c>
    </row>
    <row r="206" spans="33:50">
      <c r="AG206">
        <v>203</v>
      </c>
      <c r="AH206" s="92" t="str">
        <f>IF('Data restructured'!B205=0,"",'Data restructured'!B205)</f>
        <v/>
      </c>
      <c r="AN206" s="120">
        <f t="shared" si="60"/>
        <v>202</v>
      </c>
      <c r="AO206" s="93">
        <f t="shared" si="59"/>
        <v>14820</v>
      </c>
      <c r="AP206">
        <f t="shared" si="50"/>
        <v>220</v>
      </c>
      <c r="AQ206">
        <f t="shared" si="51"/>
        <v>220</v>
      </c>
      <c r="AR206">
        <f t="shared" si="52"/>
        <v>0</v>
      </c>
      <c r="AS206">
        <f t="shared" si="53"/>
        <v>0</v>
      </c>
      <c r="AT206">
        <f t="shared" si="54"/>
        <v>0</v>
      </c>
      <c r="AU206">
        <f t="shared" si="55"/>
        <v>0</v>
      </c>
      <c r="AV206">
        <f t="shared" si="56"/>
        <v>0</v>
      </c>
      <c r="AW206">
        <f t="shared" si="57"/>
        <v>0</v>
      </c>
      <c r="AX206">
        <f t="shared" si="58"/>
        <v>220</v>
      </c>
    </row>
    <row r="207" spans="33:50">
      <c r="AG207">
        <v>204</v>
      </c>
      <c r="AH207" s="92" t="str">
        <f>IF('Data restructured'!B206=0,"",'Data restructured'!B206)</f>
        <v/>
      </c>
      <c r="AN207" s="120">
        <f t="shared" si="60"/>
        <v>203</v>
      </c>
      <c r="AO207" s="93">
        <f t="shared" si="59"/>
        <v>14830</v>
      </c>
      <c r="AP207">
        <f t="shared" si="50"/>
        <v>230</v>
      </c>
      <c r="AQ207">
        <f t="shared" si="51"/>
        <v>230</v>
      </c>
      <c r="AR207">
        <f t="shared" si="52"/>
        <v>0</v>
      </c>
      <c r="AS207">
        <f t="shared" si="53"/>
        <v>0</v>
      </c>
      <c r="AT207">
        <f t="shared" si="54"/>
        <v>0</v>
      </c>
      <c r="AU207">
        <f t="shared" si="55"/>
        <v>0</v>
      </c>
      <c r="AV207">
        <f t="shared" si="56"/>
        <v>0</v>
      </c>
      <c r="AW207">
        <f t="shared" si="57"/>
        <v>0</v>
      </c>
      <c r="AX207">
        <f t="shared" si="58"/>
        <v>230</v>
      </c>
    </row>
    <row r="208" spans="33:50">
      <c r="AG208">
        <v>205</v>
      </c>
      <c r="AH208" s="92" t="str">
        <f>IF('Data restructured'!B207=0,"",'Data restructured'!B207)</f>
        <v/>
      </c>
      <c r="AN208" s="120">
        <f t="shared" si="60"/>
        <v>204</v>
      </c>
      <c r="AO208" s="93">
        <f t="shared" si="59"/>
        <v>14840</v>
      </c>
      <c r="AP208">
        <f t="shared" si="50"/>
        <v>240</v>
      </c>
      <c r="AQ208">
        <f t="shared" si="51"/>
        <v>240</v>
      </c>
      <c r="AR208">
        <f t="shared" si="52"/>
        <v>0</v>
      </c>
      <c r="AS208">
        <f t="shared" si="53"/>
        <v>0</v>
      </c>
      <c r="AT208">
        <f t="shared" si="54"/>
        <v>0</v>
      </c>
      <c r="AU208">
        <f t="shared" si="55"/>
        <v>0</v>
      </c>
      <c r="AV208">
        <f t="shared" si="56"/>
        <v>0</v>
      </c>
      <c r="AW208">
        <f t="shared" si="57"/>
        <v>0</v>
      </c>
      <c r="AX208">
        <f t="shared" si="58"/>
        <v>240</v>
      </c>
    </row>
    <row r="209" spans="33:50">
      <c r="AG209">
        <v>206</v>
      </c>
      <c r="AH209" s="92" t="str">
        <f>IF('Data restructured'!B208=0,"",'Data restructured'!B208)</f>
        <v/>
      </c>
      <c r="AN209" s="120">
        <f t="shared" si="60"/>
        <v>205</v>
      </c>
      <c r="AO209" s="93">
        <f t="shared" si="59"/>
        <v>14850</v>
      </c>
      <c r="AP209">
        <f t="shared" si="50"/>
        <v>250</v>
      </c>
      <c r="AQ209">
        <f t="shared" si="51"/>
        <v>250</v>
      </c>
      <c r="AR209">
        <f t="shared" si="52"/>
        <v>0</v>
      </c>
      <c r="AS209">
        <f t="shared" si="53"/>
        <v>0</v>
      </c>
      <c r="AT209">
        <f t="shared" si="54"/>
        <v>0</v>
      </c>
      <c r="AU209">
        <f t="shared" si="55"/>
        <v>0</v>
      </c>
      <c r="AV209">
        <f t="shared" si="56"/>
        <v>0</v>
      </c>
      <c r="AW209">
        <f t="shared" si="57"/>
        <v>0</v>
      </c>
      <c r="AX209">
        <f t="shared" si="58"/>
        <v>250</v>
      </c>
    </row>
    <row r="210" spans="33:50">
      <c r="AG210">
        <v>207</v>
      </c>
      <c r="AH210" s="92" t="str">
        <f>IF('Data restructured'!B209=0,"",'Data restructured'!B209)</f>
        <v/>
      </c>
      <c r="AN210" s="120">
        <f t="shared" si="60"/>
        <v>206</v>
      </c>
      <c r="AO210" s="93">
        <f t="shared" si="59"/>
        <v>14860</v>
      </c>
      <c r="AP210">
        <f t="shared" si="50"/>
        <v>260</v>
      </c>
      <c r="AQ210">
        <f t="shared" si="51"/>
        <v>260</v>
      </c>
      <c r="AR210">
        <f t="shared" si="52"/>
        <v>0</v>
      </c>
      <c r="AS210">
        <f t="shared" si="53"/>
        <v>0</v>
      </c>
      <c r="AT210">
        <f t="shared" si="54"/>
        <v>0</v>
      </c>
      <c r="AU210">
        <f t="shared" si="55"/>
        <v>0</v>
      </c>
      <c r="AV210">
        <f t="shared" si="56"/>
        <v>0</v>
      </c>
      <c r="AW210">
        <f t="shared" si="57"/>
        <v>0</v>
      </c>
      <c r="AX210">
        <f t="shared" si="58"/>
        <v>260</v>
      </c>
    </row>
    <row r="211" spans="33:50">
      <c r="AG211">
        <v>208</v>
      </c>
      <c r="AH211" s="92" t="str">
        <f>IF('Data restructured'!B210=0,"",'Data restructured'!B210)</f>
        <v/>
      </c>
      <c r="AN211" s="120">
        <f t="shared" si="60"/>
        <v>207</v>
      </c>
      <c r="AO211" s="93">
        <f t="shared" si="59"/>
        <v>14870</v>
      </c>
      <c r="AP211">
        <f t="shared" si="50"/>
        <v>270</v>
      </c>
      <c r="AQ211">
        <f t="shared" si="51"/>
        <v>270</v>
      </c>
      <c r="AR211">
        <f t="shared" si="52"/>
        <v>0</v>
      </c>
      <c r="AS211">
        <f t="shared" si="53"/>
        <v>0</v>
      </c>
      <c r="AT211">
        <f t="shared" si="54"/>
        <v>0</v>
      </c>
      <c r="AU211">
        <f t="shared" si="55"/>
        <v>0</v>
      </c>
      <c r="AV211">
        <f t="shared" si="56"/>
        <v>0</v>
      </c>
      <c r="AW211">
        <f t="shared" si="57"/>
        <v>0</v>
      </c>
      <c r="AX211">
        <f t="shared" si="58"/>
        <v>270</v>
      </c>
    </row>
    <row r="212" spans="33:50">
      <c r="AG212">
        <v>209</v>
      </c>
      <c r="AH212" s="92" t="str">
        <f>IF('Data restructured'!B211=0,"",'Data restructured'!B211)</f>
        <v/>
      </c>
      <c r="AN212" s="120">
        <f t="shared" si="60"/>
        <v>208</v>
      </c>
      <c r="AO212" s="93">
        <f t="shared" si="59"/>
        <v>14880</v>
      </c>
      <c r="AP212">
        <f t="shared" si="50"/>
        <v>280</v>
      </c>
      <c r="AQ212">
        <f t="shared" si="51"/>
        <v>280</v>
      </c>
      <c r="AR212">
        <f t="shared" si="52"/>
        <v>0</v>
      </c>
      <c r="AS212">
        <f t="shared" si="53"/>
        <v>0</v>
      </c>
      <c r="AT212">
        <f t="shared" si="54"/>
        <v>0</v>
      </c>
      <c r="AU212">
        <f t="shared" si="55"/>
        <v>0</v>
      </c>
      <c r="AV212">
        <f t="shared" si="56"/>
        <v>0</v>
      </c>
      <c r="AW212">
        <f t="shared" si="57"/>
        <v>0</v>
      </c>
      <c r="AX212">
        <f t="shared" si="58"/>
        <v>280</v>
      </c>
    </row>
    <row r="213" spans="33:50">
      <c r="AG213">
        <v>210</v>
      </c>
      <c r="AH213" s="92" t="str">
        <f>IF('Data restructured'!B212=0,"",'Data restructured'!B212)</f>
        <v/>
      </c>
      <c r="AN213" s="120">
        <f t="shared" si="60"/>
        <v>209</v>
      </c>
      <c r="AO213" s="93">
        <f t="shared" si="59"/>
        <v>14890</v>
      </c>
      <c r="AP213">
        <f t="shared" si="50"/>
        <v>290</v>
      </c>
      <c r="AQ213">
        <f t="shared" si="51"/>
        <v>290</v>
      </c>
      <c r="AR213">
        <f t="shared" si="52"/>
        <v>0</v>
      </c>
      <c r="AS213">
        <f t="shared" si="53"/>
        <v>0</v>
      </c>
      <c r="AT213">
        <f t="shared" si="54"/>
        <v>0</v>
      </c>
      <c r="AU213">
        <f t="shared" si="55"/>
        <v>0</v>
      </c>
      <c r="AV213">
        <f t="shared" si="56"/>
        <v>0</v>
      </c>
      <c r="AW213">
        <f t="shared" si="57"/>
        <v>0</v>
      </c>
      <c r="AX213">
        <f t="shared" si="58"/>
        <v>290</v>
      </c>
    </row>
    <row r="214" spans="33:50">
      <c r="AG214">
        <v>211</v>
      </c>
      <c r="AH214" s="92" t="str">
        <f>IF('Data restructured'!B213=0,"",'Data restructured'!B213)</f>
        <v/>
      </c>
      <c r="AN214" s="120">
        <f t="shared" si="60"/>
        <v>210</v>
      </c>
      <c r="AO214" s="93">
        <f t="shared" si="59"/>
        <v>14900</v>
      </c>
      <c r="AP214">
        <f t="shared" si="50"/>
        <v>300</v>
      </c>
      <c r="AQ214">
        <f t="shared" si="51"/>
        <v>300</v>
      </c>
      <c r="AR214">
        <f t="shared" si="52"/>
        <v>0</v>
      </c>
      <c r="AS214">
        <f t="shared" si="53"/>
        <v>0</v>
      </c>
      <c r="AT214">
        <f t="shared" si="54"/>
        <v>0</v>
      </c>
      <c r="AU214">
        <f t="shared" si="55"/>
        <v>0</v>
      </c>
      <c r="AV214">
        <f t="shared" si="56"/>
        <v>0</v>
      </c>
      <c r="AW214">
        <f t="shared" si="57"/>
        <v>0</v>
      </c>
      <c r="AX214">
        <f t="shared" si="58"/>
        <v>300</v>
      </c>
    </row>
    <row r="215" spans="33:50">
      <c r="AG215">
        <v>212</v>
      </c>
      <c r="AH215" s="92" t="str">
        <f>IF('Data restructured'!B214=0,"",'Data restructured'!B214)</f>
        <v/>
      </c>
      <c r="AN215" s="120">
        <f t="shared" si="60"/>
        <v>211</v>
      </c>
      <c r="AO215" s="93">
        <f t="shared" si="59"/>
        <v>14910</v>
      </c>
      <c r="AP215">
        <f t="shared" si="50"/>
        <v>310</v>
      </c>
      <c r="AQ215">
        <f t="shared" si="51"/>
        <v>310</v>
      </c>
      <c r="AR215">
        <f t="shared" si="52"/>
        <v>0</v>
      </c>
      <c r="AS215">
        <f t="shared" si="53"/>
        <v>0</v>
      </c>
      <c r="AT215">
        <f t="shared" si="54"/>
        <v>0</v>
      </c>
      <c r="AU215">
        <f t="shared" si="55"/>
        <v>0</v>
      </c>
      <c r="AV215">
        <f t="shared" si="56"/>
        <v>0</v>
      </c>
      <c r="AW215">
        <f t="shared" si="57"/>
        <v>0</v>
      </c>
      <c r="AX215">
        <f t="shared" si="58"/>
        <v>310</v>
      </c>
    </row>
    <row r="216" spans="33:50">
      <c r="AG216">
        <v>213</v>
      </c>
      <c r="AH216" s="92" t="str">
        <f>IF('Data restructured'!B215=0,"",'Data restructured'!B215)</f>
        <v/>
      </c>
      <c r="AN216" s="120">
        <f t="shared" si="60"/>
        <v>212</v>
      </c>
      <c r="AO216" s="93">
        <f t="shared" si="59"/>
        <v>14920</v>
      </c>
      <c r="AP216">
        <f t="shared" si="50"/>
        <v>320</v>
      </c>
      <c r="AQ216">
        <f t="shared" si="51"/>
        <v>320</v>
      </c>
      <c r="AR216">
        <f t="shared" si="52"/>
        <v>0</v>
      </c>
      <c r="AS216">
        <f t="shared" si="53"/>
        <v>0</v>
      </c>
      <c r="AT216">
        <f t="shared" si="54"/>
        <v>0</v>
      </c>
      <c r="AU216">
        <f t="shared" si="55"/>
        <v>0</v>
      </c>
      <c r="AV216">
        <f t="shared" si="56"/>
        <v>0</v>
      </c>
      <c r="AW216">
        <f t="shared" si="57"/>
        <v>0</v>
      </c>
      <c r="AX216">
        <f t="shared" si="58"/>
        <v>320</v>
      </c>
    </row>
    <row r="217" spans="33:50">
      <c r="AG217">
        <v>214</v>
      </c>
      <c r="AH217" s="92" t="str">
        <f>IF('Data restructured'!B216=0,"",'Data restructured'!B216)</f>
        <v/>
      </c>
      <c r="AN217" s="120">
        <f t="shared" si="60"/>
        <v>213</v>
      </c>
      <c r="AO217" s="93">
        <f t="shared" si="59"/>
        <v>14930</v>
      </c>
      <c r="AP217">
        <f t="shared" si="50"/>
        <v>330</v>
      </c>
      <c r="AQ217">
        <f t="shared" si="51"/>
        <v>330</v>
      </c>
      <c r="AR217">
        <f t="shared" si="52"/>
        <v>0</v>
      </c>
      <c r="AS217">
        <f t="shared" si="53"/>
        <v>0</v>
      </c>
      <c r="AT217">
        <f t="shared" si="54"/>
        <v>0</v>
      </c>
      <c r="AU217">
        <f t="shared" si="55"/>
        <v>0</v>
      </c>
      <c r="AV217">
        <f t="shared" si="56"/>
        <v>0</v>
      </c>
      <c r="AW217">
        <f t="shared" si="57"/>
        <v>0</v>
      </c>
      <c r="AX217">
        <f t="shared" si="58"/>
        <v>330</v>
      </c>
    </row>
    <row r="218" spans="33:50">
      <c r="AG218">
        <v>215</v>
      </c>
      <c r="AH218" s="92" t="str">
        <f>IF('Data restructured'!B217=0,"",'Data restructured'!B217)</f>
        <v/>
      </c>
      <c r="AN218" s="120">
        <f t="shared" si="60"/>
        <v>214</v>
      </c>
      <c r="AO218" s="93">
        <f t="shared" si="59"/>
        <v>14940</v>
      </c>
      <c r="AP218">
        <f t="shared" si="50"/>
        <v>340</v>
      </c>
      <c r="AQ218">
        <f t="shared" si="51"/>
        <v>340</v>
      </c>
      <c r="AR218">
        <f t="shared" si="52"/>
        <v>0</v>
      </c>
      <c r="AS218">
        <f t="shared" si="53"/>
        <v>0</v>
      </c>
      <c r="AT218">
        <f t="shared" si="54"/>
        <v>0</v>
      </c>
      <c r="AU218">
        <f t="shared" si="55"/>
        <v>0</v>
      </c>
      <c r="AV218">
        <f t="shared" si="56"/>
        <v>0</v>
      </c>
      <c r="AW218">
        <f t="shared" si="57"/>
        <v>0</v>
      </c>
      <c r="AX218">
        <f t="shared" si="58"/>
        <v>340</v>
      </c>
    </row>
    <row r="219" spans="33:50">
      <c r="AG219">
        <v>216</v>
      </c>
      <c r="AH219" s="92" t="str">
        <f>IF('Data restructured'!B218=0,"",'Data restructured'!B218)</f>
        <v/>
      </c>
      <c r="AN219" s="120">
        <f t="shared" si="60"/>
        <v>215</v>
      </c>
      <c r="AO219" s="93">
        <f t="shared" si="59"/>
        <v>14950</v>
      </c>
      <c r="AP219">
        <f t="shared" si="50"/>
        <v>350</v>
      </c>
      <c r="AQ219">
        <f t="shared" si="51"/>
        <v>350</v>
      </c>
      <c r="AR219">
        <f t="shared" si="52"/>
        <v>0</v>
      </c>
      <c r="AS219">
        <f t="shared" si="53"/>
        <v>0</v>
      </c>
      <c r="AT219">
        <f t="shared" si="54"/>
        <v>0</v>
      </c>
      <c r="AU219">
        <f t="shared" si="55"/>
        <v>0</v>
      </c>
      <c r="AV219">
        <f t="shared" si="56"/>
        <v>0</v>
      </c>
      <c r="AW219">
        <f t="shared" si="57"/>
        <v>0</v>
      </c>
      <c r="AX219">
        <f t="shared" si="58"/>
        <v>350</v>
      </c>
    </row>
    <row r="220" spans="33:50">
      <c r="AG220">
        <v>217</v>
      </c>
      <c r="AH220" s="92" t="str">
        <f>IF('Data restructured'!B219=0,"",'Data restructured'!B219)</f>
        <v/>
      </c>
      <c r="AN220" s="120">
        <f t="shared" si="60"/>
        <v>216</v>
      </c>
      <c r="AO220" s="93">
        <f t="shared" si="59"/>
        <v>14960</v>
      </c>
      <c r="AP220">
        <f t="shared" si="50"/>
        <v>360</v>
      </c>
      <c r="AQ220">
        <f t="shared" si="51"/>
        <v>360</v>
      </c>
      <c r="AR220">
        <f t="shared" si="52"/>
        <v>0</v>
      </c>
      <c r="AS220">
        <f t="shared" si="53"/>
        <v>0</v>
      </c>
      <c r="AT220">
        <f t="shared" si="54"/>
        <v>0</v>
      </c>
      <c r="AU220">
        <f t="shared" si="55"/>
        <v>0</v>
      </c>
      <c r="AV220">
        <f t="shared" si="56"/>
        <v>0</v>
      </c>
      <c r="AW220">
        <f t="shared" si="57"/>
        <v>0</v>
      </c>
      <c r="AX220">
        <f t="shared" si="58"/>
        <v>360</v>
      </c>
    </row>
    <row r="221" spans="33:50">
      <c r="AG221">
        <v>218</v>
      </c>
      <c r="AH221" s="92" t="str">
        <f>IF('Data restructured'!B220=0,"",'Data restructured'!B220)</f>
        <v/>
      </c>
      <c r="AN221" s="120">
        <f t="shared" si="60"/>
        <v>217</v>
      </c>
      <c r="AO221" s="93">
        <f t="shared" si="59"/>
        <v>14970</v>
      </c>
      <c r="AP221">
        <f t="shared" si="50"/>
        <v>370</v>
      </c>
      <c r="AQ221">
        <f t="shared" si="51"/>
        <v>370</v>
      </c>
      <c r="AR221">
        <f t="shared" si="52"/>
        <v>0</v>
      </c>
      <c r="AS221">
        <f t="shared" si="53"/>
        <v>0</v>
      </c>
      <c r="AT221">
        <f t="shared" si="54"/>
        <v>0</v>
      </c>
      <c r="AU221">
        <f t="shared" si="55"/>
        <v>0</v>
      </c>
      <c r="AV221">
        <f t="shared" si="56"/>
        <v>0</v>
      </c>
      <c r="AW221">
        <f t="shared" si="57"/>
        <v>0</v>
      </c>
      <c r="AX221">
        <f t="shared" si="58"/>
        <v>370</v>
      </c>
    </row>
    <row r="222" spans="33:50">
      <c r="AG222">
        <v>219</v>
      </c>
      <c r="AH222" s="92" t="str">
        <f>IF('Data restructured'!B221=0,"",'Data restructured'!B221)</f>
        <v/>
      </c>
      <c r="AN222" s="120">
        <f t="shared" si="60"/>
        <v>218</v>
      </c>
      <c r="AO222" s="93">
        <f t="shared" si="59"/>
        <v>14980</v>
      </c>
      <c r="AP222">
        <f t="shared" si="50"/>
        <v>380</v>
      </c>
      <c r="AQ222">
        <f t="shared" si="51"/>
        <v>380</v>
      </c>
      <c r="AR222">
        <f t="shared" si="52"/>
        <v>0</v>
      </c>
      <c r="AS222">
        <f t="shared" si="53"/>
        <v>0</v>
      </c>
      <c r="AT222">
        <f t="shared" si="54"/>
        <v>0</v>
      </c>
      <c r="AU222">
        <f t="shared" si="55"/>
        <v>0</v>
      </c>
      <c r="AV222">
        <f t="shared" si="56"/>
        <v>0</v>
      </c>
      <c r="AW222">
        <f t="shared" si="57"/>
        <v>0</v>
      </c>
      <c r="AX222">
        <f t="shared" si="58"/>
        <v>380</v>
      </c>
    </row>
    <row r="223" spans="33:50">
      <c r="AG223">
        <v>220</v>
      </c>
      <c r="AH223" s="92" t="str">
        <f>IF('Data restructured'!B222=0,"",'Data restructured'!B222)</f>
        <v/>
      </c>
      <c r="AN223" s="120">
        <f t="shared" si="60"/>
        <v>219</v>
      </c>
      <c r="AO223" s="93">
        <f t="shared" si="59"/>
        <v>14990</v>
      </c>
      <c r="AP223">
        <f t="shared" si="50"/>
        <v>390</v>
      </c>
      <c r="AQ223">
        <f t="shared" si="51"/>
        <v>390</v>
      </c>
      <c r="AR223">
        <f t="shared" si="52"/>
        <v>0</v>
      </c>
      <c r="AS223">
        <f t="shared" si="53"/>
        <v>0</v>
      </c>
      <c r="AT223">
        <f t="shared" si="54"/>
        <v>0</v>
      </c>
      <c r="AU223">
        <f t="shared" si="55"/>
        <v>0</v>
      </c>
      <c r="AV223">
        <f t="shared" si="56"/>
        <v>0</v>
      </c>
      <c r="AW223">
        <f t="shared" si="57"/>
        <v>0</v>
      </c>
      <c r="AX223">
        <f t="shared" si="58"/>
        <v>390</v>
      </c>
    </row>
    <row r="224" spans="33:50">
      <c r="AG224">
        <v>221</v>
      </c>
      <c r="AH224" s="92" t="str">
        <f>IF('Data restructured'!B223=0,"",'Data restructured'!B223)</f>
        <v/>
      </c>
      <c r="AN224" s="120">
        <f t="shared" si="60"/>
        <v>220</v>
      </c>
      <c r="AO224" s="93">
        <f t="shared" si="59"/>
        <v>15000</v>
      </c>
      <c r="AP224">
        <f t="shared" si="50"/>
        <v>400</v>
      </c>
      <c r="AQ224">
        <f t="shared" si="51"/>
        <v>400</v>
      </c>
      <c r="AR224">
        <f t="shared" si="52"/>
        <v>0</v>
      </c>
      <c r="AS224">
        <f t="shared" si="53"/>
        <v>0</v>
      </c>
      <c r="AT224">
        <f t="shared" si="54"/>
        <v>0</v>
      </c>
      <c r="AU224">
        <f t="shared" si="55"/>
        <v>0</v>
      </c>
      <c r="AV224">
        <f t="shared" si="56"/>
        <v>0</v>
      </c>
      <c r="AW224">
        <f t="shared" si="57"/>
        <v>0</v>
      </c>
      <c r="AX224">
        <f t="shared" si="58"/>
        <v>400</v>
      </c>
    </row>
    <row r="225" spans="33:50">
      <c r="AG225">
        <v>222</v>
      </c>
      <c r="AH225" s="92" t="str">
        <f>IF('Data restructured'!B224=0,"",'Data restructured'!B224)</f>
        <v/>
      </c>
      <c r="AN225" s="120">
        <f t="shared" si="60"/>
        <v>221</v>
      </c>
      <c r="AO225" s="93">
        <f t="shared" si="59"/>
        <v>15010</v>
      </c>
      <c r="AP225">
        <f t="shared" si="50"/>
        <v>410</v>
      </c>
      <c r="AQ225">
        <f t="shared" si="51"/>
        <v>410</v>
      </c>
      <c r="AR225">
        <f t="shared" si="52"/>
        <v>0</v>
      </c>
      <c r="AS225">
        <f t="shared" si="53"/>
        <v>0</v>
      </c>
      <c r="AT225">
        <f t="shared" si="54"/>
        <v>0</v>
      </c>
      <c r="AU225">
        <f t="shared" si="55"/>
        <v>0</v>
      </c>
      <c r="AV225">
        <f t="shared" si="56"/>
        <v>0</v>
      </c>
      <c r="AW225">
        <f t="shared" si="57"/>
        <v>0</v>
      </c>
      <c r="AX225">
        <f t="shared" si="58"/>
        <v>410</v>
      </c>
    </row>
    <row r="226" spans="33:50">
      <c r="AG226">
        <v>223</v>
      </c>
      <c r="AH226" s="92" t="str">
        <f>IF('Data restructured'!B225=0,"",'Data restructured'!B225)</f>
        <v/>
      </c>
      <c r="AN226" s="120">
        <f t="shared" si="60"/>
        <v>222</v>
      </c>
      <c r="AO226" s="93">
        <f t="shared" si="59"/>
        <v>15020</v>
      </c>
      <c r="AP226">
        <f t="shared" si="50"/>
        <v>420</v>
      </c>
      <c r="AQ226">
        <f t="shared" si="51"/>
        <v>420</v>
      </c>
      <c r="AR226">
        <f t="shared" si="52"/>
        <v>0</v>
      </c>
      <c r="AS226">
        <f t="shared" si="53"/>
        <v>0</v>
      </c>
      <c r="AT226">
        <f t="shared" si="54"/>
        <v>0</v>
      </c>
      <c r="AU226">
        <f t="shared" si="55"/>
        <v>0</v>
      </c>
      <c r="AV226">
        <f t="shared" si="56"/>
        <v>0</v>
      </c>
      <c r="AW226">
        <f t="shared" si="57"/>
        <v>0</v>
      </c>
      <c r="AX226">
        <f t="shared" si="58"/>
        <v>420</v>
      </c>
    </row>
    <row r="227" spans="33:50">
      <c r="AG227">
        <v>224</v>
      </c>
      <c r="AH227" s="92" t="str">
        <f>IF('Data restructured'!B226=0,"",'Data restructured'!B226)</f>
        <v/>
      </c>
      <c r="AN227" s="120">
        <f t="shared" si="60"/>
        <v>223</v>
      </c>
      <c r="AO227" s="93">
        <f t="shared" si="59"/>
        <v>15030</v>
      </c>
      <c r="AP227">
        <f t="shared" si="50"/>
        <v>430</v>
      </c>
      <c r="AQ227">
        <f t="shared" si="51"/>
        <v>430</v>
      </c>
      <c r="AR227">
        <f t="shared" si="52"/>
        <v>0</v>
      </c>
      <c r="AS227">
        <f t="shared" si="53"/>
        <v>0</v>
      </c>
      <c r="AT227">
        <f t="shared" si="54"/>
        <v>0</v>
      </c>
      <c r="AU227">
        <f t="shared" si="55"/>
        <v>0</v>
      </c>
      <c r="AV227">
        <f t="shared" si="56"/>
        <v>0</v>
      </c>
      <c r="AW227">
        <f t="shared" si="57"/>
        <v>0</v>
      </c>
      <c r="AX227">
        <f t="shared" si="58"/>
        <v>430</v>
      </c>
    </row>
    <row r="228" spans="33:50">
      <c r="AG228">
        <v>225</v>
      </c>
      <c r="AH228" s="92" t="str">
        <f>IF('Data restructured'!B227=0,"",'Data restructured'!B227)</f>
        <v/>
      </c>
      <c r="AN228" s="120">
        <f t="shared" si="60"/>
        <v>224</v>
      </c>
      <c r="AO228" s="93">
        <f t="shared" si="59"/>
        <v>15040</v>
      </c>
      <c r="AP228">
        <f t="shared" si="50"/>
        <v>440</v>
      </c>
      <c r="AQ228">
        <f t="shared" si="51"/>
        <v>440</v>
      </c>
      <c r="AR228">
        <f t="shared" si="52"/>
        <v>0</v>
      </c>
      <c r="AS228">
        <f t="shared" si="53"/>
        <v>0</v>
      </c>
      <c r="AT228">
        <f t="shared" si="54"/>
        <v>0</v>
      </c>
      <c r="AU228">
        <f t="shared" si="55"/>
        <v>0</v>
      </c>
      <c r="AV228">
        <f t="shared" si="56"/>
        <v>0</v>
      </c>
      <c r="AW228">
        <f t="shared" si="57"/>
        <v>0</v>
      </c>
      <c r="AX228">
        <f t="shared" si="58"/>
        <v>440</v>
      </c>
    </row>
    <row r="229" spans="33:50">
      <c r="AG229">
        <v>226</v>
      </c>
      <c r="AH229" s="92" t="str">
        <f>IF('Data restructured'!B228=0,"",'Data restructured'!B228)</f>
        <v/>
      </c>
      <c r="AN229" s="120">
        <f t="shared" si="60"/>
        <v>225</v>
      </c>
      <c r="AO229" s="93">
        <f t="shared" si="59"/>
        <v>15050</v>
      </c>
      <c r="AP229">
        <f t="shared" si="50"/>
        <v>450</v>
      </c>
      <c r="AQ229">
        <f t="shared" si="51"/>
        <v>450</v>
      </c>
      <c r="AR229">
        <f t="shared" si="52"/>
        <v>0</v>
      </c>
      <c r="AS229">
        <f t="shared" si="53"/>
        <v>0</v>
      </c>
      <c r="AT229">
        <f t="shared" si="54"/>
        <v>0</v>
      </c>
      <c r="AU229">
        <f t="shared" si="55"/>
        <v>0</v>
      </c>
      <c r="AV229">
        <f t="shared" si="56"/>
        <v>0</v>
      </c>
      <c r="AW229">
        <f t="shared" si="57"/>
        <v>0</v>
      </c>
      <c r="AX229">
        <f t="shared" si="58"/>
        <v>450</v>
      </c>
    </row>
    <row r="230" spans="33:50">
      <c r="AG230">
        <v>227</v>
      </c>
      <c r="AH230" s="92" t="str">
        <f>IF('Data restructured'!B229=0,"",'Data restructured'!B229)</f>
        <v/>
      </c>
      <c r="AN230" s="120">
        <f t="shared" si="60"/>
        <v>226</v>
      </c>
      <c r="AO230" s="93">
        <f t="shared" si="59"/>
        <v>15060</v>
      </c>
      <c r="AP230">
        <f t="shared" si="50"/>
        <v>460</v>
      </c>
      <c r="AQ230">
        <f t="shared" si="51"/>
        <v>460</v>
      </c>
      <c r="AR230">
        <f t="shared" si="52"/>
        <v>0</v>
      </c>
      <c r="AS230">
        <f t="shared" si="53"/>
        <v>0</v>
      </c>
      <c r="AT230">
        <f t="shared" si="54"/>
        <v>0</v>
      </c>
      <c r="AU230">
        <f t="shared" si="55"/>
        <v>0</v>
      </c>
      <c r="AV230">
        <f t="shared" si="56"/>
        <v>0</v>
      </c>
      <c r="AW230">
        <f t="shared" si="57"/>
        <v>0</v>
      </c>
      <c r="AX230">
        <f t="shared" si="58"/>
        <v>460</v>
      </c>
    </row>
    <row r="231" spans="33:50">
      <c r="AG231">
        <v>228</v>
      </c>
      <c r="AH231" s="92" t="str">
        <f>IF('Data restructured'!B230=0,"",'Data restructured'!B230)</f>
        <v/>
      </c>
      <c r="AN231" s="120">
        <f t="shared" si="60"/>
        <v>227</v>
      </c>
      <c r="AO231" s="93">
        <f t="shared" si="59"/>
        <v>15070</v>
      </c>
      <c r="AP231">
        <f t="shared" si="50"/>
        <v>470</v>
      </c>
      <c r="AQ231">
        <f t="shared" si="51"/>
        <v>470</v>
      </c>
      <c r="AR231">
        <f t="shared" si="52"/>
        <v>0</v>
      </c>
      <c r="AS231">
        <f t="shared" si="53"/>
        <v>0</v>
      </c>
      <c r="AT231">
        <f t="shared" si="54"/>
        <v>0</v>
      </c>
      <c r="AU231">
        <f t="shared" si="55"/>
        <v>0</v>
      </c>
      <c r="AV231">
        <f t="shared" si="56"/>
        <v>0</v>
      </c>
      <c r="AW231">
        <f t="shared" si="57"/>
        <v>0</v>
      </c>
      <c r="AX231">
        <f t="shared" si="58"/>
        <v>470</v>
      </c>
    </row>
    <row r="232" spans="33:50">
      <c r="AG232">
        <v>229</v>
      </c>
      <c r="AH232" s="92" t="str">
        <f>IF('Data restructured'!B231=0,"",'Data restructured'!B231)</f>
        <v/>
      </c>
      <c r="AN232" s="120">
        <f t="shared" si="60"/>
        <v>228</v>
      </c>
      <c r="AO232" s="93">
        <f t="shared" si="59"/>
        <v>15080</v>
      </c>
      <c r="AP232">
        <f t="shared" si="50"/>
        <v>480</v>
      </c>
      <c r="AQ232">
        <f t="shared" si="51"/>
        <v>480</v>
      </c>
      <c r="AR232">
        <f t="shared" si="52"/>
        <v>0</v>
      </c>
      <c r="AS232">
        <f t="shared" si="53"/>
        <v>0</v>
      </c>
      <c r="AT232">
        <f t="shared" si="54"/>
        <v>0</v>
      </c>
      <c r="AU232">
        <f t="shared" si="55"/>
        <v>0</v>
      </c>
      <c r="AV232">
        <f t="shared" si="56"/>
        <v>0</v>
      </c>
      <c r="AW232">
        <f t="shared" si="57"/>
        <v>0</v>
      </c>
      <c r="AX232">
        <f t="shared" si="58"/>
        <v>480</v>
      </c>
    </row>
    <row r="233" spans="33:50">
      <c r="AG233">
        <v>230</v>
      </c>
      <c r="AH233" s="92" t="str">
        <f>IF('Data restructured'!B232=0,"",'Data restructured'!B232)</f>
        <v/>
      </c>
      <c r="AN233" s="120">
        <f t="shared" si="60"/>
        <v>229</v>
      </c>
      <c r="AO233" s="93">
        <f t="shared" si="59"/>
        <v>15090</v>
      </c>
      <c r="AP233">
        <f t="shared" si="50"/>
        <v>490</v>
      </c>
      <c r="AQ233">
        <f t="shared" si="51"/>
        <v>490</v>
      </c>
      <c r="AR233">
        <f t="shared" si="52"/>
        <v>0</v>
      </c>
      <c r="AS233">
        <f t="shared" si="53"/>
        <v>0</v>
      </c>
      <c r="AT233">
        <f t="shared" si="54"/>
        <v>0</v>
      </c>
      <c r="AU233">
        <f t="shared" si="55"/>
        <v>0</v>
      </c>
      <c r="AV233">
        <f t="shared" si="56"/>
        <v>0</v>
      </c>
      <c r="AW233">
        <f t="shared" si="57"/>
        <v>0</v>
      </c>
      <c r="AX233">
        <f t="shared" si="58"/>
        <v>490</v>
      </c>
    </row>
    <row r="234" spans="33:50">
      <c r="AG234">
        <v>231</v>
      </c>
      <c r="AH234" s="92" t="str">
        <f>IF('Data restructured'!B233=0,"",'Data restructured'!B233)</f>
        <v/>
      </c>
      <c r="AN234" s="120">
        <f t="shared" si="60"/>
        <v>230</v>
      </c>
      <c r="AO234" s="93">
        <f t="shared" si="59"/>
        <v>15100</v>
      </c>
      <c r="AP234">
        <f t="shared" si="50"/>
        <v>500</v>
      </c>
      <c r="AQ234">
        <f t="shared" si="51"/>
        <v>500</v>
      </c>
      <c r="AR234">
        <f t="shared" si="52"/>
        <v>0</v>
      </c>
      <c r="AS234">
        <f t="shared" si="53"/>
        <v>0</v>
      </c>
      <c r="AT234">
        <f t="shared" si="54"/>
        <v>0</v>
      </c>
      <c r="AU234">
        <f t="shared" si="55"/>
        <v>0</v>
      </c>
      <c r="AV234">
        <f t="shared" si="56"/>
        <v>0</v>
      </c>
      <c r="AW234">
        <f t="shared" si="57"/>
        <v>0</v>
      </c>
      <c r="AX234">
        <f t="shared" si="58"/>
        <v>500</v>
      </c>
    </row>
    <row r="235" spans="33:50">
      <c r="AG235">
        <v>232</v>
      </c>
      <c r="AH235" s="92" t="str">
        <f>IF('Data restructured'!B234=0,"",'Data restructured'!B234)</f>
        <v/>
      </c>
      <c r="AN235" s="120">
        <f t="shared" si="60"/>
        <v>231</v>
      </c>
      <c r="AO235" s="93">
        <f t="shared" si="59"/>
        <v>15110</v>
      </c>
      <c r="AP235">
        <f t="shared" si="50"/>
        <v>510</v>
      </c>
      <c r="AQ235">
        <f t="shared" si="51"/>
        <v>510</v>
      </c>
      <c r="AR235">
        <f t="shared" si="52"/>
        <v>0</v>
      </c>
      <c r="AS235">
        <f t="shared" si="53"/>
        <v>0</v>
      </c>
      <c r="AT235">
        <f t="shared" si="54"/>
        <v>0</v>
      </c>
      <c r="AU235">
        <f t="shared" si="55"/>
        <v>0</v>
      </c>
      <c r="AV235">
        <f t="shared" si="56"/>
        <v>0</v>
      </c>
      <c r="AW235">
        <f t="shared" si="57"/>
        <v>0</v>
      </c>
      <c r="AX235">
        <f t="shared" si="58"/>
        <v>510</v>
      </c>
    </row>
    <row r="236" spans="33:50">
      <c r="AG236">
        <v>233</v>
      </c>
      <c r="AH236" s="92" t="str">
        <f>IF('Data restructured'!B235=0,"",'Data restructured'!B235)</f>
        <v/>
      </c>
      <c r="AN236" s="120">
        <f t="shared" si="60"/>
        <v>232</v>
      </c>
      <c r="AO236" s="93">
        <f t="shared" si="59"/>
        <v>15120</v>
      </c>
      <c r="AP236">
        <f t="shared" si="50"/>
        <v>520</v>
      </c>
      <c r="AQ236">
        <f t="shared" si="51"/>
        <v>520</v>
      </c>
      <c r="AR236">
        <f t="shared" si="52"/>
        <v>0</v>
      </c>
      <c r="AS236">
        <f t="shared" si="53"/>
        <v>0</v>
      </c>
      <c r="AT236">
        <f t="shared" si="54"/>
        <v>0</v>
      </c>
      <c r="AU236">
        <f t="shared" si="55"/>
        <v>0</v>
      </c>
      <c r="AV236">
        <f t="shared" si="56"/>
        <v>0</v>
      </c>
      <c r="AW236">
        <f t="shared" si="57"/>
        <v>0</v>
      </c>
      <c r="AX236">
        <f t="shared" si="58"/>
        <v>520</v>
      </c>
    </row>
    <row r="237" spans="33:50">
      <c r="AG237">
        <v>234</v>
      </c>
      <c r="AH237" s="92" t="str">
        <f>IF('Data restructured'!B236=0,"",'Data restructured'!B236)</f>
        <v/>
      </c>
      <c r="AN237" s="120">
        <f t="shared" si="60"/>
        <v>233</v>
      </c>
      <c r="AO237" s="93">
        <f t="shared" si="59"/>
        <v>15130</v>
      </c>
      <c r="AP237">
        <f t="shared" si="50"/>
        <v>530</v>
      </c>
      <c r="AQ237">
        <f t="shared" si="51"/>
        <v>530</v>
      </c>
      <c r="AR237">
        <f t="shared" si="52"/>
        <v>0</v>
      </c>
      <c r="AS237">
        <f t="shared" si="53"/>
        <v>0</v>
      </c>
      <c r="AT237">
        <f t="shared" si="54"/>
        <v>0</v>
      </c>
      <c r="AU237">
        <f t="shared" si="55"/>
        <v>0</v>
      </c>
      <c r="AV237">
        <f t="shared" si="56"/>
        <v>0</v>
      </c>
      <c r="AW237">
        <f t="shared" si="57"/>
        <v>0</v>
      </c>
      <c r="AX237">
        <f t="shared" si="58"/>
        <v>530</v>
      </c>
    </row>
    <row r="238" spans="33:50">
      <c r="AG238">
        <v>235</v>
      </c>
      <c r="AH238" s="92" t="str">
        <f>IF('Data restructured'!B237=0,"",'Data restructured'!B237)</f>
        <v/>
      </c>
      <c r="AN238" s="120">
        <f t="shared" si="60"/>
        <v>234</v>
      </c>
      <c r="AO238" s="93">
        <f t="shared" si="59"/>
        <v>15140</v>
      </c>
      <c r="AP238">
        <f t="shared" si="50"/>
        <v>540</v>
      </c>
      <c r="AQ238">
        <f t="shared" si="51"/>
        <v>540</v>
      </c>
      <c r="AR238">
        <f t="shared" si="52"/>
        <v>0</v>
      </c>
      <c r="AS238">
        <f t="shared" si="53"/>
        <v>0</v>
      </c>
      <c r="AT238">
        <f t="shared" si="54"/>
        <v>0</v>
      </c>
      <c r="AU238">
        <f t="shared" si="55"/>
        <v>0</v>
      </c>
      <c r="AV238">
        <f t="shared" si="56"/>
        <v>0</v>
      </c>
      <c r="AW238">
        <f t="shared" si="57"/>
        <v>0</v>
      </c>
      <c r="AX238">
        <f t="shared" si="58"/>
        <v>540</v>
      </c>
    </row>
    <row r="239" spans="33:50">
      <c r="AG239">
        <v>236</v>
      </c>
      <c r="AH239" s="92" t="str">
        <f>IF('Data restructured'!B238=0,"",'Data restructured'!B238)</f>
        <v/>
      </c>
      <c r="AN239" s="120">
        <f t="shared" si="60"/>
        <v>235</v>
      </c>
      <c r="AO239" s="93">
        <f t="shared" si="59"/>
        <v>15150</v>
      </c>
      <c r="AP239">
        <f t="shared" si="50"/>
        <v>550</v>
      </c>
      <c r="AQ239">
        <f t="shared" si="51"/>
        <v>550</v>
      </c>
      <c r="AR239">
        <f t="shared" si="52"/>
        <v>0</v>
      </c>
      <c r="AS239">
        <f t="shared" si="53"/>
        <v>0</v>
      </c>
      <c r="AT239">
        <f t="shared" si="54"/>
        <v>0</v>
      </c>
      <c r="AU239">
        <f t="shared" si="55"/>
        <v>0</v>
      </c>
      <c r="AV239">
        <f t="shared" si="56"/>
        <v>0</v>
      </c>
      <c r="AW239">
        <f t="shared" si="57"/>
        <v>0</v>
      </c>
      <c r="AX239">
        <f t="shared" si="58"/>
        <v>550</v>
      </c>
    </row>
    <row r="240" spans="33:50">
      <c r="AG240">
        <v>237</v>
      </c>
      <c r="AH240" s="92" t="str">
        <f>IF('Data restructured'!B239=0,"",'Data restructured'!B239)</f>
        <v/>
      </c>
      <c r="AN240" s="120">
        <f t="shared" si="60"/>
        <v>236</v>
      </c>
      <c r="AO240" s="93">
        <f t="shared" si="59"/>
        <v>15160</v>
      </c>
      <c r="AP240">
        <f t="shared" si="50"/>
        <v>560</v>
      </c>
      <c r="AQ240">
        <f t="shared" si="51"/>
        <v>560</v>
      </c>
      <c r="AR240">
        <f t="shared" si="52"/>
        <v>0</v>
      </c>
      <c r="AS240">
        <f t="shared" si="53"/>
        <v>0</v>
      </c>
      <c r="AT240">
        <f t="shared" si="54"/>
        <v>0</v>
      </c>
      <c r="AU240">
        <f t="shared" si="55"/>
        <v>0</v>
      </c>
      <c r="AV240">
        <f t="shared" si="56"/>
        <v>0</v>
      </c>
      <c r="AW240">
        <f t="shared" si="57"/>
        <v>0</v>
      </c>
      <c r="AX240">
        <f t="shared" si="58"/>
        <v>560</v>
      </c>
    </row>
    <row r="241" spans="33:50">
      <c r="AG241">
        <v>238</v>
      </c>
      <c r="AH241" s="92" t="str">
        <f>IF('Data restructured'!B240=0,"",'Data restructured'!B240)</f>
        <v/>
      </c>
      <c r="AN241" s="120">
        <f t="shared" si="60"/>
        <v>237</v>
      </c>
      <c r="AO241" s="93">
        <f t="shared" si="59"/>
        <v>15170</v>
      </c>
      <c r="AP241">
        <f t="shared" si="50"/>
        <v>570</v>
      </c>
      <c r="AQ241">
        <f t="shared" si="51"/>
        <v>570</v>
      </c>
      <c r="AR241">
        <f t="shared" si="52"/>
        <v>0</v>
      </c>
      <c r="AS241">
        <f t="shared" si="53"/>
        <v>0</v>
      </c>
      <c r="AT241">
        <f t="shared" si="54"/>
        <v>0</v>
      </c>
      <c r="AU241">
        <f t="shared" si="55"/>
        <v>0</v>
      </c>
      <c r="AV241">
        <f t="shared" si="56"/>
        <v>0</v>
      </c>
      <c r="AW241">
        <f t="shared" si="57"/>
        <v>0</v>
      </c>
      <c r="AX241">
        <f t="shared" si="58"/>
        <v>570</v>
      </c>
    </row>
    <row r="242" spans="33:50">
      <c r="AG242">
        <v>239</v>
      </c>
      <c r="AH242" s="92" t="str">
        <f>IF('Data restructured'!B241=0,"",'Data restructured'!B241)</f>
        <v/>
      </c>
      <c r="AN242" s="120">
        <f t="shared" si="60"/>
        <v>238</v>
      </c>
      <c r="AO242" s="93">
        <f t="shared" si="59"/>
        <v>15180</v>
      </c>
      <c r="AP242">
        <f t="shared" si="50"/>
        <v>580</v>
      </c>
      <c r="AQ242">
        <f t="shared" si="51"/>
        <v>580</v>
      </c>
      <c r="AR242">
        <f t="shared" si="52"/>
        <v>0</v>
      </c>
      <c r="AS242">
        <f t="shared" si="53"/>
        <v>0</v>
      </c>
      <c r="AT242">
        <f t="shared" si="54"/>
        <v>0</v>
      </c>
      <c r="AU242">
        <f t="shared" si="55"/>
        <v>0</v>
      </c>
      <c r="AV242">
        <f t="shared" si="56"/>
        <v>0</v>
      </c>
      <c r="AW242">
        <f t="shared" si="57"/>
        <v>0</v>
      </c>
      <c r="AX242">
        <f t="shared" si="58"/>
        <v>580</v>
      </c>
    </row>
    <row r="243" spans="33:50">
      <c r="AG243">
        <v>240</v>
      </c>
      <c r="AH243" s="92" t="str">
        <f>IF('Data restructured'!B242=0,"",'Data restructured'!B242)</f>
        <v/>
      </c>
      <c r="AN243" s="120">
        <f t="shared" si="60"/>
        <v>239</v>
      </c>
      <c r="AO243" s="93">
        <f t="shared" si="59"/>
        <v>15190</v>
      </c>
      <c r="AP243">
        <f t="shared" si="50"/>
        <v>590</v>
      </c>
      <c r="AQ243">
        <f t="shared" si="51"/>
        <v>590</v>
      </c>
      <c r="AR243">
        <f t="shared" si="52"/>
        <v>0</v>
      </c>
      <c r="AS243">
        <f t="shared" si="53"/>
        <v>0</v>
      </c>
      <c r="AT243">
        <f t="shared" si="54"/>
        <v>0</v>
      </c>
      <c r="AU243">
        <f t="shared" si="55"/>
        <v>0</v>
      </c>
      <c r="AV243">
        <f t="shared" si="56"/>
        <v>0</v>
      </c>
      <c r="AW243">
        <f t="shared" si="57"/>
        <v>0</v>
      </c>
      <c r="AX243">
        <f t="shared" si="58"/>
        <v>590</v>
      </c>
    </row>
    <row r="244" spans="33:50">
      <c r="AG244">
        <v>241</v>
      </c>
      <c r="AH244" s="92" t="str">
        <f>IF('Data restructured'!B243=0,"",'Data restructured'!B243)</f>
        <v/>
      </c>
      <c r="AN244" s="120">
        <f t="shared" si="60"/>
        <v>240</v>
      </c>
      <c r="AO244" s="93">
        <f t="shared" si="59"/>
        <v>15200</v>
      </c>
      <c r="AP244">
        <f t="shared" si="50"/>
        <v>600</v>
      </c>
      <c r="AQ244">
        <f t="shared" si="51"/>
        <v>600</v>
      </c>
      <c r="AR244">
        <f t="shared" si="52"/>
        <v>0</v>
      </c>
      <c r="AS244">
        <f t="shared" si="53"/>
        <v>0</v>
      </c>
      <c r="AT244">
        <f t="shared" si="54"/>
        <v>0</v>
      </c>
      <c r="AU244">
        <f t="shared" si="55"/>
        <v>0</v>
      </c>
      <c r="AV244">
        <f t="shared" si="56"/>
        <v>0</v>
      </c>
      <c r="AW244">
        <f t="shared" si="57"/>
        <v>0</v>
      </c>
      <c r="AX244">
        <f t="shared" si="58"/>
        <v>600</v>
      </c>
    </row>
    <row r="245" spans="33:50">
      <c r="AG245">
        <v>242</v>
      </c>
      <c r="AH245" s="92" t="str">
        <f>IF('Data restructured'!B244=0,"",'Data restructured'!B244)</f>
        <v/>
      </c>
      <c r="AN245" s="120">
        <f t="shared" si="60"/>
        <v>241</v>
      </c>
      <c r="AO245" s="93">
        <f t="shared" si="59"/>
        <v>15210</v>
      </c>
      <c r="AP245">
        <f t="shared" si="50"/>
        <v>610</v>
      </c>
      <c r="AQ245">
        <f t="shared" si="51"/>
        <v>610</v>
      </c>
      <c r="AR245">
        <f t="shared" si="52"/>
        <v>0</v>
      </c>
      <c r="AS245">
        <f t="shared" si="53"/>
        <v>0</v>
      </c>
      <c r="AT245">
        <f t="shared" si="54"/>
        <v>0</v>
      </c>
      <c r="AU245">
        <f t="shared" si="55"/>
        <v>0</v>
      </c>
      <c r="AV245">
        <f t="shared" si="56"/>
        <v>0</v>
      </c>
      <c r="AW245">
        <f t="shared" si="57"/>
        <v>0</v>
      </c>
      <c r="AX245">
        <f t="shared" si="58"/>
        <v>610</v>
      </c>
    </row>
    <row r="246" spans="33:50">
      <c r="AG246">
        <v>243</v>
      </c>
      <c r="AH246" s="92" t="str">
        <f>IF('Data restructured'!B245=0,"",'Data restructured'!B245)</f>
        <v/>
      </c>
      <c r="AN246" s="120">
        <f t="shared" si="60"/>
        <v>242</v>
      </c>
      <c r="AO246" s="93">
        <f t="shared" si="59"/>
        <v>15220</v>
      </c>
      <c r="AP246">
        <f t="shared" si="50"/>
        <v>620</v>
      </c>
      <c r="AQ246">
        <f t="shared" si="51"/>
        <v>620</v>
      </c>
      <c r="AR246">
        <f t="shared" si="52"/>
        <v>0</v>
      </c>
      <c r="AS246">
        <f t="shared" si="53"/>
        <v>0</v>
      </c>
      <c r="AT246">
        <f t="shared" si="54"/>
        <v>0</v>
      </c>
      <c r="AU246">
        <f t="shared" si="55"/>
        <v>0</v>
      </c>
      <c r="AV246">
        <f t="shared" si="56"/>
        <v>0</v>
      </c>
      <c r="AW246">
        <f t="shared" si="57"/>
        <v>0</v>
      </c>
      <c r="AX246">
        <f t="shared" si="58"/>
        <v>620</v>
      </c>
    </row>
    <row r="247" spans="33:50">
      <c r="AG247">
        <v>244</v>
      </c>
      <c r="AH247" s="92" t="str">
        <f>IF('Data restructured'!B246=0,"",'Data restructured'!B246)</f>
        <v/>
      </c>
      <c r="AN247" s="120">
        <f t="shared" si="60"/>
        <v>243</v>
      </c>
      <c r="AO247" s="93">
        <f t="shared" si="59"/>
        <v>15230</v>
      </c>
      <c r="AP247">
        <f t="shared" si="50"/>
        <v>630</v>
      </c>
      <c r="AQ247">
        <f t="shared" si="51"/>
        <v>630</v>
      </c>
      <c r="AR247">
        <f t="shared" si="52"/>
        <v>0</v>
      </c>
      <c r="AS247">
        <f t="shared" si="53"/>
        <v>0</v>
      </c>
      <c r="AT247">
        <f t="shared" si="54"/>
        <v>0</v>
      </c>
      <c r="AU247">
        <f t="shared" si="55"/>
        <v>0</v>
      </c>
      <c r="AV247">
        <f t="shared" si="56"/>
        <v>0</v>
      </c>
      <c r="AW247">
        <f t="shared" si="57"/>
        <v>0</v>
      </c>
      <c r="AX247">
        <f t="shared" si="58"/>
        <v>630</v>
      </c>
    </row>
    <row r="248" spans="33:50">
      <c r="AG248">
        <v>245</v>
      </c>
      <c r="AH248" s="92" t="str">
        <f>IF('Data restructured'!B247=0,"",'Data restructured'!B247)</f>
        <v/>
      </c>
      <c r="AN248" s="120">
        <f t="shared" si="60"/>
        <v>244</v>
      </c>
      <c r="AO248" s="93">
        <f t="shared" si="59"/>
        <v>15240</v>
      </c>
      <c r="AP248">
        <f t="shared" si="50"/>
        <v>640</v>
      </c>
      <c r="AQ248">
        <f t="shared" si="51"/>
        <v>640</v>
      </c>
      <c r="AR248">
        <f t="shared" si="52"/>
        <v>0</v>
      </c>
      <c r="AS248">
        <f t="shared" si="53"/>
        <v>0</v>
      </c>
      <c r="AT248">
        <f t="shared" si="54"/>
        <v>0</v>
      </c>
      <c r="AU248">
        <f t="shared" si="55"/>
        <v>0</v>
      </c>
      <c r="AV248">
        <f t="shared" si="56"/>
        <v>0</v>
      </c>
      <c r="AW248">
        <f t="shared" si="57"/>
        <v>0</v>
      </c>
      <c r="AX248">
        <f t="shared" si="58"/>
        <v>640</v>
      </c>
    </row>
    <row r="249" spans="33:50">
      <c r="AG249">
        <v>246</v>
      </c>
      <c r="AH249" s="92" t="str">
        <f>IF('Data restructured'!B248=0,"",'Data restructured'!B248)</f>
        <v/>
      </c>
      <c r="AN249" s="120">
        <f t="shared" si="60"/>
        <v>245</v>
      </c>
      <c r="AO249" s="93">
        <f t="shared" si="59"/>
        <v>15250</v>
      </c>
      <c r="AP249">
        <f t="shared" si="50"/>
        <v>650</v>
      </c>
      <c r="AQ249">
        <f t="shared" si="51"/>
        <v>650</v>
      </c>
      <c r="AR249">
        <f t="shared" si="52"/>
        <v>0</v>
      </c>
      <c r="AS249">
        <f t="shared" si="53"/>
        <v>0</v>
      </c>
      <c r="AT249">
        <f t="shared" si="54"/>
        <v>0</v>
      </c>
      <c r="AU249">
        <f t="shared" si="55"/>
        <v>0</v>
      </c>
      <c r="AV249">
        <f t="shared" si="56"/>
        <v>0</v>
      </c>
      <c r="AW249">
        <f t="shared" si="57"/>
        <v>0</v>
      </c>
      <c r="AX249">
        <f t="shared" si="58"/>
        <v>650</v>
      </c>
    </row>
    <row r="250" spans="33:50">
      <c r="AG250">
        <v>247</v>
      </c>
      <c r="AH250" s="92" t="str">
        <f>IF('Data restructured'!B249=0,"",'Data restructured'!B249)</f>
        <v/>
      </c>
      <c r="AN250" s="120">
        <f t="shared" si="60"/>
        <v>246</v>
      </c>
      <c r="AO250" s="93">
        <f t="shared" si="59"/>
        <v>15260</v>
      </c>
      <c r="AP250">
        <f t="shared" si="50"/>
        <v>660</v>
      </c>
      <c r="AQ250">
        <f t="shared" si="51"/>
        <v>660</v>
      </c>
      <c r="AR250">
        <f t="shared" si="52"/>
        <v>0</v>
      </c>
      <c r="AS250">
        <f t="shared" si="53"/>
        <v>0</v>
      </c>
      <c r="AT250">
        <f t="shared" si="54"/>
        <v>0</v>
      </c>
      <c r="AU250">
        <f t="shared" si="55"/>
        <v>0</v>
      </c>
      <c r="AV250">
        <f t="shared" si="56"/>
        <v>0</v>
      </c>
      <c r="AW250">
        <f t="shared" si="57"/>
        <v>0</v>
      </c>
      <c r="AX250">
        <f t="shared" si="58"/>
        <v>660</v>
      </c>
    </row>
    <row r="251" spans="33:50">
      <c r="AG251">
        <v>248</v>
      </c>
      <c r="AH251" s="92" t="str">
        <f>IF('Data restructured'!B250=0,"",'Data restructured'!B250)</f>
        <v/>
      </c>
      <c r="AN251" s="120">
        <f t="shared" si="60"/>
        <v>247</v>
      </c>
      <c r="AO251" s="93">
        <f t="shared" si="59"/>
        <v>15270</v>
      </c>
      <c r="AP251">
        <f t="shared" si="50"/>
        <v>670</v>
      </c>
      <c r="AQ251">
        <f t="shared" si="51"/>
        <v>670</v>
      </c>
      <c r="AR251">
        <f t="shared" si="52"/>
        <v>0</v>
      </c>
      <c r="AS251">
        <f t="shared" si="53"/>
        <v>0</v>
      </c>
      <c r="AT251">
        <f t="shared" si="54"/>
        <v>0</v>
      </c>
      <c r="AU251">
        <f t="shared" si="55"/>
        <v>0</v>
      </c>
      <c r="AV251">
        <f t="shared" si="56"/>
        <v>0</v>
      </c>
      <c r="AW251">
        <f t="shared" si="57"/>
        <v>0</v>
      </c>
      <c r="AX251">
        <f t="shared" si="58"/>
        <v>670</v>
      </c>
    </row>
    <row r="252" spans="33:50">
      <c r="AG252">
        <v>249</v>
      </c>
      <c r="AH252" s="92" t="str">
        <f>IF('Data restructured'!B251=0,"",'Data restructured'!B251)</f>
        <v/>
      </c>
      <c r="AN252" s="120">
        <f t="shared" si="60"/>
        <v>248</v>
      </c>
      <c r="AO252" s="93">
        <f t="shared" si="59"/>
        <v>15280</v>
      </c>
      <c r="AP252">
        <f t="shared" si="50"/>
        <v>680</v>
      </c>
      <c r="AQ252">
        <f t="shared" si="51"/>
        <v>680</v>
      </c>
      <c r="AR252">
        <f t="shared" si="52"/>
        <v>0</v>
      </c>
      <c r="AS252">
        <f t="shared" si="53"/>
        <v>0</v>
      </c>
      <c r="AT252">
        <f t="shared" si="54"/>
        <v>0</v>
      </c>
      <c r="AU252">
        <f t="shared" si="55"/>
        <v>0</v>
      </c>
      <c r="AV252">
        <f t="shared" si="56"/>
        <v>0</v>
      </c>
      <c r="AW252">
        <f t="shared" si="57"/>
        <v>0</v>
      </c>
      <c r="AX252">
        <f t="shared" si="58"/>
        <v>680</v>
      </c>
    </row>
    <row r="253" spans="33:50">
      <c r="AG253">
        <v>250</v>
      </c>
      <c r="AH253" s="92" t="str">
        <f>IF('Data restructured'!B252=0,"",'Data restructured'!B252)</f>
        <v/>
      </c>
      <c r="AN253" s="120">
        <f t="shared" si="60"/>
        <v>249</v>
      </c>
      <c r="AO253" s="93">
        <f t="shared" si="59"/>
        <v>15290</v>
      </c>
      <c r="AP253">
        <f t="shared" si="50"/>
        <v>690</v>
      </c>
      <c r="AQ253">
        <f t="shared" si="51"/>
        <v>690</v>
      </c>
      <c r="AR253">
        <f t="shared" si="52"/>
        <v>0</v>
      </c>
      <c r="AS253">
        <f t="shared" si="53"/>
        <v>0</v>
      </c>
      <c r="AT253">
        <f t="shared" si="54"/>
        <v>0</v>
      </c>
      <c r="AU253">
        <f t="shared" si="55"/>
        <v>0</v>
      </c>
      <c r="AV253">
        <f t="shared" si="56"/>
        <v>0</v>
      </c>
      <c r="AW253">
        <f t="shared" si="57"/>
        <v>0</v>
      </c>
      <c r="AX253">
        <f t="shared" si="58"/>
        <v>690</v>
      </c>
    </row>
    <row r="254" spans="33:50">
      <c r="AG254">
        <v>251</v>
      </c>
      <c r="AH254" s="92" t="str">
        <f>IF('Data restructured'!B253=0,"",'Data restructured'!B253)</f>
        <v/>
      </c>
      <c r="AN254" s="120">
        <f t="shared" si="60"/>
        <v>250</v>
      </c>
      <c r="AO254" s="93">
        <f t="shared" si="59"/>
        <v>15300</v>
      </c>
      <c r="AP254">
        <f t="shared" si="50"/>
        <v>700</v>
      </c>
      <c r="AQ254">
        <f t="shared" si="51"/>
        <v>700</v>
      </c>
      <c r="AR254">
        <f t="shared" si="52"/>
        <v>0</v>
      </c>
      <c r="AS254">
        <f t="shared" si="53"/>
        <v>0</v>
      </c>
      <c r="AT254">
        <f t="shared" si="54"/>
        <v>0</v>
      </c>
      <c r="AU254">
        <f t="shared" si="55"/>
        <v>0</v>
      </c>
      <c r="AV254">
        <f t="shared" si="56"/>
        <v>0</v>
      </c>
      <c r="AW254">
        <f t="shared" si="57"/>
        <v>0</v>
      </c>
      <c r="AX254">
        <f t="shared" si="58"/>
        <v>700</v>
      </c>
    </row>
    <row r="255" spans="33:50">
      <c r="AG255">
        <v>252</v>
      </c>
      <c r="AH255" s="92" t="str">
        <f>IF('Data restructured'!B254=0,"",'Data restructured'!B254)</f>
        <v/>
      </c>
      <c r="AN255" s="120">
        <f t="shared" si="60"/>
        <v>251</v>
      </c>
      <c r="AO255" s="93">
        <f t="shared" si="59"/>
        <v>15310</v>
      </c>
      <c r="AP255">
        <f t="shared" si="50"/>
        <v>710</v>
      </c>
      <c r="AQ255">
        <f t="shared" si="51"/>
        <v>710</v>
      </c>
      <c r="AR255">
        <f t="shared" si="52"/>
        <v>0</v>
      </c>
      <c r="AS255">
        <f t="shared" si="53"/>
        <v>0</v>
      </c>
      <c r="AT255">
        <f t="shared" si="54"/>
        <v>0</v>
      </c>
      <c r="AU255">
        <f t="shared" si="55"/>
        <v>0</v>
      </c>
      <c r="AV255">
        <f t="shared" si="56"/>
        <v>0</v>
      </c>
      <c r="AW255">
        <f t="shared" si="57"/>
        <v>0</v>
      </c>
      <c r="AX255">
        <f t="shared" si="58"/>
        <v>710</v>
      </c>
    </row>
    <row r="256" spans="33:50">
      <c r="AG256">
        <v>253</v>
      </c>
      <c r="AH256" s="92" t="str">
        <f>IF('Data restructured'!B255=0,"",'Data restructured'!B255)</f>
        <v/>
      </c>
      <c r="AN256" s="120">
        <f t="shared" si="60"/>
        <v>252</v>
      </c>
      <c r="AO256" s="93">
        <f t="shared" si="59"/>
        <v>15320</v>
      </c>
      <c r="AP256">
        <f t="shared" si="50"/>
        <v>720</v>
      </c>
      <c r="AQ256">
        <f t="shared" si="51"/>
        <v>720</v>
      </c>
      <c r="AR256">
        <f t="shared" si="52"/>
        <v>0</v>
      </c>
      <c r="AS256">
        <f t="shared" si="53"/>
        <v>0</v>
      </c>
      <c r="AT256">
        <f t="shared" si="54"/>
        <v>0</v>
      </c>
      <c r="AU256">
        <f t="shared" si="55"/>
        <v>0</v>
      </c>
      <c r="AV256">
        <f t="shared" si="56"/>
        <v>0</v>
      </c>
      <c r="AW256">
        <f t="shared" si="57"/>
        <v>0</v>
      </c>
      <c r="AX256">
        <f t="shared" si="58"/>
        <v>720</v>
      </c>
    </row>
    <row r="257" spans="33:50">
      <c r="AG257">
        <v>254</v>
      </c>
      <c r="AH257" s="92" t="str">
        <f>IF('Data restructured'!B256=0,"",'Data restructured'!B256)</f>
        <v/>
      </c>
      <c r="AN257" s="120">
        <f t="shared" si="60"/>
        <v>253</v>
      </c>
      <c r="AO257" s="93">
        <f t="shared" si="59"/>
        <v>15330</v>
      </c>
      <c r="AP257">
        <f t="shared" si="50"/>
        <v>730</v>
      </c>
      <c r="AQ257">
        <f t="shared" si="51"/>
        <v>730</v>
      </c>
      <c r="AR257">
        <f t="shared" si="52"/>
        <v>0</v>
      </c>
      <c r="AS257">
        <f t="shared" si="53"/>
        <v>0</v>
      </c>
      <c r="AT257">
        <f t="shared" si="54"/>
        <v>0</v>
      </c>
      <c r="AU257">
        <f t="shared" si="55"/>
        <v>0</v>
      </c>
      <c r="AV257">
        <f t="shared" si="56"/>
        <v>0</v>
      </c>
      <c r="AW257">
        <f t="shared" si="57"/>
        <v>0</v>
      </c>
      <c r="AX257">
        <f t="shared" si="58"/>
        <v>730</v>
      </c>
    </row>
    <row r="258" spans="33:50">
      <c r="AG258">
        <v>255</v>
      </c>
      <c r="AH258" s="92" t="str">
        <f>IF('Data restructured'!B257=0,"",'Data restructured'!B257)</f>
        <v/>
      </c>
      <c r="AN258" s="120">
        <f t="shared" si="60"/>
        <v>254</v>
      </c>
      <c r="AO258" s="93">
        <f t="shared" si="59"/>
        <v>15340</v>
      </c>
      <c r="AP258">
        <f t="shared" si="50"/>
        <v>740</v>
      </c>
      <c r="AQ258">
        <f t="shared" si="51"/>
        <v>740</v>
      </c>
      <c r="AR258">
        <f t="shared" si="52"/>
        <v>0</v>
      </c>
      <c r="AS258">
        <f t="shared" si="53"/>
        <v>0</v>
      </c>
      <c r="AT258">
        <f t="shared" si="54"/>
        <v>0</v>
      </c>
      <c r="AU258">
        <f t="shared" si="55"/>
        <v>0</v>
      </c>
      <c r="AV258">
        <f t="shared" si="56"/>
        <v>0</v>
      </c>
      <c r="AW258">
        <f t="shared" si="57"/>
        <v>0</v>
      </c>
      <c r="AX258">
        <f t="shared" si="58"/>
        <v>740</v>
      </c>
    </row>
    <row r="259" spans="33:50">
      <c r="AG259">
        <v>256</v>
      </c>
      <c r="AH259" s="92" t="str">
        <f>IF('Data restructured'!B258=0,"",'Data restructured'!B258)</f>
        <v/>
      </c>
      <c r="AN259" s="120">
        <f t="shared" si="60"/>
        <v>255</v>
      </c>
      <c r="AO259" s="93">
        <f t="shared" si="59"/>
        <v>15350</v>
      </c>
      <c r="AP259">
        <f t="shared" si="50"/>
        <v>750</v>
      </c>
      <c r="AQ259">
        <f t="shared" si="51"/>
        <v>750</v>
      </c>
      <c r="AR259">
        <f t="shared" si="52"/>
        <v>0</v>
      </c>
      <c r="AS259">
        <f t="shared" si="53"/>
        <v>0</v>
      </c>
      <c r="AT259">
        <f t="shared" si="54"/>
        <v>0</v>
      </c>
      <c r="AU259">
        <f t="shared" si="55"/>
        <v>0</v>
      </c>
      <c r="AV259">
        <f t="shared" si="56"/>
        <v>0</v>
      </c>
      <c r="AW259">
        <f t="shared" si="57"/>
        <v>0</v>
      </c>
      <c r="AX259">
        <f t="shared" si="58"/>
        <v>750</v>
      </c>
    </row>
    <row r="260" spans="33:50">
      <c r="AG260">
        <v>257</v>
      </c>
      <c r="AH260" s="92" t="str">
        <f>IF('Data restructured'!B259=0,"",'Data restructured'!B259)</f>
        <v/>
      </c>
      <c r="AN260" s="120">
        <f t="shared" si="60"/>
        <v>256</v>
      </c>
      <c r="AO260" s="93">
        <f t="shared" si="59"/>
        <v>15360</v>
      </c>
      <c r="AP260">
        <f t="shared" si="50"/>
        <v>760</v>
      </c>
      <c r="AQ260">
        <f t="shared" si="51"/>
        <v>760</v>
      </c>
      <c r="AR260">
        <f t="shared" si="52"/>
        <v>0</v>
      </c>
      <c r="AS260">
        <f t="shared" si="53"/>
        <v>0</v>
      </c>
      <c r="AT260">
        <f t="shared" si="54"/>
        <v>0</v>
      </c>
      <c r="AU260">
        <f t="shared" si="55"/>
        <v>0</v>
      </c>
      <c r="AV260">
        <f t="shared" si="56"/>
        <v>0</v>
      </c>
      <c r="AW260">
        <f t="shared" si="57"/>
        <v>0</v>
      </c>
      <c r="AX260">
        <f t="shared" si="58"/>
        <v>760</v>
      </c>
    </row>
    <row r="261" spans="33:50">
      <c r="AG261">
        <v>258</v>
      </c>
      <c r="AH261" s="92" t="str">
        <f>IF('Data restructured'!B260=0,"",'Data restructured'!B260)</f>
        <v/>
      </c>
      <c r="AN261" s="120">
        <f t="shared" si="60"/>
        <v>257</v>
      </c>
      <c r="AO261" s="93">
        <f t="shared" si="59"/>
        <v>15370</v>
      </c>
      <c r="AP261">
        <f t="shared" ref="AP261:AP324" si="61">IFERROR(IF($AP$3=1,MAX(AO261-$AJ$4,0),IF($AP$3=2,MAX($AJ$4-AO261,0),IF($AP$3=3,AO261,0))),"")</f>
        <v>770</v>
      </c>
      <c r="AQ261">
        <f t="shared" ref="AQ261:AQ324" si="62">IFERROR(IF($AQ$3=1,AP261*1,IF($AQ$3=2,AP261*-1,0)),"")</f>
        <v>770</v>
      </c>
      <c r="AR261">
        <f t="shared" ref="AR261:AR324" si="63">IFERROR(IF($AR$3=1,MAX(AO261-$AJ$5,0),IF($AR$3=2,MAX($AJ$5-AO261,0),IF($AR$3=3,AO261,0))),"")</f>
        <v>0</v>
      </c>
      <c r="AS261">
        <f t="shared" ref="AS261:AS324" si="64">IFERROR(IF($AS$3=1,AR261*1,IF($AS$3=2,AR261*-1,0)),"")</f>
        <v>0</v>
      </c>
      <c r="AT261">
        <f t="shared" ref="AT261:AT324" si="65">IFERROR(IF($AT$3=1,MAX(AO261-$AJ$6,0),IF($AT$3=2,MAX($AJ$6-AO261,0),IF($AT$3=3,AS261,0))),"")</f>
        <v>0</v>
      </c>
      <c r="AU261">
        <f t="shared" ref="AU261:AU324" si="66">IFERROR(IF($AU$3=1,AT261*1,IF($AU$3=2,AT261*-1,0)),"")</f>
        <v>0</v>
      </c>
      <c r="AV261">
        <f t="shared" ref="AV261:AV324" si="67">IFERROR(IF($AV$3=1,MAX(AO261-$AJ$7,0),IF($AV$3=2,MAX($AJ$7-AO261,0),IF($AV$3=3,AO261,0))),"")</f>
        <v>0</v>
      </c>
      <c r="AW261">
        <f t="shared" ref="AW261:AW324" si="68">IFERROR(IF($AW$3=1,AV261*1,IF($AW$3=2,AV261*-1,0)),"")</f>
        <v>0</v>
      </c>
      <c r="AX261">
        <f t="shared" ref="AX261:AX324" si="69">IF(OR(AQ261="",AS261="",AU261="",AW261=""),"",SUM(AQ261,AS261,AU261,AW261))</f>
        <v>770</v>
      </c>
    </row>
    <row r="262" spans="33:50">
      <c r="AG262">
        <v>259</v>
      </c>
      <c r="AH262" s="92" t="str">
        <f>IF('Data restructured'!B261=0,"",'Data restructured'!B261)</f>
        <v/>
      </c>
      <c r="AN262" s="120">
        <f t="shared" si="60"/>
        <v>258</v>
      </c>
      <c r="AO262" s="93">
        <f t="shared" ref="AO262:AO325" si="70">IF($AO$4+AN262*$AM$7&gt;$AM$5,"",$AO$4+AN262*$AM$7)</f>
        <v>15380</v>
      </c>
      <c r="AP262">
        <f t="shared" si="61"/>
        <v>780</v>
      </c>
      <c r="AQ262">
        <f t="shared" si="62"/>
        <v>780</v>
      </c>
      <c r="AR262">
        <f t="shared" si="63"/>
        <v>0</v>
      </c>
      <c r="AS262">
        <f t="shared" si="64"/>
        <v>0</v>
      </c>
      <c r="AT262">
        <f t="shared" si="65"/>
        <v>0</v>
      </c>
      <c r="AU262">
        <f t="shared" si="66"/>
        <v>0</v>
      </c>
      <c r="AV262">
        <f t="shared" si="67"/>
        <v>0</v>
      </c>
      <c r="AW262">
        <f t="shared" si="68"/>
        <v>0</v>
      </c>
      <c r="AX262">
        <f t="shared" si="69"/>
        <v>780</v>
      </c>
    </row>
    <row r="263" spans="33:50">
      <c r="AG263">
        <v>260</v>
      </c>
      <c r="AH263" s="92" t="str">
        <f>IF('Data restructured'!B262=0,"",'Data restructured'!B262)</f>
        <v/>
      </c>
      <c r="AN263" s="120">
        <f t="shared" ref="AN263:AN326" si="71">AN262+1</f>
        <v>259</v>
      </c>
      <c r="AO263" s="93">
        <f t="shared" si="70"/>
        <v>15390</v>
      </c>
      <c r="AP263">
        <f t="shared" si="61"/>
        <v>790</v>
      </c>
      <c r="AQ263">
        <f t="shared" si="62"/>
        <v>790</v>
      </c>
      <c r="AR263">
        <f t="shared" si="63"/>
        <v>0</v>
      </c>
      <c r="AS263">
        <f t="shared" si="64"/>
        <v>0</v>
      </c>
      <c r="AT263">
        <f t="shared" si="65"/>
        <v>0</v>
      </c>
      <c r="AU263">
        <f t="shared" si="66"/>
        <v>0</v>
      </c>
      <c r="AV263">
        <f t="shared" si="67"/>
        <v>0</v>
      </c>
      <c r="AW263">
        <f t="shared" si="68"/>
        <v>0</v>
      </c>
      <c r="AX263">
        <f t="shared" si="69"/>
        <v>790</v>
      </c>
    </row>
    <row r="264" spans="33:50">
      <c r="AG264">
        <v>261</v>
      </c>
      <c r="AH264" s="92" t="str">
        <f>IF('Data restructured'!B263=0,"",'Data restructured'!B263)</f>
        <v/>
      </c>
      <c r="AN264" s="120">
        <f t="shared" si="71"/>
        <v>260</v>
      </c>
      <c r="AO264" s="93">
        <f t="shared" si="70"/>
        <v>15400</v>
      </c>
      <c r="AP264">
        <f t="shared" si="61"/>
        <v>800</v>
      </c>
      <c r="AQ264">
        <f t="shared" si="62"/>
        <v>800</v>
      </c>
      <c r="AR264">
        <f t="shared" si="63"/>
        <v>0</v>
      </c>
      <c r="AS264">
        <f t="shared" si="64"/>
        <v>0</v>
      </c>
      <c r="AT264">
        <f t="shared" si="65"/>
        <v>0</v>
      </c>
      <c r="AU264">
        <f t="shared" si="66"/>
        <v>0</v>
      </c>
      <c r="AV264">
        <f t="shared" si="67"/>
        <v>0</v>
      </c>
      <c r="AW264">
        <f t="shared" si="68"/>
        <v>0</v>
      </c>
      <c r="AX264">
        <f t="shared" si="69"/>
        <v>800</v>
      </c>
    </row>
    <row r="265" spans="33:50">
      <c r="AG265">
        <v>262</v>
      </c>
      <c r="AH265" s="92" t="str">
        <f>IF('Data restructured'!B264=0,"",'Data restructured'!B264)</f>
        <v/>
      </c>
      <c r="AN265" s="120">
        <f t="shared" si="71"/>
        <v>261</v>
      </c>
      <c r="AO265" s="93">
        <f t="shared" si="70"/>
        <v>15410</v>
      </c>
      <c r="AP265">
        <f t="shared" si="61"/>
        <v>810</v>
      </c>
      <c r="AQ265">
        <f t="shared" si="62"/>
        <v>810</v>
      </c>
      <c r="AR265">
        <f t="shared" si="63"/>
        <v>0</v>
      </c>
      <c r="AS265">
        <f t="shared" si="64"/>
        <v>0</v>
      </c>
      <c r="AT265">
        <f t="shared" si="65"/>
        <v>0</v>
      </c>
      <c r="AU265">
        <f t="shared" si="66"/>
        <v>0</v>
      </c>
      <c r="AV265">
        <f t="shared" si="67"/>
        <v>0</v>
      </c>
      <c r="AW265">
        <f t="shared" si="68"/>
        <v>0</v>
      </c>
      <c r="AX265">
        <f t="shared" si="69"/>
        <v>810</v>
      </c>
    </row>
    <row r="266" spans="33:50">
      <c r="AG266">
        <v>263</v>
      </c>
      <c r="AH266" s="92" t="str">
        <f>IF('Data restructured'!B265=0,"",'Data restructured'!B265)</f>
        <v/>
      </c>
      <c r="AN266" s="120">
        <f t="shared" si="71"/>
        <v>262</v>
      </c>
      <c r="AO266" s="93">
        <f t="shared" si="70"/>
        <v>15420</v>
      </c>
      <c r="AP266">
        <f t="shared" si="61"/>
        <v>820</v>
      </c>
      <c r="AQ266">
        <f t="shared" si="62"/>
        <v>820</v>
      </c>
      <c r="AR266">
        <f t="shared" si="63"/>
        <v>0</v>
      </c>
      <c r="AS266">
        <f t="shared" si="64"/>
        <v>0</v>
      </c>
      <c r="AT266">
        <f t="shared" si="65"/>
        <v>0</v>
      </c>
      <c r="AU266">
        <f t="shared" si="66"/>
        <v>0</v>
      </c>
      <c r="AV266">
        <f t="shared" si="67"/>
        <v>0</v>
      </c>
      <c r="AW266">
        <f t="shared" si="68"/>
        <v>0</v>
      </c>
      <c r="AX266">
        <f t="shared" si="69"/>
        <v>820</v>
      </c>
    </row>
    <row r="267" spans="33:50">
      <c r="AG267">
        <v>264</v>
      </c>
      <c r="AH267" s="92" t="str">
        <f>IF('Data restructured'!B266=0,"",'Data restructured'!B266)</f>
        <v/>
      </c>
      <c r="AN267" s="120">
        <f t="shared" si="71"/>
        <v>263</v>
      </c>
      <c r="AO267" s="93">
        <f t="shared" si="70"/>
        <v>15430</v>
      </c>
      <c r="AP267">
        <f t="shared" si="61"/>
        <v>830</v>
      </c>
      <c r="AQ267">
        <f t="shared" si="62"/>
        <v>830</v>
      </c>
      <c r="AR267">
        <f t="shared" si="63"/>
        <v>0</v>
      </c>
      <c r="AS267">
        <f t="shared" si="64"/>
        <v>0</v>
      </c>
      <c r="AT267">
        <f t="shared" si="65"/>
        <v>0</v>
      </c>
      <c r="AU267">
        <f t="shared" si="66"/>
        <v>0</v>
      </c>
      <c r="AV267">
        <f t="shared" si="67"/>
        <v>0</v>
      </c>
      <c r="AW267">
        <f t="shared" si="68"/>
        <v>0</v>
      </c>
      <c r="AX267">
        <f t="shared" si="69"/>
        <v>830</v>
      </c>
    </row>
    <row r="268" spans="33:50">
      <c r="AG268">
        <v>265</v>
      </c>
      <c r="AH268" s="92" t="str">
        <f>IF('Data restructured'!B267=0,"",'Data restructured'!B267)</f>
        <v/>
      </c>
      <c r="AN268" s="120">
        <f t="shared" si="71"/>
        <v>264</v>
      </c>
      <c r="AO268" s="93">
        <f t="shared" si="70"/>
        <v>15440</v>
      </c>
      <c r="AP268">
        <f t="shared" si="61"/>
        <v>840</v>
      </c>
      <c r="AQ268">
        <f t="shared" si="62"/>
        <v>840</v>
      </c>
      <c r="AR268">
        <f t="shared" si="63"/>
        <v>0</v>
      </c>
      <c r="AS268">
        <f t="shared" si="64"/>
        <v>0</v>
      </c>
      <c r="AT268">
        <f t="shared" si="65"/>
        <v>0</v>
      </c>
      <c r="AU268">
        <f t="shared" si="66"/>
        <v>0</v>
      </c>
      <c r="AV268">
        <f t="shared" si="67"/>
        <v>0</v>
      </c>
      <c r="AW268">
        <f t="shared" si="68"/>
        <v>0</v>
      </c>
      <c r="AX268">
        <f t="shared" si="69"/>
        <v>840</v>
      </c>
    </row>
    <row r="269" spans="33:50">
      <c r="AG269">
        <v>266</v>
      </c>
      <c r="AH269" s="92" t="str">
        <f>IF('Data restructured'!B268=0,"",'Data restructured'!B268)</f>
        <v/>
      </c>
      <c r="AN269" s="120">
        <f t="shared" si="71"/>
        <v>265</v>
      </c>
      <c r="AO269" s="93">
        <f t="shared" si="70"/>
        <v>15450</v>
      </c>
      <c r="AP269">
        <f t="shared" si="61"/>
        <v>850</v>
      </c>
      <c r="AQ269">
        <f t="shared" si="62"/>
        <v>850</v>
      </c>
      <c r="AR269">
        <f t="shared" si="63"/>
        <v>0</v>
      </c>
      <c r="AS269">
        <f t="shared" si="64"/>
        <v>0</v>
      </c>
      <c r="AT269">
        <f t="shared" si="65"/>
        <v>0</v>
      </c>
      <c r="AU269">
        <f t="shared" si="66"/>
        <v>0</v>
      </c>
      <c r="AV269">
        <f t="shared" si="67"/>
        <v>0</v>
      </c>
      <c r="AW269">
        <f t="shared" si="68"/>
        <v>0</v>
      </c>
      <c r="AX269">
        <f t="shared" si="69"/>
        <v>850</v>
      </c>
    </row>
    <row r="270" spans="33:50">
      <c r="AG270">
        <v>267</v>
      </c>
      <c r="AH270" s="92" t="str">
        <f>IF('Data restructured'!B269=0,"",'Data restructured'!B269)</f>
        <v/>
      </c>
      <c r="AN270" s="120">
        <f t="shared" si="71"/>
        <v>266</v>
      </c>
      <c r="AO270" s="93">
        <f t="shared" si="70"/>
        <v>15460</v>
      </c>
      <c r="AP270">
        <f t="shared" si="61"/>
        <v>860</v>
      </c>
      <c r="AQ270">
        <f t="shared" si="62"/>
        <v>860</v>
      </c>
      <c r="AR270">
        <f t="shared" si="63"/>
        <v>0</v>
      </c>
      <c r="AS270">
        <f t="shared" si="64"/>
        <v>0</v>
      </c>
      <c r="AT270">
        <f t="shared" si="65"/>
        <v>0</v>
      </c>
      <c r="AU270">
        <f t="shared" si="66"/>
        <v>0</v>
      </c>
      <c r="AV270">
        <f t="shared" si="67"/>
        <v>0</v>
      </c>
      <c r="AW270">
        <f t="shared" si="68"/>
        <v>0</v>
      </c>
      <c r="AX270">
        <f t="shared" si="69"/>
        <v>860</v>
      </c>
    </row>
    <row r="271" spans="33:50">
      <c r="AG271">
        <v>268</v>
      </c>
      <c r="AH271" s="92" t="str">
        <f>IF('Data restructured'!B270=0,"",'Data restructured'!B270)</f>
        <v/>
      </c>
      <c r="AN271" s="120">
        <f t="shared" si="71"/>
        <v>267</v>
      </c>
      <c r="AO271" s="93">
        <f t="shared" si="70"/>
        <v>15470</v>
      </c>
      <c r="AP271">
        <f t="shared" si="61"/>
        <v>870</v>
      </c>
      <c r="AQ271">
        <f t="shared" si="62"/>
        <v>870</v>
      </c>
      <c r="AR271">
        <f t="shared" si="63"/>
        <v>0</v>
      </c>
      <c r="AS271">
        <f t="shared" si="64"/>
        <v>0</v>
      </c>
      <c r="AT271">
        <f t="shared" si="65"/>
        <v>0</v>
      </c>
      <c r="AU271">
        <f t="shared" si="66"/>
        <v>0</v>
      </c>
      <c r="AV271">
        <f t="shared" si="67"/>
        <v>0</v>
      </c>
      <c r="AW271">
        <f t="shared" si="68"/>
        <v>0</v>
      </c>
      <c r="AX271">
        <f t="shared" si="69"/>
        <v>870</v>
      </c>
    </row>
    <row r="272" spans="33:50">
      <c r="AG272">
        <v>269</v>
      </c>
      <c r="AH272" s="92" t="str">
        <f>IF('Data restructured'!B271=0,"",'Data restructured'!B271)</f>
        <v/>
      </c>
      <c r="AN272" s="120">
        <f t="shared" si="71"/>
        <v>268</v>
      </c>
      <c r="AO272" s="93">
        <f t="shared" si="70"/>
        <v>15480</v>
      </c>
      <c r="AP272">
        <f t="shared" si="61"/>
        <v>880</v>
      </c>
      <c r="AQ272">
        <f t="shared" si="62"/>
        <v>880</v>
      </c>
      <c r="AR272">
        <f t="shared" si="63"/>
        <v>0</v>
      </c>
      <c r="AS272">
        <f t="shared" si="64"/>
        <v>0</v>
      </c>
      <c r="AT272">
        <f t="shared" si="65"/>
        <v>0</v>
      </c>
      <c r="AU272">
        <f t="shared" si="66"/>
        <v>0</v>
      </c>
      <c r="AV272">
        <f t="shared" si="67"/>
        <v>0</v>
      </c>
      <c r="AW272">
        <f t="shared" si="68"/>
        <v>0</v>
      </c>
      <c r="AX272">
        <f t="shared" si="69"/>
        <v>880</v>
      </c>
    </row>
    <row r="273" spans="33:50">
      <c r="AG273">
        <v>270</v>
      </c>
      <c r="AH273" s="92" t="str">
        <f>IF('Data restructured'!B272=0,"",'Data restructured'!B272)</f>
        <v/>
      </c>
      <c r="AN273" s="120">
        <f t="shared" si="71"/>
        <v>269</v>
      </c>
      <c r="AO273" s="93">
        <f t="shared" si="70"/>
        <v>15490</v>
      </c>
      <c r="AP273">
        <f t="shared" si="61"/>
        <v>890</v>
      </c>
      <c r="AQ273">
        <f t="shared" si="62"/>
        <v>890</v>
      </c>
      <c r="AR273">
        <f t="shared" si="63"/>
        <v>0</v>
      </c>
      <c r="AS273">
        <f t="shared" si="64"/>
        <v>0</v>
      </c>
      <c r="AT273">
        <f t="shared" si="65"/>
        <v>0</v>
      </c>
      <c r="AU273">
        <f t="shared" si="66"/>
        <v>0</v>
      </c>
      <c r="AV273">
        <f t="shared" si="67"/>
        <v>0</v>
      </c>
      <c r="AW273">
        <f t="shared" si="68"/>
        <v>0</v>
      </c>
      <c r="AX273">
        <f t="shared" si="69"/>
        <v>890</v>
      </c>
    </row>
    <row r="274" spans="33:50">
      <c r="AG274">
        <v>271</v>
      </c>
      <c r="AH274" s="92" t="str">
        <f>IF('Data restructured'!B273=0,"",'Data restructured'!B273)</f>
        <v/>
      </c>
      <c r="AN274" s="120">
        <f t="shared" si="71"/>
        <v>270</v>
      </c>
      <c r="AO274" s="93">
        <f t="shared" si="70"/>
        <v>15500</v>
      </c>
      <c r="AP274">
        <f t="shared" si="61"/>
        <v>900</v>
      </c>
      <c r="AQ274">
        <f t="shared" si="62"/>
        <v>900</v>
      </c>
      <c r="AR274">
        <f t="shared" si="63"/>
        <v>0</v>
      </c>
      <c r="AS274">
        <f t="shared" si="64"/>
        <v>0</v>
      </c>
      <c r="AT274">
        <f t="shared" si="65"/>
        <v>0</v>
      </c>
      <c r="AU274">
        <f t="shared" si="66"/>
        <v>0</v>
      </c>
      <c r="AV274">
        <f t="shared" si="67"/>
        <v>0</v>
      </c>
      <c r="AW274">
        <f t="shared" si="68"/>
        <v>0</v>
      </c>
      <c r="AX274">
        <f t="shared" si="69"/>
        <v>900</v>
      </c>
    </row>
    <row r="275" spans="33:50">
      <c r="AG275">
        <v>272</v>
      </c>
      <c r="AH275" s="92" t="str">
        <f>IF('Data restructured'!B274=0,"",'Data restructured'!B274)</f>
        <v/>
      </c>
      <c r="AN275" s="120">
        <f t="shared" si="71"/>
        <v>271</v>
      </c>
      <c r="AO275" s="93">
        <f t="shared" si="70"/>
        <v>15510</v>
      </c>
      <c r="AP275">
        <f t="shared" si="61"/>
        <v>910</v>
      </c>
      <c r="AQ275">
        <f t="shared" si="62"/>
        <v>910</v>
      </c>
      <c r="AR275">
        <f t="shared" si="63"/>
        <v>0</v>
      </c>
      <c r="AS275">
        <f t="shared" si="64"/>
        <v>0</v>
      </c>
      <c r="AT275">
        <f t="shared" si="65"/>
        <v>0</v>
      </c>
      <c r="AU275">
        <f t="shared" si="66"/>
        <v>0</v>
      </c>
      <c r="AV275">
        <f t="shared" si="67"/>
        <v>0</v>
      </c>
      <c r="AW275">
        <f t="shared" si="68"/>
        <v>0</v>
      </c>
      <c r="AX275">
        <f t="shared" si="69"/>
        <v>910</v>
      </c>
    </row>
    <row r="276" spans="33:50">
      <c r="AG276">
        <v>273</v>
      </c>
      <c r="AH276" s="92" t="str">
        <f>IF('Data restructured'!B275=0,"",'Data restructured'!B275)</f>
        <v/>
      </c>
      <c r="AN276" s="120">
        <f t="shared" si="71"/>
        <v>272</v>
      </c>
      <c r="AO276" s="93">
        <f t="shared" si="70"/>
        <v>15520</v>
      </c>
      <c r="AP276">
        <f t="shared" si="61"/>
        <v>920</v>
      </c>
      <c r="AQ276">
        <f t="shared" si="62"/>
        <v>920</v>
      </c>
      <c r="AR276">
        <f t="shared" si="63"/>
        <v>0</v>
      </c>
      <c r="AS276">
        <f t="shared" si="64"/>
        <v>0</v>
      </c>
      <c r="AT276">
        <f t="shared" si="65"/>
        <v>0</v>
      </c>
      <c r="AU276">
        <f t="shared" si="66"/>
        <v>0</v>
      </c>
      <c r="AV276">
        <f t="shared" si="67"/>
        <v>0</v>
      </c>
      <c r="AW276">
        <f t="shared" si="68"/>
        <v>0</v>
      </c>
      <c r="AX276">
        <f t="shared" si="69"/>
        <v>920</v>
      </c>
    </row>
    <row r="277" spans="33:50">
      <c r="AG277">
        <v>274</v>
      </c>
      <c r="AH277" s="92" t="str">
        <f>IF('Data restructured'!B276=0,"",'Data restructured'!B276)</f>
        <v/>
      </c>
      <c r="AN277" s="120">
        <f t="shared" si="71"/>
        <v>273</v>
      </c>
      <c r="AO277" s="93">
        <f t="shared" si="70"/>
        <v>15530</v>
      </c>
      <c r="AP277">
        <f t="shared" si="61"/>
        <v>930</v>
      </c>
      <c r="AQ277">
        <f t="shared" si="62"/>
        <v>930</v>
      </c>
      <c r="AR277">
        <f t="shared" si="63"/>
        <v>0</v>
      </c>
      <c r="AS277">
        <f t="shared" si="64"/>
        <v>0</v>
      </c>
      <c r="AT277">
        <f t="shared" si="65"/>
        <v>0</v>
      </c>
      <c r="AU277">
        <f t="shared" si="66"/>
        <v>0</v>
      </c>
      <c r="AV277">
        <f t="shared" si="67"/>
        <v>0</v>
      </c>
      <c r="AW277">
        <f t="shared" si="68"/>
        <v>0</v>
      </c>
      <c r="AX277">
        <f t="shared" si="69"/>
        <v>930</v>
      </c>
    </row>
    <row r="278" spans="33:50">
      <c r="AG278">
        <v>275</v>
      </c>
      <c r="AH278" s="92" t="str">
        <f>IF('Data restructured'!B277=0,"",'Data restructured'!B277)</f>
        <v/>
      </c>
      <c r="AN278" s="120">
        <f t="shared" si="71"/>
        <v>274</v>
      </c>
      <c r="AO278" s="93">
        <f t="shared" si="70"/>
        <v>15540</v>
      </c>
      <c r="AP278">
        <f t="shared" si="61"/>
        <v>940</v>
      </c>
      <c r="AQ278">
        <f t="shared" si="62"/>
        <v>940</v>
      </c>
      <c r="AR278">
        <f t="shared" si="63"/>
        <v>0</v>
      </c>
      <c r="AS278">
        <f t="shared" si="64"/>
        <v>0</v>
      </c>
      <c r="AT278">
        <f t="shared" si="65"/>
        <v>0</v>
      </c>
      <c r="AU278">
        <f t="shared" si="66"/>
        <v>0</v>
      </c>
      <c r="AV278">
        <f t="shared" si="67"/>
        <v>0</v>
      </c>
      <c r="AW278">
        <f t="shared" si="68"/>
        <v>0</v>
      </c>
      <c r="AX278">
        <f t="shared" si="69"/>
        <v>940</v>
      </c>
    </row>
    <row r="279" spans="33:50">
      <c r="AG279">
        <v>276</v>
      </c>
      <c r="AH279" s="92" t="str">
        <f>IF('Data restructured'!B278=0,"",'Data restructured'!B278)</f>
        <v/>
      </c>
      <c r="AN279" s="120">
        <f t="shared" si="71"/>
        <v>275</v>
      </c>
      <c r="AO279" s="93">
        <f t="shared" si="70"/>
        <v>15550</v>
      </c>
      <c r="AP279">
        <f t="shared" si="61"/>
        <v>950</v>
      </c>
      <c r="AQ279">
        <f t="shared" si="62"/>
        <v>950</v>
      </c>
      <c r="AR279">
        <f t="shared" si="63"/>
        <v>0</v>
      </c>
      <c r="AS279">
        <f t="shared" si="64"/>
        <v>0</v>
      </c>
      <c r="AT279">
        <f t="shared" si="65"/>
        <v>0</v>
      </c>
      <c r="AU279">
        <f t="shared" si="66"/>
        <v>0</v>
      </c>
      <c r="AV279">
        <f t="shared" si="67"/>
        <v>0</v>
      </c>
      <c r="AW279">
        <f t="shared" si="68"/>
        <v>0</v>
      </c>
      <c r="AX279">
        <f t="shared" si="69"/>
        <v>950</v>
      </c>
    </row>
    <row r="280" spans="33:50">
      <c r="AG280">
        <v>277</v>
      </c>
      <c r="AH280" s="92" t="str">
        <f>IF('Data restructured'!B279=0,"",'Data restructured'!B279)</f>
        <v/>
      </c>
      <c r="AN280" s="120">
        <f t="shared" si="71"/>
        <v>276</v>
      </c>
      <c r="AO280" s="93">
        <f t="shared" si="70"/>
        <v>15560</v>
      </c>
      <c r="AP280">
        <f t="shared" si="61"/>
        <v>960</v>
      </c>
      <c r="AQ280">
        <f t="shared" si="62"/>
        <v>960</v>
      </c>
      <c r="AR280">
        <f t="shared" si="63"/>
        <v>0</v>
      </c>
      <c r="AS280">
        <f t="shared" si="64"/>
        <v>0</v>
      </c>
      <c r="AT280">
        <f t="shared" si="65"/>
        <v>0</v>
      </c>
      <c r="AU280">
        <f t="shared" si="66"/>
        <v>0</v>
      </c>
      <c r="AV280">
        <f t="shared" si="67"/>
        <v>0</v>
      </c>
      <c r="AW280">
        <f t="shared" si="68"/>
        <v>0</v>
      </c>
      <c r="AX280">
        <f t="shared" si="69"/>
        <v>960</v>
      </c>
    </row>
    <row r="281" spans="33:50">
      <c r="AG281">
        <v>278</v>
      </c>
      <c r="AH281" s="92" t="str">
        <f>IF('Data restructured'!B280=0,"",'Data restructured'!B280)</f>
        <v/>
      </c>
      <c r="AN281" s="120">
        <f t="shared" si="71"/>
        <v>277</v>
      </c>
      <c r="AO281" s="93">
        <f t="shared" si="70"/>
        <v>15570</v>
      </c>
      <c r="AP281">
        <f t="shared" si="61"/>
        <v>970</v>
      </c>
      <c r="AQ281">
        <f t="shared" si="62"/>
        <v>970</v>
      </c>
      <c r="AR281">
        <f t="shared" si="63"/>
        <v>0</v>
      </c>
      <c r="AS281">
        <f t="shared" si="64"/>
        <v>0</v>
      </c>
      <c r="AT281">
        <f t="shared" si="65"/>
        <v>0</v>
      </c>
      <c r="AU281">
        <f t="shared" si="66"/>
        <v>0</v>
      </c>
      <c r="AV281">
        <f t="shared" si="67"/>
        <v>0</v>
      </c>
      <c r="AW281">
        <f t="shared" si="68"/>
        <v>0</v>
      </c>
      <c r="AX281">
        <f t="shared" si="69"/>
        <v>970</v>
      </c>
    </row>
    <row r="282" spans="33:50">
      <c r="AG282">
        <v>279</v>
      </c>
      <c r="AH282" s="92" t="str">
        <f>IF('Data restructured'!B281=0,"",'Data restructured'!B281)</f>
        <v/>
      </c>
      <c r="AN282" s="120">
        <f t="shared" si="71"/>
        <v>278</v>
      </c>
      <c r="AO282" s="93">
        <f t="shared" si="70"/>
        <v>15580</v>
      </c>
      <c r="AP282">
        <f t="shared" si="61"/>
        <v>980</v>
      </c>
      <c r="AQ282">
        <f t="shared" si="62"/>
        <v>980</v>
      </c>
      <c r="AR282">
        <f t="shared" si="63"/>
        <v>0</v>
      </c>
      <c r="AS282">
        <f t="shared" si="64"/>
        <v>0</v>
      </c>
      <c r="AT282">
        <f t="shared" si="65"/>
        <v>0</v>
      </c>
      <c r="AU282">
        <f t="shared" si="66"/>
        <v>0</v>
      </c>
      <c r="AV282">
        <f t="shared" si="67"/>
        <v>0</v>
      </c>
      <c r="AW282">
        <f t="shared" si="68"/>
        <v>0</v>
      </c>
      <c r="AX282">
        <f t="shared" si="69"/>
        <v>980</v>
      </c>
    </row>
    <row r="283" spans="33:50">
      <c r="AG283">
        <v>280</v>
      </c>
      <c r="AH283" s="92" t="str">
        <f>IF('Data restructured'!B282=0,"",'Data restructured'!B282)</f>
        <v/>
      </c>
      <c r="AN283" s="120">
        <f t="shared" si="71"/>
        <v>279</v>
      </c>
      <c r="AO283" s="93">
        <f t="shared" si="70"/>
        <v>15590</v>
      </c>
      <c r="AP283">
        <f t="shared" si="61"/>
        <v>990</v>
      </c>
      <c r="AQ283">
        <f t="shared" si="62"/>
        <v>990</v>
      </c>
      <c r="AR283">
        <f t="shared" si="63"/>
        <v>0</v>
      </c>
      <c r="AS283">
        <f t="shared" si="64"/>
        <v>0</v>
      </c>
      <c r="AT283">
        <f t="shared" si="65"/>
        <v>0</v>
      </c>
      <c r="AU283">
        <f t="shared" si="66"/>
        <v>0</v>
      </c>
      <c r="AV283">
        <f t="shared" si="67"/>
        <v>0</v>
      </c>
      <c r="AW283">
        <f t="shared" si="68"/>
        <v>0</v>
      </c>
      <c r="AX283">
        <f t="shared" si="69"/>
        <v>990</v>
      </c>
    </row>
    <row r="284" spans="33:50">
      <c r="AG284">
        <v>281</v>
      </c>
      <c r="AH284" s="92" t="str">
        <f>IF('Data restructured'!B283=0,"",'Data restructured'!B283)</f>
        <v/>
      </c>
      <c r="AN284" s="120">
        <f t="shared" si="71"/>
        <v>280</v>
      </c>
      <c r="AO284" s="93">
        <f t="shared" si="70"/>
        <v>15600</v>
      </c>
      <c r="AP284">
        <f t="shared" si="61"/>
        <v>1000</v>
      </c>
      <c r="AQ284">
        <f t="shared" si="62"/>
        <v>1000</v>
      </c>
      <c r="AR284">
        <f t="shared" si="63"/>
        <v>0</v>
      </c>
      <c r="AS284">
        <f t="shared" si="64"/>
        <v>0</v>
      </c>
      <c r="AT284">
        <f t="shared" si="65"/>
        <v>0</v>
      </c>
      <c r="AU284">
        <f t="shared" si="66"/>
        <v>0</v>
      </c>
      <c r="AV284">
        <f t="shared" si="67"/>
        <v>0</v>
      </c>
      <c r="AW284">
        <f t="shared" si="68"/>
        <v>0</v>
      </c>
      <c r="AX284">
        <f t="shared" si="69"/>
        <v>1000</v>
      </c>
    </row>
    <row r="285" spans="33:50">
      <c r="AG285">
        <v>282</v>
      </c>
      <c r="AH285" s="92" t="str">
        <f>IF('Data restructured'!B284=0,"",'Data restructured'!B284)</f>
        <v/>
      </c>
      <c r="AN285" s="120">
        <f t="shared" si="71"/>
        <v>281</v>
      </c>
      <c r="AO285" s="93">
        <f t="shared" si="70"/>
        <v>15610</v>
      </c>
      <c r="AP285">
        <f t="shared" si="61"/>
        <v>1010</v>
      </c>
      <c r="AQ285">
        <f t="shared" si="62"/>
        <v>1010</v>
      </c>
      <c r="AR285">
        <f t="shared" si="63"/>
        <v>0</v>
      </c>
      <c r="AS285">
        <f t="shared" si="64"/>
        <v>0</v>
      </c>
      <c r="AT285">
        <f t="shared" si="65"/>
        <v>0</v>
      </c>
      <c r="AU285">
        <f t="shared" si="66"/>
        <v>0</v>
      </c>
      <c r="AV285">
        <f t="shared" si="67"/>
        <v>0</v>
      </c>
      <c r="AW285">
        <f t="shared" si="68"/>
        <v>0</v>
      </c>
      <c r="AX285">
        <f t="shared" si="69"/>
        <v>1010</v>
      </c>
    </row>
    <row r="286" spans="33:50">
      <c r="AG286">
        <v>283</v>
      </c>
      <c r="AH286" s="92" t="str">
        <f>IF('Data restructured'!B285=0,"",'Data restructured'!B285)</f>
        <v/>
      </c>
      <c r="AN286" s="120">
        <f t="shared" si="71"/>
        <v>282</v>
      </c>
      <c r="AO286" s="93">
        <f t="shared" si="70"/>
        <v>15620</v>
      </c>
      <c r="AP286">
        <f t="shared" si="61"/>
        <v>1020</v>
      </c>
      <c r="AQ286">
        <f t="shared" si="62"/>
        <v>1020</v>
      </c>
      <c r="AR286">
        <f t="shared" si="63"/>
        <v>0</v>
      </c>
      <c r="AS286">
        <f t="shared" si="64"/>
        <v>0</v>
      </c>
      <c r="AT286">
        <f t="shared" si="65"/>
        <v>0</v>
      </c>
      <c r="AU286">
        <f t="shared" si="66"/>
        <v>0</v>
      </c>
      <c r="AV286">
        <f t="shared" si="67"/>
        <v>0</v>
      </c>
      <c r="AW286">
        <f t="shared" si="68"/>
        <v>0</v>
      </c>
      <c r="AX286">
        <f t="shared" si="69"/>
        <v>1020</v>
      </c>
    </row>
    <row r="287" spans="33:50">
      <c r="AG287">
        <v>284</v>
      </c>
      <c r="AH287" s="92" t="str">
        <f>IF('Data restructured'!B286=0,"",'Data restructured'!B286)</f>
        <v/>
      </c>
      <c r="AN287" s="120">
        <f t="shared" si="71"/>
        <v>283</v>
      </c>
      <c r="AO287" s="93">
        <f t="shared" si="70"/>
        <v>15630</v>
      </c>
      <c r="AP287">
        <f t="shared" si="61"/>
        <v>1030</v>
      </c>
      <c r="AQ287">
        <f t="shared" si="62"/>
        <v>1030</v>
      </c>
      <c r="AR287">
        <f t="shared" si="63"/>
        <v>0</v>
      </c>
      <c r="AS287">
        <f t="shared" si="64"/>
        <v>0</v>
      </c>
      <c r="AT287">
        <f t="shared" si="65"/>
        <v>0</v>
      </c>
      <c r="AU287">
        <f t="shared" si="66"/>
        <v>0</v>
      </c>
      <c r="AV287">
        <f t="shared" si="67"/>
        <v>0</v>
      </c>
      <c r="AW287">
        <f t="shared" si="68"/>
        <v>0</v>
      </c>
      <c r="AX287">
        <f t="shared" si="69"/>
        <v>1030</v>
      </c>
    </row>
    <row r="288" spans="33:50">
      <c r="AG288">
        <v>285</v>
      </c>
      <c r="AH288" s="92" t="str">
        <f>IF('Data restructured'!B287=0,"",'Data restructured'!B287)</f>
        <v/>
      </c>
      <c r="AN288" s="120">
        <f t="shared" si="71"/>
        <v>284</v>
      </c>
      <c r="AO288" s="93">
        <f t="shared" si="70"/>
        <v>15640</v>
      </c>
      <c r="AP288">
        <f t="shared" si="61"/>
        <v>1040</v>
      </c>
      <c r="AQ288">
        <f t="shared" si="62"/>
        <v>1040</v>
      </c>
      <c r="AR288">
        <f t="shared" si="63"/>
        <v>0</v>
      </c>
      <c r="AS288">
        <f t="shared" si="64"/>
        <v>0</v>
      </c>
      <c r="AT288">
        <f t="shared" si="65"/>
        <v>0</v>
      </c>
      <c r="AU288">
        <f t="shared" si="66"/>
        <v>0</v>
      </c>
      <c r="AV288">
        <f t="shared" si="67"/>
        <v>0</v>
      </c>
      <c r="AW288">
        <f t="shared" si="68"/>
        <v>0</v>
      </c>
      <c r="AX288">
        <f t="shared" si="69"/>
        <v>1040</v>
      </c>
    </row>
    <row r="289" spans="33:50">
      <c r="AG289">
        <v>286</v>
      </c>
      <c r="AH289" s="92" t="str">
        <f>IF('Data restructured'!B288=0,"",'Data restructured'!B288)</f>
        <v/>
      </c>
      <c r="AN289" s="120">
        <f t="shared" si="71"/>
        <v>285</v>
      </c>
      <c r="AO289" s="93">
        <f t="shared" si="70"/>
        <v>15650</v>
      </c>
      <c r="AP289">
        <f t="shared" si="61"/>
        <v>1050</v>
      </c>
      <c r="AQ289">
        <f t="shared" si="62"/>
        <v>1050</v>
      </c>
      <c r="AR289">
        <f t="shared" si="63"/>
        <v>0</v>
      </c>
      <c r="AS289">
        <f t="shared" si="64"/>
        <v>0</v>
      </c>
      <c r="AT289">
        <f t="shared" si="65"/>
        <v>0</v>
      </c>
      <c r="AU289">
        <f t="shared" si="66"/>
        <v>0</v>
      </c>
      <c r="AV289">
        <f t="shared" si="67"/>
        <v>0</v>
      </c>
      <c r="AW289">
        <f t="shared" si="68"/>
        <v>0</v>
      </c>
      <c r="AX289">
        <f t="shared" si="69"/>
        <v>1050</v>
      </c>
    </row>
    <row r="290" spans="33:50">
      <c r="AG290">
        <v>287</v>
      </c>
      <c r="AH290" s="92" t="str">
        <f>IF('Data restructured'!B289=0,"",'Data restructured'!B289)</f>
        <v/>
      </c>
      <c r="AN290" s="120">
        <f t="shared" si="71"/>
        <v>286</v>
      </c>
      <c r="AO290" s="93">
        <f t="shared" si="70"/>
        <v>15660</v>
      </c>
      <c r="AP290">
        <f t="shared" si="61"/>
        <v>1060</v>
      </c>
      <c r="AQ290">
        <f t="shared" si="62"/>
        <v>1060</v>
      </c>
      <c r="AR290">
        <f t="shared" si="63"/>
        <v>0</v>
      </c>
      <c r="AS290">
        <f t="shared" si="64"/>
        <v>0</v>
      </c>
      <c r="AT290">
        <f t="shared" si="65"/>
        <v>0</v>
      </c>
      <c r="AU290">
        <f t="shared" si="66"/>
        <v>0</v>
      </c>
      <c r="AV290">
        <f t="shared" si="67"/>
        <v>0</v>
      </c>
      <c r="AW290">
        <f t="shared" si="68"/>
        <v>0</v>
      </c>
      <c r="AX290">
        <f t="shared" si="69"/>
        <v>1060</v>
      </c>
    </row>
    <row r="291" spans="33:50">
      <c r="AG291">
        <v>288</v>
      </c>
      <c r="AH291" s="92" t="str">
        <f>IF('Data restructured'!B290=0,"",'Data restructured'!B290)</f>
        <v/>
      </c>
      <c r="AN291" s="120">
        <f t="shared" si="71"/>
        <v>287</v>
      </c>
      <c r="AO291" s="93">
        <f t="shared" si="70"/>
        <v>15670</v>
      </c>
      <c r="AP291">
        <f t="shared" si="61"/>
        <v>1070</v>
      </c>
      <c r="AQ291">
        <f t="shared" si="62"/>
        <v>1070</v>
      </c>
      <c r="AR291">
        <f t="shared" si="63"/>
        <v>0</v>
      </c>
      <c r="AS291">
        <f t="shared" si="64"/>
        <v>0</v>
      </c>
      <c r="AT291">
        <f t="shared" si="65"/>
        <v>0</v>
      </c>
      <c r="AU291">
        <f t="shared" si="66"/>
        <v>0</v>
      </c>
      <c r="AV291">
        <f t="shared" si="67"/>
        <v>0</v>
      </c>
      <c r="AW291">
        <f t="shared" si="68"/>
        <v>0</v>
      </c>
      <c r="AX291">
        <f t="shared" si="69"/>
        <v>1070</v>
      </c>
    </row>
    <row r="292" spans="33:50">
      <c r="AG292">
        <v>289</v>
      </c>
      <c r="AH292" s="92" t="str">
        <f>IF('Data restructured'!B291=0,"",'Data restructured'!B291)</f>
        <v/>
      </c>
      <c r="AN292" s="120">
        <f t="shared" si="71"/>
        <v>288</v>
      </c>
      <c r="AO292" s="93">
        <f t="shared" si="70"/>
        <v>15680</v>
      </c>
      <c r="AP292">
        <f t="shared" si="61"/>
        <v>1080</v>
      </c>
      <c r="AQ292">
        <f t="shared" si="62"/>
        <v>1080</v>
      </c>
      <c r="AR292">
        <f t="shared" si="63"/>
        <v>0</v>
      </c>
      <c r="AS292">
        <f t="shared" si="64"/>
        <v>0</v>
      </c>
      <c r="AT292">
        <f t="shared" si="65"/>
        <v>0</v>
      </c>
      <c r="AU292">
        <f t="shared" si="66"/>
        <v>0</v>
      </c>
      <c r="AV292">
        <f t="shared" si="67"/>
        <v>0</v>
      </c>
      <c r="AW292">
        <f t="shared" si="68"/>
        <v>0</v>
      </c>
      <c r="AX292">
        <f t="shared" si="69"/>
        <v>1080</v>
      </c>
    </row>
    <row r="293" spans="33:50">
      <c r="AG293">
        <v>290</v>
      </c>
      <c r="AH293" s="92" t="str">
        <f>IF('Data restructured'!B292=0,"",'Data restructured'!B292)</f>
        <v/>
      </c>
      <c r="AN293" s="120">
        <f t="shared" si="71"/>
        <v>289</v>
      </c>
      <c r="AO293" s="93">
        <f t="shared" si="70"/>
        <v>15690</v>
      </c>
      <c r="AP293">
        <f t="shared" si="61"/>
        <v>1090</v>
      </c>
      <c r="AQ293">
        <f t="shared" si="62"/>
        <v>1090</v>
      </c>
      <c r="AR293">
        <f t="shared" si="63"/>
        <v>0</v>
      </c>
      <c r="AS293">
        <f t="shared" si="64"/>
        <v>0</v>
      </c>
      <c r="AT293">
        <f t="shared" si="65"/>
        <v>0</v>
      </c>
      <c r="AU293">
        <f t="shared" si="66"/>
        <v>0</v>
      </c>
      <c r="AV293">
        <f t="shared" si="67"/>
        <v>0</v>
      </c>
      <c r="AW293">
        <f t="shared" si="68"/>
        <v>0</v>
      </c>
      <c r="AX293">
        <f t="shared" si="69"/>
        <v>1090</v>
      </c>
    </row>
    <row r="294" spans="33:50">
      <c r="AG294">
        <v>291</v>
      </c>
      <c r="AH294" s="92" t="str">
        <f>IF('Data restructured'!B293=0,"",'Data restructured'!B293)</f>
        <v/>
      </c>
      <c r="AN294" s="120">
        <f t="shared" si="71"/>
        <v>290</v>
      </c>
      <c r="AO294" s="93">
        <f t="shared" si="70"/>
        <v>15700</v>
      </c>
      <c r="AP294">
        <f t="shared" si="61"/>
        <v>1100</v>
      </c>
      <c r="AQ294">
        <f t="shared" si="62"/>
        <v>1100</v>
      </c>
      <c r="AR294">
        <f t="shared" si="63"/>
        <v>0</v>
      </c>
      <c r="AS294">
        <f t="shared" si="64"/>
        <v>0</v>
      </c>
      <c r="AT294">
        <f t="shared" si="65"/>
        <v>0</v>
      </c>
      <c r="AU294">
        <f t="shared" si="66"/>
        <v>0</v>
      </c>
      <c r="AV294">
        <f t="shared" si="67"/>
        <v>0</v>
      </c>
      <c r="AW294">
        <f t="shared" si="68"/>
        <v>0</v>
      </c>
      <c r="AX294">
        <f t="shared" si="69"/>
        <v>1100</v>
      </c>
    </row>
    <row r="295" spans="33:50">
      <c r="AG295">
        <v>292</v>
      </c>
      <c r="AH295" s="92" t="str">
        <f>IF('Data restructured'!B294=0,"",'Data restructured'!B294)</f>
        <v/>
      </c>
      <c r="AN295" s="120">
        <f t="shared" si="71"/>
        <v>291</v>
      </c>
      <c r="AO295" s="93">
        <f t="shared" si="70"/>
        <v>15710</v>
      </c>
      <c r="AP295">
        <f t="shared" si="61"/>
        <v>1110</v>
      </c>
      <c r="AQ295">
        <f t="shared" si="62"/>
        <v>1110</v>
      </c>
      <c r="AR295">
        <f t="shared" si="63"/>
        <v>0</v>
      </c>
      <c r="AS295">
        <f t="shared" si="64"/>
        <v>0</v>
      </c>
      <c r="AT295">
        <f t="shared" si="65"/>
        <v>0</v>
      </c>
      <c r="AU295">
        <f t="shared" si="66"/>
        <v>0</v>
      </c>
      <c r="AV295">
        <f t="shared" si="67"/>
        <v>0</v>
      </c>
      <c r="AW295">
        <f t="shared" si="68"/>
        <v>0</v>
      </c>
      <c r="AX295">
        <f t="shared" si="69"/>
        <v>1110</v>
      </c>
    </row>
    <row r="296" spans="33:50">
      <c r="AG296">
        <v>293</v>
      </c>
      <c r="AH296" s="92" t="str">
        <f>IF('Data restructured'!B295=0,"",'Data restructured'!B295)</f>
        <v/>
      </c>
      <c r="AN296" s="120">
        <f t="shared" si="71"/>
        <v>292</v>
      </c>
      <c r="AO296" s="93">
        <f t="shared" si="70"/>
        <v>15720</v>
      </c>
      <c r="AP296">
        <f t="shared" si="61"/>
        <v>1120</v>
      </c>
      <c r="AQ296">
        <f t="shared" si="62"/>
        <v>1120</v>
      </c>
      <c r="AR296">
        <f t="shared" si="63"/>
        <v>0</v>
      </c>
      <c r="AS296">
        <f t="shared" si="64"/>
        <v>0</v>
      </c>
      <c r="AT296">
        <f t="shared" si="65"/>
        <v>0</v>
      </c>
      <c r="AU296">
        <f t="shared" si="66"/>
        <v>0</v>
      </c>
      <c r="AV296">
        <f t="shared" si="67"/>
        <v>0</v>
      </c>
      <c r="AW296">
        <f t="shared" si="68"/>
        <v>0</v>
      </c>
      <c r="AX296">
        <f t="shared" si="69"/>
        <v>1120</v>
      </c>
    </row>
    <row r="297" spans="33:50">
      <c r="AG297">
        <v>294</v>
      </c>
      <c r="AH297" s="92" t="str">
        <f>IF('Data restructured'!B296=0,"",'Data restructured'!B296)</f>
        <v/>
      </c>
      <c r="AN297" s="120">
        <f t="shared" si="71"/>
        <v>293</v>
      </c>
      <c r="AO297" s="93">
        <f t="shared" si="70"/>
        <v>15730</v>
      </c>
      <c r="AP297">
        <f t="shared" si="61"/>
        <v>1130</v>
      </c>
      <c r="AQ297">
        <f t="shared" si="62"/>
        <v>1130</v>
      </c>
      <c r="AR297">
        <f t="shared" si="63"/>
        <v>0</v>
      </c>
      <c r="AS297">
        <f t="shared" si="64"/>
        <v>0</v>
      </c>
      <c r="AT297">
        <f t="shared" si="65"/>
        <v>0</v>
      </c>
      <c r="AU297">
        <f t="shared" si="66"/>
        <v>0</v>
      </c>
      <c r="AV297">
        <f t="shared" si="67"/>
        <v>0</v>
      </c>
      <c r="AW297">
        <f t="shared" si="68"/>
        <v>0</v>
      </c>
      <c r="AX297">
        <f t="shared" si="69"/>
        <v>1130</v>
      </c>
    </row>
    <row r="298" spans="33:50">
      <c r="AG298">
        <v>295</v>
      </c>
      <c r="AH298" s="92" t="str">
        <f>IF('Data restructured'!B297=0,"",'Data restructured'!B297)</f>
        <v/>
      </c>
      <c r="AN298" s="120">
        <f t="shared" si="71"/>
        <v>294</v>
      </c>
      <c r="AO298" s="93">
        <f t="shared" si="70"/>
        <v>15740</v>
      </c>
      <c r="AP298">
        <f t="shared" si="61"/>
        <v>1140</v>
      </c>
      <c r="AQ298">
        <f t="shared" si="62"/>
        <v>1140</v>
      </c>
      <c r="AR298">
        <f t="shared" si="63"/>
        <v>0</v>
      </c>
      <c r="AS298">
        <f t="shared" si="64"/>
        <v>0</v>
      </c>
      <c r="AT298">
        <f t="shared" si="65"/>
        <v>0</v>
      </c>
      <c r="AU298">
        <f t="shared" si="66"/>
        <v>0</v>
      </c>
      <c r="AV298">
        <f t="shared" si="67"/>
        <v>0</v>
      </c>
      <c r="AW298">
        <f t="shared" si="68"/>
        <v>0</v>
      </c>
      <c r="AX298">
        <f t="shared" si="69"/>
        <v>1140</v>
      </c>
    </row>
    <row r="299" spans="33:50">
      <c r="AG299">
        <v>296</v>
      </c>
      <c r="AH299" s="92" t="str">
        <f>IF('Data restructured'!B298=0,"",'Data restructured'!B298)</f>
        <v/>
      </c>
      <c r="AN299" s="120">
        <f t="shared" si="71"/>
        <v>295</v>
      </c>
      <c r="AO299" s="93">
        <f t="shared" si="70"/>
        <v>15750</v>
      </c>
      <c r="AP299">
        <f t="shared" si="61"/>
        <v>1150</v>
      </c>
      <c r="AQ299">
        <f t="shared" si="62"/>
        <v>1150</v>
      </c>
      <c r="AR299">
        <f t="shared" si="63"/>
        <v>0</v>
      </c>
      <c r="AS299">
        <f t="shared" si="64"/>
        <v>0</v>
      </c>
      <c r="AT299">
        <f t="shared" si="65"/>
        <v>0</v>
      </c>
      <c r="AU299">
        <f t="shared" si="66"/>
        <v>0</v>
      </c>
      <c r="AV299">
        <f t="shared" si="67"/>
        <v>0</v>
      </c>
      <c r="AW299">
        <f t="shared" si="68"/>
        <v>0</v>
      </c>
      <c r="AX299">
        <f t="shared" si="69"/>
        <v>1150</v>
      </c>
    </row>
    <row r="300" spans="33:50">
      <c r="AG300">
        <v>297</v>
      </c>
      <c r="AH300" s="92" t="str">
        <f>IF('Data restructured'!B299=0,"",'Data restructured'!B299)</f>
        <v/>
      </c>
      <c r="AN300" s="120">
        <f t="shared" si="71"/>
        <v>296</v>
      </c>
      <c r="AO300" s="93">
        <f t="shared" si="70"/>
        <v>15760</v>
      </c>
      <c r="AP300">
        <f t="shared" si="61"/>
        <v>1160</v>
      </c>
      <c r="AQ300">
        <f t="shared" si="62"/>
        <v>1160</v>
      </c>
      <c r="AR300">
        <f t="shared" si="63"/>
        <v>0</v>
      </c>
      <c r="AS300">
        <f t="shared" si="64"/>
        <v>0</v>
      </c>
      <c r="AT300">
        <f t="shared" si="65"/>
        <v>0</v>
      </c>
      <c r="AU300">
        <f t="shared" si="66"/>
        <v>0</v>
      </c>
      <c r="AV300">
        <f t="shared" si="67"/>
        <v>0</v>
      </c>
      <c r="AW300">
        <f t="shared" si="68"/>
        <v>0</v>
      </c>
      <c r="AX300">
        <f t="shared" si="69"/>
        <v>1160</v>
      </c>
    </row>
    <row r="301" spans="33:50">
      <c r="AN301" s="120">
        <f t="shared" si="71"/>
        <v>297</v>
      </c>
      <c r="AO301" s="93">
        <f t="shared" si="70"/>
        <v>15770</v>
      </c>
      <c r="AP301">
        <f t="shared" si="61"/>
        <v>1170</v>
      </c>
      <c r="AQ301">
        <f t="shared" si="62"/>
        <v>1170</v>
      </c>
      <c r="AR301">
        <f t="shared" si="63"/>
        <v>0</v>
      </c>
      <c r="AS301">
        <f t="shared" si="64"/>
        <v>0</v>
      </c>
      <c r="AT301">
        <f t="shared" si="65"/>
        <v>0</v>
      </c>
      <c r="AU301">
        <f t="shared" si="66"/>
        <v>0</v>
      </c>
      <c r="AV301">
        <f t="shared" si="67"/>
        <v>0</v>
      </c>
      <c r="AW301">
        <f t="shared" si="68"/>
        <v>0</v>
      </c>
      <c r="AX301">
        <f t="shared" si="69"/>
        <v>1170</v>
      </c>
    </row>
    <row r="302" spans="33:50">
      <c r="AN302" s="120">
        <f t="shared" si="71"/>
        <v>298</v>
      </c>
      <c r="AO302" s="93">
        <f t="shared" si="70"/>
        <v>15780</v>
      </c>
      <c r="AP302">
        <f t="shared" si="61"/>
        <v>1180</v>
      </c>
      <c r="AQ302">
        <f t="shared" si="62"/>
        <v>1180</v>
      </c>
      <c r="AR302">
        <f t="shared" si="63"/>
        <v>0</v>
      </c>
      <c r="AS302">
        <f t="shared" si="64"/>
        <v>0</v>
      </c>
      <c r="AT302">
        <f t="shared" si="65"/>
        <v>0</v>
      </c>
      <c r="AU302">
        <f t="shared" si="66"/>
        <v>0</v>
      </c>
      <c r="AV302">
        <f t="shared" si="67"/>
        <v>0</v>
      </c>
      <c r="AW302">
        <f t="shared" si="68"/>
        <v>0</v>
      </c>
      <c r="AX302">
        <f t="shared" si="69"/>
        <v>1180</v>
      </c>
    </row>
    <row r="303" spans="33:50">
      <c r="AN303" s="120">
        <f t="shared" si="71"/>
        <v>299</v>
      </c>
      <c r="AO303" s="93">
        <f t="shared" si="70"/>
        <v>15790</v>
      </c>
      <c r="AP303">
        <f t="shared" si="61"/>
        <v>1190</v>
      </c>
      <c r="AQ303">
        <f t="shared" si="62"/>
        <v>1190</v>
      </c>
      <c r="AR303">
        <f t="shared" si="63"/>
        <v>0</v>
      </c>
      <c r="AS303">
        <f t="shared" si="64"/>
        <v>0</v>
      </c>
      <c r="AT303">
        <f t="shared" si="65"/>
        <v>0</v>
      </c>
      <c r="AU303">
        <f t="shared" si="66"/>
        <v>0</v>
      </c>
      <c r="AV303">
        <f t="shared" si="67"/>
        <v>0</v>
      </c>
      <c r="AW303">
        <f t="shared" si="68"/>
        <v>0</v>
      </c>
      <c r="AX303">
        <f t="shared" si="69"/>
        <v>1190</v>
      </c>
    </row>
    <row r="304" spans="33:50">
      <c r="AN304" s="120">
        <f t="shared" si="71"/>
        <v>300</v>
      </c>
      <c r="AO304" s="93">
        <f t="shared" si="70"/>
        <v>15800</v>
      </c>
      <c r="AP304">
        <f t="shared" si="61"/>
        <v>1200</v>
      </c>
      <c r="AQ304">
        <f t="shared" si="62"/>
        <v>1200</v>
      </c>
      <c r="AR304">
        <f t="shared" si="63"/>
        <v>0</v>
      </c>
      <c r="AS304">
        <f t="shared" si="64"/>
        <v>0</v>
      </c>
      <c r="AT304">
        <f t="shared" si="65"/>
        <v>0</v>
      </c>
      <c r="AU304">
        <f t="shared" si="66"/>
        <v>0</v>
      </c>
      <c r="AV304">
        <f t="shared" si="67"/>
        <v>0</v>
      </c>
      <c r="AW304">
        <f t="shared" si="68"/>
        <v>0</v>
      </c>
      <c r="AX304">
        <f t="shared" si="69"/>
        <v>1200</v>
      </c>
    </row>
    <row r="305" spans="40:50">
      <c r="AN305" s="120">
        <f t="shared" si="71"/>
        <v>301</v>
      </c>
      <c r="AO305" s="93">
        <f t="shared" si="70"/>
        <v>15810</v>
      </c>
      <c r="AP305">
        <f t="shared" si="61"/>
        <v>1210</v>
      </c>
      <c r="AQ305">
        <f t="shared" si="62"/>
        <v>1210</v>
      </c>
      <c r="AR305">
        <f t="shared" si="63"/>
        <v>0</v>
      </c>
      <c r="AS305">
        <f t="shared" si="64"/>
        <v>0</v>
      </c>
      <c r="AT305">
        <f t="shared" si="65"/>
        <v>0</v>
      </c>
      <c r="AU305">
        <f t="shared" si="66"/>
        <v>0</v>
      </c>
      <c r="AV305">
        <f t="shared" si="67"/>
        <v>0</v>
      </c>
      <c r="AW305">
        <f t="shared" si="68"/>
        <v>0</v>
      </c>
      <c r="AX305">
        <f t="shared" si="69"/>
        <v>1210</v>
      </c>
    </row>
    <row r="306" spans="40:50">
      <c r="AN306" s="120">
        <f t="shared" si="71"/>
        <v>302</v>
      </c>
      <c r="AO306" s="93">
        <f t="shared" si="70"/>
        <v>15820</v>
      </c>
      <c r="AP306">
        <f t="shared" si="61"/>
        <v>1220</v>
      </c>
      <c r="AQ306">
        <f t="shared" si="62"/>
        <v>1220</v>
      </c>
      <c r="AR306">
        <f t="shared" si="63"/>
        <v>0</v>
      </c>
      <c r="AS306">
        <f t="shared" si="64"/>
        <v>0</v>
      </c>
      <c r="AT306">
        <f t="shared" si="65"/>
        <v>0</v>
      </c>
      <c r="AU306">
        <f t="shared" si="66"/>
        <v>0</v>
      </c>
      <c r="AV306">
        <f t="shared" si="67"/>
        <v>0</v>
      </c>
      <c r="AW306">
        <f t="shared" si="68"/>
        <v>0</v>
      </c>
      <c r="AX306">
        <f t="shared" si="69"/>
        <v>1220</v>
      </c>
    </row>
    <row r="307" spans="40:50">
      <c r="AN307" s="120">
        <f t="shared" si="71"/>
        <v>303</v>
      </c>
      <c r="AO307" s="93">
        <f t="shared" si="70"/>
        <v>15830</v>
      </c>
      <c r="AP307">
        <f t="shared" si="61"/>
        <v>1230</v>
      </c>
      <c r="AQ307">
        <f t="shared" si="62"/>
        <v>1230</v>
      </c>
      <c r="AR307">
        <f t="shared" si="63"/>
        <v>0</v>
      </c>
      <c r="AS307">
        <f t="shared" si="64"/>
        <v>0</v>
      </c>
      <c r="AT307">
        <f t="shared" si="65"/>
        <v>0</v>
      </c>
      <c r="AU307">
        <f t="shared" si="66"/>
        <v>0</v>
      </c>
      <c r="AV307">
        <f t="shared" si="67"/>
        <v>0</v>
      </c>
      <c r="AW307">
        <f t="shared" si="68"/>
        <v>0</v>
      </c>
      <c r="AX307">
        <f t="shared" si="69"/>
        <v>1230</v>
      </c>
    </row>
    <row r="308" spans="40:50">
      <c r="AN308" s="120">
        <f t="shared" si="71"/>
        <v>304</v>
      </c>
      <c r="AO308" s="93">
        <f t="shared" si="70"/>
        <v>15840</v>
      </c>
      <c r="AP308">
        <f t="shared" si="61"/>
        <v>1240</v>
      </c>
      <c r="AQ308">
        <f t="shared" si="62"/>
        <v>1240</v>
      </c>
      <c r="AR308">
        <f t="shared" si="63"/>
        <v>0</v>
      </c>
      <c r="AS308">
        <f t="shared" si="64"/>
        <v>0</v>
      </c>
      <c r="AT308">
        <f t="shared" si="65"/>
        <v>0</v>
      </c>
      <c r="AU308">
        <f t="shared" si="66"/>
        <v>0</v>
      </c>
      <c r="AV308">
        <f t="shared" si="67"/>
        <v>0</v>
      </c>
      <c r="AW308">
        <f t="shared" si="68"/>
        <v>0</v>
      </c>
      <c r="AX308">
        <f t="shared" si="69"/>
        <v>1240</v>
      </c>
    </row>
    <row r="309" spans="40:50">
      <c r="AN309" s="120">
        <f t="shared" si="71"/>
        <v>305</v>
      </c>
      <c r="AO309" s="93">
        <f t="shared" si="70"/>
        <v>15850</v>
      </c>
      <c r="AP309">
        <f t="shared" si="61"/>
        <v>1250</v>
      </c>
      <c r="AQ309">
        <f t="shared" si="62"/>
        <v>1250</v>
      </c>
      <c r="AR309">
        <f t="shared" si="63"/>
        <v>0</v>
      </c>
      <c r="AS309">
        <f t="shared" si="64"/>
        <v>0</v>
      </c>
      <c r="AT309">
        <f t="shared" si="65"/>
        <v>0</v>
      </c>
      <c r="AU309">
        <f t="shared" si="66"/>
        <v>0</v>
      </c>
      <c r="AV309">
        <f t="shared" si="67"/>
        <v>0</v>
      </c>
      <c r="AW309">
        <f t="shared" si="68"/>
        <v>0</v>
      </c>
      <c r="AX309">
        <f t="shared" si="69"/>
        <v>1250</v>
      </c>
    </row>
    <row r="310" spans="40:50">
      <c r="AN310" s="120">
        <f t="shared" si="71"/>
        <v>306</v>
      </c>
      <c r="AO310" s="93">
        <f t="shared" si="70"/>
        <v>15860</v>
      </c>
      <c r="AP310">
        <f t="shared" si="61"/>
        <v>1260</v>
      </c>
      <c r="AQ310">
        <f t="shared" si="62"/>
        <v>1260</v>
      </c>
      <c r="AR310">
        <f t="shared" si="63"/>
        <v>0</v>
      </c>
      <c r="AS310">
        <f t="shared" si="64"/>
        <v>0</v>
      </c>
      <c r="AT310">
        <f t="shared" si="65"/>
        <v>0</v>
      </c>
      <c r="AU310">
        <f t="shared" si="66"/>
        <v>0</v>
      </c>
      <c r="AV310">
        <f t="shared" si="67"/>
        <v>0</v>
      </c>
      <c r="AW310">
        <f t="shared" si="68"/>
        <v>0</v>
      </c>
      <c r="AX310">
        <f t="shared" si="69"/>
        <v>1260</v>
      </c>
    </row>
    <row r="311" spans="40:50">
      <c r="AN311" s="120">
        <f t="shared" si="71"/>
        <v>307</v>
      </c>
      <c r="AO311" s="93">
        <f t="shared" si="70"/>
        <v>15870</v>
      </c>
      <c r="AP311">
        <f t="shared" si="61"/>
        <v>1270</v>
      </c>
      <c r="AQ311">
        <f t="shared" si="62"/>
        <v>1270</v>
      </c>
      <c r="AR311">
        <f t="shared" si="63"/>
        <v>0</v>
      </c>
      <c r="AS311">
        <f t="shared" si="64"/>
        <v>0</v>
      </c>
      <c r="AT311">
        <f t="shared" si="65"/>
        <v>0</v>
      </c>
      <c r="AU311">
        <f t="shared" si="66"/>
        <v>0</v>
      </c>
      <c r="AV311">
        <f t="shared" si="67"/>
        <v>0</v>
      </c>
      <c r="AW311">
        <f t="shared" si="68"/>
        <v>0</v>
      </c>
      <c r="AX311">
        <f t="shared" si="69"/>
        <v>1270</v>
      </c>
    </row>
    <row r="312" spans="40:50">
      <c r="AN312" s="120">
        <f t="shared" si="71"/>
        <v>308</v>
      </c>
      <c r="AO312" s="93">
        <f t="shared" si="70"/>
        <v>15880</v>
      </c>
      <c r="AP312">
        <f t="shared" si="61"/>
        <v>1280</v>
      </c>
      <c r="AQ312">
        <f t="shared" si="62"/>
        <v>1280</v>
      </c>
      <c r="AR312">
        <f t="shared" si="63"/>
        <v>0</v>
      </c>
      <c r="AS312">
        <f t="shared" si="64"/>
        <v>0</v>
      </c>
      <c r="AT312">
        <f t="shared" si="65"/>
        <v>0</v>
      </c>
      <c r="AU312">
        <f t="shared" si="66"/>
        <v>0</v>
      </c>
      <c r="AV312">
        <f t="shared" si="67"/>
        <v>0</v>
      </c>
      <c r="AW312">
        <f t="shared" si="68"/>
        <v>0</v>
      </c>
      <c r="AX312">
        <f t="shared" si="69"/>
        <v>1280</v>
      </c>
    </row>
    <row r="313" spans="40:50">
      <c r="AN313" s="120">
        <f t="shared" si="71"/>
        <v>309</v>
      </c>
      <c r="AO313" s="93">
        <f t="shared" si="70"/>
        <v>15890</v>
      </c>
      <c r="AP313">
        <f t="shared" si="61"/>
        <v>1290</v>
      </c>
      <c r="AQ313">
        <f t="shared" si="62"/>
        <v>1290</v>
      </c>
      <c r="AR313">
        <f t="shared" si="63"/>
        <v>0</v>
      </c>
      <c r="AS313">
        <f t="shared" si="64"/>
        <v>0</v>
      </c>
      <c r="AT313">
        <f t="shared" si="65"/>
        <v>0</v>
      </c>
      <c r="AU313">
        <f t="shared" si="66"/>
        <v>0</v>
      </c>
      <c r="AV313">
        <f t="shared" si="67"/>
        <v>0</v>
      </c>
      <c r="AW313">
        <f t="shared" si="68"/>
        <v>0</v>
      </c>
      <c r="AX313">
        <f t="shared" si="69"/>
        <v>1290</v>
      </c>
    </row>
    <row r="314" spans="40:50">
      <c r="AN314" s="120">
        <f t="shared" si="71"/>
        <v>310</v>
      </c>
      <c r="AO314" s="93">
        <f t="shared" si="70"/>
        <v>15900</v>
      </c>
      <c r="AP314">
        <f t="shared" si="61"/>
        <v>1300</v>
      </c>
      <c r="AQ314">
        <f t="shared" si="62"/>
        <v>1300</v>
      </c>
      <c r="AR314">
        <f t="shared" si="63"/>
        <v>0</v>
      </c>
      <c r="AS314">
        <f t="shared" si="64"/>
        <v>0</v>
      </c>
      <c r="AT314">
        <f t="shared" si="65"/>
        <v>0</v>
      </c>
      <c r="AU314">
        <f t="shared" si="66"/>
        <v>0</v>
      </c>
      <c r="AV314">
        <f t="shared" si="67"/>
        <v>0</v>
      </c>
      <c r="AW314">
        <f t="shared" si="68"/>
        <v>0</v>
      </c>
      <c r="AX314">
        <f t="shared" si="69"/>
        <v>1300</v>
      </c>
    </row>
    <row r="315" spans="40:50">
      <c r="AN315" s="120">
        <f t="shared" si="71"/>
        <v>311</v>
      </c>
      <c r="AO315" s="93">
        <f t="shared" si="70"/>
        <v>15910</v>
      </c>
      <c r="AP315">
        <f t="shared" si="61"/>
        <v>1310</v>
      </c>
      <c r="AQ315">
        <f t="shared" si="62"/>
        <v>1310</v>
      </c>
      <c r="AR315">
        <f t="shared" si="63"/>
        <v>0</v>
      </c>
      <c r="AS315">
        <f t="shared" si="64"/>
        <v>0</v>
      </c>
      <c r="AT315">
        <f t="shared" si="65"/>
        <v>0</v>
      </c>
      <c r="AU315">
        <f t="shared" si="66"/>
        <v>0</v>
      </c>
      <c r="AV315">
        <f t="shared" si="67"/>
        <v>0</v>
      </c>
      <c r="AW315">
        <f t="shared" si="68"/>
        <v>0</v>
      </c>
      <c r="AX315">
        <f t="shared" si="69"/>
        <v>1310</v>
      </c>
    </row>
    <row r="316" spans="40:50">
      <c r="AN316" s="120">
        <f t="shared" si="71"/>
        <v>312</v>
      </c>
      <c r="AO316" s="93">
        <f t="shared" si="70"/>
        <v>15920</v>
      </c>
      <c r="AP316">
        <f t="shared" si="61"/>
        <v>1320</v>
      </c>
      <c r="AQ316">
        <f t="shared" si="62"/>
        <v>1320</v>
      </c>
      <c r="AR316">
        <f t="shared" si="63"/>
        <v>0</v>
      </c>
      <c r="AS316">
        <f t="shared" si="64"/>
        <v>0</v>
      </c>
      <c r="AT316">
        <f t="shared" si="65"/>
        <v>0</v>
      </c>
      <c r="AU316">
        <f t="shared" si="66"/>
        <v>0</v>
      </c>
      <c r="AV316">
        <f t="shared" si="67"/>
        <v>0</v>
      </c>
      <c r="AW316">
        <f t="shared" si="68"/>
        <v>0</v>
      </c>
      <c r="AX316">
        <f t="shared" si="69"/>
        <v>1320</v>
      </c>
    </row>
    <row r="317" spans="40:50">
      <c r="AN317" s="120">
        <f t="shared" si="71"/>
        <v>313</v>
      </c>
      <c r="AO317" s="93">
        <f t="shared" si="70"/>
        <v>15930</v>
      </c>
      <c r="AP317">
        <f t="shared" si="61"/>
        <v>1330</v>
      </c>
      <c r="AQ317">
        <f t="shared" si="62"/>
        <v>1330</v>
      </c>
      <c r="AR317">
        <f t="shared" si="63"/>
        <v>0</v>
      </c>
      <c r="AS317">
        <f t="shared" si="64"/>
        <v>0</v>
      </c>
      <c r="AT317">
        <f t="shared" si="65"/>
        <v>0</v>
      </c>
      <c r="AU317">
        <f t="shared" si="66"/>
        <v>0</v>
      </c>
      <c r="AV317">
        <f t="shared" si="67"/>
        <v>0</v>
      </c>
      <c r="AW317">
        <f t="shared" si="68"/>
        <v>0</v>
      </c>
      <c r="AX317">
        <f t="shared" si="69"/>
        <v>1330</v>
      </c>
    </row>
    <row r="318" spans="40:50">
      <c r="AN318" s="120">
        <f t="shared" si="71"/>
        <v>314</v>
      </c>
      <c r="AO318" s="93">
        <f t="shared" si="70"/>
        <v>15940</v>
      </c>
      <c r="AP318">
        <f t="shared" si="61"/>
        <v>1340</v>
      </c>
      <c r="AQ318">
        <f t="shared" si="62"/>
        <v>1340</v>
      </c>
      <c r="AR318">
        <f t="shared" si="63"/>
        <v>0</v>
      </c>
      <c r="AS318">
        <f t="shared" si="64"/>
        <v>0</v>
      </c>
      <c r="AT318">
        <f t="shared" si="65"/>
        <v>0</v>
      </c>
      <c r="AU318">
        <f t="shared" si="66"/>
        <v>0</v>
      </c>
      <c r="AV318">
        <f t="shared" si="67"/>
        <v>0</v>
      </c>
      <c r="AW318">
        <f t="shared" si="68"/>
        <v>0</v>
      </c>
      <c r="AX318">
        <f t="shared" si="69"/>
        <v>1340</v>
      </c>
    </row>
    <row r="319" spans="40:50">
      <c r="AN319" s="120">
        <f t="shared" si="71"/>
        <v>315</v>
      </c>
      <c r="AO319" s="93">
        <f t="shared" si="70"/>
        <v>15950</v>
      </c>
      <c r="AP319">
        <f t="shared" si="61"/>
        <v>1350</v>
      </c>
      <c r="AQ319">
        <f t="shared" si="62"/>
        <v>1350</v>
      </c>
      <c r="AR319">
        <f t="shared" si="63"/>
        <v>0</v>
      </c>
      <c r="AS319">
        <f t="shared" si="64"/>
        <v>0</v>
      </c>
      <c r="AT319">
        <f t="shared" si="65"/>
        <v>0</v>
      </c>
      <c r="AU319">
        <f t="shared" si="66"/>
        <v>0</v>
      </c>
      <c r="AV319">
        <f t="shared" si="67"/>
        <v>0</v>
      </c>
      <c r="AW319">
        <f t="shared" si="68"/>
        <v>0</v>
      </c>
      <c r="AX319">
        <f t="shared" si="69"/>
        <v>1350</v>
      </c>
    </row>
    <row r="320" spans="40:50">
      <c r="AN320" s="120">
        <f t="shared" si="71"/>
        <v>316</v>
      </c>
      <c r="AO320" s="93">
        <f t="shared" si="70"/>
        <v>15960</v>
      </c>
      <c r="AP320">
        <f t="shared" si="61"/>
        <v>1360</v>
      </c>
      <c r="AQ320">
        <f t="shared" si="62"/>
        <v>1360</v>
      </c>
      <c r="AR320">
        <f t="shared" si="63"/>
        <v>0</v>
      </c>
      <c r="AS320">
        <f t="shared" si="64"/>
        <v>0</v>
      </c>
      <c r="AT320">
        <f t="shared" si="65"/>
        <v>0</v>
      </c>
      <c r="AU320">
        <f t="shared" si="66"/>
        <v>0</v>
      </c>
      <c r="AV320">
        <f t="shared" si="67"/>
        <v>0</v>
      </c>
      <c r="AW320">
        <f t="shared" si="68"/>
        <v>0</v>
      </c>
      <c r="AX320">
        <f t="shared" si="69"/>
        <v>1360</v>
      </c>
    </row>
    <row r="321" spans="40:50">
      <c r="AN321" s="120">
        <f t="shared" si="71"/>
        <v>317</v>
      </c>
      <c r="AO321" s="93">
        <f t="shared" si="70"/>
        <v>15970</v>
      </c>
      <c r="AP321">
        <f t="shared" si="61"/>
        <v>1370</v>
      </c>
      <c r="AQ321">
        <f t="shared" si="62"/>
        <v>1370</v>
      </c>
      <c r="AR321">
        <f t="shared" si="63"/>
        <v>0</v>
      </c>
      <c r="AS321">
        <f t="shared" si="64"/>
        <v>0</v>
      </c>
      <c r="AT321">
        <f t="shared" si="65"/>
        <v>0</v>
      </c>
      <c r="AU321">
        <f t="shared" si="66"/>
        <v>0</v>
      </c>
      <c r="AV321">
        <f t="shared" si="67"/>
        <v>0</v>
      </c>
      <c r="AW321">
        <f t="shared" si="68"/>
        <v>0</v>
      </c>
      <c r="AX321">
        <f t="shared" si="69"/>
        <v>1370</v>
      </c>
    </row>
    <row r="322" spans="40:50">
      <c r="AN322" s="120">
        <f t="shared" si="71"/>
        <v>318</v>
      </c>
      <c r="AO322" s="93">
        <f t="shared" si="70"/>
        <v>15980</v>
      </c>
      <c r="AP322">
        <f t="shared" si="61"/>
        <v>1380</v>
      </c>
      <c r="AQ322">
        <f t="shared" si="62"/>
        <v>1380</v>
      </c>
      <c r="AR322">
        <f t="shared" si="63"/>
        <v>0</v>
      </c>
      <c r="AS322">
        <f t="shared" si="64"/>
        <v>0</v>
      </c>
      <c r="AT322">
        <f t="shared" si="65"/>
        <v>0</v>
      </c>
      <c r="AU322">
        <f t="shared" si="66"/>
        <v>0</v>
      </c>
      <c r="AV322">
        <f t="shared" si="67"/>
        <v>0</v>
      </c>
      <c r="AW322">
        <f t="shared" si="68"/>
        <v>0</v>
      </c>
      <c r="AX322">
        <f t="shared" si="69"/>
        <v>1380</v>
      </c>
    </row>
    <row r="323" spans="40:50">
      <c r="AN323" s="120">
        <f t="shared" si="71"/>
        <v>319</v>
      </c>
      <c r="AO323" s="93">
        <f t="shared" si="70"/>
        <v>15990</v>
      </c>
      <c r="AP323">
        <f t="shared" si="61"/>
        <v>1390</v>
      </c>
      <c r="AQ323">
        <f t="shared" si="62"/>
        <v>1390</v>
      </c>
      <c r="AR323">
        <f t="shared" si="63"/>
        <v>0</v>
      </c>
      <c r="AS323">
        <f t="shared" si="64"/>
        <v>0</v>
      </c>
      <c r="AT323">
        <f t="shared" si="65"/>
        <v>0</v>
      </c>
      <c r="AU323">
        <f t="shared" si="66"/>
        <v>0</v>
      </c>
      <c r="AV323">
        <f t="shared" si="67"/>
        <v>0</v>
      </c>
      <c r="AW323">
        <f t="shared" si="68"/>
        <v>0</v>
      </c>
      <c r="AX323">
        <f t="shared" si="69"/>
        <v>1390</v>
      </c>
    </row>
    <row r="324" spans="40:50">
      <c r="AN324" s="120">
        <f t="shared" si="71"/>
        <v>320</v>
      </c>
      <c r="AO324" s="93">
        <f t="shared" si="70"/>
        <v>16000</v>
      </c>
      <c r="AP324">
        <f t="shared" si="61"/>
        <v>1400</v>
      </c>
      <c r="AQ324">
        <f t="shared" si="62"/>
        <v>1400</v>
      </c>
      <c r="AR324">
        <f t="shared" si="63"/>
        <v>0</v>
      </c>
      <c r="AS324">
        <f t="shared" si="64"/>
        <v>0</v>
      </c>
      <c r="AT324">
        <f t="shared" si="65"/>
        <v>0</v>
      </c>
      <c r="AU324">
        <f t="shared" si="66"/>
        <v>0</v>
      </c>
      <c r="AV324">
        <f t="shared" si="67"/>
        <v>0</v>
      </c>
      <c r="AW324">
        <f t="shared" si="68"/>
        <v>0</v>
      </c>
      <c r="AX324">
        <f t="shared" si="69"/>
        <v>1400</v>
      </c>
    </row>
    <row r="325" spans="40:50">
      <c r="AN325" s="120">
        <f t="shared" si="71"/>
        <v>321</v>
      </c>
      <c r="AO325" s="93">
        <f t="shared" si="70"/>
        <v>16010</v>
      </c>
      <c r="AP325">
        <f t="shared" ref="AP325:AP388" si="72">IFERROR(IF($AP$3=1,MAX(AO325-$AJ$4,0),IF($AP$3=2,MAX($AJ$4-AO325,0),IF($AP$3=3,AO325,0))),"")</f>
        <v>1410</v>
      </c>
      <c r="AQ325">
        <f t="shared" ref="AQ325:AQ388" si="73">IFERROR(IF($AQ$3=1,AP325*1,IF($AQ$3=2,AP325*-1,0)),"")</f>
        <v>1410</v>
      </c>
      <c r="AR325">
        <f t="shared" ref="AR325:AR388" si="74">IFERROR(IF($AR$3=1,MAX(AO325-$AJ$5,0),IF($AR$3=2,MAX($AJ$5-AO325,0),IF($AR$3=3,AO325,0))),"")</f>
        <v>0</v>
      </c>
      <c r="AS325">
        <f t="shared" ref="AS325:AS388" si="75">IFERROR(IF($AS$3=1,AR325*1,IF($AS$3=2,AR325*-1,0)),"")</f>
        <v>0</v>
      </c>
      <c r="AT325">
        <f t="shared" ref="AT325:AT388" si="76">IFERROR(IF($AT$3=1,MAX(AO325-$AJ$6,0),IF($AT$3=2,MAX($AJ$6-AO325,0),IF($AT$3=3,AS325,0))),"")</f>
        <v>0</v>
      </c>
      <c r="AU325">
        <f t="shared" ref="AU325:AU388" si="77">IFERROR(IF($AU$3=1,AT325*1,IF($AU$3=2,AT325*-1,0)),"")</f>
        <v>0</v>
      </c>
      <c r="AV325">
        <f t="shared" ref="AV325:AV388" si="78">IFERROR(IF($AV$3=1,MAX(AO325-$AJ$7,0),IF($AV$3=2,MAX($AJ$7-AO325,0),IF($AV$3=3,AO325,0))),"")</f>
        <v>0</v>
      </c>
      <c r="AW325">
        <f t="shared" ref="AW325:AW388" si="79">IFERROR(IF($AW$3=1,AV325*1,IF($AW$3=2,AV325*-1,0)),"")</f>
        <v>0</v>
      </c>
      <c r="AX325">
        <f t="shared" ref="AX325:AX388" si="80">IF(OR(AQ325="",AS325="",AU325="",AW325=""),"",SUM(AQ325,AS325,AU325,AW325))</f>
        <v>1410</v>
      </c>
    </row>
    <row r="326" spans="40:50">
      <c r="AN326" s="120">
        <f t="shared" si="71"/>
        <v>322</v>
      </c>
      <c r="AO326" s="93">
        <f t="shared" ref="AO326:AO389" si="81">IF($AO$4+AN326*$AM$7&gt;$AM$5,"",$AO$4+AN326*$AM$7)</f>
        <v>16020</v>
      </c>
      <c r="AP326">
        <f t="shared" si="72"/>
        <v>1420</v>
      </c>
      <c r="AQ326">
        <f t="shared" si="73"/>
        <v>1420</v>
      </c>
      <c r="AR326">
        <f t="shared" si="74"/>
        <v>0</v>
      </c>
      <c r="AS326">
        <f t="shared" si="75"/>
        <v>0</v>
      </c>
      <c r="AT326">
        <f t="shared" si="76"/>
        <v>0</v>
      </c>
      <c r="AU326">
        <f t="shared" si="77"/>
        <v>0</v>
      </c>
      <c r="AV326">
        <f t="shared" si="78"/>
        <v>0</v>
      </c>
      <c r="AW326">
        <f t="shared" si="79"/>
        <v>0</v>
      </c>
      <c r="AX326">
        <f t="shared" si="80"/>
        <v>1420</v>
      </c>
    </row>
    <row r="327" spans="40:50">
      <c r="AN327" s="120">
        <f t="shared" ref="AN327:AN390" si="82">AN326+1</f>
        <v>323</v>
      </c>
      <c r="AO327" s="93">
        <f t="shared" si="81"/>
        <v>16030</v>
      </c>
      <c r="AP327">
        <f t="shared" si="72"/>
        <v>1430</v>
      </c>
      <c r="AQ327">
        <f t="shared" si="73"/>
        <v>1430</v>
      </c>
      <c r="AR327">
        <f t="shared" si="74"/>
        <v>0</v>
      </c>
      <c r="AS327">
        <f t="shared" si="75"/>
        <v>0</v>
      </c>
      <c r="AT327">
        <f t="shared" si="76"/>
        <v>0</v>
      </c>
      <c r="AU327">
        <f t="shared" si="77"/>
        <v>0</v>
      </c>
      <c r="AV327">
        <f t="shared" si="78"/>
        <v>0</v>
      </c>
      <c r="AW327">
        <f t="shared" si="79"/>
        <v>0</v>
      </c>
      <c r="AX327">
        <f t="shared" si="80"/>
        <v>1430</v>
      </c>
    </row>
    <row r="328" spans="40:50">
      <c r="AN328" s="120">
        <f t="shared" si="82"/>
        <v>324</v>
      </c>
      <c r="AO328" s="93">
        <f t="shared" si="81"/>
        <v>16040</v>
      </c>
      <c r="AP328">
        <f t="shared" si="72"/>
        <v>1440</v>
      </c>
      <c r="AQ328">
        <f t="shared" si="73"/>
        <v>1440</v>
      </c>
      <c r="AR328">
        <f t="shared" si="74"/>
        <v>0</v>
      </c>
      <c r="AS328">
        <f t="shared" si="75"/>
        <v>0</v>
      </c>
      <c r="AT328">
        <f t="shared" si="76"/>
        <v>0</v>
      </c>
      <c r="AU328">
        <f t="shared" si="77"/>
        <v>0</v>
      </c>
      <c r="AV328">
        <f t="shared" si="78"/>
        <v>0</v>
      </c>
      <c r="AW328">
        <f t="shared" si="79"/>
        <v>0</v>
      </c>
      <c r="AX328">
        <f t="shared" si="80"/>
        <v>1440</v>
      </c>
    </row>
    <row r="329" spans="40:50">
      <c r="AN329" s="120">
        <f t="shared" si="82"/>
        <v>325</v>
      </c>
      <c r="AO329" s="93">
        <f t="shared" si="81"/>
        <v>16050</v>
      </c>
      <c r="AP329">
        <f t="shared" si="72"/>
        <v>1450</v>
      </c>
      <c r="AQ329">
        <f t="shared" si="73"/>
        <v>1450</v>
      </c>
      <c r="AR329">
        <f t="shared" si="74"/>
        <v>0</v>
      </c>
      <c r="AS329">
        <f t="shared" si="75"/>
        <v>0</v>
      </c>
      <c r="AT329">
        <f t="shared" si="76"/>
        <v>0</v>
      </c>
      <c r="AU329">
        <f t="shared" si="77"/>
        <v>0</v>
      </c>
      <c r="AV329">
        <f t="shared" si="78"/>
        <v>0</v>
      </c>
      <c r="AW329">
        <f t="shared" si="79"/>
        <v>0</v>
      </c>
      <c r="AX329">
        <f t="shared" si="80"/>
        <v>1450</v>
      </c>
    </row>
    <row r="330" spans="40:50">
      <c r="AN330" s="120">
        <f t="shared" si="82"/>
        <v>326</v>
      </c>
      <c r="AO330" s="93">
        <f t="shared" si="81"/>
        <v>16060</v>
      </c>
      <c r="AP330">
        <f t="shared" si="72"/>
        <v>1460</v>
      </c>
      <c r="AQ330">
        <f t="shared" si="73"/>
        <v>1460</v>
      </c>
      <c r="AR330">
        <f t="shared" si="74"/>
        <v>0</v>
      </c>
      <c r="AS330">
        <f t="shared" si="75"/>
        <v>0</v>
      </c>
      <c r="AT330">
        <f t="shared" si="76"/>
        <v>0</v>
      </c>
      <c r="AU330">
        <f t="shared" si="77"/>
        <v>0</v>
      </c>
      <c r="AV330">
        <f t="shared" si="78"/>
        <v>0</v>
      </c>
      <c r="AW330">
        <f t="shared" si="79"/>
        <v>0</v>
      </c>
      <c r="AX330">
        <f t="shared" si="80"/>
        <v>1460</v>
      </c>
    </row>
    <row r="331" spans="40:50">
      <c r="AN331" s="120">
        <f t="shared" si="82"/>
        <v>327</v>
      </c>
      <c r="AO331" s="93">
        <f t="shared" si="81"/>
        <v>16070</v>
      </c>
      <c r="AP331">
        <f t="shared" si="72"/>
        <v>1470</v>
      </c>
      <c r="AQ331">
        <f t="shared" si="73"/>
        <v>1470</v>
      </c>
      <c r="AR331">
        <f t="shared" si="74"/>
        <v>0</v>
      </c>
      <c r="AS331">
        <f t="shared" si="75"/>
        <v>0</v>
      </c>
      <c r="AT331">
        <f t="shared" si="76"/>
        <v>0</v>
      </c>
      <c r="AU331">
        <f t="shared" si="77"/>
        <v>0</v>
      </c>
      <c r="AV331">
        <f t="shared" si="78"/>
        <v>0</v>
      </c>
      <c r="AW331">
        <f t="shared" si="79"/>
        <v>0</v>
      </c>
      <c r="AX331">
        <f t="shared" si="80"/>
        <v>1470</v>
      </c>
    </row>
    <row r="332" spans="40:50">
      <c r="AN332" s="120">
        <f t="shared" si="82"/>
        <v>328</v>
      </c>
      <c r="AO332" s="93">
        <f t="shared" si="81"/>
        <v>16080</v>
      </c>
      <c r="AP332">
        <f t="shared" si="72"/>
        <v>1480</v>
      </c>
      <c r="AQ332">
        <f t="shared" si="73"/>
        <v>1480</v>
      </c>
      <c r="AR332">
        <f t="shared" si="74"/>
        <v>0</v>
      </c>
      <c r="AS332">
        <f t="shared" si="75"/>
        <v>0</v>
      </c>
      <c r="AT332">
        <f t="shared" si="76"/>
        <v>0</v>
      </c>
      <c r="AU332">
        <f t="shared" si="77"/>
        <v>0</v>
      </c>
      <c r="AV332">
        <f t="shared" si="78"/>
        <v>0</v>
      </c>
      <c r="AW332">
        <f t="shared" si="79"/>
        <v>0</v>
      </c>
      <c r="AX332">
        <f t="shared" si="80"/>
        <v>1480</v>
      </c>
    </row>
    <row r="333" spans="40:50">
      <c r="AN333" s="120">
        <f t="shared" si="82"/>
        <v>329</v>
      </c>
      <c r="AO333" s="93">
        <f t="shared" si="81"/>
        <v>16090</v>
      </c>
      <c r="AP333">
        <f t="shared" si="72"/>
        <v>1490</v>
      </c>
      <c r="AQ333">
        <f t="shared" si="73"/>
        <v>1490</v>
      </c>
      <c r="AR333">
        <f t="shared" si="74"/>
        <v>0</v>
      </c>
      <c r="AS333">
        <f t="shared" si="75"/>
        <v>0</v>
      </c>
      <c r="AT333">
        <f t="shared" si="76"/>
        <v>0</v>
      </c>
      <c r="AU333">
        <f t="shared" si="77"/>
        <v>0</v>
      </c>
      <c r="AV333">
        <f t="shared" si="78"/>
        <v>0</v>
      </c>
      <c r="AW333">
        <f t="shared" si="79"/>
        <v>0</v>
      </c>
      <c r="AX333">
        <f t="shared" si="80"/>
        <v>1490</v>
      </c>
    </row>
    <row r="334" spans="40:50">
      <c r="AN334" s="120">
        <f t="shared" si="82"/>
        <v>330</v>
      </c>
      <c r="AO334" s="93">
        <f t="shared" si="81"/>
        <v>16100</v>
      </c>
      <c r="AP334">
        <f t="shared" si="72"/>
        <v>1500</v>
      </c>
      <c r="AQ334">
        <f t="shared" si="73"/>
        <v>1500</v>
      </c>
      <c r="AR334">
        <f t="shared" si="74"/>
        <v>0</v>
      </c>
      <c r="AS334">
        <f t="shared" si="75"/>
        <v>0</v>
      </c>
      <c r="AT334">
        <f t="shared" si="76"/>
        <v>0</v>
      </c>
      <c r="AU334">
        <f t="shared" si="77"/>
        <v>0</v>
      </c>
      <c r="AV334">
        <f t="shared" si="78"/>
        <v>0</v>
      </c>
      <c r="AW334">
        <f t="shared" si="79"/>
        <v>0</v>
      </c>
      <c r="AX334">
        <f t="shared" si="80"/>
        <v>1500</v>
      </c>
    </row>
    <row r="335" spans="40:50">
      <c r="AN335" s="120">
        <f t="shared" si="82"/>
        <v>331</v>
      </c>
      <c r="AO335" s="93">
        <f t="shared" si="81"/>
        <v>16110</v>
      </c>
      <c r="AP335">
        <f t="shared" si="72"/>
        <v>1510</v>
      </c>
      <c r="AQ335">
        <f t="shared" si="73"/>
        <v>1510</v>
      </c>
      <c r="AR335">
        <f t="shared" si="74"/>
        <v>0</v>
      </c>
      <c r="AS335">
        <f t="shared" si="75"/>
        <v>0</v>
      </c>
      <c r="AT335">
        <f t="shared" si="76"/>
        <v>0</v>
      </c>
      <c r="AU335">
        <f t="shared" si="77"/>
        <v>0</v>
      </c>
      <c r="AV335">
        <f t="shared" si="78"/>
        <v>0</v>
      </c>
      <c r="AW335">
        <f t="shared" si="79"/>
        <v>0</v>
      </c>
      <c r="AX335">
        <f t="shared" si="80"/>
        <v>1510</v>
      </c>
    </row>
    <row r="336" spans="40:50">
      <c r="AN336" s="120">
        <f t="shared" si="82"/>
        <v>332</v>
      </c>
      <c r="AO336" s="93">
        <f t="shared" si="81"/>
        <v>16120</v>
      </c>
      <c r="AP336">
        <f t="shared" si="72"/>
        <v>1520</v>
      </c>
      <c r="AQ336">
        <f t="shared" si="73"/>
        <v>1520</v>
      </c>
      <c r="AR336">
        <f t="shared" si="74"/>
        <v>0</v>
      </c>
      <c r="AS336">
        <f t="shared" si="75"/>
        <v>0</v>
      </c>
      <c r="AT336">
        <f t="shared" si="76"/>
        <v>0</v>
      </c>
      <c r="AU336">
        <f t="shared" si="77"/>
        <v>0</v>
      </c>
      <c r="AV336">
        <f t="shared" si="78"/>
        <v>0</v>
      </c>
      <c r="AW336">
        <f t="shared" si="79"/>
        <v>0</v>
      </c>
      <c r="AX336">
        <f t="shared" si="80"/>
        <v>1520</v>
      </c>
    </row>
    <row r="337" spans="40:50">
      <c r="AN337" s="120">
        <f t="shared" si="82"/>
        <v>333</v>
      </c>
      <c r="AO337" s="93">
        <f t="shared" si="81"/>
        <v>16130</v>
      </c>
      <c r="AP337">
        <f t="shared" si="72"/>
        <v>1530</v>
      </c>
      <c r="AQ337">
        <f t="shared" si="73"/>
        <v>1530</v>
      </c>
      <c r="AR337">
        <f t="shared" si="74"/>
        <v>0</v>
      </c>
      <c r="AS337">
        <f t="shared" si="75"/>
        <v>0</v>
      </c>
      <c r="AT337">
        <f t="shared" si="76"/>
        <v>0</v>
      </c>
      <c r="AU337">
        <f t="shared" si="77"/>
        <v>0</v>
      </c>
      <c r="AV337">
        <f t="shared" si="78"/>
        <v>0</v>
      </c>
      <c r="AW337">
        <f t="shared" si="79"/>
        <v>0</v>
      </c>
      <c r="AX337">
        <f t="shared" si="80"/>
        <v>1530</v>
      </c>
    </row>
    <row r="338" spans="40:50">
      <c r="AN338" s="120">
        <f t="shared" si="82"/>
        <v>334</v>
      </c>
      <c r="AO338" s="93">
        <f t="shared" si="81"/>
        <v>16140</v>
      </c>
      <c r="AP338">
        <f t="shared" si="72"/>
        <v>1540</v>
      </c>
      <c r="AQ338">
        <f t="shared" si="73"/>
        <v>1540</v>
      </c>
      <c r="AR338">
        <f t="shared" si="74"/>
        <v>0</v>
      </c>
      <c r="AS338">
        <f t="shared" si="75"/>
        <v>0</v>
      </c>
      <c r="AT338">
        <f t="shared" si="76"/>
        <v>0</v>
      </c>
      <c r="AU338">
        <f t="shared" si="77"/>
        <v>0</v>
      </c>
      <c r="AV338">
        <f t="shared" si="78"/>
        <v>0</v>
      </c>
      <c r="AW338">
        <f t="shared" si="79"/>
        <v>0</v>
      </c>
      <c r="AX338">
        <f t="shared" si="80"/>
        <v>1540</v>
      </c>
    </row>
    <row r="339" spans="40:50">
      <c r="AN339" s="120">
        <f t="shared" si="82"/>
        <v>335</v>
      </c>
      <c r="AO339" s="93">
        <f t="shared" si="81"/>
        <v>16150</v>
      </c>
      <c r="AP339">
        <f t="shared" si="72"/>
        <v>1550</v>
      </c>
      <c r="AQ339">
        <f t="shared" si="73"/>
        <v>1550</v>
      </c>
      <c r="AR339">
        <f t="shared" si="74"/>
        <v>0</v>
      </c>
      <c r="AS339">
        <f t="shared" si="75"/>
        <v>0</v>
      </c>
      <c r="AT339">
        <f t="shared" si="76"/>
        <v>0</v>
      </c>
      <c r="AU339">
        <f t="shared" si="77"/>
        <v>0</v>
      </c>
      <c r="AV339">
        <f t="shared" si="78"/>
        <v>0</v>
      </c>
      <c r="AW339">
        <f t="shared" si="79"/>
        <v>0</v>
      </c>
      <c r="AX339">
        <f t="shared" si="80"/>
        <v>1550</v>
      </c>
    </row>
    <row r="340" spans="40:50">
      <c r="AN340" s="120">
        <f t="shared" si="82"/>
        <v>336</v>
      </c>
      <c r="AO340" s="93">
        <f t="shared" si="81"/>
        <v>16160</v>
      </c>
      <c r="AP340">
        <f t="shared" si="72"/>
        <v>1560</v>
      </c>
      <c r="AQ340">
        <f t="shared" si="73"/>
        <v>1560</v>
      </c>
      <c r="AR340">
        <f t="shared" si="74"/>
        <v>0</v>
      </c>
      <c r="AS340">
        <f t="shared" si="75"/>
        <v>0</v>
      </c>
      <c r="AT340">
        <f t="shared" si="76"/>
        <v>0</v>
      </c>
      <c r="AU340">
        <f t="shared" si="77"/>
        <v>0</v>
      </c>
      <c r="AV340">
        <f t="shared" si="78"/>
        <v>0</v>
      </c>
      <c r="AW340">
        <f t="shared" si="79"/>
        <v>0</v>
      </c>
      <c r="AX340">
        <f t="shared" si="80"/>
        <v>1560</v>
      </c>
    </row>
    <row r="341" spans="40:50">
      <c r="AN341" s="120">
        <f t="shared" si="82"/>
        <v>337</v>
      </c>
      <c r="AO341" s="93">
        <f t="shared" si="81"/>
        <v>16170</v>
      </c>
      <c r="AP341">
        <f t="shared" si="72"/>
        <v>1570</v>
      </c>
      <c r="AQ341">
        <f t="shared" si="73"/>
        <v>1570</v>
      </c>
      <c r="AR341">
        <f t="shared" si="74"/>
        <v>0</v>
      </c>
      <c r="AS341">
        <f t="shared" si="75"/>
        <v>0</v>
      </c>
      <c r="AT341">
        <f t="shared" si="76"/>
        <v>0</v>
      </c>
      <c r="AU341">
        <f t="shared" si="77"/>
        <v>0</v>
      </c>
      <c r="AV341">
        <f t="shared" si="78"/>
        <v>0</v>
      </c>
      <c r="AW341">
        <f t="shared" si="79"/>
        <v>0</v>
      </c>
      <c r="AX341">
        <f t="shared" si="80"/>
        <v>1570</v>
      </c>
    </row>
    <row r="342" spans="40:50">
      <c r="AN342" s="120">
        <f t="shared" si="82"/>
        <v>338</v>
      </c>
      <c r="AO342" s="93">
        <f t="shared" si="81"/>
        <v>16180</v>
      </c>
      <c r="AP342">
        <f t="shared" si="72"/>
        <v>1580</v>
      </c>
      <c r="AQ342">
        <f t="shared" si="73"/>
        <v>1580</v>
      </c>
      <c r="AR342">
        <f t="shared" si="74"/>
        <v>0</v>
      </c>
      <c r="AS342">
        <f t="shared" si="75"/>
        <v>0</v>
      </c>
      <c r="AT342">
        <f t="shared" si="76"/>
        <v>0</v>
      </c>
      <c r="AU342">
        <f t="shared" si="77"/>
        <v>0</v>
      </c>
      <c r="AV342">
        <f t="shared" si="78"/>
        <v>0</v>
      </c>
      <c r="AW342">
        <f t="shared" si="79"/>
        <v>0</v>
      </c>
      <c r="AX342">
        <f t="shared" si="80"/>
        <v>1580</v>
      </c>
    </row>
    <row r="343" spans="40:50">
      <c r="AN343" s="120">
        <f t="shared" si="82"/>
        <v>339</v>
      </c>
      <c r="AO343" s="93">
        <f t="shared" si="81"/>
        <v>16190</v>
      </c>
      <c r="AP343">
        <f t="shared" si="72"/>
        <v>1590</v>
      </c>
      <c r="AQ343">
        <f t="shared" si="73"/>
        <v>1590</v>
      </c>
      <c r="AR343">
        <f t="shared" si="74"/>
        <v>0</v>
      </c>
      <c r="AS343">
        <f t="shared" si="75"/>
        <v>0</v>
      </c>
      <c r="AT343">
        <f t="shared" si="76"/>
        <v>0</v>
      </c>
      <c r="AU343">
        <f t="shared" si="77"/>
        <v>0</v>
      </c>
      <c r="AV343">
        <f t="shared" si="78"/>
        <v>0</v>
      </c>
      <c r="AW343">
        <f t="shared" si="79"/>
        <v>0</v>
      </c>
      <c r="AX343">
        <f t="shared" si="80"/>
        <v>1590</v>
      </c>
    </row>
    <row r="344" spans="40:50">
      <c r="AN344" s="120">
        <f t="shared" si="82"/>
        <v>340</v>
      </c>
      <c r="AO344" s="93">
        <f t="shared" si="81"/>
        <v>16200</v>
      </c>
      <c r="AP344">
        <f t="shared" si="72"/>
        <v>1600</v>
      </c>
      <c r="AQ344">
        <f t="shared" si="73"/>
        <v>1600</v>
      </c>
      <c r="AR344">
        <f t="shared" si="74"/>
        <v>0</v>
      </c>
      <c r="AS344">
        <f t="shared" si="75"/>
        <v>0</v>
      </c>
      <c r="AT344">
        <f t="shared" si="76"/>
        <v>0</v>
      </c>
      <c r="AU344">
        <f t="shared" si="77"/>
        <v>0</v>
      </c>
      <c r="AV344">
        <f t="shared" si="78"/>
        <v>0</v>
      </c>
      <c r="AW344">
        <f t="shared" si="79"/>
        <v>0</v>
      </c>
      <c r="AX344">
        <f t="shared" si="80"/>
        <v>1600</v>
      </c>
    </row>
    <row r="345" spans="40:50">
      <c r="AN345" s="120">
        <f t="shared" si="82"/>
        <v>341</v>
      </c>
      <c r="AO345" s="93">
        <f t="shared" si="81"/>
        <v>16210</v>
      </c>
      <c r="AP345">
        <f t="shared" si="72"/>
        <v>1610</v>
      </c>
      <c r="AQ345">
        <f t="shared" si="73"/>
        <v>1610</v>
      </c>
      <c r="AR345">
        <f t="shared" si="74"/>
        <v>0</v>
      </c>
      <c r="AS345">
        <f t="shared" si="75"/>
        <v>0</v>
      </c>
      <c r="AT345">
        <f t="shared" si="76"/>
        <v>0</v>
      </c>
      <c r="AU345">
        <f t="shared" si="77"/>
        <v>0</v>
      </c>
      <c r="AV345">
        <f t="shared" si="78"/>
        <v>0</v>
      </c>
      <c r="AW345">
        <f t="shared" si="79"/>
        <v>0</v>
      </c>
      <c r="AX345">
        <f t="shared" si="80"/>
        <v>1610</v>
      </c>
    </row>
    <row r="346" spans="40:50">
      <c r="AN346" s="120">
        <f t="shared" si="82"/>
        <v>342</v>
      </c>
      <c r="AO346" s="93">
        <f t="shared" si="81"/>
        <v>16220</v>
      </c>
      <c r="AP346">
        <f t="shared" si="72"/>
        <v>1620</v>
      </c>
      <c r="AQ346">
        <f t="shared" si="73"/>
        <v>1620</v>
      </c>
      <c r="AR346">
        <f t="shared" si="74"/>
        <v>0</v>
      </c>
      <c r="AS346">
        <f t="shared" si="75"/>
        <v>0</v>
      </c>
      <c r="AT346">
        <f t="shared" si="76"/>
        <v>0</v>
      </c>
      <c r="AU346">
        <f t="shared" si="77"/>
        <v>0</v>
      </c>
      <c r="AV346">
        <f t="shared" si="78"/>
        <v>0</v>
      </c>
      <c r="AW346">
        <f t="shared" si="79"/>
        <v>0</v>
      </c>
      <c r="AX346">
        <f t="shared" si="80"/>
        <v>1620</v>
      </c>
    </row>
    <row r="347" spans="40:50">
      <c r="AN347" s="120">
        <f t="shared" si="82"/>
        <v>343</v>
      </c>
      <c r="AO347" s="93">
        <f t="shared" si="81"/>
        <v>16230</v>
      </c>
      <c r="AP347">
        <f t="shared" si="72"/>
        <v>1630</v>
      </c>
      <c r="AQ347">
        <f t="shared" si="73"/>
        <v>1630</v>
      </c>
      <c r="AR347">
        <f t="shared" si="74"/>
        <v>0</v>
      </c>
      <c r="AS347">
        <f t="shared" si="75"/>
        <v>0</v>
      </c>
      <c r="AT347">
        <f t="shared" si="76"/>
        <v>0</v>
      </c>
      <c r="AU347">
        <f t="shared" si="77"/>
        <v>0</v>
      </c>
      <c r="AV347">
        <f t="shared" si="78"/>
        <v>0</v>
      </c>
      <c r="AW347">
        <f t="shared" si="79"/>
        <v>0</v>
      </c>
      <c r="AX347">
        <f t="shared" si="80"/>
        <v>1630</v>
      </c>
    </row>
    <row r="348" spans="40:50">
      <c r="AN348" s="120">
        <f t="shared" si="82"/>
        <v>344</v>
      </c>
      <c r="AO348" s="93">
        <f t="shared" si="81"/>
        <v>16240</v>
      </c>
      <c r="AP348">
        <f t="shared" si="72"/>
        <v>1640</v>
      </c>
      <c r="AQ348">
        <f t="shared" si="73"/>
        <v>1640</v>
      </c>
      <c r="AR348">
        <f t="shared" si="74"/>
        <v>0</v>
      </c>
      <c r="AS348">
        <f t="shared" si="75"/>
        <v>0</v>
      </c>
      <c r="AT348">
        <f t="shared" si="76"/>
        <v>0</v>
      </c>
      <c r="AU348">
        <f t="shared" si="77"/>
        <v>0</v>
      </c>
      <c r="AV348">
        <f t="shared" si="78"/>
        <v>0</v>
      </c>
      <c r="AW348">
        <f t="shared" si="79"/>
        <v>0</v>
      </c>
      <c r="AX348">
        <f t="shared" si="80"/>
        <v>1640</v>
      </c>
    </row>
    <row r="349" spans="40:50">
      <c r="AN349" s="120">
        <f t="shared" si="82"/>
        <v>345</v>
      </c>
      <c r="AO349" s="93">
        <f t="shared" si="81"/>
        <v>16250</v>
      </c>
      <c r="AP349">
        <f t="shared" si="72"/>
        <v>1650</v>
      </c>
      <c r="AQ349">
        <f t="shared" si="73"/>
        <v>1650</v>
      </c>
      <c r="AR349">
        <f t="shared" si="74"/>
        <v>0</v>
      </c>
      <c r="AS349">
        <f t="shared" si="75"/>
        <v>0</v>
      </c>
      <c r="AT349">
        <f t="shared" si="76"/>
        <v>0</v>
      </c>
      <c r="AU349">
        <f t="shared" si="77"/>
        <v>0</v>
      </c>
      <c r="AV349">
        <f t="shared" si="78"/>
        <v>0</v>
      </c>
      <c r="AW349">
        <f t="shared" si="79"/>
        <v>0</v>
      </c>
      <c r="AX349">
        <f t="shared" si="80"/>
        <v>1650</v>
      </c>
    </row>
    <row r="350" spans="40:50">
      <c r="AN350" s="120">
        <f t="shared" si="82"/>
        <v>346</v>
      </c>
      <c r="AO350" s="93">
        <f t="shared" si="81"/>
        <v>16260</v>
      </c>
      <c r="AP350">
        <f t="shared" si="72"/>
        <v>1660</v>
      </c>
      <c r="AQ350">
        <f t="shared" si="73"/>
        <v>1660</v>
      </c>
      <c r="AR350">
        <f t="shared" si="74"/>
        <v>0</v>
      </c>
      <c r="AS350">
        <f t="shared" si="75"/>
        <v>0</v>
      </c>
      <c r="AT350">
        <f t="shared" si="76"/>
        <v>0</v>
      </c>
      <c r="AU350">
        <f t="shared" si="77"/>
        <v>0</v>
      </c>
      <c r="AV350">
        <f t="shared" si="78"/>
        <v>0</v>
      </c>
      <c r="AW350">
        <f t="shared" si="79"/>
        <v>0</v>
      </c>
      <c r="AX350">
        <f t="shared" si="80"/>
        <v>1660</v>
      </c>
    </row>
    <row r="351" spans="40:50">
      <c r="AN351" s="120">
        <f t="shared" si="82"/>
        <v>347</v>
      </c>
      <c r="AO351" s="93">
        <f t="shared" si="81"/>
        <v>16270</v>
      </c>
      <c r="AP351">
        <f t="shared" si="72"/>
        <v>1670</v>
      </c>
      <c r="AQ351">
        <f t="shared" si="73"/>
        <v>1670</v>
      </c>
      <c r="AR351">
        <f t="shared" si="74"/>
        <v>0</v>
      </c>
      <c r="AS351">
        <f t="shared" si="75"/>
        <v>0</v>
      </c>
      <c r="AT351">
        <f t="shared" si="76"/>
        <v>0</v>
      </c>
      <c r="AU351">
        <f t="shared" si="77"/>
        <v>0</v>
      </c>
      <c r="AV351">
        <f t="shared" si="78"/>
        <v>0</v>
      </c>
      <c r="AW351">
        <f t="shared" si="79"/>
        <v>0</v>
      </c>
      <c r="AX351">
        <f t="shared" si="80"/>
        <v>1670</v>
      </c>
    </row>
    <row r="352" spans="40:50">
      <c r="AN352" s="120">
        <f t="shared" si="82"/>
        <v>348</v>
      </c>
      <c r="AO352" s="93">
        <f t="shared" si="81"/>
        <v>16280</v>
      </c>
      <c r="AP352">
        <f t="shared" si="72"/>
        <v>1680</v>
      </c>
      <c r="AQ352">
        <f t="shared" si="73"/>
        <v>1680</v>
      </c>
      <c r="AR352">
        <f t="shared" si="74"/>
        <v>0</v>
      </c>
      <c r="AS352">
        <f t="shared" si="75"/>
        <v>0</v>
      </c>
      <c r="AT352">
        <f t="shared" si="76"/>
        <v>0</v>
      </c>
      <c r="AU352">
        <f t="shared" si="77"/>
        <v>0</v>
      </c>
      <c r="AV352">
        <f t="shared" si="78"/>
        <v>0</v>
      </c>
      <c r="AW352">
        <f t="shared" si="79"/>
        <v>0</v>
      </c>
      <c r="AX352">
        <f t="shared" si="80"/>
        <v>1680</v>
      </c>
    </row>
    <row r="353" spans="40:50">
      <c r="AN353" s="120">
        <f t="shared" si="82"/>
        <v>349</v>
      </c>
      <c r="AO353" s="93">
        <f t="shared" si="81"/>
        <v>16290</v>
      </c>
      <c r="AP353">
        <f t="shared" si="72"/>
        <v>1690</v>
      </c>
      <c r="AQ353">
        <f t="shared" si="73"/>
        <v>1690</v>
      </c>
      <c r="AR353">
        <f t="shared" si="74"/>
        <v>0</v>
      </c>
      <c r="AS353">
        <f t="shared" si="75"/>
        <v>0</v>
      </c>
      <c r="AT353">
        <f t="shared" si="76"/>
        <v>0</v>
      </c>
      <c r="AU353">
        <f t="shared" si="77"/>
        <v>0</v>
      </c>
      <c r="AV353">
        <f t="shared" si="78"/>
        <v>0</v>
      </c>
      <c r="AW353">
        <f t="shared" si="79"/>
        <v>0</v>
      </c>
      <c r="AX353">
        <f t="shared" si="80"/>
        <v>1690</v>
      </c>
    </row>
    <row r="354" spans="40:50">
      <c r="AN354" s="120">
        <f t="shared" si="82"/>
        <v>350</v>
      </c>
      <c r="AO354" s="93">
        <f t="shared" si="81"/>
        <v>16300</v>
      </c>
      <c r="AP354">
        <f t="shared" si="72"/>
        <v>1700</v>
      </c>
      <c r="AQ354">
        <f t="shared" si="73"/>
        <v>1700</v>
      </c>
      <c r="AR354">
        <f t="shared" si="74"/>
        <v>0</v>
      </c>
      <c r="AS354">
        <f t="shared" si="75"/>
        <v>0</v>
      </c>
      <c r="AT354">
        <f t="shared" si="76"/>
        <v>0</v>
      </c>
      <c r="AU354">
        <f t="shared" si="77"/>
        <v>0</v>
      </c>
      <c r="AV354">
        <f t="shared" si="78"/>
        <v>0</v>
      </c>
      <c r="AW354">
        <f t="shared" si="79"/>
        <v>0</v>
      </c>
      <c r="AX354">
        <f t="shared" si="80"/>
        <v>1700</v>
      </c>
    </row>
    <row r="355" spans="40:50">
      <c r="AN355" s="120">
        <f t="shared" si="82"/>
        <v>351</v>
      </c>
      <c r="AO355" s="93">
        <f t="shared" si="81"/>
        <v>16310</v>
      </c>
      <c r="AP355">
        <f t="shared" si="72"/>
        <v>1710</v>
      </c>
      <c r="AQ355">
        <f t="shared" si="73"/>
        <v>1710</v>
      </c>
      <c r="AR355">
        <f t="shared" si="74"/>
        <v>0</v>
      </c>
      <c r="AS355">
        <f t="shared" si="75"/>
        <v>0</v>
      </c>
      <c r="AT355">
        <f t="shared" si="76"/>
        <v>0</v>
      </c>
      <c r="AU355">
        <f t="shared" si="77"/>
        <v>0</v>
      </c>
      <c r="AV355">
        <f t="shared" si="78"/>
        <v>0</v>
      </c>
      <c r="AW355">
        <f t="shared" si="79"/>
        <v>0</v>
      </c>
      <c r="AX355">
        <f t="shared" si="80"/>
        <v>1710</v>
      </c>
    </row>
    <row r="356" spans="40:50">
      <c r="AN356" s="120">
        <f t="shared" si="82"/>
        <v>352</v>
      </c>
      <c r="AO356" s="93">
        <f t="shared" si="81"/>
        <v>16320</v>
      </c>
      <c r="AP356">
        <f t="shared" si="72"/>
        <v>1720</v>
      </c>
      <c r="AQ356">
        <f t="shared" si="73"/>
        <v>1720</v>
      </c>
      <c r="AR356">
        <f t="shared" si="74"/>
        <v>0</v>
      </c>
      <c r="AS356">
        <f t="shared" si="75"/>
        <v>0</v>
      </c>
      <c r="AT356">
        <f t="shared" si="76"/>
        <v>0</v>
      </c>
      <c r="AU356">
        <f t="shared" si="77"/>
        <v>0</v>
      </c>
      <c r="AV356">
        <f t="shared" si="78"/>
        <v>0</v>
      </c>
      <c r="AW356">
        <f t="shared" si="79"/>
        <v>0</v>
      </c>
      <c r="AX356">
        <f t="shared" si="80"/>
        <v>1720</v>
      </c>
    </row>
    <row r="357" spans="40:50">
      <c r="AN357" s="120">
        <f t="shared" si="82"/>
        <v>353</v>
      </c>
      <c r="AO357" s="93">
        <f t="shared" si="81"/>
        <v>16330</v>
      </c>
      <c r="AP357">
        <f t="shared" si="72"/>
        <v>1730</v>
      </c>
      <c r="AQ357">
        <f t="shared" si="73"/>
        <v>1730</v>
      </c>
      <c r="AR357">
        <f t="shared" si="74"/>
        <v>0</v>
      </c>
      <c r="AS357">
        <f t="shared" si="75"/>
        <v>0</v>
      </c>
      <c r="AT357">
        <f t="shared" si="76"/>
        <v>0</v>
      </c>
      <c r="AU357">
        <f t="shared" si="77"/>
        <v>0</v>
      </c>
      <c r="AV357">
        <f t="shared" si="78"/>
        <v>0</v>
      </c>
      <c r="AW357">
        <f t="shared" si="79"/>
        <v>0</v>
      </c>
      <c r="AX357">
        <f t="shared" si="80"/>
        <v>1730</v>
      </c>
    </row>
    <row r="358" spans="40:50">
      <c r="AN358" s="120">
        <f t="shared" si="82"/>
        <v>354</v>
      </c>
      <c r="AO358" s="93">
        <f t="shared" si="81"/>
        <v>16340</v>
      </c>
      <c r="AP358">
        <f t="shared" si="72"/>
        <v>1740</v>
      </c>
      <c r="AQ358">
        <f t="shared" si="73"/>
        <v>1740</v>
      </c>
      <c r="AR358">
        <f t="shared" si="74"/>
        <v>0</v>
      </c>
      <c r="AS358">
        <f t="shared" si="75"/>
        <v>0</v>
      </c>
      <c r="AT358">
        <f t="shared" si="76"/>
        <v>0</v>
      </c>
      <c r="AU358">
        <f t="shared" si="77"/>
        <v>0</v>
      </c>
      <c r="AV358">
        <f t="shared" si="78"/>
        <v>0</v>
      </c>
      <c r="AW358">
        <f t="shared" si="79"/>
        <v>0</v>
      </c>
      <c r="AX358">
        <f t="shared" si="80"/>
        <v>1740</v>
      </c>
    </row>
    <row r="359" spans="40:50">
      <c r="AN359" s="120">
        <f t="shared" si="82"/>
        <v>355</v>
      </c>
      <c r="AO359" s="93">
        <f t="shared" si="81"/>
        <v>16350</v>
      </c>
      <c r="AP359">
        <f t="shared" si="72"/>
        <v>1750</v>
      </c>
      <c r="AQ359">
        <f t="shared" si="73"/>
        <v>1750</v>
      </c>
      <c r="AR359">
        <f t="shared" si="74"/>
        <v>0</v>
      </c>
      <c r="AS359">
        <f t="shared" si="75"/>
        <v>0</v>
      </c>
      <c r="AT359">
        <f t="shared" si="76"/>
        <v>0</v>
      </c>
      <c r="AU359">
        <f t="shared" si="77"/>
        <v>0</v>
      </c>
      <c r="AV359">
        <f t="shared" si="78"/>
        <v>0</v>
      </c>
      <c r="AW359">
        <f t="shared" si="79"/>
        <v>0</v>
      </c>
      <c r="AX359">
        <f t="shared" si="80"/>
        <v>1750</v>
      </c>
    </row>
    <row r="360" spans="40:50">
      <c r="AN360" s="120">
        <f t="shared" si="82"/>
        <v>356</v>
      </c>
      <c r="AO360" s="93">
        <f t="shared" si="81"/>
        <v>16360</v>
      </c>
      <c r="AP360">
        <f t="shared" si="72"/>
        <v>1760</v>
      </c>
      <c r="AQ360">
        <f t="shared" si="73"/>
        <v>1760</v>
      </c>
      <c r="AR360">
        <f t="shared" si="74"/>
        <v>0</v>
      </c>
      <c r="AS360">
        <f t="shared" si="75"/>
        <v>0</v>
      </c>
      <c r="AT360">
        <f t="shared" si="76"/>
        <v>0</v>
      </c>
      <c r="AU360">
        <f t="shared" si="77"/>
        <v>0</v>
      </c>
      <c r="AV360">
        <f t="shared" si="78"/>
        <v>0</v>
      </c>
      <c r="AW360">
        <f t="shared" si="79"/>
        <v>0</v>
      </c>
      <c r="AX360">
        <f t="shared" si="80"/>
        <v>1760</v>
      </c>
    </row>
    <row r="361" spans="40:50">
      <c r="AN361" s="120">
        <f t="shared" si="82"/>
        <v>357</v>
      </c>
      <c r="AO361" s="93">
        <f t="shared" si="81"/>
        <v>16370</v>
      </c>
      <c r="AP361">
        <f t="shared" si="72"/>
        <v>1770</v>
      </c>
      <c r="AQ361">
        <f t="shared" si="73"/>
        <v>1770</v>
      </c>
      <c r="AR361">
        <f t="shared" si="74"/>
        <v>0</v>
      </c>
      <c r="AS361">
        <f t="shared" si="75"/>
        <v>0</v>
      </c>
      <c r="AT361">
        <f t="shared" si="76"/>
        <v>0</v>
      </c>
      <c r="AU361">
        <f t="shared" si="77"/>
        <v>0</v>
      </c>
      <c r="AV361">
        <f t="shared" si="78"/>
        <v>0</v>
      </c>
      <c r="AW361">
        <f t="shared" si="79"/>
        <v>0</v>
      </c>
      <c r="AX361">
        <f t="shared" si="80"/>
        <v>1770</v>
      </c>
    </row>
    <row r="362" spans="40:50">
      <c r="AN362" s="120">
        <f t="shared" si="82"/>
        <v>358</v>
      </c>
      <c r="AO362" s="93">
        <f t="shared" si="81"/>
        <v>16380</v>
      </c>
      <c r="AP362">
        <f t="shared" si="72"/>
        <v>1780</v>
      </c>
      <c r="AQ362">
        <f t="shared" si="73"/>
        <v>1780</v>
      </c>
      <c r="AR362">
        <f t="shared" si="74"/>
        <v>0</v>
      </c>
      <c r="AS362">
        <f t="shared" si="75"/>
        <v>0</v>
      </c>
      <c r="AT362">
        <f t="shared" si="76"/>
        <v>0</v>
      </c>
      <c r="AU362">
        <f t="shared" si="77"/>
        <v>0</v>
      </c>
      <c r="AV362">
        <f t="shared" si="78"/>
        <v>0</v>
      </c>
      <c r="AW362">
        <f t="shared" si="79"/>
        <v>0</v>
      </c>
      <c r="AX362">
        <f t="shared" si="80"/>
        <v>1780</v>
      </c>
    </row>
    <row r="363" spans="40:50">
      <c r="AN363" s="120">
        <f t="shared" si="82"/>
        <v>359</v>
      </c>
      <c r="AO363" s="93">
        <f t="shared" si="81"/>
        <v>16390</v>
      </c>
      <c r="AP363">
        <f t="shared" si="72"/>
        <v>1790</v>
      </c>
      <c r="AQ363">
        <f t="shared" si="73"/>
        <v>1790</v>
      </c>
      <c r="AR363">
        <f t="shared" si="74"/>
        <v>0</v>
      </c>
      <c r="AS363">
        <f t="shared" si="75"/>
        <v>0</v>
      </c>
      <c r="AT363">
        <f t="shared" si="76"/>
        <v>0</v>
      </c>
      <c r="AU363">
        <f t="shared" si="77"/>
        <v>0</v>
      </c>
      <c r="AV363">
        <f t="shared" si="78"/>
        <v>0</v>
      </c>
      <c r="AW363">
        <f t="shared" si="79"/>
        <v>0</v>
      </c>
      <c r="AX363">
        <f t="shared" si="80"/>
        <v>1790</v>
      </c>
    </row>
    <row r="364" spans="40:50">
      <c r="AN364" s="120">
        <f t="shared" si="82"/>
        <v>360</v>
      </c>
      <c r="AO364" s="93">
        <f t="shared" si="81"/>
        <v>16400</v>
      </c>
      <c r="AP364">
        <f t="shared" si="72"/>
        <v>1800</v>
      </c>
      <c r="AQ364">
        <f t="shared" si="73"/>
        <v>1800</v>
      </c>
      <c r="AR364">
        <f t="shared" si="74"/>
        <v>0</v>
      </c>
      <c r="AS364">
        <f t="shared" si="75"/>
        <v>0</v>
      </c>
      <c r="AT364">
        <f t="shared" si="76"/>
        <v>0</v>
      </c>
      <c r="AU364">
        <f t="shared" si="77"/>
        <v>0</v>
      </c>
      <c r="AV364">
        <f t="shared" si="78"/>
        <v>0</v>
      </c>
      <c r="AW364">
        <f t="shared" si="79"/>
        <v>0</v>
      </c>
      <c r="AX364">
        <f t="shared" si="80"/>
        <v>1800</v>
      </c>
    </row>
    <row r="365" spans="40:50">
      <c r="AN365" s="120">
        <f t="shared" si="82"/>
        <v>361</v>
      </c>
      <c r="AO365" s="93">
        <f t="shared" si="81"/>
        <v>16410</v>
      </c>
      <c r="AP365">
        <f t="shared" si="72"/>
        <v>1810</v>
      </c>
      <c r="AQ365">
        <f t="shared" si="73"/>
        <v>1810</v>
      </c>
      <c r="AR365">
        <f t="shared" si="74"/>
        <v>0</v>
      </c>
      <c r="AS365">
        <f t="shared" si="75"/>
        <v>0</v>
      </c>
      <c r="AT365">
        <f t="shared" si="76"/>
        <v>0</v>
      </c>
      <c r="AU365">
        <f t="shared" si="77"/>
        <v>0</v>
      </c>
      <c r="AV365">
        <f t="shared" si="78"/>
        <v>0</v>
      </c>
      <c r="AW365">
        <f t="shared" si="79"/>
        <v>0</v>
      </c>
      <c r="AX365">
        <f t="shared" si="80"/>
        <v>1810</v>
      </c>
    </row>
    <row r="366" spans="40:50">
      <c r="AN366" s="120">
        <f t="shared" si="82"/>
        <v>362</v>
      </c>
      <c r="AO366" s="93">
        <f t="shared" si="81"/>
        <v>16420</v>
      </c>
      <c r="AP366">
        <f t="shared" si="72"/>
        <v>1820</v>
      </c>
      <c r="AQ366">
        <f t="shared" si="73"/>
        <v>1820</v>
      </c>
      <c r="AR366">
        <f t="shared" si="74"/>
        <v>0</v>
      </c>
      <c r="AS366">
        <f t="shared" si="75"/>
        <v>0</v>
      </c>
      <c r="AT366">
        <f t="shared" si="76"/>
        <v>0</v>
      </c>
      <c r="AU366">
        <f t="shared" si="77"/>
        <v>0</v>
      </c>
      <c r="AV366">
        <f t="shared" si="78"/>
        <v>0</v>
      </c>
      <c r="AW366">
        <f t="shared" si="79"/>
        <v>0</v>
      </c>
      <c r="AX366">
        <f t="shared" si="80"/>
        <v>1820</v>
      </c>
    </row>
    <row r="367" spans="40:50">
      <c r="AN367" s="120">
        <f t="shared" si="82"/>
        <v>363</v>
      </c>
      <c r="AO367" s="93">
        <f t="shared" si="81"/>
        <v>16430</v>
      </c>
      <c r="AP367">
        <f t="shared" si="72"/>
        <v>1830</v>
      </c>
      <c r="AQ367">
        <f t="shared" si="73"/>
        <v>1830</v>
      </c>
      <c r="AR367">
        <f t="shared" si="74"/>
        <v>0</v>
      </c>
      <c r="AS367">
        <f t="shared" si="75"/>
        <v>0</v>
      </c>
      <c r="AT367">
        <f t="shared" si="76"/>
        <v>0</v>
      </c>
      <c r="AU367">
        <f t="shared" si="77"/>
        <v>0</v>
      </c>
      <c r="AV367">
        <f t="shared" si="78"/>
        <v>0</v>
      </c>
      <c r="AW367">
        <f t="shared" si="79"/>
        <v>0</v>
      </c>
      <c r="AX367">
        <f t="shared" si="80"/>
        <v>1830</v>
      </c>
    </row>
    <row r="368" spans="40:50">
      <c r="AN368" s="120">
        <f t="shared" si="82"/>
        <v>364</v>
      </c>
      <c r="AO368" s="93">
        <f t="shared" si="81"/>
        <v>16440</v>
      </c>
      <c r="AP368">
        <f t="shared" si="72"/>
        <v>1840</v>
      </c>
      <c r="AQ368">
        <f t="shared" si="73"/>
        <v>1840</v>
      </c>
      <c r="AR368">
        <f t="shared" si="74"/>
        <v>0</v>
      </c>
      <c r="AS368">
        <f t="shared" si="75"/>
        <v>0</v>
      </c>
      <c r="AT368">
        <f t="shared" si="76"/>
        <v>0</v>
      </c>
      <c r="AU368">
        <f t="shared" si="77"/>
        <v>0</v>
      </c>
      <c r="AV368">
        <f t="shared" si="78"/>
        <v>0</v>
      </c>
      <c r="AW368">
        <f t="shared" si="79"/>
        <v>0</v>
      </c>
      <c r="AX368">
        <f t="shared" si="80"/>
        <v>1840</v>
      </c>
    </row>
    <row r="369" spans="40:50">
      <c r="AN369" s="120">
        <f t="shared" si="82"/>
        <v>365</v>
      </c>
      <c r="AO369" s="93">
        <f t="shared" si="81"/>
        <v>16450</v>
      </c>
      <c r="AP369">
        <f t="shared" si="72"/>
        <v>1850</v>
      </c>
      <c r="AQ369">
        <f t="shared" si="73"/>
        <v>1850</v>
      </c>
      <c r="AR369">
        <f t="shared" si="74"/>
        <v>0</v>
      </c>
      <c r="AS369">
        <f t="shared" si="75"/>
        <v>0</v>
      </c>
      <c r="AT369">
        <f t="shared" si="76"/>
        <v>0</v>
      </c>
      <c r="AU369">
        <f t="shared" si="77"/>
        <v>0</v>
      </c>
      <c r="AV369">
        <f t="shared" si="78"/>
        <v>0</v>
      </c>
      <c r="AW369">
        <f t="shared" si="79"/>
        <v>0</v>
      </c>
      <c r="AX369">
        <f t="shared" si="80"/>
        <v>1850</v>
      </c>
    </row>
    <row r="370" spans="40:50">
      <c r="AN370" s="120">
        <f t="shared" si="82"/>
        <v>366</v>
      </c>
      <c r="AO370" s="93">
        <f t="shared" si="81"/>
        <v>16460</v>
      </c>
      <c r="AP370">
        <f t="shared" si="72"/>
        <v>1860</v>
      </c>
      <c r="AQ370">
        <f t="shared" si="73"/>
        <v>1860</v>
      </c>
      <c r="AR370">
        <f t="shared" si="74"/>
        <v>0</v>
      </c>
      <c r="AS370">
        <f t="shared" si="75"/>
        <v>0</v>
      </c>
      <c r="AT370">
        <f t="shared" si="76"/>
        <v>0</v>
      </c>
      <c r="AU370">
        <f t="shared" si="77"/>
        <v>0</v>
      </c>
      <c r="AV370">
        <f t="shared" si="78"/>
        <v>0</v>
      </c>
      <c r="AW370">
        <f t="shared" si="79"/>
        <v>0</v>
      </c>
      <c r="AX370">
        <f t="shared" si="80"/>
        <v>1860</v>
      </c>
    </row>
    <row r="371" spans="40:50">
      <c r="AN371" s="120">
        <f t="shared" si="82"/>
        <v>367</v>
      </c>
      <c r="AO371" s="93">
        <f t="shared" si="81"/>
        <v>16470</v>
      </c>
      <c r="AP371">
        <f t="shared" si="72"/>
        <v>1870</v>
      </c>
      <c r="AQ371">
        <f t="shared" si="73"/>
        <v>1870</v>
      </c>
      <c r="AR371">
        <f t="shared" si="74"/>
        <v>0</v>
      </c>
      <c r="AS371">
        <f t="shared" si="75"/>
        <v>0</v>
      </c>
      <c r="AT371">
        <f t="shared" si="76"/>
        <v>0</v>
      </c>
      <c r="AU371">
        <f t="shared" si="77"/>
        <v>0</v>
      </c>
      <c r="AV371">
        <f t="shared" si="78"/>
        <v>0</v>
      </c>
      <c r="AW371">
        <f t="shared" si="79"/>
        <v>0</v>
      </c>
      <c r="AX371">
        <f t="shared" si="80"/>
        <v>1870</v>
      </c>
    </row>
    <row r="372" spans="40:50">
      <c r="AN372" s="120">
        <f t="shared" si="82"/>
        <v>368</v>
      </c>
      <c r="AO372" s="93">
        <f t="shared" si="81"/>
        <v>16480</v>
      </c>
      <c r="AP372">
        <f t="shared" si="72"/>
        <v>1880</v>
      </c>
      <c r="AQ372">
        <f t="shared" si="73"/>
        <v>1880</v>
      </c>
      <c r="AR372">
        <f t="shared" si="74"/>
        <v>0</v>
      </c>
      <c r="AS372">
        <f t="shared" si="75"/>
        <v>0</v>
      </c>
      <c r="AT372">
        <f t="shared" si="76"/>
        <v>0</v>
      </c>
      <c r="AU372">
        <f t="shared" si="77"/>
        <v>0</v>
      </c>
      <c r="AV372">
        <f t="shared" si="78"/>
        <v>0</v>
      </c>
      <c r="AW372">
        <f t="shared" si="79"/>
        <v>0</v>
      </c>
      <c r="AX372">
        <f t="shared" si="80"/>
        <v>1880</v>
      </c>
    </row>
    <row r="373" spans="40:50">
      <c r="AN373" s="120">
        <f t="shared" si="82"/>
        <v>369</v>
      </c>
      <c r="AO373" s="93">
        <f t="shared" si="81"/>
        <v>16490</v>
      </c>
      <c r="AP373">
        <f t="shared" si="72"/>
        <v>1890</v>
      </c>
      <c r="AQ373">
        <f t="shared" si="73"/>
        <v>1890</v>
      </c>
      <c r="AR373">
        <f t="shared" si="74"/>
        <v>0</v>
      </c>
      <c r="AS373">
        <f t="shared" si="75"/>
        <v>0</v>
      </c>
      <c r="AT373">
        <f t="shared" si="76"/>
        <v>0</v>
      </c>
      <c r="AU373">
        <f t="shared" si="77"/>
        <v>0</v>
      </c>
      <c r="AV373">
        <f t="shared" si="78"/>
        <v>0</v>
      </c>
      <c r="AW373">
        <f t="shared" si="79"/>
        <v>0</v>
      </c>
      <c r="AX373">
        <f t="shared" si="80"/>
        <v>1890</v>
      </c>
    </row>
    <row r="374" spans="40:50">
      <c r="AN374" s="120">
        <f t="shared" si="82"/>
        <v>370</v>
      </c>
      <c r="AO374" s="93">
        <f t="shared" si="81"/>
        <v>16500</v>
      </c>
      <c r="AP374">
        <f t="shared" si="72"/>
        <v>1900</v>
      </c>
      <c r="AQ374">
        <f t="shared" si="73"/>
        <v>1900</v>
      </c>
      <c r="AR374">
        <f t="shared" si="74"/>
        <v>0</v>
      </c>
      <c r="AS374">
        <f t="shared" si="75"/>
        <v>0</v>
      </c>
      <c r="AT374">
        <f t="shared" si="76"/>
        <v>0</v>
      </c>
      <c r="AU374">
        <f t="shared" si="77"/>
        <v>0</v>
      </c>
      <c r="AV374">
        <f t="shared" si="78"/>
        <v>0</v>
      </c>
      <c r="AW374">
        <f t="shared" si="79"/>
        <v>0</v>
      </c>
      <c r="AX374">
        <f t="shared" si="80"/>
        <v>1900</v>
      </c>
    </row>
    <row r="375" spans="40:50">
      <c r="AN375" s="120">
        <f t="shared" si="82"/>
        <v>371</v>
      </c>
      <c r="AO375" s="93">
        <f t="shared" si="81"/>
        <v>16510</v>
      </c>
      <c r="AP375">
        <f t="shared" si="72"/>
        <v>1910</v>
      </c>
      <c r="AQ375">
        <f t="shared" si="73"/>
        <v>1910</v>
      </c>
      <c r="AR375">
        <f t="shared" si="74"/>
        <v>0</v>
      </c>
      <c r="AS375">
        <f t="shared" si="75"/>
        <v>0</v>
      </c>
      <c r="AT375">
        <f t="shared" si="76"/>
        <v>0</v>
      </c>
      <c r="AU375">
        <f t="shared" si="77"/>
        <v>0</v>
      </c>
      <c r="AV375">
        <f t="shared" si="78"/>
        <v>0</v>
      </c>
      <c r="AW375">
        <f t="shared" si="79"/>
        <v>0</v>
      </c>
      <c r="AX375">
        <f t="shared" si="80"/>
        <v>1910</v>
      </c>
    </row>
    <row r="376" spans="40:50">
      <c r="AN376" s="120">
        <f t="shared" si="82"/>
        <v>372</v>
      </c>
      <c r="AO376" s="93">
        <f t="shared" si="81"/>
        <v>16520</v>
      </c>
      <c r="AP376">
        <f t="shared" si="72"/>
        <v>1920</v>
      </c>
      <c r="AQ376">
        <f t="shared" si="73"/>
        <v>1920</v>
      </c>
      <c r="AR376">
        <f t="shared" si="74"/>
        <v>0</v>
      </c>
      <c r="AS376">
        <f t="shared" si="75"/>
        <v>0</v>
      </c>
      <c r="AT376">
        <f t="shared" si="76"/>
        <v>0</v>
      </c>
      <c r="AU376">
        <f t="shared" si="77"/>
        <v>0</v>
      </c>
      <c r="AV376">
        <f t="shared" si="78"/>
        <v>0</v>
      </c>
      <c r="AW376">
        <f t="shared" si="79"/>
        <v>0</v>
      </c>
      <c r="AX376">
        <f t="shared" si="80"/>
        <v>1920</v>
      </c>
    </row>
    <row r="377" spans="40:50">
      <c r="AN377" s="120">
        <f t="shared" si="82"/>
        <v>373</v>
      </c>
      <c r="AO377" s="93">
        <f t="shared" si="81"/>
        <v>16530</v>
      </c>
      <c r="AP377">
        <f t="shared" si="72"/>
        <v>1930</v>
      </c>
      <c r="AQ377">
        <f t="shared" si="73"/>
        <v>1930</v>
      </c>
      <c r="AR377">
        <f t="shared" si="74"/>
        <v>0</v>
      </c>
      <c r="AS377">
        <f t="shared" si="75"/>
        <v>0</v>
      </c>
      <c r="AT377">
        <f t="shared" si="76"/>
        <v>0</v>
      </c>
      <c r="AU377">
        <f t="shared" si="77"/>
        <v>0</v>
      </c>
      <c r="AV377">
        <f t="shared" si="78"/>
        <v>0</v>
      </c>
      <c r="AW377">
        <f t="shared" si="79"/>
        <v>0</v>
      </c>
      <c r="AX377">
        <f t="shared" si="80"/>
        <v>1930</v>
      </c>
    </row>
    <row r="378" spans="40:50">
      <c r="AN378" s="120">
        <f t="shared" si="82"/>
        <v>374</v>
      </c>
      <c r="AO378" s="93">
        <f t="shared" si="81"/>
        <v>16540</v>
      </c>
      <c r="AP378">
        <f t="shared" si="72"/>
        <v>1940</v>
      </c>
      <c r="AQ378">
        <f t="shared" si="73"/>
        <v>1940</v>
      </c>
      <c r="AR378">
        <f t="shared" si="74"/>
        <v>0</v>
      </c>
      <c r="AS378">
        <f t="shared" si="75"/>
        <v>0</v>
      </c>
      <c r="AT378">
        <f t="shared" si="76"/>
        <v>0</v>
      </c>
      <c r="AU378">
        <f t="shared" si="77"/>
        <v>0</v>
      </c>
      <c r="AV378">
        <f t="shared" si="78"/>
        <v>0</v>
      </c>
      <c r="AW378">
        <f t="shared" si="79"/>
        <v>0</v>
      </c>
      <c r="AX378">
        <f t="shared" si="80"/>
        <v>1940</v>
      </c>
    </row>
    <row r="379" spans="40:50">
      <c r="AN379" s="120">
        <f t="shared" si="82"/>
        <v>375</v>
      </c>
      <c r="AO379" s="93">
        <f t="shared" si="81"/>
        <v>16550</v>
      </c>
      <c r="AP379">
        <f t="shared" si="72"/>
        <v>1950</v>
      </c>
      <c r="AQ379">
        <f t="shared" si="73"/>
        <v>1950</v>
      </c>
      <c r="AR379">
        <f t="shared" si="74"/>
        <v>0</v>
      </c>
      <c r="AS379">
        <f t="shared" si="75"/>
        <v>0</v>
      </c>
      <c r="AT379">
        <f t="shared" si="76"/>
        <v>0</v>
      </c>
      <c r="AU379">
        <f t="shared" si="77"/>
        <v>0</v>
      </c>
      <c r="AV379">
        <f t="shared" si="78"/>
        <v>0</v>
      </c>
      <c r="AW379">
        <f t="shared" si="79"/>
        <v>0</v>
      </c>
      <c r="AX379">
        <f t="shared" si="80"/>
        <v>1950</v>
      </c>
    </row>
    <row r="380" spans="40:50">
      <c r="AN380" s="120">
        <f t="shared" si="82"/>
        <v>376</v>
      </c>
      <c r="AO380" s="93">
        <f t="shared" si="81"/>
        <v>16560</v>
      </c>
      <c r="AP380">
        <f t="shared" si="72"/>
        <v>1960</v>
      </c>
      <c r="AQ380">
        <f t="shared" si="73"/>
        <v>1960</v>
      </c>
      <c r="AR380">
        <f t="shared" si="74"/>
        <v>0</v>
      </c>
      <c r="AS380">
        <f t="shared" si="75"/>
        <v>0</v>
      </c>
      <c r="AT380">
        <f t="shared" si="76"/>
        <v>0</v>
      </c>
      <c r="AU380">
        <f t="shared" si="77"/>
        <v>0</v>
      </c>
      <c r="AV380">
        <f t="shared" si="78"/>
        <v>0</v>
      </c>
      <c r="AW380">
        <f t="shared" si="79"/>
        <v>0</v>
      </c>
      <c r="AX380">
        <f t="shared" si="80"/>
        <v>1960</v>
      </c>
    </row>
    <row r="381" spans="40:50">
      <c r="AN381" s="120">
        <f t="shared" si="82"/>
        <v>377</v>
      </c>
      <c r="AO381" s="93">
        <f t="shared" si="81"/>
        <v>16570</v>
      </c>
      <c r="AP381">
        <f t="shared" si="72"/>
        <v>1970</v>
      </c>
      <c r="AQ381">
        <f t="shared" si="73"/>
        <v>1970</v>
      </c>
      <c r="AR381">
        <f t="shared" si="74"/>
        <v>0</v>
      </c>
      <c r="AS381">
        <f t="shared" si="75"/>
        <v>0</v>
      </c>
      <c r="AT381">
        <f t="shared" si="76"/>
        <v>0</v>
      </c>
      <c r="AU381">
        <f t="shared" si="77"/>
        <v>0</v>
      </c>
      <c r="AV381">
        <f t="shared" si="78"/>
        <v>0</v>
      </c>
      <c r="AW381">
        <f t="shared" si="79"/>
        <v>0</v>
      </c>
      <c r="AX381">
        <f t="shared" si="80"/>
        <v>1970</v>
      </c>
    </row>
    <row r="382" spans="40:50">
      <c r="AN382" s="120">
        <f t="shared" si="82"/>
        <v>378</v>
      </c>
      <c r="AO382" s="93">
        <f t="shared" si="81"/>
        <v>16580</v>
      </c>
      <c r="AP382">
        <f t="shared" si="72"/>
        <v>1980</v>
      </c>
      <c r="AQ382">
        <f t="shared" si="73"/>
        <v>1980</v>
      </c>
      <c r="AR382">
        <f t="shared" si="74"/>
        <v>0</v>
      </c>
      <c r="AS382">
        <f t="shared" si="75"/>
        <v>0</v>
      </c>
      <c r="AT382">
        <f t="shared" si="76"/>
        <v>0</v>
      </c>
      <c r="AU382">
        <f t="shared" si="77"/>
        <v>0</v>
      </c>
      <c r="AV382">
        <f t="shared" si="78"/>
        <v>0</v>
      </c>
      <c r="AW382">
        <f t="shared" si="79"/>
        <v>0</v>
      </c>
      <c r="AX382">
        <f t="shared" si="80"/>
        <v>1980</v>
      </c>
    </row>
    <row r="383" spans="40:50">
      <c r="AN383" s="120">
        <f t="shared" si="82"/>
        <v>379</v>
      </c>
      <c r="AO383" s="93">
        <f t="shared" si="81"/>
        <v>16590</v>
      </c>
      <c r="AP383">
        <f t="shared" si="72"/>
        <v>1990</v>
      </c>
      <c r="AQ383">
        <f t="shared" si="73"/>
        <v>1990</v>
      </c>
      <c r="AR383">
        <f t="shared" si="74"/>
        <v>0</v>
      </c>
      <c r="AS383">
        <f t="shared" si="75"/>
        <v>0</v>
      </c>
      <c r="AT383">
        <f t="shared" si="76"/>
        <v>0</v>
      </c>
      <c r="AU383">
        <f t="shared" si="77"/>
        <v>0</v>
      </c>
      <c r="AV383">
        <f t="shared" si="78"/>
        <v>0</v>
      </c>
      <c r="AW383">
        <f t="shared" si="79"/>
        <v>0</v>
      </c>
      <c r="AX383">
        <f t="shared" si="80"/>
        <v>1990</v>
      </c>
    </row>
    <row r="384" spans="40:50">
      <c r="AN384" s="120">
        <f t="shared" si="82"/>
        <v>380</v>
      </c>
      <c r="AO384" s="93">
        <f t="shared" si="81"/>
        <v>16600</v>
      </c>
      <c r="AP384">
        <f t="shared" si="72"/>
        <v>2000</v>
      </c>
      <c r="AQ384">
        <f t="shared" si="73"/>
        <v>2000</v>
      </c>
      <c r="AR384">
        <f t="shared" si="74"/>
        <v>0</v>
      </c>
      <c r="AS384">
        <f t="shared" si="75"/>
        <v>0</v>
      </c>
      <c r="AT384">
        <f t="shared" si="76"/>
        <v>0</v>
      </c>
      <c r="AU384">
        <f t="shared" si="77"/>
        <v>0</v>
      </c>
      <c r="AV384">
        <f t="shared" si="78"/>
        <v>0</v>
      </c>
      <c r="AW384">
        <f t="shared" si="79"/>
        <v>0</v>
      </c>
      <c r="AX384">
        <f t="shared" si="80"/>
        <v>2000</v>
      </c>
    </row>
    <row r="385" spans="40:50">
      <c r="AN385" s="120">
        <f t="shared" si="82"/>
        <v>381</v>
      </c>
      <c r="AO385" s="93">
        <f t="shared" si="81"/>
        <v>16610</v>
      </c>
      <c r="AP385">
        <f t="shared" si="72"/>
        <v>2010</v>
      </c>
      <c r="AQ385">
        <f t="shared" si="73"/>
        <v>2010</v>
      </c>
      <c r="AR385">
        <f t="shared" si="74"/>
        <v>0</v>
      </c>
      <c r="AS385">
        <f t="shared" si="75"/>
        <v>0</v>
      </c>
      <c r="AT385">
        <f t="shared" si="76"/>
        <v>0</v>
      </c>
      <c r="AU385">
        <f t="shared" si="77"/>
        <v>0</v>
      </c>
      <c r="AV385">
        <f t="shared" si="78"/>
        <v>0</v>
      </c>
      <c r="AW385">
        <f t="shared" si="79"/>
        <v>0</v>
      </c>
      <c r="AX385">
        <f t="shared" si="80"/>
        <v>2010</v>
      </c>
    </row>
    <row r="386" spans="40:50">
      <c r="AN386" s="120">
        <f t="shared" si="82"/>
        <v>382</v>
      </c>
      <c r="AO386" s="93">
        <f t="shared" si="81"/>
        <v>16620</v>
      </c>
      <c r="AP386">
        <f t="shared" si="72"/>
        <v>2020</v>
      </c>
      <c r="AQ386">
        <f t="shared" si="73"/>
        <v>2020</v>
      </c>
      <c r="AR386">
        <f t="shared" si="74"/>
        <v>0</v>
      </c>
      <c r="AS386">
        <f t="shared" si="75"/>
        <v>0</v>
      </c>
      <c r="AT386">
        <f t="shared" si="76"/>
        <v>0</v>
      </c>
      <c r="AU386">
        <f t="shared" si="77"/>
        <v>0</v>
      </c>
      <c r="AV386">
        <f t="shared" si="78"/>
        <v>0</v>
      </c>
      <c r="AW386">
        <f t="shared" si="79"/>
        <v>0</v>
      </c>
      <c r="AX386">
        <f t="shared" si="80"/>
        <v>2020</v>
      </c>
    </row>
    <row r="387" spans="40:50">
      <c r="AN387" s="120">
        <f t="shared" si="82"/>
        <v>383</v>
      </c>
      <c r="AO387" s="93">
        <f t="shared" si="81"/>
        <v>16630</v>
      </c>
      <c r="AP387">
        <f t="shared" si="72"/>
        <v>2030</v>
      </c>
      <c r="AQ387">
        <f t="shared" si="73"/>
        <v>2030</v>
      </c>
      <c r="AR387">
        <f t="shared" si="74"/>
        <v>0</v>
      </c>
      <c r="AS387">
        <f t="shared" si="75"/>
        <v>0</v>
      </c>
      <c r="AT387">
        <f t="shared" si="76"/>
        <v>0</v>
      </c>
      <c r="AU387">
        <f t="shared" si="77"/>
        <v>0</v>
      </c>
      <c r="AV387">
        <f t="shared" si="78"/>
        <v>0</v>
      </c>
      <c r="AW387">
        <f t="shared" si="79"/>
        <v>0</v>
      </c>
      <c r="AX387">
        <f t="shared" si="80"/>
        <v>2030</v>
      </c>
    </row>
    <row r="388" spans="40:50">
      <c r="AN388" s="120">
        <f t="shared" si="82"/>
        <v>384</v>
      </c>
      <c r="AO388" s="93">
        <f t="shared" si="81"/>
        <v>16640</v>
      </c>
      <c r="AP388">
        <f t="shared" si="72"/>
        <v>2040</v>
      </c>
      <c r="AQ388">
        <f t="shared" si="73"/>
        <v>2040</v>
      </c>
      <c r="AR388">
        <f t="shared" si="74"/>
        <v>0</v>
      </c>
      <c r="AS388">
        <f t="shared" si="75"/>
        <v>0</v>
      </c>
      <c r="AT388">
        <f t="shared" si="76"/>
        <v>0</v>
      </c>
      <c r="AU388">
        <f t="shared" si="77"/>
        <v>0</v>
      </c>
      <c r="AV388">
        <f t="shared" si="78"/>
        <v>0</v>
      </c>
      <c r="AW388">
        <f t="shared" si="79"/>
        <v>0</v>
      </c>
      <c r="AX388">
        <f t="shared" si="80"/>
        <v>2040</v>
      </c>
    </row>
    <row r="389" spans="40:50">
      <c r="AN389" s="120">
        <f t="shared" si="82"/>
        <v>385</v>
      </c>
      <c r="AO389" s="93">
        <f t="shared" si="81"/>
        <v>16650</v>
      </c>
      <c r="AP389">
        <f t="shared" ref="AP389:AP452" si="83">IFERROR(IF($AP$3=1,MAX(AO389-$AJ$4,0),IF($AP$3=2,MAX($AJ$4-AO389,0),IF($AP$3=3,AO389,0))),"")</f>
        <v>2050</v>
      </c>
      <c r="AQ389">
        <f t="shared" ref="AQ389:AQ452" si="84">IFERROR(IF($AQ$3=1,AP389*1,IF($AQ$3=2,AP389*-1,0)),"")</f>
        <v>2050</v>
      </c>
      <c r="AR389">
        <f t="shared" ref="AR389:AR452" si="85">IFERROR(IF($AR$3=1,MAX(AO389-$AJ$5,0),IF($AR$3=2,MAX($AJ$5-AO389,0),IF($AR$3=3,AO389,0))),"")</f>
        <v>0</v>
      </c>
      <c r="AS389">
        <f t="shared" ref="AS389:AS452" si="86">IFERROR(IF($AS$3=1,AR389*1,IF($AS$3=2,AR389*-1,0)),"")</f>
        <v>0</v>
      </c>
      <c r="AT389">
        <f t="shared" ref="AT389:AT452" si="87">IFERROR(IF($AT$3=1,MAX(AO389-$AJ$6,0),IF($AT$3=2,MAX($AJ$6-AO389,0),IF($AT$3=3,AS389,0))),"")</f>
        <v>0</v>
      </c>
      <c r="AU389">
        <f t="shared" ref="AU389:AU452" si="88">IFERROR(IF($AU$3=1,AT389*1,IF($AU$3=2,AT389*-1,0)),"")</f>
        <v>0</v>
      </c>
      <c r="AV389">
        <f t="shared" ref="AV389:AV452" si="89">IFERROR(IF($AV$3=1,MAX(AO389-$AJ$7,0),IF($AV$3=2,MAX($AJ$7-AO389,0),IF($AV$3=3,AO389,0))),"")</f>
        <v>0</v>
      </c>
      <c r="AW389">
        <f t="shared" ref="AW389:AW452" si="90">IFERROR(IF($AW$3=1,AV389*1,IF($AW$3=2,AV389*-1,0)),"")</f>
        <v>0</v>
      </c>
      <c r="AX389">
        <f t="shared" ref="AX389:AX452" si="91">IF(OR(AQ389="",AS389="",AU389="",AW389=""),"",SUM(AQ389,AS389,AU389,AW389))</f>
        <v>2050</v>
      </c>
    </row>
    <row r="390" spans="40:50">
      <c r="AN390" s="120">
        <f t="shared" si="82"/>
        <v>386</v>
      </c>
      <c r="AO390" s="93">
        <f t="shared" ref="AO390:AO453" si="92">IF($AO$4+AN390*$AM$7&gt;$AM$5,"",$AO$4+AN390*$AM$7)</f>
        <v>16660</v>
      </c>
      <c r="AP390">
        <f t="shared" si="83"/>
        <v>2060</v>
      </c>
      <c r="AQ390">
        <f t="shared" si="84"/>
        <v>2060</v>
      </c>
      <c r="AR390">
        <f t="shared" si="85"/>
        <v>0</v>
      </c>
      <c r="AS390">
        <f t="shared" si="86"/>
        <v>0</v>
      </c>
      <c r="AT390">
        <f t="shared" si="87"/>
        <v>0</v>
      </c>
      <c r="AU390">
        <f t="shared" si="88"/>
        <v>0</v>
      </c>
      <c r="AV390">
        <f t="shared" si="89"/>
        <v>0</v>
      </c>
      <c r="AW390">
        <f t="shared" si="90"/>
        <v>0</v>
      </c>
      <c r="AX390">
        <f t="shared" si="91"/>
        <v>2060</v>
      </c>
    </row>
    <row r="391" spans="40:50">
      <c r="AN391" s="120">
        <f t="shared" ref="AN391:AN454" si="93">AN390+1</f>
        <v>387</v>
      </c>
      <c r="AO391" s="93">
        <f t="shared" si="92"/>
        <v>16670</v>
      </c>
      <c r="AP391">
        <f t="shared" si="83"/>
        <v>2070</v>
      </c>
      <c r="AQ391">
        <f t="shared" si="84"/>
        <v>2070</v>
      </c>
      <c r="AR391">
        <f t="shared" si="85"/>
        <v>0</v>
      </c>
      <c r="AS391">
        <f t="shared" si="86"/>
        <v>0</v>
      </c>
      <c r="AT391">
        <f t="shared" si="87"/>
        <v>0</v>
      </c>
      <c r="AU391">
        <f t="shared" si="88"/>
        <v>0</v>
      </c>
      <c r="AV391">
        <f t="shared" si="89"/>
        <v>0</v>
      </c>
      <c r="AW391">
        <f t="shared" si="90"/>
        <v>0</v>
      </c>
      <c r="AX391">
        <f t="shared" si="91"/>
        <v>2070</v>
      </c>
    </row>
    <row r="392" spans="40:50">
      <c r="AN392" s="120">
        <f t="shared" si="93"/>
        <v>388</v>
      </c>
      <c r="AO392" s="93">
        <f t="shared" si="92"/>
        <v>16680</v>
      </c>
      <c r="AP392">
        <f t="shared" si="83"/>
        <v>2080</v>
      </c>
      <c r="AQ392">
        <f t="shared" si="84"/>
        <v>2080</v>
      </c>
      <c r="AR392">
        <f t="shared" si="85"/>
        <v>0</v>
      </c>
      <c r="AS392">
        <f t="shared" si="86"/>
        <v>0</v>
      </c>
      <c r="AT392">
        <f t="shared" si="87"/>
        <v>0</v>
      </c>
      <c r="AU392">
        <f t="shared" si="88"/>
        <v>0</v>
      </c>
      <c r="AV392">
        <f t="shared" si="89"/>
        <v>0</v>
      </c>
      <c r="AW392">
        <f t="shared" si="90"/>
        <v>0</v>
      </c>
      <c r="AX392">
        <f t="shared" si="91"/>
        <v>2080</v>
      </c>
    </row>
    <row r="393" spans="40:50">
      <c r="AN393" s="120">
        <f t="shared" si="93"/>
        <v>389</v>
      </c>
      <c r="AO393" s="93">
        <f t="shared" si="92"/>
        <v>16690</v>
      </c>
      <c r="AP393">
        <f t="shared" si="83"/>
        <v>2090</v>
      </c>
      <c r="AQ393">
        <f t="shared" si="84"/>
        <v>2090</v>
      </c>
      <c r="AR393">
        <f t="shared" si="85"/>
        <v>0</v>
      </c>
      <c r="AS393">
        <f t="shared" si="86"/>
        <v>0</v>
      </c>
      <c r="AT393">
        <f t="shared" si="87"/>
        <v>0</v>
      </c>
      <c r="AU393">
        <f t="shared" si="88"/>
        <v>0</v>
      </c>
      <c r="AV393">
        <f t="shared" si="89"/>
        <v>0</v>
      </c>
      <c r="AW393">
        <f t="shared" si="90"/>
        <v>0</v>
      </c>
      <c r="AX393">
        <f t="shared" si="91"/>
        <v>2090</v>
      </c>
    </row>
    <row r="394" spans="40:50">
      <c r="AN394" s="120">
        <f t="shared" si="93"/>
        <v>390</v>
      </c>
      <c r="AO394" s="93">
        <f t="shared" si="92"/>
        <v>16700</v>
      </c>
      <c r="AP394">
        <f t="shared" si="83"/>
        <v>2100</v>
      </c>
      <c r="AQ394">
        <f t="shared" si="84"/>
        <v>2100</v>
      </c>
      <c r="AR394">
        <f t="shared" si="85"/>
        <v>0</v>
      </c>
      <c r="AS394">
        <f t="shared" si="86"/>
        <v>0</v>
      </c>
      <c r="AT394">
        <f t="shared" si="87"/>
        <v>0</v>
      </c>
      <c r="AU394">
        <f t="shared" si="88"/>
        <v>0</v>
      </c>
      <c r="AV394">
        <f t="shared" si="89"/>
        <v>0</v>
      </c>
      <c r="AW394">
        <f t="shared" si="90"/>
        <v>0</v>
      </c>
      <c r="AX394">
        <f t="shared" si="91"/>
        <v>2100</v>
      </c>
    </row>
    <row r="395" spans="40:50">
      <c r="AN395" s="120">
        <f t="shared" si="93"/>
        <v>391</v>
      </c>
      <c r="AO395" s="93">
        <f t="shared" si="92"/>
        <v>16710</v>
      </c>
      <c r="AP395">
        <f t="shared" si="83"/>
        <v>2110</v>
      </c>
      <c r="AQ395">
        <f t="shared" si="84"/>
        <v>2110</v>
      </c>
      <c r="AR395">
        <f t="shared" si="85"/>
        <v>0</v>
      </c>
      <c r="AS395">
        <f t="shared" si="86"/>
        <v>0</v>
      </c>
      <c r="AT395">
        <f t="shared" si="87"/>
        <v>0</v>
      </c>
      <c r="AU395">
        <f t="shared" si="88"/>
        <v>0</v>
      </c>
      <c r="AV395">
        <f t="shared" si="89"/>
        <v>0</v>
      </c>
      <c r="AW395">
        <f t="shared" si="90"/>
        <v>0</v>
      </c>
      <c r="AX395">
        <f t="shared" si="91"/>
        <v>2110</v>
      </c>
    </row>
    <row r="396" spans="40:50">
      <c r="AN396" s="120">
        <f t="shared" si="93"/>
        <v>392</v>
      </c>
      <c r="AO396" s="93">
        <f t="shared" si="92"/>
        <v>16720</v>
      </c>
      <c r="AP396">
        <f t="shared" si="83"/>
        <v>2120</v>
      </c>
      <c r="AQ396">
        <f t="shared" si="84"/>
        <v>2120</v>
      </c>
      <c r="AR396">
        <f t="shared" si="85"/>
        <v>0</v>
      </c>
      <c r="AS396">
        <f t="shared" si="86"/>
        <v>0</v>
      </c>
      <c r="AT396">
        <f t="shared" si="87"/>
        <v>0</v>
      </c>
      <c r="AU396">
        <f t="shared" si="88"/>
        <v>0</v>
      </c>
      <c r="AV396">
        <f t="shared" si="89"/>
        <v>0</v>
      </c>
      <c r="AW396">
        <f t="shared" si="90"/>
        <v>0</v>
      </c>
      <c r="AX396">
        <f t="shared" si="91"/>
        <v>2120</v>
      </c>
    </row>
    <row r="397" spans="40:50">
      <c r="AN397" s="120">
        <f t="shared" si="93"/>
        <v>393</v>
      </c>
      <c r="AO397" s="93">
        <f t="shared" si="92"/>
        <v>16730</v>
      </c>
      <c r="AP397">
        <f t="shared" si="83"/>
        <v>2130</v>
      </c>
      <c r="AQ397">
        <f t="shared" si="84"/>
        <v>2130</v>
      </c>
      <c r="AR397">
        <f t="shared" si="85"/>
        <v>0</v>
      </c>
      <c r="AS397">
        <f t="shared" si="86"/>
        <v>0</v>
      </c>
      <c r="AT397">
        <f t="shared" si="87"/>
        <v>0</v>
      </c>
      <c r="AU397">
        <f t="shared" si="88"/>
        <v>0</v>
      </c>
      <c r="AV397">
        <f t="shared" si="89"/>
        <v>0</v>
      </c>
      <c r="AW397">
        <f t="shared" si="90"/>
        <v>0</v>
      </c>
      <c r="AX397">
        <f t="shared" si="91"/>
        <v>2130</v>
      </c>
    </row>
    <row r="398" spans="40:50">
      <c r="AN398" s="120">
        <f t="shared" si="93"/>
        <v>394</v>
      </c>
      <c r="AO398" s="93">
        <f t="shared" si="92"/>
        <v>16740</v>
      </c>
      <c r="AP398">
        <f t="shared" si="83"/>
        <v>2140</v>
      </c>
      <c r="AQ398">
        <f t="shared" si="84"/>
        <v>2140</v>
      </c>
      <c r="AR398">
        <f t="shared" si="85"/>
        <v>0</v>
      </c>
      <c r="AS398">
        <f t="shared" si="86"/>
        <v>0</v>
      </c>
      <c r="AT398">
        <f t="shared" si="87"/>
        <v>0</v>
      </c>
      <c r="AU398">
        <f t="shared" si="88"/>
        <v>0</v>
      </c>
      <c r="AV398">
        <f t="shared" si="89"/>
        <v>0</v>
      </c>
      <c r="AW398">
        <f t="shared" si="90"/>
        <v>0</v>
      </c>
      <c r="AX398">
        <f t="shared" si="91"/>
        <v>2140</v>
      </c>
    </row>
    <row r="399" spans="40:50">
      <c r="AN399" s="120">
        <f t="shared" si="93"/>
        <v>395</v>
      </c>
      <c r="AO399" s="93">
        <f t="shared" si="92"/>
        <v>16750</v>
      </c>
      <c r="AP399">
        <f t="shared" si="83"/>
        <v>2150</v>
      </c>
      <c r="AQ399">
        <f t="shared" si="84"/>
        <v>2150</v>
      </c>
      <c r="AR399">
        <f t="shared" si="85"/>
        <v>0</v>
      </c>
      <c r="AS399">
        <f t="shared" si="86"/>
        <v>0</v>
      </c>
      <c r="AT399">
        <f t="shared" si="87"/>
        <v>0</v>
      </c>
      <c r="AU399">
        <f t="shared" si="88"/>
        <v>0</v>
      </c>
      <c r="AV399">
        <f t="shared" si="89"/>
        <v>0</v>
      </c>
      <c r="AW399">
        <f t="shared" si="90"/>
        <v>0</v>
      </c>
      <c r="AX399">
        <f t="shared" si="91"/>
        <v>2150</v>
      </c>
    </row>
    <row r="400" spans="40:50">
      <c r="AN400" s="120">
        <f t="shared" si="93"/>
        <v>396</v>
      </c>
      <c r="AO400" s="93">
        <f t="shared" si="92"/>
        <v>16760</v>
      </c>
      <c r="AP400">
        <f t="shared" si="83"/>
        <v>2160</v>
      </c>
      <c r="AQ400">
        <f t="shared" si="84"/>
        <v>2160</v>
      </c>
      <c r="AR400">
        <f t="shared" si="85"/>
        <v>0</v>
      </c>
      <c r="AS400">
        <f t="shared" si="86"/>
        <v>0</v>
      </c>
      <c r="AT400">
        <f t="shared" si="87"/>
        <v>0</v>
      </c>
      <c r="AU400">
        <f t="shared" si="88"/>
        <v>0</v>
      </c>
      <c r="AV400">
        <f t="shared" si="89"/>
        <v>0</v>
      </c>
      <c r="AW400">
        <f t="shared" si="90"/>
        <v>0</v>
      </c>
      <c r="AX400">
        <f t="shared" si="91"/>
        <v>2160</v>
      </c>
    </row>
    <row r="401" spans="40:50">
      <c r="AN401" s="120">
        <f t="shared" si="93"/>
        <v>397</v>
      </c>
      <c r="AO401" s="93">
        <f t="shared" si="92"/>
        <v>16770</v>
      </c>
      <c r="AP401">
        <f t="shared" si="83"/>
        <v>2170</v>
      </c>
      <c r="AQ401">
        <f t="shared" si="84"/>
        <v>2170</v>
      </c>
      <c r="AR401">
        <f t="shared" si="85"/>
        <v>0</v>
      </c>
      <c r="AS401">
        <f t="shared" si="86"/>
        <v>0</v>
      </c>
      <c r="AT401">
        <f t="shared" si="87"/>
        <v>0</v>
      </c>
      <c r="AU401">
        <f t="shared" si="88"/>
        <v>0</v>
      </c>
      <c r="AV401">
        <f t="shared" si="89"/>
        <v>0</v>
      </c>
      <c r="AW401">
        <f t="shared" si="90"/>
        <v>0</v>
      </c>
      <c r="AX401">
        <f t="shared" si="91"/>
        <v>2170</v>
      </c>
    </row>
    <row r="402" spans="40:50">
      <c r="AN402" s="120">
        <f t="shared" si="93"/>
        <v>398</v>
      </c>
      <c r="AO402" s="93">
        <f t="shared" si="92"/>
        <v>16780</v>
      </c>
      <c r="AP402">
        <f t="shared" si="83"/>
        <v>2180</v>
      </c>
      <c r="AQ402">
        <f t="shared" si="84"/>
        <v>2180</v>
      </c>
      <c r="AR402">
        <f t="shared" si="85"/>
        <v>0</v>
      </c>
      <c r="AS402">
        <f t="shared" si="86"/>
        <v>0</v>
      </c>
      <c r="AT402">
        <f t="shared" si="87"/>
        <v>0</v>
      </c>
      <c r="AU402">
        <f t="shared" si="88"/>
        <v>0</v>
      </c>
      <c r="AV402">
        <f t="shared" si="89"/>
        <v>0</v>
      </c>
      <c r="AW402">
        <f t="shared" si="90"/>
        <v>0</v>
      </c>
      <c r="AX402">
        <f t="shared" si="91"/>
        <v>2180</v>
      </c>
    </row>
    <row r="403" spans="40:50">
      <c r="AN403" s="120">
        <f t="shared" si="93"/>
        <v>399</v>
      </c>
      <c r="AO403" s="93">
        <f t="shared" si="92"/>
        <v>16790</v>
      </c>
      <c r="AP403">
        <f t="shared" si="83"/>
        <v>2190</v>
      </c>
      <c r="AQ403">
        <f t="shared" si="84"/>
        <v>2190</v>
      </c>
      <c r="AR403">
        <f t="shared" si="85"/>
        <v>0</v>
      </c>
      <c r="AS403">
        <f t="shared" si="86"/>
        <v>0</v>
      </c>
      <c r="AT403">
        <f t="shared" si="87"/>
        <v>0</v>
      </c>
      <c r="AU403">
        <f t="shared" si="88"/>
        <v>0</v>
      </c>
      <c r="AV403">
        <f t="shared" si="89"/>
        <v>0</v>
      </c>
      <c r="AW403">
        <f t="shared" si="90"/>
        <v>0</v>
      </c>
      <c r="AX403">
        <f t="shared" si="91"/>
        <v>2190</v>
      </c>
    </row>
    <row r="404" spans="40:50">
      <c r="AN404" s="120">
        <f t="shared" si="93"/>
        <v>400</v>
      </c>
      <c r="AO404" s="93">
        <f t="shared" si="92"/>
        <v>16800</v>
      </c>
      <c r="AP404">
        <f t="shared" si="83"/>
        <v>2200</v>
      </c>
      <c r="AQ404">
        <f t="shared" si="84"/>
        <v>2200</v>
      </c>
      <c r="AR404">
        <f t="shared" si="85"/>
        <v>0</v>
      </c>
      <c r="AS404">
        <f t="shared" si="86"/>
        <v>0</v>
      </c>
      <c r="AT404">
        <f t="shared" si="87"/>
        <v>0</v>
      </c>
      <c r="AU404">
        <f t="shared" si="88"/>
        <v>0</v>
      </c>
      <c r="AV404">
        <f t="shared" si="89"/>
        <v>0</v>
      </c>
      <c r="AW404">
        <f t="shared" si="90"/>
        <v>0</v>
      </c>
      <c r="AX404">
        <f t="shared" si="91"/>
        <v>2200</v>
      </c>
    </row>
    <row r="405" spans="40:50">
      <c r="AN405" s="120">
        <f t="shared" si="93"/>
        <v>401</v>
      </c>
      <c r="AO405" s="93" t="str">
        <f t="shared" si="92"/>
        <v/>
      </c>
      <c r="AP405" t="str">
        <f t="shared" si="83"/>
        <v/>
      </c>
      <c r="AQ405" t="str">
        <f t="shared" si="84"/>
        <v/>
      </c>
      <c r="AR405" t="str">
        <f t="shared" si="85"/>
        <v/>
      </c>
      <c r="AS405" t="str">
        <f t="shared" si="86"/>
        <v/>
      </c>
      <c r="AT405" t="str">
        <f t="shared" si="87"/>
        <v/>
      </c>
      <c r="AU405" t="str">
        <f t="shared" si="88"/>
        <v/>
      </c>
      <c r="AV405">
        <f t="shared" si="89"/>
        <v>0</v>
      </c>
      <c r="AW405">
        <f t="shared" si="90"/>
        <v>0</v>
      </c>
      <c r="AX405" t="str">
        <f t="shared" si="91"/>
        <v/>
      </c>
    </row>
    <row r="406" spans="40:50">
      <c r="AN406" s="120">
        <f t="shared" si="93"/>
        <v>402</v>
      </c>
      <c r="AO406" s="93" t="str">
        <f t="shared" si="92"/>
        <v/>
      </c>
      <c r="AP406" t="str">
        <f t="shared" si="83"/>
        <v/>
      </c>
      <c r="AQ406" t="str">
        <f t="shared" si="84"/>
        <v/>
      </c>
      <c r="AR406" t="str">
        <f t="shared" si="85"/>
        <v/>
      </c>
      <c r="AS406" t="str">
        <f t="shared" si="86"/>
        <v/>
      </c>
      <c r="AT406" t="str">
        <f t="shared" si="87"/>
        <v/>
      </c>
      <c r="AU406" t="str">
        <f t="shared" si="88"/>
        <v/>
      </c>
      <c r="AV406">
        <f t="shared" si="89"/>
        <v>0</v>
      </c>
      <c r="AW406">
        <f t="shared" si="90"/>
        <v>0</v>
      </c>
      <c r="AX406" t="str">
        <f t="shared" si="91"/>
        <v/>
      </c>
    </row>
    <row r="407" spans="40:50">
      <c r="AN407" s="120">
        <f t="shared" si="93"/>
        <v>403</v>
      </c>
      <c r="AO407" s="93" t="str">
        <f t="shared" si="92"/>
        <v/>
      </c>
      <c r="AP407" t="str">
        <f t="shared" si="83"/>
        <v/>
      </c>
      <c r="AQ407" t="str">
        <f t="shared" si="84"/>
        <v/>
      </c>
      <c r="AR407" t="str">
        <f t="shared" si="85"/>
        <v/>
      </c>
      <c r="AS407" t="str">
        <f t="shared" si="86"/>
        <v/>
      </c>
      <c r="AT407" t="str">
        <f t="shared" si="87"/>
        <v/>
      </c>
      <c r="AU407" t="str">
        <f t="shared" si="88"/>
        <v/>
      </c>
      <c r="AV407">
        <f t="shared" si="89"/>
        <v>0</v>
      </c>
      <c r="AW407">
        <f t="shared" si="90"/>
        <v>0</v>
      </c>
      <c r="AX407" t="str">
        <f t="shared" si="91"/>
        <v/>
      </c>
    </row>
    <row r="408" spans="40:50">
      <c r="AN408" s="120">
        <f t="shared" si="93"/>
        <v>404</v>
      </c>
      <c r="AO408" s="93" t="str">
        <f t="shared" si="92"/>
        <v/>
      </c>
      <c r="AP408" t="str">
        <f t="shared" si="83"/>
        <v/>
      </c>
      <c r="AQ408" t="str">
        <f t="shared" si="84"/>
        <v/>
      </c>
      <c r="AR408" t="str">
        <f t="shared" si="85"/>
        <v/>
      </c>
      <c r="AS408" t="str">
        <f t="shared" si="86"/>
        <v/>
      </c>
      <c r="AT408" t="str">
        <f t="shared" si="87"/>
        <v/>
      </c>
      <c r="AU408" t="str">
        <f t="shared" si="88"/>
        <v/>
      </c>
      <c r="AV408">
        <f t="shared" si="89"/>
        <v>0</v>
      </c>
      <c r="AW408">
        <f t="shared" si="90"/>
        <v>0</v>
      </c>
      <c r="AX408" t="str">
        <f t="shared" si="91"/>
        <v/>
      </c>
    </row>
    <row r="409" spans="40:50">
      <c r="AN409" s="120">
        <f t="shared" si="93"/>
        <v>405</v>
      </c>
      <c r="AO409" s="93" t="str">
        <f t="shared" si="92"/>
        <v/>
      </c>
      <c r="AP409" t="str">
        <f t="shared" si="83"/>
        <v/>
      </c>
      <c r="AQ409" t="str">
        <f t="shared" si="84"/>
        <v/>
      </c>
      <c r="AR409" t="str">
        <f t="shared" si="85"/>
        <v/>
      </c>
      <c r="AS409" t="str">
        <f t="shared" si="86"/>
        <v/>
      </c>
      <c r="AT409" t="str">
        <f t="shared" si="87"/>
        <v/>
      </c>
      <c r="AU409" t="str">
        <f t="shared" si="88"/>
        <v/>
      </c>
      <c r="AV409">
        <f t="shared" si="89"/>
        <v>0</v>
      </c>
      <c r="AW409">
        <f t="shared" si="90"/>
        <v>0</v>
      </c>
      <c r="AX409" t="str">
        <f t="shared" si="91"/>
        <v/>
      </c>
    </row>
    <row r="410" spans="40:50">
      <c r="AN410" s="120">
        <f t="shared" si="93"/>
        <v>406</v>
      </c>
      <c r="AO410" s="93" t="str">
        <f t="shared" si="92"/>
        <v/>
      </c>
      <c r="AP410" t="str">
        <f t="shared" si="83"/>
        <v/>
      </c>
      <c r="AQ410" t="str">
        <f t="shared" si="84"/>
        <v/>
      </c>
      <c r="AR410" t="str">
        <f t="shared" si="85"/>
        <v/>
      </c>
      <c r="AS410" t="str">
        <f t="shared" si="86"/>
        <v/>
      </c>
      <c r="AT410" t="str">
        <f t="shared" si="87"/>
        <v/>
      </c>
      <c r="AU410" t="str">
        <f t="shared" si="88"/>
        <v/>
      </c>
      <c r="AV410">
        <f t="shared" si="89"/>
        <v>0</v>
      </c>
      <c r="AW410">
        <f t="shared" si="90"/>
        <v>0</v>
      </c>
      <c r="AX410" t="str">
        <f t="shared" si="91"/>
        <v/>
      </c>
    </row>
    <row r="411" spans="40:50">
      <c r="AN411" s="120">
        <f t="shared" si="93"/>
        <v>407</v>
      </c>
      <c r="AO411" s="93" t="str">
        <f t="shared" si="92"/>
        <v/>
      </c>
      <c r="AP411" t="str">
        <f t="shared" si="83"/>
        <v/>
      </c>
      <c r="AQ411" t="str">
        <f t="shared" si="84"/>
        <v/>
      </c>
      <c r="AR411" t="str">
        <f t="shared" si="85"/>
        <v/>
      </c>
      <c r="AS411" t="str">
        <f t="shared" si="86"/>
        <v/>
      </c>
      <c r="AT411" t="str">
        <f t="shared" si="87"/>
        <v/>
      </c>
      <c r="AU411" t="str">
        <f t="shared" si="88"/>
        <v/>
      </c>
      <c r="AV411">
        <f t="shared" si="89"/>
        <v>0</v>
      </c>
      <c r="AW411">
        <f t="shared" si="90"/>
        <v>0</v>
      </c>
      <c r="AX411" t="str">
        <f t="shared" si="91"/>
        <v/>
      </c>
    </row>
    <row r="412" spans="40:50">
      <c r="AN412" s="120">
        <f t="shared" si="93"/>
        <v>408</v>
      </c>
      <c r="AO412" s="93" t="str">
        <f t="shared" si="92"/>
        <v/>
      </c>
      <c r="AP412" t="str">
        <f t="shared" si="83"/>
        <v/>
      </c>
      <c r="AQ412" t="str">
        <f t="shared" si="84"/>
        <v/>
      </c>
      <c r="AR412" t="str">
        <f t="shared" si="85"/>
        <v/>
      </c>
      <c r="AS412" t="str">
        <f t="shared" si="86"/>
        <v/>
      </c>
      <c r="AT412" t="str">
        <f t="shared" si="87"/>
        <v/>
      </c>
      <c r="AU412" t="str">
        <f t="shared" si="88"/>
        <v/>
      </c>
      <c r="AV412">
        <f t="shared" si="89"/>
        <v>0</v>
      </c>
      <c r="AW412">
        <f t="shared" si="90"/>
        <v>0</v>
      </c>
      <c r="AX412" t="str">
        <f t="shared" si="91"/>
        <v/>
      </c>
    </row>
    <row r="413" spans="40:50">
      <c r="AN413" s="120">
        <f t="shared" si="93"/>
        <v>409</v>
      </c>
      <c r="AO413" s="93" t="str">
        <f t="shared" si="92"/>
        <v/>
      </c>
      <c r="AP413" t="str">
        <f t="shared" si="83"/>
        <v/>
      </c>
      <c r="AQ413" t="str">
        <f t="shared" si="84"/>
        <v/>
      </c>
      <c r="AR413" t="str">
        <f t="shared" si="85"/>
        <v/>
      </c>
      <c r="AS413" t="str">
        <f t="shared" si="86"/>
        <v/>
      </c>
      <c r="AT413" t="str">
        <f t="shared" si="87"/>
        <v/>
      </c>
      <c r="AU413" t="str">
        <f t="shared" si="88"/>
        <v/>
      </c>
      <c r="AV413">
        <f t="shared" si="89"/>
        <v>0</v>
      </c>
      <c r="AW413">
        <f t="shared" si="90"/>
        <v>0</v>
      </c>
      <c r="AX413" t="str">
        <f t="shared" si="91"/>
        <v/>
      </c>
    </row>
    <row r="414" spans="40:50">
      <c r="AN414" s="120">
        <f t="shared" si="93"/>
        <v>410</v>
      </c>
      <c r="AO414" s="93" t="str">
        <f t="shared" si="92"/>
        <v/>
      </c>
      <c r="AP414" t="str">
        <f t="shared" si="83"/>
        <v/>
      </c>
      <c r="AQ414" t="str">
        <f t="shared" si="84"/>
        <v/>
      </c>
      <c r="AR414" t="str">
        <f t="shared" si="85"/>
        <v/>
      </c>
      <c r="AS414" t="str">
        <f t="shared" si="86"/>
        <v/>
      </c>
      <c r="AT414" t="str">
        <f t="shared" si="87"/>
        <v/>
      </c>
      <c r="AU414" t="str">
        <f t="shared" si="88"/>
        <v/>
      </c>
      <c r="AV414">
        <f t="shared" si="89"/>
        <v>0</v>
      </c>
      <c r="AW414">
        <f t="shared" si="90"/>
        <v>0</v>
      </c>
      <c r="AX414" t="str">
        <f t="shared" si="91"/>
        <v/>
      </c>
    </row>
    <row r="415" spans="40:50">
      <c r="AN415" s="120">
        <f t="shared" si="93"/>
        <v>411</v>
      </c>
      <c r="AO415" s="93" t="str">
        <f t="shared" si="92"/>
        <v/>
      </c>
      <c r="AP415" t="str">
        <f t="shared" si="83"/>
        <v/>
      </c>
      <c r="AQ415" t="str">
        <f t="shared" si="84"/>
        <v/>
      </c>
      <c r="AR415" t="str">
        <f t="shared" si="85"/>
        <v/>
      </c>
      <c r="AS415" t="str">
        <f t="shared" si="86"/>
        <v/>
      </c>
      <c r="AT415" t="str">
        <f t="shared" si="87"/>
        <v/>
      </c>
      <c r="AU415" t="str">
        <f t="shared" si="88"/>
        <v/>
      </c>
      <c r="AV415">
        <f t="shared" si="89"/>
        <v>0</v>
      </c>
      <c r="AW415">
        <f t="shared" si="90"/>
        <v>0</v>
      </c>
      <c r="AX415" t="str">
        <f t="shared" si="91"/>
        <v/>
      </c>
    </row>
    <row r="416" spans="40:50">
      <c r="AN416" s="120">
        <f t="shared" si="93"/>
        <v>412</v>
      </c>
      <c r="AO416" s="93" t="str">
        <f t="shared" si="92"/>
        <v/>
      </c>
      <c r="AP416" t="str">
        <f t="shared" si="83"/>
        <v/>
      </c>
      <c r="AQ416" t="str">
        <f t="shared" si="84"/>
        <v/>
      </c>
      <c r="AR416" t="str">
        <f t="shared" si="85"/>
        <v/>
      </c>
      <c r="AS416" t="str">
        <f t="shared" si="86"/>
        <v/>
      </c>
      <c r="AT416" t="str">
        <f t="shared" si="87"/>
        <v/>
      </c>
      <c r="AU416" t="str">
        <f t="shared" si="88"/>
        <v/>
      </c>
      <c r="AV416">
        <f t="shared" si="89"/>
        <v>0</v>
      </c>
      <c r="AW416">
        <f t="shared" si="90"/>
        <v>0</v>
      </c>
      <c r="AX416" t="str">
        <f t="shared" si="91"/>
        <v/>
      </c>
    </row>
    <row r="417" spans="40:50">
      <c r="AN417" s="120">
        <f t="shared" si="93"/>
        <v>413</v>
      </c>
      <c r="AO417" s="93" t="str">
        <f t="shared" si="92"/>
        <v/>
      </c>
      <c r="AP417" t="str">
        <f t="shared" si="83"/>
        <v/>
      </c>
      <c r="AQ417" t="str">
        <f t="shared" si="84"/>
        <v/>
      </c>
      <c r="AR417" t="str">
        <f t="shared" si="85"/>
        <v/>
      </c>
      <c r="AS417" t="str">
        <f t="shared" si="86"/>
        <v/>
      </c>
      <c r="AT417" t="str">
        <f t="shared" si="87"/>
        <v/>
      </c>
      <c r="AU417" t="str">
        <f t="shared" si="88"/>
        <v/>
      </c>
      <c r="AV417">
        <f t="shared" si="89"/>
        <v>0</v>
      </c>
      <c r="AW417">
        <f t="shared" si="90"/>
        <v>0</v>
      </c>
      <c r="AX417" t="str">
        <f t="shared" si="91"/>
        <v/>
      </c>
    </row>
    <row r="418" spans="40:50">
      <c r="AN418" s="120">
        <f t="shared" si="93"/>
        <v>414</v>
      </c>
      <c r="AO418" s="93" t="str">
        <f t="shared" si="92"/>
        <v/>
      </c>
      <c r="AP418" t="str">
        <f t="shared" si="83"/>
        <v/>
      </c>
      <c r="AQ418" t="str">
        <f t="shared" si="84"/>
        <v/>
      </c>
      <c r="AR418" t="str">
        <f t="shared" si="85"/>
        <v/>
      </c>
      <c r="AS418" t="str">
        <f t="shared" si="86"/>
        <v/>
      </c>
      <c r="AT418" t="str">
        <f t="shared" si="87"/>
        <v/>
      </c>
      <c r="AU418" t="str">
        <f t="shared" si="88"/>
        <v/>
      </c>
      <c r="AV418">
        <f t="shared" si="89"/>
        <v>0</v>
      </c>
      <c r="AW418">
        <f t="shared" si="90"/>
        <v>0</v>
      </c>
      <c r="AX418" t="str">
        <f t="shared" si="91"/>
        <v/>
      </c>
    </row>
    <row r="419" spans="40:50">
      <c r="AN419" s="120">
        <f t="shared" si="93"/>
        <v>415</v>
      </c>
      <c r="AO419" s="93" t="str">
        <f t="shared" si="92"/>
        <v/>
      </c>
      <c r="AP419" t="str">
        <f t="shared" si="83"/>
        <v/>
      </c>
      <c r="AQ419" t="str">
        <f t="shared" si="84"/>
        <v/>
      </c>
      <c r="AR419" t="str">
        <f t="shared" si="85"/>
        <v/>
      </c>
      <c r="AS419" t="str">
        <f t="shared" si="86"/>
        <v/>
      </c>
      <c r="AT419" t="str">
        <f t="shared" si="87"/>
        <v/>
      </c>
      <c r="AU419" t="str">
        <f t="shared" si="88"/>
        <v/>
      </c>
      <c r="AV419">
        <f t="shared" si="89"/>
        <v>0</v>
      </c>
      <c r="AW419">
        <f t="shared" si="90"/>
        <v>0</v>
      </c>
      <c r="AX419" t="str">
        <f t="shared" si="91"/>
        <v/>
      </c>
    </row>
    <row r="420" spans="40:50">
      <c r="AN420" s="120">
        <f t="shared" si="93"/>
        <v>416</v>
      </c>
      <c r="AO420" s="93" t="str">
        <f t="shared" si="92"/>
        <v/>
      </c>
      <c r="AP420" t="str">
        <f t="shared" si="83"/>
        <v/>
      </c>
      <c r="AQ420" t="str">
        <f t="shared" si="84"/>
        <v/>
      </c>
      <c r="AR420" t="str">
        <f t="shared" si="85"/>
        <v/>
      </c>
      <c r="AS420" t="str">
        <f t="shared" si="86"/>
        <v/>
      </c>
      <c r="AT420" t="str">
        <f t="shared" si="87"/>
        <v/>
      </c>
      <c r="AU420" t="str">
        <f t="shared" si="88"/>
        <v/>
      </c>
      <c r="AV420">
        <f t="shared" si="89"/>
        <v>0</v>
      </c>
      <c r="AW420">
        <f t="shared" si="90"/>
        <v>0</v>
      </c>
      <c r="AX420" t="str">
        <f t="shared" si="91"/>
        <v/>
      </c>
    </row>
    <row r="421" spans="40:50">
      <c r="AN421" s="120">
        <f t="shared" si="93"/>
        <v>417</v>
      </c>
      <c r="AO421" s="93" t="str">
        <f t="shared" si="92"/>
        <v/>
      </c>
      <c r="AP421" t="str">
        <f t="shared" si="83"/>
        <v/>
      </c>
      <c r="AQ421" t="str">
        <f t="shared" si="84"/>
        <v/>
      </c>
      <c r="AR421" t="str">
        <f t="shared" si="85"/>
        <v/>
      </c>
      <c r="AS421" t="str">
        <f t="shared" si="86"/>
        <v/>
      </c>
      <c r="AT421" t="str">
        <f t="shared" si="87"/>
        <v/>
      </c>
      <c r="AU421" t="str">
        <f t="shared" si="88"/>
        <v/>
      </c>
      <c r="AV421">
        <f t="shared" si="89"/>
        <v>0</v>
      </c>
      <c r="AW421">
        <f t="shared" si="90"/>
        <v>0</v>
      </c>
      <c r="AX421" t="str">
        <f t="shared" si="91"/>
        <v/>
      </c>
    </row>
    <row r="422" spans="40:50">
      <c r="AN422" s="120">
        <f t="shared" si="93"/>
        <v>418</v>
      </c>
      <c r="AO422" s="93" t="str">
        <f t="shared" si="92"/>
        <v/>
      </c>
      <c r="AP422" t="str">
        <f t="shared" si="83"/>
        <v/>
      </c>
      <c r="AQ422" t="str">
        <f t="shared" si="84"/>
        <v/>
      </c>
      <c r="AR422" t="str">
        <f t="shared" si="85"/>
        <v/>
      </c>
      <c r="AS422" t="str">
        <f t="shared" si="86"/>
        <v/>
      </c>
      <c r="AT422" t="str">
        <f t="shared" si="87"/>
        <v/>
      </c>
      <c r="AU422" t="str">
        <f t="shared" si="88"/>
        <v/>
      </c>
      <c r="AV422">
        <f t="shared" si="89"/>
        <v>0</v>
      </c>
      <c r="AW422">
        <f t="shared" si="90"/>
        <v>0</v>
      </c>
      <c r="AX422" t="str">
        <f t="shared" si="91"/>
        <v/>
      </c>
    </row>
    <row r="423" spans="40:50">
      <c r="AN423" s="120">
        <f t="shared" si="93"/>
        <v>419</v>
      </c>
      <c r="AO423" s="93" t="str">
        <f t="shared" si="92"/>
        <v/>
      </c>
      <c r="AP423" t="str">
        <f t="shared" si="83"/>
        <v/>
      </c>
      <c r="AQ423" t="str">
        <f t="shared" si="84"/>
        <v/>
      </c>
      <c r="AR423" t="str">
        <f t="shared" si="85"/>
        <v/>
      </c>
      <c r="AS423" t="str">
        <f t="shared" si="86"/>
        <v/>
      </c>
      <c r="AT423" t="str">
        <f t="shared" si="87"/>
        <v/>
      </c>
      <c r="AU423" t="str">
        <f t="shared" si="88"/>
        <v/>
      </c>
      <c r="AV423">
        <f t="shared" si="89"/>
        <v>0</v>
      </c>
      <c r="AW423">
        <f t="shared" si="90"/>
        <v>0</v>
      </c>
      <c r="AX423" t="str">
        <f t="shared" si="91"/>
        <v/>
      </c>
    </row>
    <row r="424" spans="40:50">
      <c r="AN424" s="120">
        <f t="shared" si="93"/>
        <v>420</v>
      </c>
      <c r="AO424" s="93" t="str">
        <f t="shared" si="92"/>
        <v/>
      </c>
      <c r="AP424" t="str">
        <f t="shared" si="83"/>
        <v/>
      </c>
      <c r="AQ424" t="str">
        <f t="shared" si="84"/>
        <v/>
      </c>
      <c r="AR424" t="str">
        <f t="shared" si="85"/>
        <v/>
      </c>
      <c r="AS424" t="str">
        <f t="shared" si="86"/>
        <v/>
      </c>
      <c r="AT424" t="str">
        <f t="shared" si="87"/>
        <v/>
      </c>
      <c r="AU424" t="str">
        <f t="shared" si="88"/>
        <v/>
      </c>
      <c r="AV424">
        <f t="shared" si="89"/>
        <v>0</v>
      </c>
      <c r="AW424">
        <f t="shared" si="90"/>
        <v>0</v>
      </c>
      <c r="AX424" t="str">
        <f t="shared" si="91"/>
        <v/>
      </c>
    </row>
    <row r="425" spans="40:50">
      <c r="AN425" s="120">
        <f t="shared" si="93"/>
        <v>421</v>
      </c>
      <c r="AO425" s="93" t="str">
        <f t="shared" si="92"/>
        <v/>
      </c>
      <c r="AP425" t="str">
        <f t="shared" si="83"/>
        <v/>
      </c>
      <c r="AQ425" t="str">
        <f t="shared" si="84"/>
        <v/>
      </c>
      <c r="AR425" t="str">
        <f t="shared" si="85"/>
        <v/>
      </c>
      <c r="AS425" t="str">
        <f t="shared" si="86"/>
        <v/>
      </c>
      <c r="AT425" t="str">
        <f t="shared" si="87"/>
        <v/>
      </c>
      <c r="AU425" t="str">
        <f t="shared" si="88"/>
        <v/>
      </c>
      <c r="AV425">
        <f t="shared" si="89"/>
        <v>0</v>
      </c>
      <c r="AW425">
        <f t="shared" si="90"/>
        <v>0</v>
      </c>
      <c r="AX425" t="str">
        <f t="shared" si="91"/>
        <v/>
      </c>
    </row>
    <row r="426" spans="40:50">
      <c r="AN426" s="120">
        <f t="shared" si="93"/>
        <v>422</v>
      </c>
      <c r="AO426" s="93" t="str">
        <f t="shared" si="92"/>
        <v/>
      </c>
      <c r="AP426" t="str">
        <f t="shared" si="83"/>
        <v/>
      </c>
      <c r="AQ426" t="str">
        <f t="shared" si="84"/>
        <v/>
      </c>
      <c r="AR426" t="str">
        <f t="shared" si="85"/>
        <v/>
      </c>
      <c r="AS426" t="str">
        <f t="shared" si="86"/>
        <v/>
      </c>
      <c r="AT426" t="str">
        <f t="shared" si="87"/>
        <v/>
      </c>
      <c r="AU426" t="str">
        <f t="shared" si="88"/>
        <v/>
      </c>
      <c r="AV426">
        <f t="shared" si="89"/>
        <v>0</v>
      </c>
      <c r="AW426">
        <f t="shared" si="90"/>
        <v>0</v>
      </c>
      <c r="AX426" t="str">
        <f t="shared" si="91"/>
        <v/>
      </c>
    </row>
    <row r="427" spans="40:50">
      <c r="AN427" s="120">
        <f t="shared" si="93"/>
        <v>423</v>
      </c>
      <c r="AO427" s="93" t="str">
        <f t="shared" si="92"/>
        <v/>
      </c>
      <c r="AP427" t="str">
        <f t="shared" si="83"/>
        <v/>
      </c>
      <c r="AQ427" t="str">
        <f t="shared" si="84"/>
        <v/>
      </c>
      <c r="AR427" t="str">
        <f t="shared" si="85"/>
        <v/>
      </c>
      <c r="AS427" t="str">
        <f t="shared" si="86"/>
        <v/>
      </c>
      <c r="AT427" t="str">
        <f t="shared" si="87"/>
        <v/>
      </c>
      <c r="AU427" t="str">
        <f t="shared" si="88"/>
        <v/>
      </c>
      <c r="AV427">
        <f t="shared" si="89"/>
        <v>0</v>
      </c>
      <c r="AW427">
        <f t="shared" si="90"/>
        <v>0</v>
      </c>
      <c r="AX427" t="str">
        <f t="shared" si="91"/>
        <v/>
      </c>
    </row>
    <row r="428" spans="40:50">
      <c r="AN428" s="120">
        <f t="shared" si="93"/>
        <v>424</v>
      </c>
      <c r="AO428" s="93" t="str">
        <f t="shared" si="92"/>
        <v/>
      </c>
      <c r="AP428" t="str">
        <f t="shared" si="83"/>
        <v/>
      </c>
      <c r="AQ428" t="str">
        <f t="shared" si="84"/>
        <v/>
      </c>
      <c r="AR428" t="str">
        <f t="shared" si="85"/>
        <v/>
      </c>
      <c r="AS428" t="str">
        <f t="shared" si="86"/>
        <v/>
      </c>
      <c r="AT428" t="str">
        <f t="shared" si="87"/>
        <v/>
      </c>
      <c r="AU428" t="str">
        <f t="shared" si="88"/>
        <v/>
      </c>
      <c r="AV428">
        <f t="shared" si="89"/>
        <v>0</v>
      </c>
      <c r="AW428">
        <f t="shared" si="90"/>
        <v>0</v>
      </c>
      <c r="AX428" t="str">
        <f t="shared" si="91"/>
        <v/>
      </c>
    </row>
    <row r="429" spans="40:50">
      <c r="AN429" s="120">
        <f t="shared" si="93"/>
        <v>425</v>
      </c>
      <c r="AO429" s="93" t="str">
        <f t="shared" si="92"/>
        <v/>
      </c>
      <c r="AP429" t="str">
        <f t="shared" si="83"/>
        <v/>
      </c>
      <c r="AQ429" t="str">
        <f t="shared" si="84"/>
        <v/>
      </c>
      <c r="AR429" t="str">
        <f t="shared" si="85"/>
        <v/>
      </c>
      <c r="AS429" t="str">
        <f t="shared" si="86"/>
        <v/>
      </c>
      <c r="AT429" t="str">
        <f t="shared" si="87"/>
        <v/>
      </c>
      <c r="AU429" t="str">
        <f t="shared" si="88"/>
        <v/>
      </c>
      <c r="AV429">
        <f t="shared" si="89"/>
        <v>0</v>
      </c>
      <c r="AW429">
        <f t="shared" si="90"/>
        <v>0</v>
      </c>
      <c r="AX429" t="str">
        <f t="shared" si="91"/>
        <v/>
      </c>
    </row>
    <row r="430" spans="40:50">
      <c r="AN430" s="120">
        <f t="shared" si="93"/>
        <v>426</v>
      </c>
      <c r="AO430" s="93" t="str">
        <f t="shared" si="92"/>
        <v/>
      </c>
      <c r="AP430" t="str">
        <f t="shared" si="83"/>
        <v/>
      </c>
      <c r="AQ430" t="str">
        <f t="shared" si="84"/>
        <v/>
      </c>
      <c r="AR430" t="str">
        <f t="shared" si="85"/>
        <v/>
      </c>
      <c r="AS430" t="str">
        <f t="shared" si="86"/>
        <v/>
      </c>
      <c r="AT430" t="str">
        <f t="shared" si="87"/>
        <v/>
      </c>
      <c r="AU430" t="str">
        <f t="shared" si="88"/>
        <v/>
      </c>
      <c r="AV430">
        <f t="shared" si="89"/>
        <v>0</v>
      </c>
      <c r="AW430">
        <f t="shared" si="90"/>
        <v>0</v>
      </c>
      <c r="AX430" t="str">
        <f t="shared" si="91"/>
        <v/>
      </c>
    </row>
    <row r="431" spans="40:50">
      <c r="AN431" s="120">
        <f t="shared" si="93"/>
        <v>427</v>
      </c>
      <c r="AO431" s="93" t="str">
        <f t="shared" si="92"/>
        <v/>
      </c>
      <c r="AP431" t="str">
        <f t="shared" si="83"/>
        <v/>
      </c>
      <c r="AQ431" t="str">
        <f t="shared" si="84"/>
        <v/>
      </c>
      <c r="AR431" t="str">
        <f t="shared" si="85"/>
        <v/>
      </c>
      <c r="AS431" t="str">
        <f t="shared" si="86"/>
        <v/>
      </c>
      <c r="AT431" t="str">
        <f t="shared" si="87"/>
        <v/>
      </c>
      <c r="AU431" t="str">
        <f t="shared" si="88"/>
        <v/>
      </c>
      <c r="AV431">
        <f t="shared" si="89"/>
        <v>0</v>
      </c>
      <c r="AW431">
        <f t="shared" si="90"/>
        <v>0</v>
      </c>
      <c r="AX431" t="str">
        <f t="shared" si="91"/>
        <v/>
      </c>
    </row>
    <row r="432" spans="40:50">
      <c r="AN432" s="120">
        <f t="shared" si="93"/>
        <v>428</v>
      </c>
      <c r="AO432" s="93" t="str">
        <f t="shared" si="92"/>
        <v/>
      </c>
      <c r="AP432" t="str">
        <f t="shared" si="83"/>
        <v/>
      </c>
      <c r="AQ432" t="str">
        <f t="shared" si="84"/>
        <v/>
      </c>
      <c r="AR432" t="str">
        <f t="shared" si="85"/>
        <v/>
      </c>
      <c r="AS432" t="str">
        <f t="shared" si="86"/>
        <v/>
      </c>
      <c r="AT432" t="str">
        <f t="shared" si="87"/>
        <v/>
      </c>
      <c r="AU432" t="str">
        <f t="shared" si="88"/>
        <v/>
      </c>
      <c r="AV432">
        <f t="shared" si="89"/>
        <v>0</v>
      </c>
      <c r="AW432">
        <f t="shared" si="90"/>
        <v>0</v>
      </c>
      <c r="AX432" t="str">
        <f t="shared" si="91"/>
        <v/>
      </c>
    </row>
    <row r="433" spans="40:50">
      <c r="AN433" s="120">
        <f t="shared" si="93"/>
        <v>429</v>
      </c>
      <c r="AO433" s="93" t="str">
        <f t="shared" si="92"/>
        <v/>
      </c>
      <c r="AP433" t="str">
        <f t="shared" si="83"/>
        <v/>
      </c>
      <c r="AQ433" t="str">
        <f t="shared" si="84"/>
        <v/>
      </c>
      <c r="AR433" t="str">
        <f t="shared" si="85"/>
        <v/>
      </c>
      <c r="AS433" t="str">
        <f t="shared" si="86"/>
        <v/>
      </c>
      <c r="AT433" t="str">
        <f t="shared" si="87"/>
        <v/>
      </c>
      <c r="AU433" t="str">
        <f t="shared" si="88"/>
        <v/>
      </c>
      <c r="AV433">
        <f t="shared" si="89"/>
        <v>0</v>
      </c>
      <c r="AW433">
        <f t="shared" si="90"/>
        <v>0</v>
      </c>
      <c r="AX433" t="str">
        <f t="shared" si="91"/>
        <v/>
      </c>
    </row>
    <row r="434" spans="40:50">
      <c r="AN434" s="120">
        <f t="shared" si="93"/>
        <v>430</v>
      </c>
      <c r="AO434" s="93" t="str">
        <f t="shared" si="92"/>
        <v/>
      </c>
      <c r="AP434" t="str">
        <f t="shared" si="83"/>
        <v/>
      </c>
      <c r="AQ434" t="str">
        <f t="shared" si="84"/>
        <v/>
      </c>
      <c r="AR434" t="str">
        <f t="shared" si="85"/>
        <v/>
      </c>
      <c r="AS434" t="str">
        <f t="shared" si="86"/>
        <v/>
      </c>
      <c r="AT434" t="str">
        <f t="shared" si="87"/>
        <v/>
      </c>
      <c r="AU434" t="str">
        <f t="shared" si="88"/>
        <v/>
      </c>
      <c r="AV434">
        <f t="shared" si="89"/>
        <v>0</v>
      </c>
      <c r="AW434">
        <f t="shared" si="90"/>
        <v>0</v>
      </c>
      <c r="AX434" t="str">
        <f t="shared" si="91"/>
        <v/>
      </c>
    </row>
    <row r="435" spans="40:50">
      <c r="AN435" s="120">
        <f t="shared" si="93"/>
        <v>431</v>
      </c>
      <c r="AO435" s="93" t="str">
        <f t="shared" si="92"/>
        <v/>
      </c>
      <c r="AP435" t="str">
        <f t="shared" si="83"/>
        <v/>
      </c>
      <c r="AQ435" t="str">
        <f t="shared" si="84"/>
        <v/>
      </c>
      <c r="AR435" t="str">
        <f t="shared" si="85"/>
        <v/>
      </c>
      <c r="AS435" t="str">
        <f t="shared" si="86"/>
        <v/>
      </c>
      <c r="AT435" t="str">
        <f t="shared" si="87"/>
        <v/>
      </c>
      <c r="AU435" t="str">
        <f t="shared" si="88"/>
        <v/>
      </c>
      <c r="AV435">
        <f t="shared" si="89"/>
        <v>0</v>
      </c>
      <c r="AW435">
        <f t="shared" si="90"/>
        <v>0</v>
      </c>
      <c r="AX435" t="str">
        <f t="shared" si="91"/>
        <v/>
      </c>
    </row>
    <row r="436" spans="40:50">
      <c r="AN436" s="120">
        <f t="shared" si="93"/>
        <v>432</v>
      </c>
      <c r="AO436" s="93" t="str">
        <f t="shared" si="92"/>
        <v/>
      </c>
      <c r="AP436" t="str">
        <f t="shared" si="83"/>
        <v/>
      </c>
      <c r="AQ436" t="str">
        <f t="shared" si="84"/>
        <v/>
      </c>
      <c r="AR436" t="str">
        <f t="shared" si="85"/>
        <v/>
      </c>
      <c r="AS436" t="str">
        <f t="shared" si="86"/>
        <v/>
      </c>
      <c r="AT436" t="str">
        <f t="shared" si="87"/>
        <v/>
      </c>
      <c r="AU436" t="str">
        <f t="shared" si="88"/>
        <v/>
      </c>
      <c r="AV436">
        <f t="shared" si="89"/>
        <v>0</v>
      </c>
      <c r="AW436">
        <f t="shared" si="90"/>
        <v>0</v>
      </c>
      <c r="AX436" t="str">
        <f t="shared" si="91"/>
        <v/>
      </c>
    </row>
    <row r="437" spans="40:50">
      <c r="AN437" s="120">
        <f t="shared" si="93"/>
        <v>433</v>
      </c>
      <c r="AO437" s="93" t="str">
        <f t="shared" si="92"/>
        <v/>
      </c>
      <c r="AP437" t="str">
        <f t="shared" si="83"/>
        <v/>
      </c>
      <c r="AQ437" t="str">
        <f t="shared" si="84"/>
        <v/>
      </c>
      <c r="AR437" t="str">
        <f t="shared" si="85"/>
        <v/>
      </c>
      <c r="AS437" t="str">
        <f t="shared" si="86"/>
        <v/>
      </c>
      <c r="AT437" t="str">
        <f t="shared" si="87"/>
        <v/>
      </c>
      <c r="AU437" t="str">
        <f t="shared" si="88"/>
        <v/>
      </c>
      <c r="AV437">
        <f t="shared" si="89"/>
        <v>0</v>
      </c>
      <c r="AW437">
        <f t="shared" si="90"/>
        <v>0</v>
      </c>
      <c r="AX437" t="str">
        <f t="shared" si="91"/>
        <v/>
      </c>
    </row>
    <row r="438" spans="40:50">
      <c r="AN438" s="120">
        <f t="shared" si="93"/>
        <v>434</v>
      </c>
      <c r="AO438" s="93" t="str">
        <f t="shared" si="92"/>
        <v/>
      </c>
      <c r="AP438" t="str">
        <f t="shared" si="83"/>
        <v/>
      </c>
      <c r="AQ438" t="str">
        <f t="shared" si="84"/>
        <v/>
      </c>
      <c r="AR438" t="str">
        <f t="shared" si="85"/>
        <v/>
      </c>
      <c r="AS438" t="str">
        <f t="shared" si="86"/>
        <v/>
      </c>
      <c r="AT438" t="str">
        <f t="shared" si="87"/>
        <v/>
      </c>
      <c r="AU438" t="str">
        <f t="shared" si="88"/>
        <v/>
      </c>
      <c r="AV438">
        <f t="shared" si="89"/>
        <v>0</v>
      </c>
      <c r="AW438">
        <f t="shared" si="90"/>
        <v>0</v>
      </c>
      <c r="AX438" t="str">
        <f t="shared" si="91"/>
        <v/>
      </c>
    </row>
    <row r="439" spans="40:50">
      <c r="AN439" s="120">
        <f t="shared" si="93"/>
        <v>435</v>
      </c>
      <c r="AO439" s="93" t="str">
        <f t="shared" si="92"/>
        <v/>
      </c>
      <c r="AP439" t="str">
        <f t="shared" si="83"/>
        <v/>
      </c>
      <c r="AQ439" t="str">
        <f t="shared" si="84"/>
        <v/>
      </c>
      <c r="AR439" t="str">
        <f t="shared" si="85"/>
        <v/>
      </c>
      <c r="AS439" t="str">
        <f t="shared" si="86"/>
        <v/>
      </c>
      <c r="AT439" t="str">
        <f t="shared" si="87"/>
        <v/>
      </c>
      <c r="AU439" t="str">
        <f t="shared" si="88"/>
        <v/>
      </c>
      <c r="AV439">
        <f t="shared" si="89"/>
        <v>0</v>
      </c>
      <c r="AW439">
        <f t="shared" si="90"/>
        <v>0</v>
      </c>
      <c r="AX439" t="str">
        <f t="shared" si="91"/>
        <v/>
      </c>
    </row>
    <row r="440" spans="40:50">
      <c r="AN440" s="120">
        <f t="shared" si="93"/>
        <v>436</v>
      </c>
      <c r="AO440" s="93" t="str">
        <f t="shared" si="92"/>
        <v/>
      </c>
      <c r="AP440" t="str">
        <f t="shared" si="83"/>
        <v/>
      </c>
      <c r="AQ440" t="str">
        <f t="shared" si="84"/>
        <v/>
      </c>
      <c r="AR440" t="str">
        <f t="shared" si="85"/>
        <v/>
      </c>
      <c r="AS440" t="str">
        <f t="shared" si="86"/>
        <v/>
      </c>
      <c r="AT440" t="str">
        <f t="shared" si="87"/>
        <v/>
      </c>
      <c r="AU440" t="str">
        <f t="shared" si="88"/>
        <v/>
      </c>
      <c r="AV440">
        <f t="shared" si="89"/>
        <v>0</v>
      </c>
      <c r="AW440">
        <f t="shared" si="90"/>
        <v>0</v>
      </c>
      <c r="AX440" t="str">
        <f t="shared" si="91"/>
        <v/>
      </c>
    </row>
    <row r="441" spans="40:50">
      <c r="AN441" s="120">
        <f t="shared" si="93"/>
        <v>437</v>
      </c>
      <c r="AO441" s="93" t="str">
        <f t="shared" si="92"/>
        <v/>
      </c>
      <c r="AP441" t="str">
        <f t="shared" si="83"/>
        <v/>
      </c>
      <c r="AQ441" t="str">
        <f t="shared" si="84"/>
        <v/>
      </c>
      <c r="AR441" t="str">
        <f t="shared" si="85"/>
        <v/>
      </c>
      <c r="AS441" t="str">
        <f t="shared" si="86"/>
        <v/>
      </c>
      <c r="AT441" t="str">
        <f t="shared" si="87"/>
        <v/>
      </c>
      <c r="AU441" t="str">
        <f t="shared" si="88"/>
        <v/>
      </c>
      <c r="AV441">
        <f t="shared" si="89"/>
        <v>0</v>
      </c>
      <c r="AW441">
        <f t="shared" si="90"/>
        <v>0</v>
      </c>
      <c r="AX441" t="str">
        <f t="shared" si="91"/>
        <v/>
      </c>
    </row>
    <row r="442" spans="40:50">
      <c r="AN442" s="120">
        <f t="shared" si="93"/>
        <v>438</v>
      </c>
      <c r="AO442" s="93" t="str">
        <f t="shared" si="92"/>
        <v/>
      </c>
      <c r="AP442" t="str">
        <f t="shared" si="83"/>
        <v/>
      </c>
      <c r="AQ442" t="str">
        <f t="shared" si="84"/>
        <v/>
      </c>
      <c r="AR442" t="str">
        <f t="shared" si="85"/>
        <v/>
      </c>
      <c r="AS442" t="str">
        <f t="shared" si="86"/>
        <v/>
      </c>
      <c r="AT442" t="str">
        <f t="shared" si="87"/>
        <v/>
      </c>
      <c r="AU442" t="str">
        <f t="shared" si="88"/>
        <v/>
      </c>
      <c r="AV442">
        <f t="shared" si="89"/>
        <v>0</v>
      </c>
      <c r="AW442">
        <f t="shared" si="90"/>
        <v>0</v>
      </c>
      <c r="AX442" t="str">
        <f t="shared" si="91"/>
        <v/>
      </c>
    </row>
    <row r="443" spans="40:50">
      <c r="AN443" s="120">
        <f t="shared" si="93"/>
        <v>439</v>
      </c>
      <c r="AO443" s="93" t="str">
        <f t="shared" si="92"/>
        <v/>
      </c>
      <c r="AP443" t="str">
        <f t="shared" si="83"/>
        <v/>
      </c>
      <c r="AQ443" t="str">
        <f t="shared" si="84"/>
        <v/>
      </c>
      <c r="AR443" t="str">
        <f t="shared" si="85"/>
        <v/>
      </c>
      <c r="AS443" t="str">
        <f t="shared" si="86"/>
        <v/>
      </c>
      <c r="AT443" t="str">
        <f t="shared" si="87"/>
        <v/>
      </c>
      <c r="AU443" t="str">
        <f t="shared" si="88"/>
        <v/>
      </c>
      <c r="AV443">
        <f t="shared" si="89"/>
        <v>0</v>
      </c>
      <c r="AW443">
        <f t="shared" si="90"/>
        <v>0</v>
      </c>
      <c r="AX443" t="str">
        <f t="shared" si="91"/>
        <v/>
      </c>
    </row>
    <row r="444" spans="40:50">
      <c r="AN444" s="120">
        <f t="shared" si="93"/>
        <v>440</v>
      </c>
      <c r="AO444" s="93" t="str">
        <f t="shared" si="92"/>
        <v/>
      </c>
      <c r="AP444" t="str">
        <f t="shared" si="83"/>
        <v/>
      </c>
      <c r="AQ444" t="str">
        <f t="shared" si="84"/>
        <v/>
      </c>
      <c r="AR444" t="str">
        <f t="shared" si="85"/>
        <v/>
      </c>
      <c r="AS444" t="str">
        <f t="shared" si="86"/>
        <v/>
      </c>
      <c r="AT444" t="str">
        <f t="shared" si="87"/>
        <v/>
      </c>
      <c r="AU444" t="str">
        <f t="shared" si="88"/>
        <v/>
      </c>
      <c r="AV444">
        <f t="shared" si="89"/>
        <v>0</v>
      </c>
      <c r="AW444">
        <f t="shared" si="90"/>
        <v>0</v>
      </c>
      <c r="AX444" t="str">
        <f t="shared" si="91"/>
        <v/>
      </c>
    </row>
    <row r="445" spans="40:50">
      <c r="AN445" s="120">
        <f t="shared" si="93"/>
        <v>441</v>
      </c>
      <c r="AO445" s="93" t="str">
        <f t="shared" si="92"/>
        <v/>
      </c>
      <c r="AP445" t="str">
        <f t="shared" si="83"/>
        <v/>
      </c>
      <c r="AQ445" t="str">
        <f t="shared" si="84"/>
        <v/>
      </c>
      <c r="AR445" t="str">
        <f t="shared" si="85"/>
        <v/>
      </c>
      <c r="AS445" t="str">
        <f t="shared" si="86"/>
        <v/>
      </c>
      <c r="AT445" t="str">
        <f t="shared" si="87"/>
        <v/>
      </c>
      <c r="AU445" t="str">
        <f t="shared" si="88"/>
        <v/>
      </c>
      <c r="AV445">
        <f t="shared" si="89"/>
        <v>0</v>
      </c>
      <c r="AW445">
        <f t="shared" si="90"/>
        <v>0</v>
      </c>
      <c r="AX445" t="str">
        <f t="shared" si="91"/>
        <v/>
      </c>
    </row>
    <row r="446" spans="40:50">
      <c r="AN446" s="120">
        <f t="shared" si="93"/>
        <v>442</v>
      </c>
      <c r="AO446" s="93" t="str">
        <f t="shared" si="92"/>
        <v/>
      </c>
      <c r="AP446" t="str">
        <f t="shared" si="83"/>
        <v/>
      </c>
      <c r="AQ446" t="str">
        <f t="shared" si="84"/>
        <v/>
      </c>
      <c r="AR446" t="str">
        <f t="shared" si="85"/>
        <v/>
      </c>
      <c r="AS446" t="str">
        <f t="shared" si="86"/>
        <v/>
      </c>
      <c r="AT446" t="str">
        <f t="shared" si="87"/>
        <v/>
      </c>
      <c r="AU446" t="str">
        <f t="shared" si="88"/>
        <v/>
      </c>
      <c r="AV446">
        <f t="shared" si="89"/>
        <v>0</v>
      </c>
      <c r="AW446">
        <f t="shared" si="90"/>
        <v>0</v>
      </c>
      <c r="AX446" t="str">
        <f t="shared" si="91"/>
        <v/>
      </c>
    </row>
    <row r="447" spans="40:50">
      <c r="AN447" s="120">
        <f t="shared" si="93"/>
        <v>443</v>
      </c>
      <c r="AO447" s="93" t="str">
        <f t="shared" si="92"/>
        <v/>
      </c>
      <c r="AP447" t="str">
        <f t="shared" si="83"/>
        <v/>
      </c>
      <c r="AQ447" t="str">
        <f t="shared" si="84"/>
        <v/>
      </c>
      <c r="AR447" t="str">
        <f t="shared" si="85"/>
        <v/>
      </c>
      <c r="AS447" t="str">
        <f t="shared" si="86"/>
        <v/>
      </c>
      <c r="AT447" t="str">
        <f t="shared" si="87"/>
        <v/>
      </c>
      <c r="AU447" t="str">
        <f t="shared" si="88"/>
        <v/>
      </c>
      <c r="AV447">
        <f t="shared" si="89"/>
        <v>0</v>
      </c>
      <c r="AW447">
        <f t="shared" si="90"/>
        <v>0</v>
      </c>
      <c r="AX447" t="str">
        <f t="shared" si="91"/>
        <v/>
      </c>
    </row>
    <row r="448" spans="40:50">
      <c r="AN448" s="120">
        <f t="shared" si="93"/>
        <v>444</v>
      </c>
      <c r="AO448" s="93" t="str">
        <f t="shared" si="92"/>
        <v/>
      </c>
      <c r="AP448" t="str">
        <f t="shared" si="83"/>
        <v/>
      </c>
      <c r="AQ448" t="str">
        <f t="shared" si="84"/>
        <v/>
      </c>
      <c r="AR448" t="str">
        <f t="shared" si="85"/>
        <v/>
      </c>
      <c r="AS448" t="str">
        <f t="shared" si="86"/>
        <v/>
      </c>
      <c r="AT448" t="str">
        <f t="shared" si="87"/>
        <v/>
      </c>
      <c r="AU448" t="str">
        <f t="shared" si="88"/>
        <v/>
      </c>
      <c r="AV448">
        <f t="shared" si="89"/>
        <v>0</v>
      </c>
      <c r="AW448">
        <f t="shared" si="90"/>
        <v>0</v>
      </c>
      <c r="AX448" t="str">
        <f t="shared" si="91"/>
        <v/>
      </c>
    </row>
    <row r="449" spans="40:50">
      <c r="AN449" s="120">
        <f t="shared" si="93"/>
        <v>445</v>
      </c>
      <c r="AO449" s="93" t="str">
        <f t="shared" si="92"/>
        <v/>
      </c>
      <c r="AP449" t="str">
        <f t="shared" si="83"/>
        <v/>
      </c>
      <c r="AQ449" t="str">
        <f t="shared" si="84"/>
        <v/>
      </c>
      <c r="AR449" t="str">
        <f t="shared" si="85"/>
        <v/>
      </c>
      <c r="AS449" t="str">
        <f t="shared" si="86"/>
        <v/>
      </c>
      <c r="AT449" t="str">
        <f t="shared" si="87"/>
        <v/>
      </c>
      <c r="AU449" t="str">
        <f t="shared" si="88"/>
        <v/>
      </c>
      <c r="AV449">
        <f t="shared" si="89"/>
        <v>0</v>
      </c>
      <c r="AW449">
        <f t="shared" si="90"/>
        <v>0</v>
      </c>
      <c r="AX449" t="str">
        <f t="shared" si="91"/>
        <v/>
      </c>
    </row>
    <row r="450" spans="40:50">
      <c r="AN450" s="120">
        <f t="shared" si="93"/>
        <v>446</v>
      </c>
      <c r="AO450" s="93" t="str">
        <f t="shared" si="92"/>
        <v/>
      </c>
      <c r="AP450" t="str">
        <f t="shared" si="83"/>
        <v/>
      </c>
      <c r="AQ450" t="str">
        <f t="shared" si="84"/>
        <v/>
      </c>
      <c r="AR450" t="str">
        <f t="shared" si="85"/>
        <v/>
      </c>
      <c r="AS450" t="str">
        <f t="shared" si="86"/>
        <v/>
      </c>
      <c r="AT450" t="str">
        <f t="shared" si="87"/>
        <v/>
      </c>
      <c r="AU450" t="str">
        <f t="shared" si="88"/>
        <v/>
      </c>
      <c r="AV450">
        <f t="shared" si="89"/>
        <v>0</v>
      </c>
      <c r="AW450">
        <f t="shared" si="90"/>
        <v>0</v>
      </c>
      <c r="AX450" t="str">
        <f t="shared" si="91"/>
        <v/>
      </c>
    </row>
    <row r="451" spans="40:50">
      <c r="AN451" s="120">
        <f t="shared" si="93"/>
        <v>447</v>
      </c>
      <c r="AO451" s="93" t="str">
        <f t="shared" si="92"/>
        <v/>
      </c>
      <c r="AP451" t="str">
        <f t="shared" si="83"/>
        <v/>
      </c>
      <c r="AQ451" t="str">
        <f t="shared" si="84"/>
        <v/>
      </c>
      <c r="AR451" t="str">
        <f t="shared" si="85"/>
        <v/>
      </c>
      <c r="AS451" t="str">
        <f t="shared" si="86"/>
        <v/>
      </c>
      <c r="AT451" t="str">
        <f t="shared" si="87"/>
        <v/>
      </c>
      <c r="AU451" t="str">
        <f t="shared" si="88"/>
        <v/>
      </c>
      <c r="AV451">
        <f t="shared" si="89"/>
        <v>0</v>
      </c>
      <c r="AW451">
        <f t="shared" si="90"/>
        <v>0</v>
      </c>
      <c r="AX451" t="str">
        <f t="shared" si="91"/>
        <v/>
      </c>
    </row>
    <row r="452" spans="40:50">
      <c r="AN452" s="120">
        <f t="shared" si="93"/>
        <v>448</v>
      </c>
      <c r="AO452" s="93" t="str">
        <f t="shared" si="92"/>
        <v/>
      </c>
      <c r="AP452" t="str">
        <f t="shared" si="83"/>
        <v/>
      </c>
      <c r="AQ452" t="str">
        <f t="shared" si="84"/>
        <v/>
      </c>
      <c r="AR452" t="str">
        <f t="shared" si="85"/>
        <v/>
      </c>
      <c r="AS452" t="str">
        <f t="shared" si="86"/>
        <v/>
      </c>
      <c r="AT452" t="str">
        <f t="shared" si="87"/>
        <v/>
      </c>
      <c r="AU452" t="str">
        <f t="shared" si="88"/>
        <v/>
      </c>
      <c r="AV452">
        <f t="shared" si="89"/>
        <v>0</v>
      </c>
      <c r="AW452">
        <f t="shared" si="90"/>
        <v>0</v>
      </c>
      <c r="AX452" t="str">
        <f t="shared" si="91"/>
        <v/>
      </c>
    </row>
    <row r="453" spans="40:50">
      <c r="AN453" s="120">
        <f t="shared" si="93"/>
        <v>449</v>
      </c>
      <c r="AO453" s="93" t="str">
        <f t="shared" si="92"/>
        <v/>
      </c>
      <c r="AP453" t="str">
        <f t="shared" ref="AP453:AP516" si="94">IFERROR(IF($AP$3=1,MAX(AO453-$AJ$4,0),IF($AP$3=2,MAX($AJ$4-AO453,0),IF($AP$3=3,AO453,0))),"")</f>
        <v/>
      </c>
      <c r="AQ453" t="str">
        <f t="shared" ref="AQ453:AQ516" si="95">IFERROR(IF($AQ$3=1,AP453*1,IF($AQ$3=2,AP453*-1,0)),"")</f>
        <v/>
      </c>
      <c r="AR453" t="str">
        <f t="shared" ref="AR453:AR516" si="96">IFERROR(IF($AR$3=1,MAX(AO453-$AJ$5,0),IF($AR$3=2,MAX($AJ$5-AO453,0),IF($AR$3=3,AO453,0))),"")</f>
        <v/>
      </c>
      <c r="AS453" t="str">
        <f t="shared" ref="AS453:AS516" si="97">IFERROR(IF($AS$3=1,AR453*1,IF($AS$3=2,AR453*-1,0)),"")</f>
        <v/>
      </c>
      <c r="AT453" t="str">
        <f t="shared" ref="AT453:AT516" si="98">IFERROR(IF($AT$3=1,MAX(AO453-$AJ$6,0),IF($AT$3=2,MAX($AJ$6-AO453,0),IF($AT$3=3,AS453,0))),"")</f>
        <v/>
      </c>
      <c r="AU453" t="str">
        <f t="shared" ref="AU453:AU516" si="99">IFERROR(IF($AU$3=1,AT453*1,IF($AU$3=2,AT453*-1,0)),"")</f>
        <v/>
      </c>
      <c r="AV453">
        <f t="shared" ref="AV453:AV516" si="100">IFERROR(IF($AV$3=1,MAX(AO453-$AJ$7,0),IF($AV$3=2,MAX($AJ$7-AO453,0),IF($AV$3=3,AO453,0))),"")</f>
        <v>0</v>
      </c>
      <c r="AW453">
        <f t="shared" ref="AW453:AW516" si="101">IFERROR(IF($AW$3=1,AV453*1,IF($AW$3=2,AV453*-1,0)),"")</f>
        <v>0</v>
      </c>
      <c r="AX453" t="str">
        <f t="shared" ref="AX453:AX516" si="102">IF(OR(AQ453="",AS453="",AU453="",AW453=""),"",SUM(AQ453,AS453,AU453,AW453))</f>
        <v/>
      </c>
    </row>
    <row r="454" spans="40:50">
      <c r="AN454" s="120">
        <f t="shared" si="93"/>
        <v>450</v>
      </c>
      <c r="AO454" s="93" t="str">
        <f t="shared" ref="AO454:AO517" si="103">IF($AO$4+AN454*$AM$7&gt;$AM$5,"",$AO$4+AN454*$AM$7)</f>
        <v/>
      </c>
      <c r="AP454" t="str">
        <f t="shared" si="94"/>
        <v/>
      </c>
      <c r="AQ454" t="str">
        <f t="shared" si="95"/>
        <v/>
      </c>
      <c r="AR454" t="str">
        <f t="shared" si="96"/>
        <v/>
      </c>
      <c r="AS454" t="str">
        <f t="shared" si="97"/>
        <v/>
      </c>
      <c r="AT454" t="str">
        <f t="shared" si="98"/>
        <v/>
      </c>
      <c r="AU454" t="str">
        <f t="shared" si="99"/>
        <v/>
      </c>
      <c r="AV454">
        <f t="shared" si="100"/>
        <v>0</v>
      </c>
      <c r="AW454">
        <f t="shared" si="101"/>
        <v>0</v>
      </c>
      <c r="AX454" t="str">
        <f t="shared" si="102"/>
        <v/>
      </c>
    </row>
    <row r="455" spans="40:50">
      <c r="AN455" s="120">
        <f t="shared" ref="AN455:AN518" si="104">AN454+1</f>
        <v>451</v>
      </c>
      <c r="AO455" s="93" t="str">
        <f t="shared" si="103"/>
        <v/>
      </c>
      <c r="AP455" t="str">
        <f t="shared" si="94"/>
        <v/>
      </c>
      <c r="AQ455" t="str">
        <f t="shared" si="95"/>
        <v/>
      </c>
      <c r="AR455" t="str">
        <f t="shared" si="96"/>
        <v/>
      </c>
      <c r="AS455" t="str">
        <f t="shared" si="97"/>
        <v/>
      </c>
      <c r="AT455" t="str">
        <f t="shared" si="98"/>
        <v/>
      </c>
      <c r="AU455" t="str">
        <f t="shared" si="99"/>
        <v/>
      </c>
      <c r="AV455">
        <f t="shared" si="100"/>
        <v>0</v>
      </c>
      <c r="AW455">
        <f t="shared" si="101"/>
        <v>0</v>
      </c>
      <c r="AX455" t="str">
        <f t="shared" si="102"/>
        <v/>
      </c>
    </row>
    <row r="456" spans="40:50">
      <c r="AN456" s="120">
        <f t="shared" si="104"/>
        <v>452</v>
      </c>
      <c r="AO456" s="93" t="str">
        <f t="shared" si="103"/>
        <v/>
      </c>
      <c r="AP456" t="str">
        <f t="shared" si="94"/>
        <v/>
      </c>
      <c r="AQ456" t="str">
        <f t="shared" si="95"/>
        <v/>
      </c>
      <c r="AR456" t="str">
        <f t="shared" si="96"/>
        <v/>
      </c>
      <c r="AS456" t="str">
        <f t="shared" si="97"/>
        <v/>
      </c>
      <c r="AT456" t="str">
        <f t="shared" si="98"/>
        <v/>
      </c>
      <c r="AU456" t="str">
        <f t="shared" si="99"/>
        <v/>
      </c>
      <c r="AV456">
        <f t="shared" si="100"/>
        <v>0</v>
      </c>
      <c r="AW456">
        <f t="shared" si="101"/>
        <v>0</v>
      </c>
      <c r="AX456" t="str">
        <f t="shared" si="102"/>
        <v/>
      </c>
    </row>
    <row r="457" spans="40:50">
      <c r="AN457" s="120">
        <f t="shared" si="104"/>
        <v>453</v>
      </c>
      <c r="AO457" s="93" t="str">
        <f t="shared" si="103"/>
        <v/>
      </c>
      <c r="AP457" t="str">
        <f t="shared" si="94"/>
        <v/>
      </c>
      <c r="AQ457" t="str">
        <f t="shared" si="95"/>
        <v/>
      </c>
      <c r="AR457" t="str">
        <f t="shared" si="96"/>
        <v/>
      </c>
      <c r="AS457" t="str">
        <f t="shared" si="97"/>
        <v/>
      </c>
      <c r="AT457" t="str">
        <f t="shared" si="98"/>
        <v/>
      </c>
      <c r="AU457" t="str">
        <f t="shared" si="99"/>
        <v/>
      </c>
      <c r="AV457">
        <f t="shared" si="100"/>
        <v>0</v>
      </c>
      <c r="AW457">
        <f t="shared" si="101"/>
        <v>0</v>
      </c>
      <c r="AX457" t="str">
        <f t="shared" si="102"/>
        <v/>
      </c>
    </row>
    <row r="458" spans="40:50">
      <c r="AN458" s="120">
        <f t="shared" si="104"/>
        <v>454</v>
      </c>
      <c r="AO458" s="93" t="str">
        <f t="shared" si="103"/>
        <v/>
      </c>
      <c r="AP458" t="str">
        <f t="shared" si="94"/>
        <v/>
      </c>
      <c r="AQ458" t="str">
        <f t="shared" si="95"/>
        <v/>
      </c>
      <c r="AR458" t="str">
        <f t="shared" si="96"/>
        <v/>
      </c>
      <c r="AS458" t="str">
        <f t="shared" si="97"/>
        <v/>
      </c>
      <c r="AT458" t="str">
        <f t="shared" si="98"/>
        <v/>
      </c>
      <c r="AU458" t="str">
        <f t="shared" si="99"/>
        <v/>
      </c>
      <c r="AV458">
        <f t="shared" si="100"/>
        <v>0</v>
      </c>
      <c r="AW458">
        <f t="shared" si="101"/>
        <v>0</v>
      </c>
      <c r="AX458" t="str">
        <f t="shared" si="102"/>
        <v/>
      </c>
    </row>
    <row r="459" spans="40:50">
      <c r="AN459" s="120">
        <f t="shared" si="104"/>
        <v>455</v>
      </c>
      <c r="AO459" s="93" t="str">
        <f t="shared" si="103"/>
        <v/>
      </c>
      <c r="AP459" t="str">
        <f t="shared" si="94"/>
        <v/>
      </c>
      <c r="AQ459" t="str">
        <f t="shared" si="95"/>
        <v/>
      </c>
      <c r="AR459" t="str">
        <f t="shared" si="96"/>
        <v/>
      </c>
      <c r="AS459" t="str">
        <f t="shared" si="97"/>
        <v/>
      </c>
      <c r="AT459" t="str">
        <f t="shared" si="98"/>
        <v/>
      </c>
      <c r="AU459" t="str">
        <f t="shared" si="99"/>
        <v/>
      </c>
      <c r="AV459">
        <f t="shared" si="100"/>
        <v>0</v>
      </c>
      <c r="AW459">
        <f t="shared" si="101"/>
        <v>0</v>
      </c>
      <c r="AX459" t="str">
        <f t="shared" si="102"/>
        <v/>
      </c>
    </row>
    <row r="460" spans="40:50">
      <c r="AN460" s="120">
        <f t="shared" si="104"/>
        <v>456</v>
      </c>
      <c r="AO460" s="93" t="str">
        <f t="shared" si="103"/>
        <v/>
      </c>
      <c r="AP460" t="str">
        <f t="shared" si="94"/>
        <v/>
      </c>
      <c r="AQ460" t="str">
        <f t="shared" si="95"/>
        <v/>
      </c>
      <c r="AR460" t="str">
        <f t="shared" si="96"/>
        <v/>
      </c>
      <c r="AS460" t="str">
        <f t="shared" si="97"/>
        <v/>
      </c>
      <c r="AT460" t="str">
        <f t="shared" si="98"/>
        <v/>
      </c>
      <c r="AU460" t="str">
        <f t="shared" si="99"/>
        <v/>
      </c>
      <c r="AV460">
        <f t="shared" si="100"/>
        <v>0</v>
      </c>
      <c r="AW460">
        <f t="shared" si="101"/>
        <v>0</v>
      </c>
      <c r="AX460" t="str">
        <f t="shared" si="102"/>
        <v/>
      </c>
    </row>
    <row r="461" spans="40:50">
      <c r="AN461" s="120">
        <f t="shared" si="104"/>
        <v>457</v>
      </c>
      <c r="AO461" s="93" t="str">
        <f t="shared" si="103"/>
        <v/>
      </c>
      <c r="AP461" t="str">
        <f t="shared" si="94"/>
        <v/>
      </c>
      <c r="AQ461" t="str">
        <f t="shared" si="95"/>
        <v/>
      </c>
      <c r="AR461" t="str">
        <f t="shared" si="96"/>
        <v/>
      </c>
      <c r="AS461" t="str">
        <f t="shared" si="97"/>
        <v/>
      </c>
      <c r="AT461" t="str">
        <f t="shared" si="98"/>
        <v/>
      </c>
      <c r="AU461" t="str">
        <f t="shared" si="99"/>
        <v/>
      </c>
      <c r="AV461">
        <f t="shared" si="100"/>
        <v>0</v>
      </c>
      <c r="AW461">
        <f t="shared" si="101"/>
        <v>0</v>
      </c>
      <c r="AX461" t="str">
        <f t="shared" si="102"/>
        <v/>
      </c>
    </row>
    <row r="462" spans="40:50">
      <c r="AN462" s="120">
        <f t="shared" si="104"/>
        <v>458</v>
      </c>
      <c r="AO462" s="93" t="str">
        <f t="shared" si="103"/>
        <v/>
      </c>
      <c r="AP462" t="str">
        <f t="shared" si="94"/>
        <v/>
      </c>
      <c r="AQ462" t="str">
        <f t="shared" si="95"/>
        <v/>
      </c>
      <c r="AR462" t="str">
        <f t="shared" si="96"/>
        <v/>
      </c>
      <c r="AS462" t="str">
        <f t="shared" si="97"/>
        <v/>
      </c>
      <c r="AT462" t="str">
        <f t="shared" si="98"/>
        <v/>
      </c>
      <c r="AU462" t="str">
        <f t="shared" si="99"/>
        <v/>
      </c>
      <c r="AV462">
        <f t="shared" si="100"/>
        <v>0</v>
      </c>
      <c r="AW462">
        <f t="shared" si="101"/>
        <v>0</v>
      </c>
      <c r="AX462" t="str">
        <f t="shared" si="102"/>
        <v/>
      </c>
    </row>
    <row r="463" spans="40:50">
      <c r="AN463" s="120">
        <f t="shared" si="104"/>
        <v>459</v>
      </c>
      <c r="AO463" s="93" t="str">
        <f t="shared" si="103"/>
        <v/>
      </c>
      <c r="AP463" t="str">
        <f t="shared" si="94"/>
        <v/>
      </c>
      <c r="AQ463" t="str">
        <f t="shared" si="95"/>
        <v/>
      </c>
      <c r="AR463" t="str">
        <f t="shared" si="96"/>
        <v/>
      </c>
      <c r="AS463" t="str">
        <f t="shared" si="97"/>
        <v/>
      </c>
      <c r="AT463" t="str">
        <f t="shared" si="98"/>
        <v/>
      </c>
      <c r="AU463" t="str">
        <f t="shared" si="99"/>
        <v/>
      </c>
      <c r="AV463">
        <f t="shared" si="100"/>
        <v>0</v>
      </c>
      <c r="AW463">
        <f t="shared" si="101"/>
        <v>0</v>
      </c>
      <c r="AX463" t="str">
        <f t="shared" si="102"/>
        <v/>
      </c>
    </row>
    <row r="464" spans="40:50">
      <c r="AN464" s="120">
        <f t="shared" si="104"/>
        <v>460</v>
      </c>
      <c r="AO464" s="93" t="str">
        <f t="shared" si="103"/>
        <v/>
      </c>
      <c r="AP464" t="str">
        <f t="shared" si="94"/>
        <v/>
      </c>
      <c r="AQ464" t="str">
        <f t="shared" si="95"/>
        <v/>
      </c>
      <c r="AR464" t="str">
        <f t="shared" si="96"/>
        <v/>
      </c>
      <c r="AS464" t="str">
        <f t="shared" si="97"/>
        <v/>
      </c>
      <c r="AT464" t="str">
        <f t="shared" si="98"/>
        <v/>
      </c>
      <c r="AU464" t="str">
        <f t="shared" si="99"/>
        <v/>
      </c>
      <c r="AV464">
        <f t="shared" si="100"/>
        <v>0</v>
      </c>
      <c r="AW464">
        <f t="shared" si="101"/>
        <v>0</v>
      </c>
      <c r="AX464" t="str">
        <f t="shared" si="102"/>
        <v/>
      </c>
    </row>
    <row r="465" spans="40:50">
      <c r="AN465" s="120">
        <f t="shared" si="104"/>
        <v>461</v>
      </c>
      <c r="AO465" s="93" t="str">
        <f t="shared" si="103"/>
        <v/>
      </c>
      <c r="AP465" t="str">
        <f t="shared" si="94"/>
        <v/>
      </c>
      <c r="AQ465" t="str">
        <f t="shared" si="95"/>
        <v/>
      </c>
      <c r="AR465" t="str">
        <f t="shared" si="96"/>
        <v/>
      </c>
      <c r="AS465" t="str">
        <f t="shared" si="97"/>
        <v/>
      </c>
      <c r="AT465" t="str">
        <f t="shared" si="98"/>
        <v/>
      </c>
      <c r="AU465" t="str">
        <f t="shared" si="99"/>
        <v/>
      </c>
      <c r="AV465">
        <f t="shared" si="100"/>
        <v>0</v>
      </c>
      <c r="AW465">
        <f t="shared" si="101"/>
        <v>0</v>
      </c>
      <c r="AX465" t="str">
        <f t="shared" si="102"/>
        <v/>
      </c>
    </row>
    <row r="466" spans="40:50">
      <c r="AN466" s="120">
        <f t="shared" si="104"/>
        <v>462</v>
      </c>
      <c r="AO466" s="93" t="str">
        <f t="shared" si="103"/>
        <v/>
      </c>
      <c r="AP466" t="str">
        <f t="shared" si="94"/>
        <v/>
      </c>
      <c r="AQ466" t="str">
        <f t="shared" si="95"/>
        <v/>
      </c>
      <c r="AR466" t="str">
        <f t="shared" si="96"/>
        <v/>
      </c>
      <c r="AS466" t="str">
        <f t="shared" si="97"/>
        <v/>
      </c>
      <c r="AT466" t="str">
        <f t="shared" si="98"/>
        <v/>
      </c>
      <c r="AU466" t="str">
        <f t="shared" si="99"/>
        <v/>
      </c>
      <c r="AV466">
        <f t="shared" si="100"/>
        <v>0</v>
      </c>
      <c r="AW466">
        <f t="shared" si="101"/>
        <v>0</v>
      </c>
      <c r="AX466" t="str">
        <f t="shared" si="102"/>
        <v/>
      </c>
    </row>
    <row r="467" spans="40:50">
      <c r="AN467" s="120">
        <f t="shared" si="104"/>
        <v>463</v>
      </c>
      <c r="AO467" s="93" t="str">
        <f t="shared" si="103"/>
        <v/>
      </c>
      <c r="AP467" t="str">
        <f t="shared" si="94"/>
        <v/>
      </c>
      <c r="AQ467" t="str">
        <f t="shared" si="95"/>
        <v/>
      </c>
      <c r="AR467" t="str">
        <f t="shared" si="96"/>
        <v/>
      </c>
      <c r="AS467" t="str">
        <f t="shared" si="97"/>
        <v/>
      </c>
      <c r="AT467" t="str">
        <f t="shared" si="98"/>
        <v/>
      </c>
      <c r="AU467" t="str">
        <f t="shared" si="99"/>
        <v/>
      </c>
      <c r="AV467">
        <f t="shared" si="100"/>
        <v>0</v>
      </c>
      <c r="AW467">
        <f t="shared" si="101"/>
        <v>0</v>
      </c>
      <c r="AX467" t="str">
        <f t="shared" si="102"/>
        <v/>
      </c>
    </row>
    <row r="468" spans="40:50">
      <c r="AN468" s="120">
        <f t="shared" si="104"/>
        <v>464</v>
      </c>
      <c r="AO468" s="93" t="str">
        <f t="shared" si="103"/>
        <v/>
      </c>
      <c r="AP468" t="str">
        <f t="shared" si="94"/>
        <v/>
      </c>
      <c r="AQ468" t="str">
        <f t="shared" si="95"/>
        <v/>
      </c>
      <c r="AR468" t="str">
        <f t="shared" si="96"/>
        <v/>
      </c>
      <c r="AS468" t="str">
        <f t="shared" si="97"/>
        <v/>
      </c>
      <c r="AT468" t="str">
        <f t="shared" si="98"/>
        <v/>
      </c>
      <c r="AU468" t="str">
        <f t="shared" si="99"/>
        <v/>
      </c>
      <c r="AV468">
        <f t="shared" si="100"/>
        <v>0</v>
      </c>
      <c r="AW468">
        <f t="shared" si="101"/>
        <v>0</v>
      </c>
      <c r="AX468" t="str">
        <f t="shared" si="102"/>
        <v/>
      </c>
    </row>
    <row r="469" spans="40:50">
      <c r="AN469" s="120">
        <f t="shared" si="104"/>
        <v>465</v>
      </c>
      <c r="AO469" s="93" t="str">
        <f t="shared" si="103"/>
        <v/>
      </c>
      <c r="AP469" t="str">
        <f t="shared" si="94"/>
        <v/>
      </c>
      <c r="AQ469" t="str">
        <f t="shared" si="95"/>
        <v/>
      </c>
      <c r="AR469" t="str">
        <f t="shared" si="96"/>
        <v/>
      </c>
      <c r="AS469" t="str">
        <f t="shared" si="97"/>
        <v/>
      </c>
      <c r="AT469" t="str">
        <f t="shared" si="98"/>
        <v/>
      </c>
      <c r="AU469" t="str">
        <f t="shared" si="99"/>
        <v/>
      </c>
      <c r="AV469">
        <f t="shared" si="100"/>
        <v>0</v>
      </c>
      <c r="AW469">
        <f t="shared" si="101"/>
        <v>0</v>
      </c>
      <c r="AX469" t="str">
        <f t="shared" si="102"/>
        <v/>
      </c>
    </row>
    <row r="470" spans="40:50">
      <c r="AN470" s="120">
        <f t="shared" si="104"/>
        <v>466</v>
      </c>
      <c r="AO470" s="93" t="str">
        <f t="shared" si="103"/>
        <v/>
      </c>
      <c r="AP470" t="str">
        <f t="shared" si="94"/>
        <v/>
      </c>
      <c r="AQ470" t="str">
        <f t="shared" si="95"/>
        <v/>
      </c>
      <c r="AR470" t="str">
        <f t="shared" si="96"/>
        <v/>
      </c>
      <c r="AS470" t="str">
        <f t="shared" si="97"/>
        <v/>
      </c>
      <c r="AT470" t="str">
        <f t="shared" si="98"/>
        <v/>
      </c>
      <c r="AU470" t="str">
        <f t="shared" si="99"/>
        <v/>
      </c>
      <c r="AV470">
        <f t="shared" si="100"/>
        <v>0</v>
      </c>
      <c r="AW470">
        <f t="shared" si="101"/>
        <v>0</v>
      </c>
      <c r="AX470" t="str">
        <f t="shared" si="102"/>
        <v/>
      </c>
    </row>
    <row r="471" spans="40:50">
      <c r="AN471" s="120">
        <f t="shared" si="104"/>
        <v>467</v>
      </c>
      <c r="AO471" s="93" t="str">
        <f t="shared" si="103"/>
        <v/>
      </c>
      <c r="AP471" t="str">
        <f t="shared" si="94"/>
        <v/>
      </c>
      <c r="AQ471" t="str">
        <f t="shared" si="95"/>
        <v/>
      </c>
      <c r="AR471" t="str">
        <f t="shared" si="96"/>
        <v/>
      </c>
      <c r="AS471" t="str">
        <f t="shared" si="97"/>
        <v/>
      </c>
      <c r="AT471" t="str">
        <f t="shared" si="98"/>
        <v/>
      </c>
      <c r="AU471" t="str">
        <f t="shared" si="99"/>
        <v/>
      </c>
      <c r="AV471">
        <f t="shared" si="100"/>
        <v>0</v>
      </c>
      <c r="AW471">
        <f t="shared" si="101"/>
        <v>0</v>
      </c>
      <c r="AX471" t="str">
        <f t="shared" si="102"/>
        <v/>
      </c>
    </row>
    <row r="472" spans="40:50">
      <c r="AN472" s="120">
        <f t="shared" si="104"/>
        <v>468</v>
      </c>
      <c r="AO472" s="93" t="str">
        <f t="shared" si="103"/>
        <v/>
      </c>
      <c r="AP472" t="str">
        <f t="shared" si="94"/>
        <v/>
      </c>
      <c r="AQ472" t="str">
        <f t="shared" si="95"/>
        <v/>
      </c>
      <c r="AR472" t="str">
        <f t="shared" si="96"/>
        <v/>
      </c>
      <c r="AS472" t="str">
        <f t="shared" si="97"/>
        <v/>
      </c>
      <c r="AT472" t="str">
        <f t="shared" si="98"/>
        <v/>
      </c>
      <c r="AU472" t="str">
        <f t="shared" si="99"/>
        <v/>
      </c>
      <c r="AV472">
        <f t="shared" si="100"/>
        <v>0</v>
      </c>
      <c r="AW472">
        <f t="shared" si="101"/>
        <v>0</v>
      </c>
      <c r="AX472" t="str">
        <f t="shared" si="102"/>
        <v/>
      </c>
    </row>
    <row r="473" spans="40:50">
      <c r="AN473" s="120">
        <f t="shared" si="104"/>
        <v>469</v>
      </c>
      <c r="AO473" s="93" t="str">
        <f t="shared" si="103"/>
        <v/>
      </c>
      <c r="AP473" t="str">
        <f t="shared" si="94"/>
        <v/>
      </c>
      <c r="AQ473" t="str">
        <f t="shared" si="95"/>
        <v/>
      </c>
      <c r="AR473" t="str">
        <f t="shared" si="96"/>
        <v/>
      </c>
      <c r="AS473" t="str">
        <f t="shared" si="97"/>
        <v/>
      </c>
      <c r="AT473" t="str">
        <f t="shared" si="98"/>
        <v/>
      </c>
      <c r="AU473" t="str">
        <f t="shared" si="99"/>
        <v/>
      </c>
      <c r="AV473">
        <f t="shared" si="100"/>
        <v>0</v>
      </c>
      <c r="AW473">
        <f t="shared" si="101"/>
        <v>0</v>
      </c>
      <c r="AX473" t="str">
        <f t="shared" si="102"/>
        <v/>
      </c>
    </row>
    <row r="474" spans="40:50">
      <c r="AN474" s="120">
        <f t="shared" si="104"/>
        <v>470</v>
      </c>
      <c r="AO474" s="93" t="str">
        <f t="shared" si="103"/>
        <v/>
      </c>
      <c r="AP474" t="str">
        <f t="shared" si="94"/>
        <v/>
      </c>
      <c r="AQ474" t="str">
        <f t="shared" si="95"/>
        <v/>
      </c>
      <c r="AR474" t="str">
        <f t="shared" si="96"/>
        <v/>
      </c>
      <c r="AS474" t="str">
        <f t="shared" si="97"/>
        <v/>
      </c>
      <c r="AT474" t="str">
        <f t="shared" si="98"/>
        <v/>
      </c>
      <c r="AU474" t="str">
        <f t="shared" si="99"/>
        <v/>
      </c>
      <c r="AV474">
        <f t="shared" si="100"/>
        <v>0</v>
      </c>
      <c r="AW474">
        <f t="shared" si="101"/>
        <v>0</v>
      </c>
      <c r="AX474" t="str">
        <f t="shared" si="102"/>
        <v/>
      </c>
    </row>
    <row r="475" spans="40:50">
      <c r="AN475" s="120">
        <f t="shared" si="104"/>
        <v>471</v>
      </c>
      <c r="AO475" s="93" t="str">
        <f t="shared" si="103"/>
        <v/>
      </c>
      <c r="AP475" t="str">
        <f t="shared" si="94"/>
        <v/>
      </c>
      <c r="AQ475" t="str">
        <f t="shared" si="95"/>
        <v/>
      </c>
      <c r="AR475" t="str">
        <f t="shared" si="96"/>
        <v/>
      </c>
      <c r="AS475" t="str">
        <f t="shared" si="97"/>
        <v/>
      </c>
      <c r="AT475" t="str">
        <f t="shared" si="98"/>
        <v/>
      </c>
      <c r="AU475" t="str">
        <f t="shared" si="99"/>
        <v/>
      </c>
      <c r="AV475">
        <f t="shared" si="100"/>
        <v>0</v>
      </c>
      <c r="AW475">
        <f t="shared" si="101"/>
        <v>0</v>
      </c>
      <c r="AX475" t="str">
        <f t="shared" si="102"/>
        <v/>
      </c>
    </row>
    <row r="476" spans="40:50">
      <c r="AN476" s="120">
        <f t="shared" si="104"/>
        <v>472</v>
      </c>
      <c r="AO476" s="93" t="str">
        <f t="shared" si="103"/>
        <v/>
      </c>
      <c r="AP476" t="str">
        <f t="shared" si="94"/>
        <v/>
      </c>
      <c r="AQ476" t="str">
        <f t="shared" si="95"/>
        <v/>
      </c>
      <c r="AR476" t="str">
        <f t="shared" si="96"/>
        <v/>
      </c>
      <c r="AS476" t="str">
        <f t="shared" si="97"/>
        <v/>
      </c>
      <c r="AT476" t="str">
        <f t="shared" si="98"/>
        <v/>
      </c>
      <c r="AU476" t="str">
        <f t="shared" si="99"/>
        <v/>
      </c>
      <c r="AV476">
        <f t="shared" si="100"/>
        <v>0</v>
      </c>
      <c r="AW476">
        <f t="shared" si="101"/>
        <v>0</v>
      </c>
      <c r="AX476" t="str">
        <f t="shared" si="102"/>
        <v/>
      </c>
    </row>
    <row r="477" spans="40:50">
      <c r="AN477" s="120">
        <f t="shared" si="104"/>
        <v>473</v>
      </c>
      <c r="AO477" s="93" t="str">
        <f t="shared" si="103"/>
        <v/>
      </c>
      <c r="AP477" t="str">
        <f t="shared" si="94"/>
        <v/>
      </c>
      <c r="AQ477" t="str">
        <f t="shared" si="95"/>
        <v/>
      </c>
      <c r="AR477" t="str">
        <f t="shared" si="96"/>
        <v/>
      </c>
      <c r="AS477" t="str">
        <f t="shared" si="97"/>
        <v/>
      </c>
      <c r="AT477" t="str">
        <f t="shared" si="98"/>
        <v/>
      </c>
      <c r="AU477" t="str">
        <f t="shared" si="99"/>
        <v/>
      </c>
      <c r="AV477">
        <f t="shared" si="100"/>
        <v>0</v>
      </c>
      <c r="AW477">
        <f t="shared" si="101"/>
        <v>0</v>
      </c>
      <c r="AX477" t="str">
        <f t="shared" si="102"/>
        <v/>
      </c>
    </row>
    <row r="478" spans="40:50">
      <c r="AN478" s="120">
        <f t="shared" si="104"/>
        <v>474</v>
      </c>
      <c r="AO478" s="93" t="str">
        <f t="shared" si="103"/>
        <v/>
      </c>
      <c r="AP478" t="str">
        <f t="shared" si="94"/>
        <v/>
      </c>
      <c r="AQ478" t="str">
        <f t="shared" si="95"/>
        <v/>
      </c>
      <c r="AR478" t="str">
        <f t="shared" si="96"/>
        <v/>
      </c>
      <c r="AS478" t="str">
        <f t="shared" si="97"/>
        <v/>
      </c>
      <c r="AT478" t="str">
        <f t="shared" si="98"/>
        <v/>
      </c>
      <c r="AU478" t="str">
        <f t="shared" si="99"/>
        <v/>
      </c>
      <c r="AV478">
        <f t="shared" si="100"/>
        <v>0</v>
      </c>
      <c r="AW478">
        <f t="shared" si="101"/>
        <v>0</v>
      </c>
      <c r="AX478" t="str">
        <f t="shared" si="102"/>
        <v/>
      </c>
    </row>
    <row r="479" spans="40:50">
      <c r="AN479" s="120">
        <f t="shared" si="104"/>
        <v>475</v>
      </c>
      <c r="AO479" s="93" t="str">
        <f t="shared" si="103"/>
        <v/>
      </c>
      <c r="AP479" t="str">
        <f t="shared" si="94"/>
        <v/>
      </c>
      <c r="AQ479" t="str">
        <f t="shared" si="95"/>
        <v/>
      </c>
      <c r="AR479" t="str">
        <f t="shared" si="96"/>
        <v/>
      </c>
      <c r="AS479" t="str">
        <f t="shared" si="97"/>
        <v/>
      </c>
      <c r="AT479" t="str">
        <f t="shared" si="98"/>
        <v/>
      </c>
      <c r="AU479" t="str">
        <f t="shared" si="99"/>
        <v/>
      </c>
      <c r="AV479">
        <f t="shared" si="100"/>
        <v>0</v>
      </c>
      <c r="AW479">
        <f t="shared" si="101"/>
        <v>0</v>
      </c>
      <c r="AX479" t="str">
        <f t="shared" si="102"/>
        <v/>
      </c>
    </row>
    <row r="480" spans="40:50">
      <c r="AN480" s="120">
        <f t="shared" si="104"/>
        <v>476</v>
      </c>
      <c r="AO480" s="93" t="str">
        <f t="shared" si="103"/>
        <v/>
      </c>
      <c r="AP480" t="str">
        <f t="shared" si="94"/>
        <v/>
      </c>
      <c r="AQ480" t="str">
        <f t="shared" si="95"/>
        <v/>
      </c>
      <c r="AR480" t="str">
        <f t="shared" si="96"/>
        <v/>
      </c>
      <c r="AS480" t="str">
        <f t="shared" si="97"/>
        <v/>
      </c>
      <c r="AT480" t="str">
        <f t="shared" si="98"/>
        <v/>
      </c>
      <c r="AU480" t="str">
        <f t="shared" si="99"/>
        <v/>
      </c>
      <c r="AV480">
        <f t="shared" si="100"/>
        <v>0</v>
      </c>
      <c r="AW480">
        <f t="shared" si="101"/>
        <v>0</v>
      </c>
      <c r="AX480" t="str">
        <f t="shared" si="102"/>
        <v/>
      </c>
    </row>
    <row r="481" spans="40:50">
      <c r="AN481" s="120">
        <f t="shared" si="104"/>
        <v>477</v>
      </c>
      <c r="AO481" s="93" t="str">
        <f t="shared" si="103"/>
        <v/>
      </c>
      <c r="AP481" t="str">
        <f t="shared" si="94"/>
        <v/>
      </c>
      <c r="AQ481" t="str">
        <f t="shared" si="95"/>
        <v/>
      </c>
      <c r="AR481" t="str">
        <f t="shared" si="96"/>
        <v/>
      </c>
      <c r="AS481" t="str">
        <f t="shared" si="97"/>
        <v/>
      </c>
      <c r="AT481" t="str">
        <f t="shared" si="98"/>
        <v/>
      </c>
      <c r="AU481" t="str">
        <f t="shared" si="99"/>
        <v/>
      </c>
      <c r="AV481">
        <f t="shared" si="100"/>
        <v>0</v>
      </c>
      <c r="AW481">
        <f t="shared" si="101"/>
        <v>0</v>
      </c>
      <c r="AX481" t="str">
        <f t="shared" si="102"/>
        <v/>
      </c>
    </row>
    <row r="482" spans="40:50">
      <c r="AN482" s="120">
        <f t="shared" si="104"/>
        <v>478</v>
      </c>
      <c r="AO482" s="93" t="str">
        <f t="shared" si="103"/>
        <v/>
      </c>
      <c r="AP482" t="str">
        <f t="shared" si="94"/>
        <v/>
      </c>
      <c r="AQ482" t="str">
        <f t="shared" si="95"/>
        <v/>
      </c>
      <c r="AR482" t="str">
        <f t="shared" si="96"/>
        <v/>
      </c>
      <c r="AS482" t="str">
        <f t="shared" si="97"/>
        <v/>
      </c>
      <c r="AT482" t="str">
        <f t="shared" si="98"/>
        <v/>
      </c>
      <c r="AU482" t="str">
        <f t="shared" si="99"/>
        <v/>
      </c>
      <c r="AV482">
        <f t="shared" si="100"/>
        <v>0</v>
      </c>
      <c r="AW482">
        <f t="shared" si="101"/>
        <v>0</v>
      </c>
      <c r="AX482" t="str">
        <f t="shared" si="102"/>
        <v/>
      </c>
    </row>
    <row r="483" spans="40:50">
      <c r="AN483" s="120">
        <f t="shared" si="104"/>
        <v>479</v>
      </c>
      <c r="AO483" s="93" t="str">
        <f t="shared" si="103"/>
        <v/>
      </c>
      <c r="AP483" t="str">
        <f t="shared" si="94"/>
        <v/>
      </c>
      <c r="AQ483" t="str">
        <f t="shared" si="95"/>
        <v/>
      </c>
      <c r="AR483" t="str">
        <f t="shared" si="96"/>
        <v/>
      </c>
      <c r="AS483" t="str">
        <f t="shared" si="97"/>
        <v/>
      </c>
      <c r="AT483" t="str">
        <f t="shared" si="98"/>
        <v/>
      </c>
      <c r="AU483" t="str">
        <f t="shared" si="99"/>
        <v/>
      </c>
      <c r="AV483">
        <f t="shared" si="100"/>
        <v>0</v>
      </c>
      <c r="AW483">
        <f t="shared" si="101"/>
        <v>0</v>
      </c>
      <c r="AX483" t="str">
        <f t="shared" si="102"/>
        <v/>
      </c>
    </row>
    <row r="484" spans="40:50">
      <c r="AN484" s="120">
        <f t="shared" si="104"/>
        <v>480</v>
      </c>
      <c r="AO484" s="93" t="str">
        <f t="shared" si="103"/>
        <v/>
      </c>
      <c r="AP484" t="str">
        <f t="shared" si="94"/>
        <v/>
      </c>
      <c r="AQ484" t="str">
        <f t="shared" si="95"/>
        <v/>
      </c>
      <c r="AR484" t="str">
        <f t="shared" si="96"/>
        <v/>
      </c>
      <c r="AS484" t="str">
        <f t="shared" si="97"/>
        <v/>
      </c>
      <c r="AT484" t="str">
        <f t="shared" si="98"/>
        <v/>
      </c>
      <c r="AU484" t="str">
        <f t="shared" si="99"/>
        <v/>
      </c>
      <c r="AV484">
        <f t="shared" si="100"/>
        <v>0</v>
      </c>
      <c r="AW484">
        <f t="shared" si="101"/>
        <v>0</v>
      </c>
      <c r="AX484" t="str">
        <f t="shared" si="102"/>
        <v/>
      </c>
    </row>
    <row r="485" spans="40:50">
      <c r="AN485" s="120">
        <f t="shared" si="104"/>
        <v>481</v>
      </c>
      <c r="AO485" s="93" t="str">
        <f t="shared" si="103"/>
        <v/>
      </c>
      <c r="AP485" t="str">
        <f t="shared" si="94"/>
        <v/>
      </c>
      <c r="AQ485" t="str">
        <f t="shared" si="95"/>
        <v/>
      </c>
      <c r="AR485" t="str">
        <f t="shared" si="96"/>
        <v/>
      </c>
      <c r="AS485" t="str">
        <f t="shared" si="97"/>
        <v/>
      </c>
      <c r="AT485" t="str">
        <f t="shared" si="98"/>
        <v/>
      </c>
      <c r="AU485" t="str">
        <f t="shared" si="99"/>
        <v/>
      </c>
      <c r="AV485">
        <f t="shared" si="100"/>
        <v>0</v>
      </c>
      <c r="AW485">
        <f t="shared" si="101"/>
        <v>0</v>
      </c>
      <c r="AX485" t="str">
        <f t="shared" si="102"/>
        <v/>
      </c>
    </row>
    <row r="486" spans="40:50">
      <c r="AN486" s="120">
        <f t="shared" si="104"/>
        <v>482</v>
      </c>
      <c r="AO486" s="93" t="str">
        <f t="shared" si="103"/>
        <v/>
      </c>
      <c r="AP486" t="str">
        <f t="shared" si="94"/>
        <v/>
      </c>
      <c r="AQ486" t="str">
        <f t="shared" si="95"/>
        <v/>
      </c>
      <c r="AR486" t="str">
        <f t="shared" si="96"/>
        <v/>
      </c>
      <c r="AS486" t="str">
        <f t="shared" si="97"/>
        <v/>
      </c>
      <c r="AT486" t="str">
        <f t="shared" si="98"/>
        <v/>
      </c>
      <c r="AU486" t="str">
        <f t="shared" si="99"/>
        <v/>
      </c>
      <c r="AV486">
        <f t="shared" si="100"/>
        <v>0</v>
      </c>
      <c r="AW486">
        <f t="shared" si="101"/>
        <v>0</v>
      </c>
      <c r="AX486" t="str">
        <f t="shared" si="102"/>
        <v/>
      </c>
    </row>
    <row r="487" spans="40:50">
      <c r="AN487" s="120">
        <f t="shared" si="104"/>
        <v>483</v>
      </c>
      <c r="AO487" s="93" t="str">
        <f t="shared" si="103"/>
        <v/>
      </c>
      <c r="AP487" t="str">
        <f t="shared" si="94"/>
        <v/>
      </c>
      <c r="AQ487" t="str">
        <f t="shared" si="95"/>
        <v/>
      </c>
      <c r="AR487" t="str">
        <f t="shared" si="96"/>
        <v/>
      </c>
      <c r="AS487" t="str">
        <f t="shared" si="97"/>
        <v/>
      </c>
      <c r="AT487" t="str">
        <f t="shared" si="98"/>
        <v/>
      </c>
      <c r="AU487" t="str">
        <f t="shared" si="99"/>
        <v/>
      </c>
      <c r="AV487">
        <f t="shared" si="100"/>
        <v>0</v>
      </c>
      <c r="AW487">
        <f t="shared" si="101"/>
        <v>0</v>
      </c>
      <c r="AX487" t="str">
        <f t="shared" si="102"/>
        <v/>
      </c>
    </row>
    <row r="488" spans="40:50">
      <c r="AN488" s="120">
        <f t="shared" si="104"/>
        <v>484</v>
      </c>
      <c r="AO488" s="93" t="str">
        <f t="shared" si="103"/>
        <v/>
      </c>
      <c r="AP488" t="str">
        <f t="shared" si="94"/>
        <v/>
      </c>
      <c r="AQ488" t="str">
        <f t="shared" si="95"/>
        <v/>
      </c>
      <c r="AR488" t="str">
        <f t="shared" si="96"/>
        <v/>
      </c>
      <c r="AS488" t="str">
        <f t="shared" si="97"/>
        <v/>
      </c>
      <c r="AT488" t="str">
        <f t="shared" si="98"/>
        <v/>
      </c>
      <c r="AU488" t="str">
        <f t="shared" si="99"/>
        <v/>
      </c>
      <c r="AV488">
        <f t="shared" si="100"/>
        <v>0</v>
      </c>
      <c r="AW488">
        <f t="shared" si="101"/>
        <v>0</v>
      </c>
      <c r="AX488" t="str">
        <f t="shared" si="102"/>
        <v/>
      </c>
    </row>
    <row r="489" spans="40:50">
      <c r="AN489" s="120">
        <f t="shared" si="104"/>
        <v>485</v>
      </c>
      <c r="AO489" s="93" t="str">
        <f t="shared" si="103"/>
        <v/>
      </c>
      <c r="AP489" t="str">
        <f t="shared" si="94"/>
        <v/>
      </c>
      <c r="AQ489" t="str">
        <f t="shared" si="95"/>
        <v/>
      </c>
      <c r="AR489" t="str">
        <f t="shared" si="96"/>
        <v/>
      </c>
      <c r="AS489" t="str">
        <f t="shared" si="97"/>
        <v/>
      </c>
      <c r="AT489" t="str">
        <f t="shared" si="98"/>
        <v/>
      </c>
      <c r="AU489" t="str">
        <f t="shared" si="99"/>
        <v/>
      </c>
      <c r="AV489">
        <f t="shared" si="100"/>
        <v>0</v>
      </c>
      <c r="AW489">
        <f t="shared" si="101"/>
        <v>0</v>
      </c>
      <c r="AX489" t="str">
        <f t="shared" si="102"/>
        <v/>
      </c>
    </row>
    <row r="490" spans="40:50">
      <c r="AN490" s="120">
        <f t="shared" si="104"/>
        <v>486</v>
      </c>
      <c r="AO490" s="93" t="str">
        <f t="shared" si="103"/>
        <v/>
      </c>
      <c r="AP490" t="str">
        <f t="shared" si="94"/>
        <v/>
      </c>
      <c r="AQ490" t="str">
        <f t="shared" si="95"/>
        <v/>
      </c>
      <c r="AR490" t="str">
        <f t="shared" si="96"/>
        <v/>
      </c>
      <c r="AS490" t="str">
        <f t="shared" si="97"/>
        <v/>
      </c>
      <c r="AT490" t="str">
        <f t="shared" si="98"/>
        <v/>
      </c>
      <c r="AU490" t="str">
        <f t="shared" si="99"/>
        <v/>
      </c>
      <c r="AV490">
        <f t="shared" si="100"/>
        <v>0</v>
      </c>
      <c r="AW490">
        <f t="shared" si="101"/>
        <v>0</v>
      </c>
      <c r="AX490" t="str">
        <f t="shared" si="102"/>
        <v/>
      </c>
    </row>
    <row r="491" spans="40:50">
      <c r="AN491" s="120">
        <f t="shared" si="104"/>
        <v>487</v>
      </c>
      <c r="AO491" s="93" t="str">
        <f t="shared" si="103"/>
        <v/>
      </c>
      <c r="AP491" t="str">
        <f t="shared" si="94"/>
        <v/>
      </c>
      <c r="AQ491" t="str">
        <f t="shared" si="95"/>
        <v/>
      </c>
      <c r="AR491" t="str">
        <f t="shared" si="96"/>
        <v/>
      </c>
      <c r="AS491" t="str">
        <f t="shared" si="97"/>
        <v/>
      </c>
      <c r="AT491" t="str">
        <f t="shared" si="98"/>
        <v/>
      </c>
      <c r="AU491" t="str">
        <f t="shared" si="99"/>
        <v/>
      </c>
      <c r="AV491">
        <f t="shared" si="100"/>
        <v>0</v>
      </c>
      <c r="AW491">
        <f t="shared" si="101"/>
        <v>0</v>
      </c>
      <c r="AX491" t="str">
        <f t="shared" si="102"/>
        <v/>
      </c>
    </row>
    <row r="492" spans="40:50">
      <c r="AN492" s="120">
        <f t="shared" si="104"/>
        <v>488</v>
      </c>
      <c r="AO492" s="93" t="str">
        <f t="shared" si="103"/>
        <v/>
      </c>
      <c r="AP492" t="str">
        <f t="shared" si="94"/>
        <v/>
      </c>
      <c r="AQ492" t="str">
        <f t="shared" si="95"/>
        <v/>
      </c>
      <c r="AR492" t="str">
        <f t="shared" si="96"/>
        <v/>
      </c>
      <c r="AS492" t="str">
        <f t="shared" si="97"/>
        <v/>
      </c>
      <c r="AT492" t="str">
        <f t="shared" si="98"/>
        <v/>
      </c>
      <c r="AU492" t="str">
        <f t="shared" si="99"/>
        <v/>
      </c>
      <c r="AV492">
        <f t="shared" si="100"/>
        <v>0</v>
      </c>
      <c r="AW492">
        <f t="shared" si="101"/>
        <v>0</v>
      </c>
      <c r="AX492" t="str">
        <f t="shared" si="102"/>
        <v/>
      </c>
    </row>
    <row r="493" spans="40:50">
      <c r="AN493" s="120">
        <f t="shared" si="104"/>
        <v>489</v>
      </c>
      <c r="AO493" s="93" t="str">
        <f t="shared" si="103"/>
        <v/>
      </c>
      <c r="AP493" t="str">
        <f t="shared" si="94"/>
        <v/>
      </c>
      <c r="AQ493" t="str">
        <f t="shared" si="95"/>
        <v/>
      </c>
      <c r="AR493" t="str">
        <f t="shared" si="96"/>
        <v/>
      </c>
      <c r="AS493" t="str">
        <f t="shared" si="97"/>
        <v/>
      </c>
      <c r="AT493" t="str">
        <f t="shared" si="98"/>
        <v/>
      </c>
      <c r="AU493" t="str">
        <f t="shared" si="99"/>
        <v/>
      </c>
      <c r="AV493">
        <f t="shared" si="100"/>
        <v>0</v>
      </c>
      <c r="AW493">
        <f t="shared" si="101"/>
        <v>0</v>
      </c>
      <c r="AX493" t="str">
        <f t="shared" si="102"/>
        <v/>
      </c>
    </row>
    <row r="494" spans="40:50">
      <c r="AN494" s="120">
        <f t="shared" si="104"/>
        <v>490</v>
      </c>
      <c r="AO494" s="93" t="str">
        <f t="shared" si="103"/>
        <v/>
      </c>
      <c r="AP494" t="str">
        <f t="shared" si="94"/>
        <v/>
      </c>
      <c r="AQ494" t="str">
        <f t="shared" si="95"/>
        <v/>
      </c>
      <c r="AR494" t="str">
        <f t="shared" si="96"/>
        <v/>
      </c>
      <c r="AS494" t="str">
        <f t="shared" si="97"/>
        <v/>
      </c>
      <c r="AT494" t="str">
        <f t="shared" si="98"/>
        <v/>
      </c>
      <c r="AU494" t="str">
        <f t="shared" si="99"/>
        <v/>
      </c>
      <c r="AV494">
        <f t="shared" si="100"/>
        <v>0</v>
      </c>
      <c r="AW494">
        <f t="shared" si="101"/>
        <v>0</v>
      </c>
      <c r="AX494" t="str">
        <f t="shared" si="102"/>
        <v/>
      </c>
    </row>
    <row r="495" spans="40:50">
      <c r="AN495" s="120">
        <f t="shared" si="104"/>
        <v>491</v>
      </c>
      <c r="AO495" s="93" t="str">
        <f t="shared" si="103"/>
        <v/>
      </c>
      <c r="AP495" t="str">
        <f t="shared" si="94"/>
        <v/>
      </c>
      <c r="AQ495" t="str">
        <f t="shared" si="95"/>
        <v/>
      </c>
      <c r="AR495" t="str">
        <f t="shared" si="96"/>
        <v/>
      </c>
      <c r="AS495" t="str">
        <f t="shared" si="97"/>
        <v/>
      </c>
      <c r="AT495" t="str">
        <f t="shared" si="98"/>
        <v/>
      </c>
      <c r="AU495" t="str">
        <f t="shared" si="99"/>
        <v/>
      </c>
      <c r="AV495">
        <f t="shared" si="100"/>
        <v>0</v>
      </c>
      <c r="AW495">
        <f t="shared" si="101"/>
        <v>0</v>
      </c>
      <c r="AX495" t="str">
        <f t="shared" si="102"/>
        <v/>
      </c>
    </row>
    <row r="496" spans="40:50">
      <c r="AN496" s="120">
        <f t="shared" si="104"/>
        <v>492</v>
      </c>
      <c r="AO496" s="93" t="str">
        <f t="shared" si="103"/>
        <v/>
      </c>
      <c r="AP496" t="str">
        <f t="shared" si="94"/>
        <v/>
      </c>
      <c r="AQ496" t="str">
        <f t="shared" si="95"/>
        <v/>
      </c>
      <c r="AR496" t="str">
        <f t="shared" si="96"/>
        <v/>
      </c>
      <c r="AS496" t="str">
        <f t="shared" si="97"/>
        <v/>
      </c>
      <c r="AT496" t="str">
        <f t="shared" si="98"/>
        <v/>
      </c>
      <c r="AU496" t="str">
        <f t="shared" si="99"/>
        <v/>
      </c>
      <c r="AV496">
        <f t="shared" si="100"/>
        <v>0</v>
      </c>
      <c r="AW496">
        <f t="shared" si="101"/>
        <v>0</v>
      </c>
      <c r="AX496" t="str">
        <f t="shared" si="102"/>
        <v/>
      </c>
    </row>
    <row r="497" spans="40:50">
      <c r="AN497" s="120">
        <f t="shared" si="104"/>
        <v>493</v>
      </c>
      <c r="AO497" s="93" t="str">
        <f t="shared" si="103"/>
        <v/>
      </c>
      <c r="AP497" t="str">
        <f t="shared" si="94"/>
        <v/>
      </c>
      <c r="AQ497" t="str">
        <f t="shared" si="95"/>
        <v/>
      </c>
      <c r="AR497" t="str">
        <f t="shared" si="96"/>
        <v/>
      </c>
      <c r="AS497" t="str">
        <f t="shared" si="97"/>
        <v/>
      </c>
      <c r="AT497" t="str">
        <f t="shared" si="98"/>
        <v/>
      </c>
      <c r="AU497" t="str">
        <f t="shared" si="99"/>
        <v/>
      </c>
      <c r="AV497">
        <f t="shared" si="100"/>
        <v>0</v>
      </c>
      <c r="AW497">
        <f t="shared" si="101"/>
        <v>0</v>
      </c>
      <c r="AX497" t="str">
        <f t="shared" si="102"/>
        <v/>
      </c>
    </row>
    <row r="498" spans="40:50">
      <c r="AN498" s="120">
        <f t="shared" si="104"/>
        <v>494</v>
      </c>
      <c r="AO498" s="93" t="str">
        <f t="shared" si="103"/>
        <v/>
      </c>
      <c r="AP498" t="str">
        <f t="shared" si="94"/>
        <v/>
      </c>
      <c r="AQ498" t="str">
        <f t="shared" si="95"/>
        <v/>
      </c>
      <c r="AR498" t="str">
        <f t="shared" si="96"/>
        <v/>
      </c>
      <c r="AS498" t="str">
        <f t="shared" si="97"/>
        <v/>
      </c>
      <c r="AT498" t="str">
        <f t="shared" si="98"/>
        <v/>
      </c>
      <c r="AU498" t="str">
        <f t="shared" si="99"/>
        <v/>
      </c>
      <c r="AV498">
        <f t="shared" si="100"/>
        <v>0</v>
      </c>
      <c r="AW498">
        <f t="shared" si="101"/>
        <v>0</v>
      </c>
      <c r="AX498" t="str">
        <f t="shared" si="102"/>
        <v/>
      </c>
    </row>
    <row r="499" spans="40:50">
      <c r="AN499" s="120">
        <f t="shared" si="104"/>
        <v>495</v>
      </c>
      <c r="AO499" s="93" t="str">
        <f t="shared" si="103"/>
        <v/>
      </c>
      <c r="AP499" t="str">
        <f t="shared" si="94"/>
        <v/>
      </c>
      <c r="AQ499" t="str">
        <f t="shared" si="95"/>
        <v/>
      </c>
      <c r="AR499" t="str">
        <f t="shared" si="96"/>
        <v/>
      </c>
      <c r="AS499" t="str">
        <f t="shared" si="97"/>
        <v/>
      </c>
      <c r="AT499" t="str">
        <f t="shared" si="98"/>
        <v/>
      </c>
      <c r="AU499" t="str">
        <f t="shared" si="99"/>
        <v/>
      </c>
      <c r="AV499">
        <f t="shared" si="100"/>
        <v>0</v>
      </c>
      <c r="AW499">
        <f t="shared" si="101"/>
        <v>0</v>
      </c>
      <c r="AX499" t="str">
        <f t="shared" si="102"/>
        <v/>
      </c>
    </row>
    <row r="500" spans="40:50">
      <c r="AN500" s="120">
        <f t="shared" si="104"/>
        <v>496</v>
      </c>
      <c r="AO500" s="93" t="str">
        <f t="shared" si="103"/>
        <v/>
      </c>
      <c r="AP500" t="str">
        <f t="shared" si="94"/>
        <v/>
      </c>
      <c r="AQ500" t="str">
        <f t="shared" si="95"/>
        <v/>
      </c>
      <c r="AR500" t="str">
        <f t="shared" si="96"/>
        <v/>
      </c>
      <c r="AS500" t="str">
        <f t="shared" si="97"/>
        <v/>
      </c>
      <c r="AT500" t="str">
        <f t="shared" si="98"/>
        <v/>
      </c>
      <c r="AU500" t="str">
        <f t="shared" si="99"/>
        <v/>
      </c>
      <c r="AV500">
        <f t="shared" si="100"/>
        <v>0</v>
      </c>
      <c r="AW500">
        <f t="shared" si="101"/>
        <v>0</v>
      </c>
      <c r="AX500" t="str">
        <f t="shared" si="102"/>
        <v/>
      </c>
    </row>
    <row r="501" spans="40:50">
      <c r="AN501" s="120">
        <f t="shared" si="104"/>
        <v>497</v>
      </c>
      <c r="AO501" s="93" t="str">
        <f t="shared" si="103"/>
        <v/>
      </c>
      <c r="AP501" t="str">
        <f t="shared" si="94"/>
        <v/>
      </c>
      <c r="AQ501" t="str">
        <f t="shared" si="95"/>
        <v/>
      </c>
      <c r="AR501" t="str">
        <f t="shared" si="96"/>
        <v/>
      </c>
      <c r="AS501" t="str">
        <f t="shared" si="97"/>
        <v/>
      </c>
      <c r="AT501" t="str">
        <f t="shared" si="98"/>
        <v/>
      </c>
      <c r="AU501" t="str">
        <f t="shared" si="99"/>
        <v/>
      </c>
      <c r="AV501">
        <f t="shared" si="100"/>
        <v>0</v>
      </c>
      <c r="AW501">
        <f t="shared" si="101"/>
        <v>0</v>
      </c>
      <c r="AX501" t="str">
        <f t="shared" si="102"/>
        <v/>
      </c>
    </row>
    <row r="502" spans="40:50">
      <c r="AN502" s="120">
        <f t="shared" si="104"/>
        <v>498</v>
      </c>
      <c r="AO502" s="93" t="str">
        <f t="shared" si="103"/>
        <v/>
      </c>
      <c r="AP502" t="str">
        <f t="shared" si="94"/>
        <v/>
      </c>
      <c r="AQ502" t="str">
        <f t="shared" si="95"/>
        <v/>
      </c>
      <c r="AR502" t="str">
        <f t="shared" si="96"/>
        <v/>
      </c>
      <c r="AS502" t="str">
        <f t="shared" si="97"/>
        <v/>
      </c>
      <c r="AT502" t="str">
        <f t="shared" si="98"/>
        <v/>
      </c>
      <c r="AU502" t="str">
        <f t="shared" si="99"/>
        <v/>
      </c>
      <c r="AV502">
        <f t="shared" si="100"/>
        <v>0</v>
      </c>
      <c r="AW502">
        <f t="shared" si="101"/>
        <v>0</v>
      </c>
      <c r="AX502" t="str">
        <f t="shared" si="102"/>
        <v/>
      </c>
    </row>
    <row r="503" spans="40:50">
      <c r="AN503" s="120">
        <f t="shared" si="104"/>
        <v>499</v>
      </c>
      <c r="AO503" s="93" t="str">
        <f t="shared" si="103"/>
        <v/>
      </c>
      <c r="AP503" t="str">
        <f t="shared" si="94"/>
        <v/>
      </c>
      <c r="AQ503" t="str">
        <f t="shared" si="95"/>
        <v/>
      </c>
      <c r="AR503" t="str">
        <f t="shared" si="96"/>
        <v/>
      </c>
      <c r="AS503" t="str">
        <f t="shared" si="97"/>
        <v/>
      </c>
      <c r="AT503" t="str">
        <f t="shared" si="98"/>
        <v/>
      </c>
      <c r="AU503" t="str">
        <f t="shared" si="99"/>
        <v/>
      </c>
      <c r="AV503">
        <f t="shared" si="100"/>
        <v>0</v>
      </c>
      <c r="AW503">
        <f t="shared" si="101"/>
        <v>0</v>
      </c>
      <c r="AX503" t="str">
        <f t="shared" si="102"/>
        <v/>
      </c>
    </row>
    <row r="504" spans="40:50">
      <c r="AN504" s="120">
        <f t="shared" si="104"/>
        <v>500</v>
      </c>
      <c r="AO504" s="93" t="str">
        <f t="shared" si="103"/>
        <v/>
      </c>
      <c r="AP504" t="str">
        <f t="shared" si="94"/>
        <v/>
      </c>
      <c r="AQ504" t="str">
        <f t="shared" si="95"/>
        <v/>
      </c>
      <c r="AR504" t="str">
        <f t="shared" si="96"/>
        <v/>
      </c>
      <c r="AS504" t="str">
        <f t="shared" si="97"/>
        <v/>
      </c>
      <c r="AT504" t="str">
        <f t="shared" si="98"/>
        <v/>
      </c>
      <c r="AU504" t="str">
        <f t="shared" si="99"/>
        <v/>
      </c>
      <c r="AV504">
        <f t="shared" si="100"/>
        <v>0</v>
      </c>
      <c r="AW504">
        <f t="shared" si="101"/>
        <v>0</v>
      </c>
      <c r="AX504" t="str">
        <f t="shared" si="102"/>
        <v/>
      </c>
    </row>
    <row r="505" spans="40:50">
      <c r="AN505" s="120">
        <f t="shared" si="104"/>
        <v>501</v>
      </c>
      <c r="AO505" s="93" t="str">
        <f t="shared" si="103"/>
        <v/>
      </c>
      <c r="AP505" t="str">
        <f t="shared" si="94"/>
        <v/>
      </c>
      <c r="AQ505" t="str">
        <f t="shared" si="95"/>
        <v/>
      </c>
      <c r="AR505" t="str">
        <f t="shared" si="96"/>
        <v/>
      </c>
      <c r="AS505" t="str">
        <f t="shared" si="97"/>
        <v/>
      </c>
      <c r="AT505" t="str">
        <f t="shared" si="98"/>
        <v/>
      </c>
      <c r="AU505" t="str">
        <f t="shared" si="99"/>
        <v/>
      </c>
      <c r="AV505">
        <f t="shared" si="100"/>
        <v>0</v>
      </c>
      <c r="AW505">
        <f t="shared" si="101"/>
        <v>0</v>
      </c>
      <c r="AX505" t="str">
        <f t="shared" si="102"/>
        <v/>
      </c>
    </row>
    <row r="506" spans="40:50">
      <c r="AN506" s="120">
        <f t="shared" si="104"/>
        <v>502</v>
      </c>
      <c r="AO506" s="93" t="str">
        <f t="shared" si="103"/>
        <v/>
      </c>
      <c r="AP506" t="str">
        <f t="shared" si="94"/>
        <v/>
      </c>
      <c r="AQ506" t="str">
        <f t="shared" si="95"/>
        <v/>
      </c>
      <c r="AR506" t="str">
        <f t="shared" si="96"/>
        <v/>
      </c>
      <c r="AS506" t="str">
        <f t="shared" si="97"/>
        <v/>
      </c>
      <c r="AT506" t="str">
        <f t="shared" si="98"/>
        <v/>
      </c>
      <c r="AU506" t="str">
        <f t="shared" si="99"/>
        <v/>
      </c>
      <c r="AV506">
        <f t="shared" si="100"/>
        <v>0</v>
      </c>
      <c r="AW506">
        <f t="shared" si="101"/>
        <v>0</v>
      </c>
      <c r="AX506" t="str">
        <f t="shared" si="102"/>
        <v/>
      </c>
    </row>
    <row r="507" spans="40:50">
      <c r="AN507" s="120">
        <f t="shared" si="104"/>
        <v>503</v>
      </c>
      <c r="AO507" s="93" t="str">
        <f t="shared" si="103"/>
        <v/>
      </c>
      <c r="AP507" t="str">
        <f t="shared" si="94"/>
        <v/>
      </c>
      <c r="AQ507" t="str">
        <f t="shared" si="95"/>
        <v/>
      </c>
      <c r="AR507" t="str">
        <f t="shared" si="96"/>
        <v/>
      </c>
      <c r="AS507" t="str">
        <f t="shared" si="97"/>
        <v/>
      </c>
      <c r="AT507" t="str">
        <f t="shared" si="98"/>
        <v/>
      </c>
      <c r="AU507" t="str">
        <f t="shared" si="99"/>
        <v/>
      </c>
      <c r="AV507">
        <f t="shared" si="100"/>
        <v>0</v>
      </c>
      <c r="AW507">
        <f t="shared" si="101"/>
        <v>0</v>
      </c>
      <c r="AX507" t="str">
        <f t="shared" si="102"/>
        <v/>
      </c>
    </row>
    <row r="508" spans="40:50">
      <c r="AN508" s="120">
        <f t="shared" si="104"/>
        <v>504</v>
      </c>
      <c r="AO508" s="93" t="str">
        <f t="shared" si="103"/>
        <v/>
      </c>
      <c r="AP508" t="str">
        <f t="shared" si="94"/>
        <v/>
      </c>
      <c r="AQ508" t="str">
        <f t="shared" si="95"/>
        <v/>
      </c>
      <c r="AR508" t="str">
        <f t="shared" si="96"/>
        <v/>
      </c>
      <c r="AS508" t="str">
        <f t="shared" si="97"/>
        <v/>
      </c>
      <c r="AT508" t="str">
        <f t="shared" si="98"/>
        <v/>
      </c>
      <c r="AU508" t="str">
        <f t="shared" si="99"/>
        <v/>
      </c>
      <c r="AV508">
        <f t="shared" si="100"/>
        <v>0</v>
      </c>
      <c r="AW508">
        <f t="shared" si="101"/>
        <v>0</v>
      </c>
      <c r="AX508" t="str">
        <f t="shared" si="102"/>
        <v/>
      </c>
    </row>
    <row r="509" spans="40:50">
      <c r="AN509" s="120">
        <f t="shared" si="104"/>
        <v>505</v>
      </c>
      <c r="AO509" s="93" t="str">
        <f t="shared" si="103"/>
        <v/>
      </c>
      <c r="AP509" t="str">
        <f t="shared" si="94"/>
        <v/>
      </c>
      <c r="AQ509" t="str">
        <f t="shared" si="95"/>
        <v/>
      </c>
      <c r="AR509" t="str">
        <f t="shared" si="96"/>
        <v/>
      </c>
      <c r="AS509" t="str">
        <f t="shared" si="97"/>
        <v/>
      </c>
      <c r="AT509" t="str">
        <f t="shared" si="98"/>
        <v/>
      </c>
      <c r="AU509" t="str">
        <f t="shared" si="99"/>
        <v/>
      </c>
      <c r="AV509">
        <f t="shared" si="100"/>
        <v>0</v>
      </c>
      <c r="AW509">
        <f t="shared" si="101"/>
        <v>0</v>
      </c>
      <c r="AX509" t="str">
        <f t="shared" si="102"/>
        <v/>
      </c>
    </row>
    <row r="510" spans="40:50">
      <c r="AN510" s="120">
        <f t="shared" si="104"/>
        <v>506</v>
      </c>
      <c r="AO510" s="93" t="str">
        <f t="shared" si="103"/>
        <v/>
      </c>
      <c r="AP510" t="str">
        <f t="shared" si="94"/>
        <v/>
      </c>
      <c r="AQ510" t="str">
        <f t="shared" si="95"/>
        <v/>
      </c>
      <c r="AR510" t="str">
        <f t="shared" si="96"/>
        <v/>
      </c>
      <c r="AS510" t="str">
        <f t="shared" si="97"/>
        <v/>
      </c>
      <c r="AT510" t="str">
        <f t="shared" si="98"/>
        <v/>
      </c>
      <c r="AU510" t="str">
        <f t="shared" si="99"/>
        <v/>
      </c>
      <c r="AV510">
        <f t="shared" si="100"/>
        <v>0</v>
      </c>
      <c r="AW510">
        <f t="shared" si="101"/>
        <v>0</v>
      </c>
      <c r="AX510" t="str">
        <f t="shared" si="102"/>
        <v/>
      </c>
    </row>
    <row r="511" spans="40:50">
      <c r="AN511" s="120">
        <f t="shared" si="104"/>
        <v>507</v>
      </c>
      <c r="AO511" s="93" t="str">
        <f t="shared" si="103"/>
        <v/>
      </c>
      <c r="AP511" t="str">
        <f t="shared" si="94"/>
        <v/>
      </c>
      <c r="AQ511" t="str">
        <f t="shared" si="95"/>
        <v/>
      </c>
      <c r="AR511" t="str">
        <f t="shared" si="96"/>
        <v/>
      </c>
      <c r="AS511" t="str">
        <f t="shared" si="97"/>
        <v/>
      </c>
      <c r="AT511" t="str">
        <f t="shared" si="98"/>
        <v/>
      </c>
      <c r="AU511" t="str">
        <f t="shared" si="99"/>
        <v/>
      </c>
      <c r="AV511">
        <f t="shared" si="100"/>
        <v>0</v>
      </c>
      <c r="AW511">
        <f t="shared" si="101"/>
        <v>0</v>
      </c>
      <c r="AX511" t="str">
        <f t="shared" si="102"/>
        <v/>
      </c>
    </row>
    <row r="512" spans="40:50">
      <c r="AN512" s="120">
        <f t="shared" si="104"/>
        <v>508</v>
      </c>
      <c r="AO512" s="93" t="str">
        <f t="shared" si="103"/>
        <v/>
      </c>
      <c r="AP512" t="str">
        <f t="shared" si="94"/>
        <v/>
      </c>
      <c r="AQ512" t="str">
        <f t="shared" si="95"/>
        <v/>
      </c>
      <c r="AR512" t="str">
        <f t="shared" si="96"/>
        <v/>
      </c>
      <c r="AS512" t="str">
        <f t="shared" si="97"/>
        <v/>
      </c>
      <c r="AT512" t="str">
        <f t="shared" si="98"/>
        <v/>
      </c>
      <c r="AU512" t="str">
        <f t="shared" si="99"/>
        <v/>
      </c>
      <c r="AV512">
        <f t="shared" si="100"/>
        <v>0</v>
      </c>
      <c r="AW512">
        <f t="shared" si="101"/>
        <v>0</v>
      </c>
      <c r="AX512" t="str">
        <f t="shared" si="102"/>
        <v/>
      </c>
    </row>
    <row r="513" spans="40:50">
      <c r="AN513" s="120">
        <f t="shared" si="104"/>
        <v>509</v>
      </c>
      <c r="AO513" s="93" t="str">
        <f t="shared" si="103"/>
        <v/>
      </c>
      <c r="AP513" t="str">
        <f t="shared" si="94"/>
        <v/>
      </c>
      <c r="AQ513" t="str">
        <f t="shared" si="95"/>
        <v/>
      </c>
      <c r="AR513" t="str">
        <f t="shared" si="96"/>
        <v/>
      </c>
      <c r="AS513" t="str">
        <f t="shared" si="97"/>
        <v/>
      </c>
      <c r="AT513" t="str">
        <f t="shared" si="98"/>
        <v/>
      </c>
      <c r="AU513" t="str">
        <f t="shared" si="99"/>
        <v/>
      </c>
      <c r="AV513">
        <f t="shared" si="100"/>
        <v>0</v>
      </c>
      <c r="AW513">
        <f t="shared" si="101"/>
        <v>0</v>
      </c>
      <c r="AX513" t="str">
        <f t="shared" si="102"/>
        <v/>
      </c>
    </row>
    <row r="514" spans="40:50">
      <c r="AN514" s="120">
        <f t="shared" si="104"/>
        <v>510</v>
      </c>
      <c r="AO514" s="93" t="str">
        <f t="shared" si="103"/>
        <v/>
      </c>
      <c r="AP514" t="str">
        <f t="shared" si="94"/>
        <v/>
      </c>
      <c r="AQ514" t="str">
        <f t="shared" si="95"/>
        <v/>
      </c>
      <c r="AR514" t="str">
        <f t="shared" si="96"/>
        <v/>
      </c>
      <c r="AS514" t="str">
        <f t="shared" si="97"/>
        <v/>
      </c>
      <c r="AT514" t="str">
        <f t="shared" si="98"/>
        <v/>
      </c>
      <c r="AU514" t="str">
        <f t="shared" si="99"/>
        <v/>
      </c>
      <c r="AV514">
        <f t="shared" si="100"/>
        <v>0</v>
      </c>
      <c r="AW514">
        <f t="shared" si="101"/>
        <v>0</v>
      </c>
      <c r="AX514" t="str">
        <f t="shared" si="102"/>
        <v/>
      </c>
    </row>
    <row r="515" spans="40:50">
      <c r="AN515" s="120">
        <f t="shared" si="104"/>
        <v>511</v>
      </c>
      <c r="AO515" s="93" t="str">
        <f t="shared" si="103"/>
        <v/>
      </c>
      <c r="AP515" t="str">
        <f t="shared" si="94"/>
        <v/>
      </c>
      <c r="AQ515" t="str">
        <f t="shared" si="95"/>
        <v/>
      </c>
      <c r="AR515" t="str">
        <f t="shared" si="96"/>
        <v/>
      </c>
      <c r="AS515" t="str">
        <f t="shared" si="97"/>
        <v/>
      </c>
      <c r="AT515" t="str">
        <f t="shared" si="98"/>
        <v/>
      </c>
      <c r="AU515" t="str">
        <f t="shared" si="99"/>
        <v/>
      </c>
      <c r="AV515">
        <f t="shared" si="100"/>
        <v>0</v>
      </c>
      <c r="AW515">
        <f t="shared" si="101"/>
        <v>0</v>
      </c>
      <c r="AX515" t="str">
        <f t="shared" si="102"/>
        <v/>
      </c>
    </row>
    <row r="516" spans="40:50">
      <c r="AN516" s="120">
        <f t="shared" si="104"/>
        <v>512</v>
      </c>
      <c r="AO516" s="93" t="str">
        <f t="shared" si="103"/>
        <v/>
      </c>
      <c r="AP516" t="str">
        <f t="shared" si="94"/>
        <v/>
      </c>
      <c r="AQ516" t="str">
        <f t="shared" si="95"/>
        <v/>
      </c>
      <c r="AR516" t="str">
        <f t="shared" si="96"/>
        <v/>
      </c>
      <c r="AS516" t="str">
        <f t="shared" si="97"/>
        <v/>
      </c>
      <c r="AT516" t="str">
        <f t="shared" si="98"/>
        <v/>
      </c>
      <c r="AU516" t="str">
        <f t="shared" si="99"/>
        <v/>
      </c>
      <c r="AV516">
        <f t="shared" si="100"/>
        <v>0</v>
      </c>
      <c r="AW516">
        <f t="shared" si="101"/>
        <v>0</v>
      </c>
      <c r="AX516" t="str">
        <f t="shared" si="102"/>
        <v/>
      </c>
    </row>
    <row r="517" spans="40:50">
      <c r="AN517" s="120">
        <f t="shared" si="104"/>
        <v>513</v>
      </c>
      <c r="AO517" s="93" t="str">
        <f t="shared" si="103"/>
        <v/>
      </c>
      <c r="AP517" t="str">
        <f t="shared" ref="AP517:AP580" si="105">IFERROR(IF($AP$3=1,MAX(AO517-$AJ$4,0),IF($AP$3=2,MAX($AJ$4-AO517,0),IF($AP$3=3,AO517,0))),"")</f>
        <v/>
      </c>
      <c r="AQ517" t="str">
        <f t="shared" ref="AQ517:AQ580" si="106">IFERROR(IF($AQ$3=1,AP517*1,IF($AQ$3=2,AP517*-1,0)),"")</f>
        <v/>
      </c>
      <c r="AR517" t="str">
        <f t="shared" ref="AR517:AR580" si="107">IFERROR(IF($AR$3=1,MAX(AO517-$AJ$5,0),IF($AR$3=2,MAX($AJ$5-AO517,0),IF($AR$3=3,AO517,0))),"")</f>
        <v/>
      </c>
      <c r="AS517" t="str">
        <f t="shared" ref="AS517:AS580" si="108">IFERROR(IF($AS$3=1,AR517*1,IF($AS$3=2,AR517*-1,0)),"")</f>
        <v/>
      </c>
      <c r="AT517" t="str">
        <f t="shared" ref="AT517:AT580" si="109">IFERROR(IF($AT$3=1,MAX(AO517-$AJ$6,0),IF($AT$3=2,MAX($AJ$6-AO517,0),IF($AT$3=3,AS517,0))),"")</f>
        <v/>
      </c>
      <c r="AU517" t="str">
        <f t="shared" ref="AU517:AU580" si="110">IFERROR(IF($AU$3=1,AT517*1,IF($AU$3=2,AT517*-1,0)),"")</f>
        <v/>
      </c>
      <c r="AV517">
        <f t="shared" ref="AV517:AV580" si="111">IFERROR(IF($AV$3=1,MAX(AO517-$AJ$7,0),IF($AV$3=2,MAX($AJ$7-AO517,0),IF($AV$3=3,AO517,0))),"")</f>
        <v>0</v>
      </c>
      <c r="AW517">
        <f t="shared" ref="AW517:AW580" si="112">IFERROR(IF($AW$3=1,AV517*1,IF($AW$3=2,AV517*-1,0)),"")</f>
        <v>0</v>
      </c>
      <c r="AX517" t="str">
        <f t="shared" ref="AX517:AX580" si="113">IF(OR(AQ517="",AS517="",AU517="",AW517=""),"",SUM(AQ517,AS517,AU517,AW517))</f>
        <v/>
      </c>
    </row>
    <row r="518" spans="40:50">
      <c r="AN518" s="120">
        <f t="shared" si="104"/>
        <v>514</v>
      </c>
      <c r="AO518" s="93" t="str">
        <f t="shared" ref="AO518:AO581" si="114">IF($AO$4+AN518*$AM$7&gt;$AM$5,"",$AO$4+AN518*$AM$7)</f>
        <v/>
      </c>
      <c r="AP518" t="str">
        <f t="shared" si="105"/>
        <v/>
      </c>
      <c r="AQ518" t="str">
        <f t="shared" si="106"/>
        <v/>
      </c>
      <c r="AR518" t="str">
        <f t="shared" si="107"/>
        <v/>
      </c>
      <c r="AS518" t="str">
        <f t="shared" si="108"/>
        <v/>
      </c>
      <c r="AT518" t="str">
        <f t="shared" si="109"/>
        <v/>
      </c>
      <c r="AU518" t="str">
        <f t="shared" si="110"/>
        <v/>
      </c>
      <c r="AV518">
        <f t="shared" si="111"/>
        <v>0</v>
      </c>
      <c r="AW518">
        <f t="shared" si="112"/>
        <v>0</v>
      </c>
      <c r="AX518" t="str">
        <f t="shared" si="113"/>
        <v/>
      </c>
    </row>
    <row r="519" spans="40:50">
      <c r="AN519" s="120">
        <f t="shared" ref="AN519:AN582" si="115">AN518+1</f>
        <v>515</v>
      </c>
      <c r="AO519" s="93" t="str">
        <f t="shared" si="114"/>
        <v/>
      </c>
      <c r="AP519" t="str">
        <f t="shared" si="105"/>
        <v/>
      </c>
      <c r="AQ519" t="str">
        <f t="shared" si="106"/>
        <v/>
      </c>
      <c r="AR519" t="str">
        <f t="shared" si="107"/>
        <v/>
      </c>
      <c r="AS519" t="str">
        <f t="shared" si="108"/>
        <v/>
      </c>
      <c r="AT519" t="str">
        <f t="shared" si="109"/>
        <v/>
      </c>
      <c r="AU519" t="str">
        <f t="shared" si="110"/>
        <v/>
      </c>
      <c r="AV519">
        <f t="shared" si="111"/>
        <v>0</v>
      </c>
      <c r="AW519">
        <f t="shared" si="112"/>
        <v>0</v>
      </c>
      <c r="AX519" t="str">
        <f t="shared" si="113"/>
        <v/>
      </c>
    </row>
    <row r="520" spans="40:50">
      <c r="AN520" s="120">
        <f t="shared" si="115"/>
        <v>516</v>
      </c>
      <c r="AO520" s="93" t="str">
        <f t="shared" si="114"/>
        <v/>
      </c>
      <c r="AP520" t="str">
        <f t="shared" si="105"/>
        <v/>
      </c>
      <c r="AQ520" t="str">
        <f t="shared" si="106"/>
        <v/>
      </c>
      <c r="AR520" t="str">
        <f t="shared" si="107"/>
        <v/>
      </c>
      <c r="AS520" t="str">
        <f t="shared" si="108"/>
        <v/>
      </c>
      <c r="AT520" t="str">
        <f t="shared" si="109"/>
        <v/>
      </c>
      <c r="AU520" t="str">
        <f t="shared" si="110"/>
        <v/>
      </c>
      <c r="AV520">
        <f t="shared" si="111"/>
        <v>0</v>
      </c>
      <c r="AW520">
        <f t="shared" si="112"/>
        <v>0</v>
      </c>
      <c r="AX520" t="str">
        <f t="shared" si="113"/>
        <v/>
      </c>
    </row>
    <row r="521" spans="40:50">
      <c r="AN521" s="120">
        <f t="shared" si="115"/>
        <v>517</v>
      </c>
      <c r="AO521" s="93" t="str">
        <f t="shared" si="114"/>
        <v/>
      </c>
      <c r="AP521" t="str">
        <f t="shared" si="105"/>
        <v/>
      </c>
      <c r="AQ521" t="str">
        <f t="shared" si="106"/>
        <v/>
      </c>
      <c r="AR521" t="str">
        <f t="shared" si="107"/>
        <v/>
      </c>
      <c r="AS521" t="str">
        <f t="shared" si="108"/>
        <v/>
      </c>
      <c r="AT521" t="str">
        <f t="shared" si="109"/>
        <v/>
      </c>
      <c r="AU521" t="str">
        <f t="shared" si="110"/>
        <v/>
      </c>
      <c r="AV521">
        <f t="shared" si="111"/>
        <v>0</v>
      </c>
      <c r="AW521">
        <f t="shared" si="112"/>
        <v>0</v>
      </c>
      <c r="AX521" t="str">
        <f t="shared" si="113"/>
        <v/>
      </c>
    </row>
    <row r="522" spans="40:50">
      <c r="AN522" s="120">
        <f t="shared" si="115"/>
        <v>518</v>
      </c>
      <c r="AO522" s="93" t="str">
        <f t="shared" si="114"/>
        <v/>
      </c>
      <c r="AP522" t="str">
        <f t="shared" si="105"/>
        <v/>
      </c>
      <c r="AQ522" t="str">
        <f t="shared" si="106"/>
        <v/>
      </c>
      <c r="AR522" t="str">
        <f t="shared" si="107"/>
        <v/>
      </c>
      <c r="AS522" t="str">
        <f t="shared" si="108"/>
        <v/>
      </c>
      <c r="AT522" t="str">
        <f t="shared" si="109"/>
        <v/>
      </c>
      <c r="AU522" t="str">
        <f t="shared" si="110"/>
        <v/>
      </c>
      <c r="AV522">
        <f t="shared" si="111"/>
        <v>0</v>
      </c>
      <c r="AW522">
        <f t="shared" si="112"/>
        <v>0</v>
      </c>
      <c r="AX522" t="str">
        <f t="shared" si="113"/>
        <v/>
      </c>
    </row>
    <row r="523" spans="40:50">
      <c r="AN523" s="120">
        <f t="shared" si="115"/>
        <v>519</v>
      </c>
      <c r="AO523" s="93" t="str">
        <f t="shared" si="114"/>
        <v/>
      </c>
      <c r="AP523" t="str">
        <f t="shared" si="105"/>
        <v/>
      </c>
      <c r="AQ523" t="str">
        <f t="shared" si="106"/>
        <v/>
      </c>
      <c r="AR523" t="str">
        <f t="shared" si="107"/>
        <v/>
      </c>
      <c r="AS523" t="str">
        <f t="shared" si="108"/>
        <v/>
      </c>
      <c r="AT523" t="str">
        <f t="shared" si="109"/>
        <v/>
      </c>
      <c r="AU523" t="str">
        <f t="shared" si="110"/>
        <v/>
      </c>
      <c r="AV523">
        <f t="shared" si="111"/>
        <v>0</v>
      </c>
      <c r="AW523">
        <f t="shared" si="112"/>
        <v>0</v>
      </c>
      <c r="AX523" t="str">
        <f t="shared" si="113"/>
        <v/>
      </c>
    </row>
    <row r="524" spans="40:50">
      <c r="AN524" s="120">
        <f t="shared" si="115"/>
        <v>520</v>
      </c>
      <c r="AO524" s="93" t="str">
        <f t="shared" si="114"/>
        <v/>
      </c>
      <c r="AP524" t="str">
        <f t="shared" si="105"/>
        <v/>
      </c>
      <c r="AQ524" t="str">
        <f t="shared" si="106"/>
        <v/>
      </c>
      <c r="AR524" t="str">
        <f t="shared" si="107"/>
        <v/>
      </c>
      <c r="AS524" t="str">
        <f t="shared" si="108"/>
        <v/>
      </c>
      <c r="AT524" t="str">
        <f t="shared" si="109"/>
        <v/>
      </c>
      <c r="AU524" t="str">
        <f t="shared" si="110"/>
        <v/>
      </c>
      <c r="AV524">
        <f t="shared" si="111"/>
        <v>0</v>
      </c>
      <c r="AW524">
        <f t="shared" si="112"/>
        <v>0</v>
      </c>
      <c r="AX524" t="str">
        <f t="shared" si="113"/>
        <v/>
      </c>
    </row>
    <row r="525" spans="40:50">
      <c r="AN525" s="120">
        <f t="shared" si="115"/>
        <v>521</v>
      </c>
      <c r="AO525" s="93" t="str">
        <f t="shared" si="114"/>
        <v/>
      </c>
      <c r="AP525" t="str">
        <f t="shared" si="105"/>
        <v/>
      </c>
      <c r="AQ525" t="str">
        <f t="shared" si="106"/>
        <v/>
      </c>
      <c r="AR525" t="str">
        <f t="shared" si="107"/>
        <v/>
      </c>
      <c r="AS525" t="str">
        <f t="shared" si="108"/>
        <v/>
      </c>
      <c r="AT525" t="str">
        <f t="shared" si="109"/>
        <v/>
      </c>
      <c r="AU525" t="str">
        <f t="shared" si="110"/>
        <v/>
      </c>
      <c r="AV525">
        <f t="shared" si="111"/>
        <v>0</v>
      </c>
      <c r="AW525">
        <f t="shared" si="112"/>
        <v>0</v>
      </c>
      <c r="AX525" t="str">
        <f t="shared" si="113"/>
        <v/>
      </c>
    </row>
    <row r="526" spans="40:50">
      <c r="AN526" s="120">
        <f t="shared" si="115"/>
        <v>522</v>
      </c>
      <c r="AO526" s="93" t="str">
        <f t="shared" si="114"/>
        <v/>
      </c>
      <c r="AP526" t="str">
        <f t="shared" si="105"/>
        <v/>
      </c>
      <c r="AQ526" t="str">
        <f t="shared" si="106"/>
        <v/>
      </c>
      <c r="AR526" t="str">
        <f t="shared" si="107"/>
        <v/>
      </c>
      <c r="AS526" t="str">
        <f t="shared" si="108"/>
        <v/>
      </c>
      <c r="AT526" t="str">
        <f t="shared" si="109"/>
        <v/>
      </c>
      <c r="AU526" t="str">
        <f t="shared" si="110"/>
        <v/>
      </c>
      <c r="AV526">
        <f t="shared" si="111"/>
        <v>0</v>
      </c>
      <c r="AW526">
        <f t="shared" si="112"/>
        <v>0</v>
      </c>
      <c r="AX526" t="str">
        <f t="shared" si="113"/>
        <v/>
      </c>
    </row>
    <row r="527" spans="40:50">
      <c r="AN527" s="120">
        <f t="shared" si="115"/>
        <v>523</v>
      </c>
      <c r="AO527" s="93" t="str">
        <f t="shared" si="114"/>
        <v/>
      </c>
      <c r="AP527" t="str">
        <f t="shared" si="105"/>
        <v/>
      </c>
      <c r="AQ527" t="str">
        <f t="shared" si="106"/>
        <v/>
      </c>
      <c r="AR527" t="str">
        <f t="shared" si="107"/>
        <v/>
      </c>
      <c r="AS527" t="str">
        <f t="shared" si="108"/>
        <v/>
      </c>
      <c r="AT527" t="str">
        <f t="shared" si="109"/>
        <v/>
      </c>
      <c r="AU527" t="str">
        <f t="shared" si="110"/>
        <v/>
      </c>
      <c r="AV527">
        <f t="shared" si="111"/>
        <v>0</v>
      </c>
      <c r="AW527">
        <f t="shared" si="112"/>
        <v>0</v>
      </c>
      <c r="AX527" t="str">
        <f t="shared" si="113"/>
        <v/>
      </c>
    </row>
    <row r="528" spans="40:50">
      <c r="AN528" s="120">
        <f t="shared" si="115"/>
        <v>524</v>
      </c>
      <c r="AO528" s="93" t="str">
        <f t="shared" si="114"/>
        <v/>
      </c>
      <c r="AP528" t="str">
        <f t="shared" si="105"/>
        <v/>
      </c>
      <c r="AQ528" t="str">
        <f t="shared" si="106"/>
        <v/>
      </c>
      <c r="AR528" t="str">
        <f t="shared" si="107"/>
        <v/>
      </c>
      <c r="AS528" t="str">
        <f t="shared" si="108"/>
        <v/>
      </c>
      <c r="AT528" t="str">
        <f t="shared" si="109"/>
        <v/>
      </c>
      <c r="AU528" t="str">
        <f t="shared" si="110"/>
        <v/>
      </c>
      <c r="AV528">
        <f t="shared" si="111"/>
        <v>0</v>
      </c>
      <c r="AW528">
        <f t="shared" si="112"/>
        <v>0</v>
      </c>
      <c r="AX528" t="str">
        <f t="shared" si="113"/>
        <v/>
      </c>
    </row>
    <row r="529" spans="40:50">
      <c r="AN529" s="120">
        <f t="shared" si="115"/>
        <v>525</v>
      </c>
      <c r="AO529" s="93" t="str">
        <f t="shared" si="114"/>
        <v/>
      </c>
      <c r="AP529" t="str">
        <f t="shared" si="105"/>
        <v/>
      </c>
      <c r="AQ529" t="str">
        <f t="shared" si="106"/>
        <v/>
      </c>
      <c r="AR529" t="str">
        <f t="shared" si="107"/>
        <v/>
      </c>
      <c r="AS529" t="str">
        <f t="shared" si="108"/>
        <v/>
      </c>
      <c r="AT529" t="str">
        <f t="shared" si="109"/>
        <v/>
      </c>
      <c r="AU529" t="str">
        <f t="shared" si="110"/>
        <v/>
      </c>
      <c r="AV529">
        <f t="shared" si="111"/>
        <v>0</v>
      </c>
      <c r="AW529">
        <f t="shared" si="112"/>
        <v>0</v>
      </c>
      <c r="AX529" t="str">
        <f t="shared" si="113"/>
        <v/>
      </c>
    </row>
    <row r="530" spans="40:50">
      <c r="AN530" s="120">
        <f t="shared" si="115"/>
        <v>526</v>
      </c>
      <c r="AO530" s="93" t="str">
        <f t="shared" si="114"/>
        <v/>
      </c>
      <c r="AP530" t="str">
        <f t="shared" si="105"/>
        <v/>
      </c>
      <c r="AQ530" t="str">
        <f t="shared" si="106"/>
        <v/>
      </c>
      <c r="AR530" t="str">
        <f t="shared" si="107"/>
        <v/>
      </c>
      <c r="AS530" t="str">
        <f t="shared" si="108"/>
        <v/>
      </c>
      <c r="AT530" t="str">
        <f t="shared" si="109"/>
        <v/>
      </c>
      <c r="AU530" t="str">
        <f t="shared" si="110"/>
        <v/>
      </c>
      <c r="AV530">
        <f t="shared" si="111"/>
        <v>0</v>
      </c>
      <c r="AW530">
        <f t="shared" si="112"/>
        <v>0</v>
      </c>
      <c r="AX530" t="str">
        <f t="shared" si="113"/>
        <v/>
      </c>
    </row>
    <row r="531" spans="40:50">
      <c r="AN531" s="120">
        <f t="shared" si="115"/>
        <v>527</v>
      </c>
      <c r="AO531" s="93" t="str">
        <f t="shared" si="114"/>
        <v/>
      </c>
      <c r="AP531" t="str">
        <f t="shared" si="105"/>
        <v/>
      </c>
      <c r="AQ531" t="str">
        <f t="shared" si="106"/>
        <v/>
      </c>
      <c r="AR531" t="str">
        <f t="shared" si="107"/>
        <v/>
      </c>
      <c r="AS531" t="str">
        <f t="shared" si="108"/>
        <v/>
      </c>
      <c r="AT531" t="str">
        <f t="shared" si="109"/>
        <v/>
      </c>
      <c r="AU531" t="str">
        <f t="shared" si="110"/>
        <v/>
      </c>
      <c r="AV531">
        <f t="shared" si="111"/>
        <v>0</v>
      </c>
      <c r="AW531">
        <f t="shared" si="112"/>
        <v>0</v>
      </c>
      <c r="AX531" t="str">
        <f t="shared" si="113"/>
        <v/>
      </c>
    </row>
    <row r="532" spans="40:50">
      <c r="AN532" s="120">
        <f t="shared" si="115"/>
        <v>528</v>
      </c>
      <c r="AO532" s="93" t="str">
        <f t="shared" si="114"/>
        <v/>
      </c>
      <c r="AP532" t="str">
        <f t="shared" si="105"/>
        <v/>
      </c>
      <c r="AQ532" t="str">
        <f t="shared" si="106"/>
        <v/>
      </c>
      <c r="AR532" t="str">
        <f t="shared" si="107"/>
        <v/>
      </c>
      <c r="AS532" t="str">
        <f t="shared" si="108"/>
        <v/>
      </c>
      <c r="AT532" t="str">
        <f t="shared" si="109"/>
        <v/>
      </c>
      <c r="AU532" t="str">
        <f t="shared" si="110"/>
        <v/>
      </c>
      <c r="AV532">
        <f t="shared" si="111"/>
        <v>0</v>
      </c>
      <c r="AW532">
        <f t="shared" si="112"/>
        <v>0</v>
      </c>
      <c r="AX532" t="str">
        <f t="shared" si="113"/>
        <v/>
      </c>
    </row>
    <row r="533" spans="40:50">
      <c r="AN533" s="120">
        <f t="shared" si="115"/>
        <v>529</v>
      </c>
      <c r="AO533" s="93" t="str">
        <f t="shared" si="114"/>
        <v/>
      </c>
      <c r="AP533" t="str">
        <f t="shared" si="105"/>
        <v/>
      </c>
      <c r="AQ533" t="str">
        <f t="shared" si="106"/>
        <v/>
      </c>
      <c r="AR533" t="str">
        <f t="shared" si="107"/>
        <v/>
      </c>
      <c r="AS533" t="str">
        <f t="shared" si="108"/>
        <v/>
      </c>
      <c r="AT533" t="str">
        <f t="shared" si="109"/>
        <v/>
      </c>
      <c r="AU533" t="str">
        <f t="shared" si="110"/>
        <v/>
      </c>
      <c r="AV533">
        <f t="shared" si="111"/>
        <v>0</v>
      </c>
      <c r="AW533">
        <f t="shared" si="112"/>
        <v>0</v>
      </c>
      <c r="AX533" t="str">
        <f t="shared" si="113"/>
        <v/>
      </c>
    </row>
    <row r="534" spans="40:50">
      <c r="AN534" s="120">
        <f t="shared" si="115"/>
        <v>530</v>
      </c>
      <c r="AO534" s="93" t="str">
        <f t="shared" si="114"/>
        <v/>
      </c>
      <c r="AP534" t="str">
        <f t="shared" si="105"/>
        <v/>
      </c>
      <c r="AQ534" t="str">
        <f t="shared" si="106"/>
        <v/>
      </c>
      <c r="AR534" t="str">
        <f t="shared" si="107"/>
        <v/>
      </c>
      <c r="AS534" t="str">
        <f t="shared" si="108"/>
        <v/>
      </c>
      <c r="AT534" t="str">
        <f t="shared" si="109"/>
        <v/>
      </c>
      <c r="AU534" t="str">
        <f t="shared" si="110"/>
        <v/>
      </c>
      <c r="AV534">
        <f t="shared" si="111"/>
        <v>0</v>
      </c>
      <c r="AW534">
        <f t="shared" si="112"/>
        <v>0</v>
      </c>
      <c r="AX534" t="str">
        <f t="shared" si="113"/>
        <v/>
      </c>
    </row>
    <row r="535" spans="40:50">
      <c r="AN535" s="120">
        <f t="shared" si="115"/>
        <v>531</v>
      </c>
      <c r="AO535" s="93" t="str">
        <f t="shared" si="114"/>
        <v/>
      </c>
      <c r="AP535" t="str">
        <f t="shared" si="105"/>
        <v/>
      </c>
      <c r="AQ535" t="str">
        <f t="shared" si="106"/>
        <v/>
      </c>
      <c r="AR535" t="str">
        <f t="shared" si="107"/>
        <v/>
      </c>
      <c r="AS535" t="str">
        <f t="shared" si="108"/>
        <v/>
      </c>
      <c r="AT535" t="str">
        <f t="shared" si="109"/>
        <v/>
      </c>
      <c r="AU535" t="str">
        <f t="shared" si="110"/>
        <v/>
      </c>
      <c r="AV535">
        <f t="shared" si="111"/>
        <v>0</v>
      </c>
      <c r="AW535">
        <f t="shared" si="112"/>
        <v>0</v>
      </c>
      <c r="AX535" t="str">
        <f t="shared" si="113"/>
        <v/>
      </c>
    </row>
    <row r="536" spans="40:50">
      <c r="AN536" s="120">
        <f t="shared" si="115"/>
        <v>532</v>
      </c>
      <c r="AO536" s="93" t="str">
        <f t="shared" si="114"/>
        <v/>
      </c>
      <c r="AP536" t="str">
        <f t="shared" si="105"/>
        <v/>
      </c>
      <c r="AQ536" t="str">
        <f t="shared" si="106"/>
        <v/>
      </c>
      <c r="AR536" t="str">
        <f t="shared" si="107"/>
        <v/>
      </c>
      <c r="AS536" t="str">
        <f t="shared" si="108"/>
        <v/>
      </c>
      <c r="AT536" t="str">
        <f t="shared" si="109"/>
        <v/>
      </c>
      <c r="AU536" t="str">
        <f t="shared" si="110"/>
        <v/>
      </c>
      <c r="AV536">
        <f t="shared" si="111"/>
        <v>0</v>
      </c>
      <c r="AW536">
        <f t="shared" si="112"/>
        <v>0</v>
      </c>
      <c r="AX536" t="str">
        <f t="shared" si="113"/>
        <v/>
      </c>
    </row>
    <row r="537" spans="40:50">
      <c r="AN537" s="120">
        <f t="shared" si="115"/>
        <v>533</v>
      </c>
      <c r="AO537" s="93" t="str">
        <f t="shared" si="114"/>
        <v/>
      </c>
      <c r="AP537" t="str">
        <f t="shared" si="105"/>
        <v/>
      </c>
      <c r="AQ537" t="str">
        <f t="shared" si="106"/>
        <v/>
      </c>
      <c r="AR537" t="str">
        <f t="shared" si="107"/>
        <v/>
      </c>
      <c r="AS537" t="str">
        <f t="shared" si="108"/>
        <v/>
      </c>
      <c r="AT537" t="str">
        <f t="shared" si="109"/>
        <v/>
      </c>
      <c r="AU537" t="str">
        <f t="shared" si="110"/>
        <v/>
      </c>
      <c r="AV537">
        <f t="shared" si="111"/>
        <v>0</v>
      </c>
      <c r="AW537">
        <f t="shared" si="112"/>
        <v>0</v>
      </c>
      <c r="AX537" t="str">
        <f t="shared" si="113"/>
        <v/>
      </c>
    </row>
    <row r="538" spans="40:50">
      <c r="AN538" s="120">
        <f t="shared" si="115"/>
        <v>534</v>
      </c>
      <c r="AO538" s="93" t="str">
        <f t="shared" si="114"/>
        <v/>
      </c>
      <c r="AP538" t="str">
        <f t="shared" si="105"/>
        <v/>
      </c>
      <c r="AQ538" t="str">
        <f t="shared" si="106"/>
        <v/>
      </c>
      <c r="AR538" t="str">
        <f t="shared" si="107"/>
        <v/>
      </c>
      <c r="AS538" t="str">
        <f t="shared" si="108"/>
        <v/>
      </c>
      <c r="AT538" t="str">
        <f t="shared" si="109"/>
        <v/>
      </c>
      <c r="AU538" t="str">
        <f t="shared" si="110"/>
        <v/>
      </c>
      <c r="AV538">
        <f t="shared" si="111"/>
        <v>0</v>
      </c>
      <c r="AW538">
        <f t="shared" si="112"/>
        <v>0</v>
      </c>
      <c r="AX538" t="str">
        <f t="shared" si="113"/>
        <v/>
      </c>
    </row>
    <row r="539" spans="40:50">
      <c r="AN539" s="120">
        <f t="shared" si="115"/>
        <v>535</v>
      </c>
      <c r="AO539" s="93" t="str">
        <f t="shared" si="114"/>
        <v/>
      </c>
      <c r="AP539" t="str">
        <f t="shared" si="105"/>
        <v/>
      </c>
      <c r="AQ539" t="str">
        <f t="shared" si="106"/>
        <v/>
      </c>
      <c r="AR539" t="str">
        <f t="shared" si="107"/>
        <v/>
      </c>
      <c r="AS539" t="str">
        <f t="shared" si="108"/>
        <v/>
      </c>
      <c r="AT539" t="str">
        <f t="shared" si="109"/>
        <v/>
      </c>
      <c r="AU539" t="str">
        <f t="shared" si="110"/>
        <v/>
      </c>
      <c r="AV539">
        <f t="shared" si="111"/>
        <v>0</v>
      </c>
      <c r="AW539">
        <f t="shared" si="112"/>
        <v>0</v>
      </c>
      <c r="AX539" t="str">
        <f t="shared" si="113"/>
        <v/>
      </c>
    </row>
    <row r="540" spans="40:50">
      <c r="AN540" s="120">
        <f t="shared" si="115"/>
        <v>536</v>
      </c>
      <c r="AO540" s="93" t="str">
        <f t="shared" si="114"/>
        <v/>
      </c>
      <c r="AP540" t="str">
        <f t="shared" si="105"/>
        <v/>
      </c>
      <c r="AQ540" t="str">
        <f t="shared" si="106"/>
        <v/>
      </c>
      <c r="AR540" t="str">
        <f t="shared" si="107"/>
        <v/>
      </c>
      <c r="AS540" t="str">
        <f t="shared" si="108"/>
        <v/>
      </c>
      <c r="AT540" t="str">
        <f t="shared" si="109"/>
        <v/>
      </c>
      <c r="AU540" t="str">
        <f t="shared" si="110"/>
        <v/>
      </c>
      <c r="AV540">
        <f t="shared" si="111"/>
        <v>0</v>
      </c>
      <c r="AW540">
        <f t="shared" si="112"/>
        <v>0</v>
      </c>
      <c r="AX540" t="str">
        <f t="shared" si="113"/>
        <v/>
      </c>
    </row>
    <row r="541" spans="40:50">
      <c r="AN541" s="120">
        <f t="shared" si="115"/>
        <v>537</v>
      </c>
      <c r="AO541" s="93" t="str">
        <f t="shared" si="114"/>
        <v/>
      </c>
      <c r="AP541" t="str">
        <f t="shared" si="105"/>
        <v/>
      </c>
      <c r="AQ541" t="str">
        <f t="shared" si="106"/>
        <v/>
      </c>
      <c r="AR541" t="str">
        <f t="shared" si="107"/>
        <v/>
      </c>
      <c r="AS541" t="str">
        <f t="shared" si="108"/>
        <v/>
      </c>
      <c r="AT541" t="str">
        <f t="shared" si="109"/>
        <v/>
      </c>
      <c r="AU541" t="str">
        <f t="shared" si="110"/>
        <v/>
      </c>
      <c r="AV541">
        <f t="shared" si="111"/>
        <v>0</v>
      </c>
      <c r="AW541">
        <f t="shared" si="112"/>
        <v>0</v>
      </c>
      <c r="AX541" t="str">
        <f t="shared" si="113"/>
        <v/>
      </c>
    </row>
    <row r="542" spans="40:50">
      <c r="AN542" s="120">
        <f t="shared" si="115"/>
        <v>538</v>
      </c>
      <c r="AO542" s="93" t="str">
        <f t="shared" si="114"/>
        <v/>
      </c>
      <c r="AP542" t="str">
        <f t="shared" si="105"/>
        <v/>
      </c>
      <c r="AQ542" t="str">
        <f t="shared" si="106"/>
        <v/>
      </c>
      <c r="AR542" t="str">
        <f t="shared" si="107"/>
        <v/>
      </c>
      <c r="AS542" t="str">
        <f t="shared" si="108"/>
        <v/>
      </c>
      <c r="AT542" t="str">
        <f t="shared" si="109"/>
        <v/>
      </c>
      <c r="AU542" t="str">
        <f t="shared" si="110"/>
        <v/>
      </c>
      <c r="AV542">
        <f t="shared" si="111"/>
        <v>0</v>
      </c>
      <c r="AW542">
        <f t="shared" si="112"/>
        <v>0</v>
      </c>
      <c r="AX542" t="str">
        <f t="shared" si="113"/>
        <v/>
      </c>
    </row>
    <row r="543" spans="40:50">
      <c r="AN543" s="120">
        <f t="shared" si="115"/>
        <v>539</v>
      </c>
      <c r="AO543" s="93" t="str">
        <f t="shared" si="114"/>
        <v/>
      </c>
      <c r="AP543" t="str">
        <f t="shared" si="105"/>
        <v/>
      </c>
      <c r="AQ543" t="str">
        <f t="shared" si="106"/>
        <v/>
      </c>
      <c r="AR543" t="str">
        <f t="shared" si="107"/>
        <v/>
      </c>
      <c r="AS543" t="str">
        <f t="shared" si="108"/>
        <v/>
      </c>
      <c r="AT543" t="str">
        <f t="shared" si="109"/>
        <v/>
      </c>
      <c r="AU543" t="str">
        <f t="shared" si="110"/>
        <v/>
      </c>
      <c r="AV543">
        <f t="shared" si="111"/>
        <v>0</v>
      </c>
      <c r="AW543">
        <f t="shared" si="112"/>
        <v>0</v>
      </c>
      <c r="AX543" t="str">
        <f t="shared" si="113"/>
        <v/>
      </c>
    </row>
    <row r="544" spans="40:50">
      <c r="AN544" s="120">
        <f t="shared" si="115"/>
        <v>540</v>
      </c>
      <c r="AO544" s="93" t="str">
        <f t="shared" si="114"/>
        <v/>
      </c>
      <c r="AP544" t="str">
        <f t="shared" si="105"/>
        <v/>
      </c>
      <c r="AQ544" t="str">
        <f t="shared" si="106"/>
        <v/>
      </c>
      <c r="AR544" t="str">
        <f t="shared" si="107"/>
        <v/>
      </c>
      <c r="AS544" t="str">
        <f t="shared" si="108"/>
        <v/>
      </c>
      <c r="AT544" t="str">
        <f t="shared" si="109"/>
        <v/>
      </c>
      <c r="AU544" t="str">
        <f t="shared" si="110"/>
        <v/>
      </c>
      <c r="AV544">
        <f t="shared" si="111"/>
        <v>0</v>
      </c>
      <c r="AW544">
        <f t="shared" si="112"/>
        <v>0</v>
      </c>
      <c r="AX544" t="str">
        <f t="shared" si="113"/>
        <v/>
      </c>
    </row>
    <row r="545" spans="40:50">
      <c r="AN545" s="120">
        <f t="shared" si="115"/>
        <v>541</v>
      </c>
      <c r="AO545" s="93" t="str">
        <f t="shared" si="114"/>
        <v/>
      </c>
      <c r="AP545" t="str">
        <f t="shared" si="105"/>
        <v/>
      </c>
      <c r="AQ545" t="str">
        <f t="shared" si="106"/>
        <v/>
      </c>
      <c r="AR545" t="str">
        <f t="shared" si="107"/>
        <v/>
      </c>
      <c r="AS545" t="str">
        <f t="shared" si="108"/>
        <v/>
      </c>
      <c r="AT545" t="str">
        <f t="shared" si="109"/>
        <v/>
      </c>
      <c r="AU545" t="str">
        <f t="shared" si="110"/>
        <v/>
      </c>
      <c r="AV545">
        <f t="shared" si="111"/>
        <v>0</v>
      </c>
      <c r="AW545">
        <f t="shared" si="112"/>
        <v>0</v>
      </c>
      <c r="AX545" t="str">
        <f t="shared" si="113"/>
        <v/>
      </c>
    </row>
    <row r="546" spans="40:50">
      <c r="AN546" s="120">
        <f t="shared" si="115"/>
        <v>542</v>
      </c>
      <c r="AO546" s="93" t="str">
        <f t="shared" si="114"/>
        <v/>
      </c>
      <c r="AP546" t="str">
        <f t="shared" si="105"/>
        <v/>
      </c>
      <c r="AQ546" t="str">
        <f t="shared" si="106"/>
        <v/>
      </c>
      <c r="AR546" t="str">
        <f t="shared" si="107"/>
        <v/>
      </c>
      <c r="AS546" t="str">
        <f t="shared" si="108"/>
        <v/>
      </c>
      <c r="AT546" t="str">
        <f t="shared" si="109"/>
        <v/>
      </c>
      <c r="AU546" t="str">
        <f t="shared" si="110"/>
        <v/>
      </c>
      <c r="AV546">
        <f t="shared" si="111"/>
        <v>0</v>
      </c>
      <c r="AW546">
        <f t="shared" si="112"/>
        <v>0</v>
      </c>
      <c r="AX546" t="str">
        <f t="shared" si="113"/>
        <v/>
      </c>
    </row>
    <row r="547" spans="40:50">
      <c r="AN547" s="120">
        <f t="shared" si="115"/>
        <v>543</v>
      </c>
      <c r="AO547" s="93" t="str">
        <f t="shared" si="114"/>
        <v/>
      </c>
      <c r="AP547" t="str">
        <f t="shared" si="105"/>
        <v/>
      </c>
      <c r="AQ547" t="str">
        <f t="shared" si="106"/>
        <v/>
      </c>
      <c r="AR547" t="str">
        <f t="shared" si="107"/>
        <v/>
      </c>
      <c r="AS547" t="str">
        <f t="shared" si="108"/>
        <v/>
      </c>
      <c r="AT547" t="str">
        <f t="shared" si="109"/>
        <v/>
      </c>
      <c r="AU547" t="str">
        <f t="shared" si="110"/>
        <v/>
      </c>
      <c r="AV547">
        <f t="shared" si="111"/>
        <v>0</v>
      </c>
      <c r="AW547">
        <f t="shared" si="112"/>
        <v>0</v>
      </c>
      <c r="AX547" t="str">
        <f t="shared" si="113"/>
        <v/>
      </c>
    </row>
    <row r="548" spans="40:50">
      <c r="AN548" s="120">
        <f t="shared" si="115"/>
        <v>544</v>
      </c>
      <c r="AO548" s="93" t="str">
        <f t="shared" si="114"/>
        <v/>
      </c>
      <c r="AP548" t="str">
        <f t="shared" si="105"/>
        <v/>
      </c>
      <c r="AQ548" t="str">
        <f t="shared" si="106"/>
        <v/>
      </c>
      <c r="AR548" t="str">
        <f t="shared" si="107"/>
        <v/>
      </c>
      <c r="AS548" t="str">
        <f t="shared" si="108"/>
        <v/>
      </c>
      <c r="AT548" t="str">
        <f t="shared" si="109"/>
        <v/>
      </c>
      <c r="AU548" t="str">
        <f t="shared" si="110"/>
        <v/>
      </c>
      <c r="AV548">
        <f t="shared" si="111"/>
        <v>0</v>
      </c>
      <c r="AW548">
        <f t="shared" si="112"/>
        <v>0</v>
      </c>
      <c r="AX548" t="str">
        <f t="shared" si="113"/>
        <v/>
      </c>
    </row>
    <row r="549" spans="40:50">
      <c r="AN549" s="120">
        <f t="shared" si="115"/>
        <v>545</v>
      </c>
      <c r="AO549" s="93" t="str">
        <f t="shared" si="114"/>
        <v/>
      </c>
      <c r="AP549" t="str">
        <f t="shared" si="105"/>
        <v/>
      </c>
      <c r="AQ549" t="str">
        <f t="shared" si="106"/>
        <v/>
      </c>
      <c r="AR549" t="str">
        <f t="shared" si="107"/>
        <v/>
      </c>
      <c r="AS549" t="str">
        <f t="shared" si="108"/>
        <v/>
      </c>
      <c r="AT549" t="str">
        <f t="shared" si="109"/>
        <v/>
      </c>
      <c r="AU549" t="str">
        <f t="shared" si="110"/>
        <v/>
      </c>
      <c r="AV549">
        <f t="shared" si="111"/>
        <v>0</v>
      </c>
      <c r="AW549">
        <f t="shared" si="112"/>
        <v>0</v>
      </c>
      <c r="AX549" t="str">
        <f t="shared" si="113"/>
        <v/>
      </c>
    </row>
    <row r="550" spans="40:50">
      <c r="AN550" s="120">
        <f t="shared" si="115"/>
        <v>546</v>
      </c>
      <c r="AO550" s="93" t="str">
        <f t="shared" si="114"/>
        <v/>
      </c>
      <c r="AP550" t="str">
        <f t="shared" si="105"/>
        <v/>
      </c>
      <c r="AQ550" t="str">
        <f t="shared" si="106"/>
        <v/>
      </c>
      <c r="AR550" t="str">
        <f t="shared" si="107"/>
        <v/>
      </c>
      <c r="AS550" t="str">
        <f t="shared" si="108"/>
        <v/>
      </c>
      <c r="AT550" t="str">
        <f t="shared" si="109"/>
        <v/>
      </c>
      <c r="AU550" t="str">
        <f t="shared" si="110"/>
        <v/>
      </c>
      <c r="AV550">
        <f t="shared" si="111"/>
        <v>0</v>
      </c>
      <c r="AW550">
        <f t="shared" si="112"/>
        <v>0</v>
      </c>
      <c r="AX550" t="str">
        <f t="shared" si="113"/>
        <v/>
      </c>
    </row>
    <row r="551" spans="40:50">
      <c r="AN551" s="120">
        <f t="shared" si="115"/>
        <v>547</v>
      </c>
      <c r="AO551" s="93" t="str">
        <f t="shared" si="114"/>
        <v/>
      </c>
      <c r="AP551" t="str">
        <f t="shared" si="105"/>
        <v/>
      </c>
      <c r="AQ551" t="str">
        <f t="shared" si="106"/>
        <v/>
      </c>
      <c r="AR551" t="str">
        <f t="shared" si="107"/>
        <v/>
      </c>
      <c r="AS551" t="str">
        <f t="shared" si="108"/>
        <v/>
      </c>
      <c r="AT551" t="str">
        <f t="shared" si="109"/>
        <v/>
      </c>
      <c r="AU551" t="str">
        <f t="shared" si="110"/>
        <v/>
      </c>
      <c r="AV551">
        <f t="shared" si="111"/>
        <v>0</v>
      </c>
      <c r="AW551">
        <f t="shared" si="112"/>
        <v>0</v>
      </c>
      <c r="AX551" t="str">
        <f t="shared" si="113"/>
        <v/>
      </c>
    </row>
    <row r="552" spans="40:50">
      <c r="AN552" s="120">
        <f t="shared" si="115"/>
        <v>548</v>
      </c>
      <c r="AO552" s="93" t="str">
        <f t="shared" si="114"/>
        <v/>
      </c>
      <c r="AP552" t="str">
        <f t="shared" si="105"/>
        <v/>
      </c>
      <c r="AQ552" t="str">
        <f t="shared" si="106"/>
        <v/>
      </c>
      <c r="AR552" t="str">
        <f t="shared" si="107"/>
        <v/>
      </c>
      <c r="AS552" t="str">
        <f t="shared" si="108"/>
        <v/>
      </c>
      <c r="AT552" t="str">
        <f t="shared" si="109"/>
        <v/>
      </c>
      <c r="AU552" t="str">
        <f t="shared" si="110"/>
        <v/>
      </c>
      <c r="AV552">
        <f t="shared" si="111"/>
        <v>0</v>
      </c>
      <c r="AW552">
        <f t="shared" si="112"/>
        <v>0</v>
      </c>
      <c r="AX552" t="str">
        <f t="shared" si="113"/>
        <v/>
      </c>
    </row>
    <row r="553" spans="40:50">
      <c r="AN553" s="120">
        <f t="shared" si="115"/>
        <v>549</v>
      </c>
      <c r="AO553" s="93" t="str">
        <f t="shared" si="114"/>
        <v/>
      </c>
      <c r="AP553" t="str">
        <f t="shared" si="105"/>
        <v/>
      </c>
      <c r="AQ553" t="str">
        <f t="shared" si="106"/>
        <v/>
      </c>
      <c r="AR553" t="str">
        <f t="shared" si="107"/>
        <v/>
      </c>
      <c r="AS553" t="str">
        <f t="shared" si="108"/>
        <v/>
      </c>
      <c r="AT553" t="str">
        <f t="shared" si="109"/>
        <v/>
      </c>
      <c r="AU553" t="str">
        <f t="shared" si="110"/>
        <v/>
      </c>
      <c r="AV553">
        <f t="shared" si="111"/>
        <v>0</v>
      </c>
      <c r="AW553">
        <f t="shared" si="112"/>
        <v>0</v>
      </c>
      <c r="AX553" t="str">
        <f t="shared" si="113"/>
        <v/>
      </c>
    </row>
    <row r="554" spans="40:50">
      <c r="AN554" s="120">
        <f t="shared" si="115"/>
        <v>550</v>
      </c>
      <c r="AO554" s="93" t="str">
        <f t="shared" si="114"/>
        <v/>
      </c>
      <c r="AP554" t="str">
        <f t="shared" si="105"/>
        <v/>
      </c>
      <c r="AQ554" t="str">
        <f t="shared" si="106"/>
        <v/>
      </c>
      <c r="AR554" t="str">
        <f t="shared" si="107"/>
        <v/>
      </c>
      <c r="AS554" t="str">
        <f t="shared" si="108"/>
        <v/>
      </c>
      <c r="AT554" t="str">
        <f t="shared" si="109"/>
        <v/>
      </c>
      <c r="AU554" t="str">
        <f t="shared" si="110"/>
        <v/>
      </c>
      <c r="AV554">
        <f t="shared" si="111"/>
        <v>0</v>
      </c>
      <c r="AW554">
        <f t="shared" si="112"/>
        <v>0</v>
      </c>
      <c r="AX554" t="str">
        <f t="shared" si="113"/>
        <v/>
      </c>
    </row>
    <row r="555" spans="40:50">
      <c r="AN555" s="120">
        <f t="shared" si="115"/>
        <v>551</v>
      </c>
      <c r="AO555" s="93" t="str">
        <f t="shared" si="114"/>
        <v/>
      </c>
      <c r="AP555" t="str">
        <f t="shared" si="105"/>
        <v/>
      </c>
      <c r="AQ555" t="str">
        <f t="shared" si="106"/>
        <v/>
      </c>
      <c r="AR555" t="str">
        <f t="shared" si="107"/>
        <v/>
      </c>
      <c r="AS555" t="str">
        <f t="shared" si="108"/>
        <v/>
      </c>
      <c r="AT555" t="str">
        <f t="shared" si="109"/>
        <v/>
      </c>
      <c r="AU555" t="str">
        <f t="shared" si="110"/>
        <v/>
      </c>
      <c r="AV555">
        <f t="shared" si="111"/>
        <v>0</v>
      </c>
      <c r="AW555">
        <f t="shared" si="112"/>
        <v>0</v>
      </c>
      <c r="AX555" t="str">
        <f t="shared" si="113"/>
        <v/>
      </c>
    </row>
    <row r="556" spans="40:50">
      <c r="AN556" s="120">
        <f t="shared" si="115"/>
        <v>552</v>
      </c>
      <c r="AO556" s="93" t="str">
        <f t="shared" si="114"/>
        <v/>
      </c>
      <c r="AP556" t="str">
        <f t="shared" si="105"/>
        <v/>
      </c>
      <c r="AQ556" t="str">
        <f t="shared" si="106"/>
        <v/>
      </c>
      <c r="AR556" t="str">
        <f t="shared" si="107"/>
        <v/>
      </c>
      <c r="AS556" t="str">
        <f t="shared" si="108"/>
        <v/>
      </c>
      <c r="AT556" t="str">
        <f t="shared" si="109"/>
        <v/>
      </c>
      <c r="AU556" t="str">
        <f t="shared" si="110"/>
        <v/>
      </c>
      <c r="AV556">
        <f t="shared" si="111"/>
        <v>0</v>
      </c>
      <c r="AW556">
        <f t="shared" si="112"/>
        <v>0</v>
      </c>
      <c r="AX556" t="str">
        <f t="shared" si="113"/>
        <v/>
      </c>
    </row>
    <row r="557" spans="40:50">
      <c r="AN557" s="120">
        <f t="shared" si="115"/>
        <v>553</v>
      </c>
      <c r="AO557" s="93" t="str">
        <f t="shared" si="114"/>
        <v/>
      </c>
      <c r="AP557" t="str">
        <f t="shared" si="105"/>
        <v/>
      </c>
      <c r="AQ557" t="str">
        <f t="shared" si="106"/>
        <v/>
      </c>
      <c r="AR557" t="str">
        <f t="shared" si="107"/>
        <v/>
      </c>
      <c r="AS557" t="str">
        <f t="shared" si="108"/>
        <v/>
      </c>
      <c r="AT557" t="str">
        <f t="shared" si="109"/>
        <v/>
      </c>
      <c r="AU557" t="str">
        <f t="shared" si="110"/>
        <v/>
      </c>
      <c r="AV557">
        <f t="shared" si="111"/>
        <v>0</v>
      </c>
      <c r="AW557">
        <f t="shared" si="112"/>
        <v>0</v>
      </c>
      <c r="AX557" t="str">
        <f t="shared" si="113"/>
        <v/>
      </c>
    </row>
    <row r="558" spans="40:50">
      <c r="AN558" s="120">
        <f t="shared" si="115"/>
        <v>554</v>
      </c>
      <c r="AO558" s="93" t="str">
        <f t="shared" si="114"/>
        <v/>
      </c>
      <c r="AP558" t="str">
        <f t="shared" si="105"/>
        <v/>
      </c>
      <c r="AQ558" t="str">
        <f t="shared" si="106"/>
        <v/>
      </c>
      <c r="AR558" t="str">
        <f t="shared" si="107"/>
        <v/>
      </c>
      <c r="AS558" t="str">
        <f t="shared" si="108"/>
        <v/>
      </c>
      <c r="AT558" t="str">
        <f t="shared" si="109"/>
        <v/>
      </c>
      <c r="AU558" t="str">
        <f t="shared" si="110"/>
        <v/>
      </c>
      <c r="AV558">
        <f t="shared" si="111"/>
        <v>0</v>
      </c>
      <c r="AW558">
        <f t="shared" si="112"/>
        <v>0</v>
      </c>
      <c r="AX558" t="str">
        <f t="shared" si="113"/>
        <v/>
      </c>
    </row>
    <row r="559" spans="40:50">
      <c r="AN559" s="120">
        <f t="shared" si="115"/>
        <v>555</v>
      </c>
      <c r="AO559" s="93" t="str">
        <f t="shared" si="114"/>
        <v/>
      </c>
      <c r="AP559" t="str">
        <f t="shared" si="105"/>
        <v/>
      </c>
      <c r="AQ559" t="str">
        <f t="shared" si="106"/>
        <v/>
      </c>
      <c r="AR559" t="str">
        <f t="shared" si="107"/>
        <v/>
      </c>
      <c r="AS559" t="str">
        <f t="shared" si="108"/>
        <v/>
      </c>
      <c r="AT559" t="str">
        <f t="shared" si="109"/>
        <v/>
      </c>
      <c r="AU559" t="str">
        <f t="shared" si="110"/>
        <v/>
      </c>
      <c r="AV559">
        <f t="shared" si="111"/>
        <v>0</v>
      </c>
      <c r="AW559">
        <f t="shared" si="112"/>
        <v>0</v>
      </c>
      <c r="AX559" t="str">
        <f t="shared" si="113"/>
        <v/>
      </c>
    </row>
    <row r="560" spans="40:50">
      <c r="AN560" s="120">
        <f t="shared" si="115"/>
        <v>556</v>
      </c>
      <c r="AO560" s="93" t="str">
        <f t="shared" si="114"/>
        <v/>
      </c>
      <c r="AP560" t="str">
        <f t="shared" si="105"/>
        <v/>
      </c>
      <c r="AQ560" t="str">
        <f t="shared" si="106"/>
        <v/>
      </c>
      <c r="AR560" t="str">
        <f t="shared" si="107"/>
        <v/>
      </c>
      <c r="AS560" t="str">
        <f t="shared" si="108"/>
        <v/>
      </c>
      <c r="AT560" t="str">
        <f t="shared" si="109"/>
        <v/>
      </c>
      <c r="AU560" t="str">
        <f t="shared" si="110"/>
        <v/>
      </c>
      <c r="AV560">
        <f t="shared" si="111"/>
        <v>0</v>
      </c>
      <c r="AW560">
        <f t="shared" si="112"/>
        <v>0</v>
      </c>
      <c r="AX560" t="str">
        <f t="shared" si="113"/>
        <v/>
      </c>
    </row>
    <row r="561" spans="40:50">
      <c r="AN561" s="120">
        <f t="shared" si="115"/>
        <v>557</v>
      </c>
      <c r="AO561" s="93" t="str">
        <f t="shared" si="114"/>
        <v/>
      </c>
      <c r="AP561" t="str">
        <f t="shared" si="105"/>
        <v/>
      </c>
      <c r="AQ561" t="str">
        <f t="shared" si="106"/>
        <v/>
      </c>
      <c r="AR561" t="str">
        <f t="shared" si="107"/>
        <v/>
      </c>
      <c r="AS561" t="str">
        <f t="shared" si="108"/>
        <v/>
      </c>
      <c r="AT561" t="str">
        <f t="shared" si="109"/>
        <v/>
      </c>
      <c r="AU561" t="str">
        <f t="shared" si="110"/>
        <v/>
      </c>
      <c r="AV561">
        <f t="shared" si="111"/>
        <v>0</v>
      </c>
      <c r="AW561">
        <f t="shared" si="112"/>
        <v>0</v>
      </c>
      <c r="AX561" t="str">
        <f t="shared" si="113"/>
        <v/>
      </c>
    </row>
    <row r="562" spans="40:50">
      <c r="AN562" s="120">
        <f t="shared" si="115"/>
        <v>558</v>
      </c>
      <c r="AO562" s="93" t="str">
        <f t="shared" si="114"/>
        <v/>
      </c>
      <c r="AP562" t="str">
        <f t="shared" si="105"/>
        <v/>
      </c>
      <c r="AQ562" t="str">
        <f t="shared" si="106"/>
        <v/>
      </c>
      <c r="AR562" t="str">
        <f t="shared" si="107"/>
        <v/>
      </c>
      <c r="AS562" t="str">
        <f t="shared" si="108"/>
        <v/>
      </c>
      <c r="AT562" t="str">
        <f t="shared" si="109"/>
        <v/>
      </c>
      <c r="AU562" t="str">
        <f t="shared" si="110"/>
        <v/>
      </c>
      <c r="AV562">
        <f t="shared" si="111"/>
        <v>0</v>
      </c>
      <c r="AW562">
        <f t="shared" si="112"/>
        <v>0</v>
      </c>
      <c r="AX562" t="str">
        <f t="shared" si="113"/>
        <v/>
      </c>
    </row>
    <row r="563" spans="40:50">
      <c r="AN563" s="120">
        <f t="shared" si="115"/>
        <v>559</v>
      </c>
      <c r="AO563" s="93" t="str">
        <f t="shared" si="114"/>
        <v/>
      </c>
      <c r="AP563" t="str">
        <f t="shared" si="105"/>
        <v/>
      </c>
      <c r="AQ563" t="str">
        <f t="shared" si="106"/>
        <v/>
      </c>
      <c r="AR563" t="str">
        <f t="shared" si="107"/>
        <v/>
      </c>
      <c r="AS563" t="str">
        <f t="shared" si="108"/>
        <v/>
      </c>
      <c r="AT563" t="str">
        <f t="shared" si="109"/>
        <v/>
      </c>
      <c r="AU563" t="str">
        <f t="shared" si="110"/>
        <v/>
      </c>
      <c r="AV563">
        <f t="shared" si="111"/>
        <v>0</v>
      </c>
      <c r="AW563">
        <f t="shared" si="112"/>
        <v>0</v>
      </c>
      <c r="AX563" t="str">
        <f t="shared" si="113"/>
        <v/>
      </c>
    </row>
    <row r="564" spans="40:50">
      <c r="AN564" s="120">
        <f t="shared" si="115"/>
        <v>560</v>
      </c>
      <c r="AO564" s="93" t="str">
        <f t="shared" si="114"/>
        <v/>
      </c>
      <c r="AP564" t="str">
        <f t="shared" si="105"/>
        <v/>
      </c>
      <c r="AQ564" t="str">
        <f t="shared" si="106"/>
        <v/>
      </c>
      <c r="AR564" t="str">
        <f t="shared" si="107"/>
        <v/>
      </c>
      <c r="AS564" t="str">
        <f t="shared" si="108"/>
        <v/>
      </c>
      <c r="AT564" t="str">
        <f t="shared" si="109"/>
        <v/>
      </c>
      <c r="AU564" t="str">
        <f t="shared" si="110"/>
        <v/>
      </c>
      <c r="AV564">
        <f t="shared" si="111"/>
        <v>0</v>
      </c>
      <c r="AW564">
        <f t="shared" si="112"/>
        <v>0</v>
      </c>
      <c r="AX564" t="str">
        <f t="shared" si="113"/>
        <v/>
      </c>
    </row>
    <row r="565" spans="40:50">
      <c r="AN565" s="120">
        <f t="shared" si="115"/>
        <v>561</v>
      </c>
      <c r="AO565" s="93" t="str">
        <f t="shared" si="114"/>
        <v/>
      </c>
      <c r="AP565" t="str">
        <f t="shared" si="105"/>
        <v/>
      </c>
      <c r="AQ565" t="str">
        <f t="shared" si="106"/>
        <v/>
      </c>
      <c r="AR565" t="str">
        <f t="shared" si="107"/>
        <v/>
      </c>
      <c r="AS565" t="str">
        <f t="shared" si="108"/>
        <v/>
      </c>
      <c r="AT565" t="str">
        <f t="shared" si="109"/>
        <v/>
      </c>
      <c r="AU565" t="str">
        <f t="shared" si="110"/>
        <v/>
      </c>
      <c r="AV565">
        <f t="shared" si="111"/>
        <v>0</v>
      </c>
      <c r="AW565">
        <f t="shared" si="112"/>
        <v>0</v>
      </c>
      <c r="AX565" t="str">
        <f t="shared" si="113"/>
        <v/>
      </c>
    </row>
    <row r="566" spans="40:50">
      <c r="AN566" s="120">
        <f t="shared" si="115"/>
        <v>562</v>
      </c>
      <c r="AO566" s="93" t="str">
        <f t="shared" si="114"/>
        <v/>
      </c>
      <c r="AP566" t="str">
        <f t="shared" si="105"/>
        <v/>
      </c>
      <c r="AQ566" t="str">
        <f t="shared" si="106"/>
        <v/>
      </c>
      <c r="AR566" t="str">
        <f t="shared" si="107"/>
        <v/>
      </c>
      <c r="AS566" t="str">
        <f t="shared" si="108"/>
        <v/>
      </c>
      <c r="AT566" t="str">
        <f t="shared" si="109"/>
        <v/>
      </c>
      <c r="AU566" t="str">
        <f t="shared" si="110"/>
        <v/>
      </c>
      <c r="AV566">
        <f t="shared" si="111"/>
        <v>0</v>
      </c>
      <c r="AW566">
        <f t="shared" si="112"/>
        <v>0</v>
      </c>
      <c r="AX566" t="str">
        <f t="shared" si="113"/>
        <v/>
      </c>
    </row>
    <row r="567" spans="40:50">
      <c r="AN567" s="120">
        <f t="shared" si="115"/>
        <v>563</v>
      </c>
      <c r="AO567" s="93" t="str">
        <f t="shared" si="114"/>
        <v/>
      </c>
      <c r="AP567" t="str">
        <f t="shared" si="105"/>
        <v/>
      </c>
      <c r="AQ567" t="str">
        <f t="shared" si="106"/>
        <v/>
      </c>
      <c r="AR567" t="str">
        <f t="shared" si="107"/>
        <v/>
      </c>
      <c r="AS567" t="str">
        <f t="shared" si="108"/>
        <v/>
      </c>
      <c r="AT567" t="str">
        <f t="shared" si="109"/>
        <v/>
      </c>
      <c r="AU567" t="str">
        <f t="shared" si="110"/>
        <v/>
      </c>
      <c r="AV567">
        <f t="shared" si="111"/>
        <v>0</v>
      </c>
      <c r="AW567">
        <f t="shared" si="112"/>
        <v>0</v>
      </c>
      <c r="AX567" t="str">
        <f t="shared" si="113"/>
        <v/>
      </c>
    </row>
    <row r="568" spans="40:50">
      <c r="AN568" s="120">
        <f t="shared" si="115"/>
        <v>564</v>
      </c>
      <c r="AO568" s="93" t="str">
        <f t="shared" si="114"/>
        <v/>
      </c>
      <c r="AP568" t="str">
        <f t="shared" si="105"/>
        <v/>
      </c>
      <c r="AQ568" t="str">
        <f t="shared" si="106"/>
        <v/>
      </c>
      <c r="AR568" t="str">
        <f t="shared" si="107"/>
        <v/>
      </c>
      <c r="AS568" t="str">
        <f t="shared" si="108"/>
        <v/>
      </c>
      <c r="AT568" t="str">
        <f t="shared" si="109"/>
        <v/>
      </c>
      <c r="AU568" t="str">
        <f t="shared" si="110"/>
        <v/>
      </c>
      <c r="AV568">
        <f t="shared" si="111"/>
        <v>0</v>
      </c>
      <c r="AW568">
        <f t="shared" si="112"/>
        <v>0</v>
      </c>
      <c r="AX568" t="str">
        <f t="shared" si="113"/>
        <v/>
      </c>
    </row>
    <row r="569" spans="40:50">
      <c r="AN569" s="120">
        <f t="shared" si="115"/>
        <v>565</v>
      </c>
      <c r="AO569" s="93" t="str">
        <f t="shared" si="114"/>
        <v/>
      </c>
      <c r="AP569" t="str">
        <f t="shared" si="105"/>
        <v/>
      </c>
      <c r="AQ569" t="str">
        <f t="shared" si="106"/>
        <v/>
      </c>
      <c r="AR569" t="str">
        <f t="shared" si="107"/>
        <v/>
      </c>
      <c r="AS569" t="str">
        <f t="shared" si="108"/>
        <v/>
      </c>
      <c r="AT569" t="str">
        <f t="shared" si="109"/>
        <v/>
      </c>
      <c r="AU569" t="str">
        <f t="shared" si="110"/>
        <v/>
      </c>
      <c r="AV569">
        <f t="shared" si="111"/>
        <v>0</v>
      </c>
      <c r="AW569">
        <f t="shared" si="112"/>
        <v>0</v>
      </c>
      <c r="AX569" t="str">
        <f t="shared" si="113"/>
        <v/>
      </c>
    </row>
    <row r="570" spans="40:50">
      <c r="AN570" s="120">
        <f t="shared" si="115"/>
        <v>566</v>
      </c>
      <c r="AO570" s="93" t="str">
        <f t="shared" si="114"/>
        <v/>
      </c>
      <c r="AP570" t="str">
        <f t="shared" si="105"/>
        <v/>
      </c>
      <c r="AQ570" t="str">
        <f t="shared" si="106"/>
        <v/>
      </c>
      <c r="AR570" t="str">
        <f t="shared" si="107"/>
        <v/>
      </c>
      <c r="AS570" t="str">
        <f t="shared" si="108"/>
        <v/>
      </c>
      <c r="AT570" t="str">
        <f t="shared" si="109"/>
        <v/>
      </c>
      <c r="AU570" t="str">
        <f t="shared" si="110"/>
        <v/>
      </c>
      <c r="AV570">
        <f t="shared" si="111"/>
        <v>0</v>
      </c>
      <c r="AW570">
        <f t="shared" si="112"/>
        <v>0</v>
      </c>
      <c r="AX570" t="str">
        <f t="shared" si="113"/>
        <v/>
      </c>
    </row>
    <row r="571" spans="40:50">
      <c r="AN571" s="120">
        <f t="shared" si="115"/>
        <v>567</v>
      </c>
      <c r="AO571" s="93" t="str">
        <f t="shared" si="114"/>
        <v/>
      </c>
      <c r="AP571" t="str">
        <f t="shared" si="105"/>
        <v/>
      </c>
      <c r="AQ571" t="str">
        <f t="shared" si="106"/>
        <v/>
      </c>
      <c r="AR571" t="str">
        <f t="shared" si="107"/>
        <v/>
      </c>
      <c r="AS571" t="str">
        <f t="shared" si="108"/>
        <v/>
      </c>
      <c r="AT571" t="str">
        <f t="shared" si="109"/>
        <v/>
      </c>
      <c r="AU571" t="str">
        <f t="shared" si="110"/>
        <v/>
      </c>
      <c r="AV571">
        <f t="shared" si="111"/>
        <v>0</v>
      </c>
      <c r="AW571">
        <f t="shared" si="112"/>
        <v>0</v>
      </c>
      <c r="AX571" t="str">
        <f t="shared" si="113"/>
        <v/>
      </c>
    </row>
    <row r="572" spans="40:50">
      <c r="AN572" s="120">
        <f t="shared" si="115"/>
        <v>568</v>
      </c>
      <c r="AO572" s="93" t="str">
        <f t="shared" si="114"/>
        <v/>
      </c>
      <c r="AP572" t="str">
        <f t="shared" si="105"/>
        <v/>
      </c>
      <c r="AQ572" t="str">
        <f t="shared" si="106"/>
        <v/>
      </c>
      <c r="AR572" t="str">
        <f t="shared" si="107"/>
        <v/>
      </c>
      <c r="AS572" t="str">
        <f t="shared" si="108"/>
        <v/>
      </c>
      <c r="AT572" t="str">
        <f t="shared" si="109"/>
        <v/>
      </c>
      <c r="AU572" t="str">
        <f t="shared" si="110"/>
        <v/>
      </c>
      <c r="AV572">
        <f t="shared" si="111"/>
        <v>0</v>
      </c>
      <c r="AW572">
        <f t="shared" si="112"/>
        <v>0</v>
      </c>
      <c r="AX572" t="str">
        <f t="shared" si="113"/>
        <v/>
      </c>
    </row>
    <row r="573" spans="40:50">
      <c r="AN573" s="120">
        <f t="shared" si="115"/>
        <v>569</v>
      </c>
      <c r="AO573" s="93" t="str">
        <f t="shared" si="114"/>
        <v/>
      </c>
      <c r="AP573" t="str">
        <f t="shared" si="105"/>
        <v/>
      </c>
      <c r="AQ573" t="str">
        <f t="shared" si="106"/>
        <v/>
      </c>
      <c r="AR573" t="str">
        <f t="shared" si="107"/>
        <v/>
      </c>
      <c r="AS573" t="str">
        <f t="shared" si="108"/>
        <v/>
      </c>
      <c r="AT573" t="str">
        <f t="shared" si="109"/>
        <v/>
      </c>
      <c r="AU573" t="str">
        <f t="shared" si="110"/>
        <v/>
      </c>
      <c r="AV573">
        <f t="shared" si="111"/>
        <v>0</v>
      </c>
      <c r="AW573">
        <f t="shared" si="112"/>
        <v>0</v>
      </c>
      <c r="AX573" t="str">
        <f t="shared" si="113"/>
        <v/>
      </c>
    </row>
    <row r="574" spans="40:50">
      <c r="AN574" s="120">
        <f t="shared" si="115"/>
        <v>570</v>
      </c>
      <c r="AO574" s="93" t="str">
        <f t="shared" si="114"/>
        <v/>
      </c>
      <c r="AP574" t="str">
        <f t="shared" si="105"/>
        <v/>
      </c>
      <c r="AQ574" t="str">
        <f t="shared" si="106"/>
        <v/>
      </c>
      <c r="AR574" t="str">
        <f t="shared" si="107"/>
        <v/>
      </c>
      <c r="AS574" t="str">
        <f t="shared" si="108"/>
        <v/>
      </c>
      <c r="AT574" t="str">
        <f t="shared" si="109"/>
        <v/>
      </c>
      <c r="AU574" t="str">
        <f t="shared" si="110"/>
        <v/>
      </c>
      <c r="AV574">
        <f t="shared" si="111"/>
        <v>0</v>
      </c>
      <c r="AW574">
        <f t="shared" si="112"/>
        <v>0</v>
      </c>
      <c r="AX574" t="str">
        <f t="shared" si="113"/>
        <v/>
      </c>
    </row>
    <row r="575" spans="40:50">
      <c r="AN575" s="120">
        <f t="shared" si="115"/>
        <v>571</v>
      </c>
      <c r="AO575" s="93" t="str">
        <f t="shared" si="114"/>
        <v/>
      </c>
      <c r="AP575" t="str">
        <f t="shared" si="105"/>
        <v/>
      </c>
      <c r="AQ575" t="str">
        <f t="shared" si="106"/>
        <v/>
      </c>
      <c r="AR575" t="str">
        <f t="shared" si="107"/>
        <v/>
      </c>
      <c r="AS575" t="str">
        <f t="shared" si="108"/>
        <v/>
      </c>
      <c r="AT575" t="str">
        <f t="shared" si="109"/>
        <v/>
      </c>
      <c r="AU575" t="str">
        <f t="shared" si="110"/>
        <v/>
      </c>
      <c r="AV575">
        <f t="shared" si="111"/>
        <v>0</v>
      </c>
      <c r="AW575">
        <f t="shared" si="112"/>
        <v>0</v>
      </c>
      <c r="AX575" t="str">
        <f t="shared" si="113"/>
        <v/>
      </c>
    </row>
    <row r="576" spans="40:50">
      <c r="AN576" s="120">
        <f t="shared" si="115"/>
        <v>572</v>
      </c>
      <c r="AO576" s="93" t="str">
        <f t="shared" si="114"/>
        <v/>
      </c>
      <c r="AP576" t="str">
        <f t="shared" si="105"/>
        <v/>
      </c>
      <c r="AQ576" t="str">
        <f t="shared" si="106"/>
        <v/>
      </c>
      <c r="AR576" t="str">
        <f t="shared" si="107"/>
        <v/>
      </c>
      <c r="AS576" t="str">
        <f t="shared" si="108"/>
        <v/>
      </c>
      <c r="AT576" t="str">
        <f t="shared" si="109"/>
        <v/>
      </c>
      <c r="AU576" t="str">
        <f t="shared" si="110"/>
        <v/>
      </c>
      <c r="AV576">
        <f t="shared" si="111"/>
        <v>0</v>
      </c>
      <c r="AW576">
        <f t="shared" si="112"/>
        <v>0</v>
      </c>
      <c r="AX576" t="str">
        <f t="shared" si="113"/>
        <v/>
      </c>
    </row>
    <row r="577" spans="40:50">
      <c r="AN577" s="120">
        <f t="shared" si="115"/>
        <v>573</v>
      </c>
      <c r="AO577" s="93" t="str">
        <f t="shared" si="114"/>
        <v/>
      </c>
      <c r="AP577" t="str">
        <f t="shared" si="105"/>
        <v/>
      </c>
      <c r="AQ577" t="str">
        <f t="shared" si="106"/>
        <v/>
      </c>
      <c r="AR577" t="str">
        <f t="shared" si="107"/>
        <v/>
      </c>
      <c r="AS577" t="str">
        <f t="shared" si="108"/>
        <v/>
      </c>
      <c r="AT577" t="str">
        <f t="shared" si="109"/>
        <v/>
      </c>
      <c r="AU577" t="str">
        <f t="shared" si="110"/>
        <v/>
      </c>
      <c r="AV577">
        <f t="shared" si="111"/>
        <v>0</v>
      </c>
      <c r="AW577">
        <f t="shared" si="112"/>
        <v>0</v>
      </c>
      <c r="AX577" t="str">
        <f t="shared" si="113"/>
        <v/>
      </c>
    </row>
    <row r="578" spans="40:50">
      <c r="AN578" s="120">
        <f t="shared" si="115"/>
        <v>574</v>
      </c>
      <c r="AO578" s="93" t="str">
        <f t="shared" si="114"/>
        <v/>
      </c>
      <c r="AP578" t="str">
        <f t="shared" si="105"/>
        <v/>
      </c>
      <c r="AQ578" t="str">
        <f t="shared" si="106"/>
        <v/>
      </c>
      <c r="AR578" t="str">
        <f t="shared" si="107"/>
        <v/>
      </c>
      <c r="AS578" t="str">
        <f t="shared" si="108"/>
        <v/>
      </c>
      <c r="AT578" t="str">
        <f t="shared" si="109"/>
        <v/>
      </c>
      <c r="AU578" t="str">
        <f t="shared" si="110"/>
        <v/>
      </c>
      <c r="AV578">
        <f t="shared" si="111"/>
        <v>0</v>
      </c>
      <c r="AW578">
        <f t="shared" si="112"/>
        <v>0</v>
      </c>
      <c r="AX578" t="str">
        <f t="shared" si="113"/>
        <v/>
      </c>
    </row>
    <row r="579" spans="40:50">
      <c r="AN579" s="120">
        <f t="shared" si="115"/>
        <v>575</v>
      </c>
      <c r="AO579" s="93" t="str">
        <f t="shared" si="114"/>
        <v/>
      </c>
      <c r="AP579" t="str">
        <f t="shared" si="105"/>
        <v/>
      </c>
      <c r="AQ579" t="str">
        <f t="shared" si="106"/>
        <v/>
      </c>
      <c r="AR579" t="str">
        <f t="shared" si="107"/>
        <v/>
      </c>
      <c r="AS579" t="str">
        <f t="shared" si="108"/>
        <v/>
      </c>
      <c r="AT579" t="str">
        <f t="shared" si="109"/>
        <v/>
      </c>
      <c r="AU579" t="str">
        <f t="shared" si="110"/>
        <v/>
      </c>
      <c r="AV579">
        <f t="shared" si="111"/>
        <v>0</v>
      </c>
      <c r="AW579">
        <f t="shared" si="112"/>
        <v>0</v>
      </c>
      <c r="AX579" t="str">
        <f t="shared" si="113"/>
        <v/>
      </c>
    </row>
    <row r="580" spans="40:50">
      <c r="AN580" s="120">
        <f t="shared" si="115"/>
        <v>576</v>
      </c>
      <c r="AO580" s="93" t="str">
        <f t="shared" si="114"/>
        <v/>
      </c>
      <c r="AP580" t="str">
        <f t="shared" si="105"/>
        <v/>
      </c>
      <c r="AQ580" t="str">
        <f t="shared" si="106"/>
        <v/>
      </c>
      <c r="AR580" t="str">
        <f t="shared" si="107"/>
        <v/>
      </c>
      <c r="AS580" t="str">
        <f t="shared" si="108"/>
        <v/>
      </c>
      <c r="AT580" t="str">
        <f t="shared" si="109"/>
        <v/>
      </c>
      <c r="AU580" t="str">
        <f t="shared" si="110"/>
        <v/>
      </c>
      <c r="AV580">
        <f t="shared" si="111"/>
        <v>0</v>
      </c>
      <c r="AW580">
        <f t="shared" si="112"/>
        <v>0</v>
      </c>
      <c r="AX580" t="str">
        <f t="shared" si="113"/>
        <v/>
      </c>
    </row>
    <row r="581" spans="40:50">
      <c r="AN581" s="120">
        <f t="shared" si="115"/>
        <v>577</v>
      </c>
      <c r="AO581" s="93" t="str">
        <f t="shared" si="114"/>
        <v/>
      </c>
      <c r="AP581" t="str">
        <f t="shared" ref="AP581:AP644" si="116">IFERROR(IF($AP$3=1,MAX(AO581-$AJ$4,0),IF($AP$3=2,MAX($AJ$4-AO581,0),IF($AP$3=3,AO581,0))),"")</f>
        <v/>
      </c>
      <c r="AQ581" t="str">
        <f t="shared" ref="AQ581:AQ644" si="117">IFERROR(IF($AQ$3=1,AP581*1,IF($AQ$3=2,AP581*-1,0)),"")</f>
        <v/>
      </c>
      <c r="AR581" t="str">
        <f t="shared" ref="AR581:AR644" si="118">IFERROR(IF($AR$3=1,MAX(AO581-$AJ$5,0),IF($AR$3=2,MAX($AJ$5-AO581,0),IF($AR$3=3,AO581,0))),"")</f>
        <v/>
      </c>
      <c r="AS581" t="str">
        <f t="shared" ref="AS581:AS644" si="119">IFERROR(IF($AS$3=1,AR581*1,IF($AS$3=2,AR581*-1,0)),"")</f>
        <v/>
      </c>
      <c r="AT581" t="str">
        <f t="shared" ref="AT581:AT644" si="120">IFERROR(IF($AT$3=1,MAX(AO581-$AJ$6,0),IF($AT$3=2,MAX($AJ$6-AO581,0),IF($AT$3=3,AS581,0))),"")</f>
        <v/>
      </c>
      <c r="AU581" t="str">
        <f t="shared" ref="AU581:AU644" si="121">IFERROR(IF($AU$3=1,AT581*1,IF($AU$3=2,AT581*-1,0)),"")</f>
        <v/>
      </c>
      <c r="AV581">
        <f t="shared" ref="AV581:AV644" si="122">IFERROR(IF($AV$3=1,MAX(AO581-$AJ$7,0),IF($AV$3=2,MAX($AJ$7-AO581,0),IF($AV$3=3,AO581,0))),"")</f>
        <v>0</v>
      </c>
      <c r="AW581">
        <f t="shared" ref="AW581:AW644" si="123">IFERROR(IF($AW$3=1,AV581*1,IF($AW$3=2,AV581*-1,0)),"")</f>
        <v>0</v>
      </c>
      <c r="AX581" t="str">
        <f t="shared" ref="AX581:AX644" si="124">IF(OR(AQ581="",AS581="",AU581="",AW581=""),"",SUM(AQ581,AS581,AU581,AW581))</f>
        <v/>
      </c>
    </row>
    <row r="582" spans="40:50">
      <c r="AN582" s="120">
        <f t="shared" si="115"/>
        <v>578</v>
      </c>
      <c r="AO582" s="93" t="str">
        <f t="shared" ref="AO582:AO645" si="125">IF($AO$4+AN582*$AM$7&gt;$AM$5,"",$AO$4+AN582*$AM$7)</f>
        <v/>
      </c>
      <c r="AP582" t="str">
        <f t="shared" si="116"/>
        <v/>
      </c>
      <c r="AQ582" t="str">
        <f t="shared" si="117"/>
        <v/>
      </c>
      <c r="AR582" t="str">
        <f t="shared" si="118"/>
        <v/>
      </c>
      <c r="AS582" t="str">
        <f t="shared" si="119"/>
        <v/>
      </c>
      <c r="AT582" t="str">
        <f t="shared" si="120"/>
        <v/>
      </c>
      <c r="AU582" t="str">
        <f t="shared" si="121"/>
        <v/>
      </c>
      <c r="AV582">
        <f t="shared" si="122"/>
        <v>0</v>
      </c>
      <c r="AW582">
        <f t="shared" si="123"/>
        <v>0</v>
      </c>
      <c r="AX582" t="str">
        <f t="shared" si="124"/>
        <v/>
      </c>
    </row>
    <row r="583" spans="40:50">
      <c r="AN583" s="120">
        <f t="shared" ref="AN583:AN646" si="126">AN582+1</f>
        <v>579</v>
      </c>
      <c r="AO583" s="93" t="str">
        <f t="shared" si="125"/>
        <v/>
      </c>
      <c r="AP583" t="str">
        <f t="shared" si="116"/>
        <v/>
      </c>
      <c r="AQ583" t="str">
        <f t="shared" si="117"/>
        <v/>
      </c>
      <c r="AR583" t="str">
        <f t="shared" si="118"/>
        <v/>
      </c>
      <c r="AS583" t="str">
        <f t="shared" si="119"/>
        <v/>
      </c>
      <c r="AT583" t="str">
        <f t="shared" si="120"/>
        <v/>
      </c>
      <c r="AU583" t="str">
        <f t="shared" si="121"/>
        <v/>
      </c>
      <c r="AV583">
        <f t="shared" si="122"/>
        <v>0</v>
      </c>
      <c r="AW583">
        <f t="shared" si="123"/>
        <v>0</v>
      </c>
      <c r="AX583" t="str">
        <f t="shared" si="124"/>
        <v/>
      </c>
    </row>
    <row r="584" spans="40:50">
      <c r="AN584" s="120">
        <f t="shared" si="126"/>
        <v>580</v>
      </c>
      <c r="AO584" s="93" t="str">
        <f t="shared" si="125"/>
        <v/>
      </c>
      <c r="AP584" t="str">
        <f t="shared" si="116"/>
        <v/>
      </c>
      <c r="AQ584" t="str">
        <f t="shared" si="117"/>
        <v/>
      </c>
      <c r="AR584" t="str">
        <f t="shared" si="118"/>
        <v/>
      </c>
      <c r="AS584" t="str">
        <f t="shared" si="119"/>
        <v/>
      </c>
      <c r="AT584" t="str">
        <f t="shared" si="120"/>
        <v/>
      </c>
      <c r="AU584" t="str">
        <f t="shared" si="121"/>
        <v/>
      </c>
      <c r="AV584">
        <f t="shared" si="122"/>
        <v>0</v>
      </c>
      <c r="AW584">
        <f t="shared" si="123"/>
        <v>0</v>
      </c>
      <c r="AX584" t="str">
        <f t="shared" si="124"/>
        <v/>
      </c>
    </row>
    <row r="585" spans="40:50">
      <c r="AN585" s="120">
        <f t="shared" si="126"/>
        <v>581</v>
      </c>
      <c r="AO585" s="93" t="str">
        <f t="shared" si="125"/>
        <v/>
      </c>
      <c r="AP585" t="str">
        <f t="shared" si="116"/>
        <v/>
      </c>
      <c r="AQ585" t="str">
        <f t="shared" si="117"/>
        <v/>
      </c>
      <c r="AR585" t="str">
        <f t="shared" si="118"/>
        <v/>
      </c>
      <c r="AS585" t="str">
        <f t="shared" si="119"/>
        <v/>
      </c>
      <c r="AT585" t="str">
        <f t="shared" si="120"/>
        <v/>
      </c>
      <c r="AU585" t="str">
        <f t="shared" si="121"/>
        <v/>
      </c>
      <c r="AV585">
        <f t="shared" si="122"/>
        <v>0</v>
      </c>
      <c r="AW585">
        <f t="shared" si="123"/>
        <v>0</v>
      </c>
      <c r="AX585" t="str">
        <f t="shared" si="124"/>
        <v/>
      </c>
    </row>
    <row r="586" spans="40:50">
      <c r="AN586" s="120">
        <f t="shared" si="126"/>
        <v>582</v>
      </c>
      <c r="AO586" s="93" t="str">
        <f t="shared" si="125"/>
        <v/>
      </c>
      <c r="AP586" t="str">
        <f t="shared" si="116"/>
        <v/>
      </c>
      <c r="AQ586" t="str">
        <f t="shared" si="117"/>
        <v/>
      </c>
      <c r="AR586" t="str">
        <f t="shared" si="118"/>
        <v/>
      </c>
      <c r="AS586" t="str">
        <f t="shared" si="119"/>
        <v/>
      </c>
      <c r="AT586" t="str">
        <f t="shared" si="120"/>
        <v/>
      </c>
      <c r="AU586" t="str">
        <f t="shared" si="121"/>
        <v/>
      </c>
      <c r="AV586">
        <f t="shared" si="122"/>
        <v>0</v>
      </c>
      <c r="AW586">
        <f t="shared" si="123"/>
        <v>0</v>
      </c>
      <c r="AX586" t="str">
        <f t="shared" si="124"/>
        <v/>
      </c>
    </row>
    <row r="587" spans="40:50">
      <c r="AN587" s="120">
        <f t="shared" si="126"/>
        <v>583</v>
      </c>
      <c r="AO587" s="93" t="str">
        <f t="shared" si="125"/>
        <v/>
      </c>
      <c r="AP587" t="str">
        <f t="shared" si="116"/>
        <v/>
      </c>
      <c r="AQ587" t="str">
        <f t="shared" si="117"/>
        <v/>
      </c>
      <c r="AR587" t="str">
        <f t="shared" si="118"/>
        <v/>
      </c>
      <c r="AS587" t="str">
        <f t="shared" si="119"/>
        <v/>
      </c>
      <c r="AT587" t="str">
        <f t="shared" si="120"/>
        <v/>
      </c>
      <c r="AU587" t="str">
        <f t="shared" si="121"/>
        <v/>
      </c>
      <c r="AV587">
        <f t="shared" si="122"/>
        <v>0</v>
      </c>
      <c r="AW587">
        <f t="shared" si="123"/>
        <v>0</v>
      </c>
      <c r="AX587" t="str">
        <f t="shared" si="124"/>
        <v/>
      </c>
    </row>
    <row r="588" spans="40:50">
      <c r="AN588" s="120">
        <f t="shared" si="126"/>
        <v>584</v>
      </c>
      <c r="AO588" s="93" t="str">
        <f t="shared" si="125"/>
        <v/>
      </c>
      <c r="AP588" t="str">
        <f t="shared" si="116"/>
        <v/>
      </c>
      <c r="AQ588" t="str">
        <f t="shared" si="117"/>
        <v/>
      </c>
      <c r="AR588" t="str">
        <f t="shared" si="118"/>
        <v/>
      </c>
      <c r="AS588" t="str">
        <f t="shared" si="119"/>
        <v/>
      </c>
      <c r="AT588" t="str">
        <f t="shared" si="120"/>
        <v/>
      </c>
      <c r="AU588" t="str">
        <f t="shared" si="121"/>
        <v/>
      </c>
      <c r="AV588">
        <f t="shared" si="122"/>
        <v>0</v>
      </c>
      <c r="AW588">
        <f t="shared" si="123"/>
        <v>0</v>
      </c>
      <c r="AX588" t="str">
        <f t="shared" si="124"/>
        <v/>
      </c>
    </row>
    <row r="589" spans="40:50">
      <c r="AN589" s="120">
        <f t="shared" si="126"/>
        <v>585</v>
      </c>
      <c r="AO589" s="93" t="str">
        <f t="shared" si="125"/>
        <v/>
      </c>
      <c r="AP589" t="str">
        <f t="shared" si="116"/>
        <v/>
      </c>
      <c r="AQ589" t="str">
        <f t="shared" si="117"/>
        <v/>
      </c>
      <c r="AR589" t="str">
        <f t="shared" si="118"/>
        <v/>
      </c>
      <c r="AS589" t="str">
        <f t="shared" si="119"/>
        <v/>
      </c>
      <c r="AT589" t="str">
        <f t="shared" si="120"/>
        <v/>
      </c>
      <c r="AU589" t="str">
        <f t="shared" si="121"/>
        <v/>
      </c>
      <c r="AV589">
        <f t="shared" si="122"/>
        <v>0</v>
      </c>
      <c r="AW589">
        <f t="shared" si="123"/>
        <v>0</v>
      </c>
      <c r="AX589" t="str">
        <f t="shared" si="124"/>
        <v/>
      </c>
    </row>
    <row r="590" spans="40:50">
      <c r="AN590" s="120">
        <f t="shared" si="126"/>
        <v>586</v>
      </c>
      <c r="AO590" s="93" t="str">
        <f t="shared" si="125"/>
        <v/>
      </c>
      <c r="AP590" t="str">
        <f t="shared" si="116"/>
        <v/>
      </c>
      <c r="AQ590" t="str">
        <f t="shared" si="117"/>
        <v/>
      </c>
      <c r="AR590" t="str">
        <f t="shared" si="118"/>
        <v/>
      </c>
      <c r="AS590" t="str">
        <f t="shared" si="119"/>
        <v/>
      </c>
      <c r="AT590" t="str">
        <f t="shared" si="120"/>
        <v/>
      </c>
      <c r="AU590" t="str">
        <f t="shared" si="121"/>
        <v/>
      </c>
      <c r="AV590">
        <f t="shared" si="122"/>
        <v>0</v>
      </c>
      <c r="AW590">
        <f t="shared" si="123"/>
        <v>0</v>
      </c>
      <c r="AX590" t="str">
        <f t="shared" si="124"/>
        <v/>
      </c>
    </row>
    <row r="591" spans="40:50">
      <c r="AN591" s="120">
        <f t="shared" si="126"/>
        <v>587</v>
      </c>
      <c r="AO591" s="93" t="str">
        <f t="shared" si="125"/>
        <v/>
      </c>
      <c r="AP591" t="str">
        <f t="shared" si="116"/>
        <v/>
      </c>
      <c r="AQ591" t="str">
        <f t="shared" si="117"/>
        <v/>
      </c>
      <c r="AR591" t="str">
        <f t="shared" si="118"/>
        <v/>
      </c>
      <c r="AS591" t="str">
        <f t="shared" si="119"/>
        <v/>
      </c>
      <c r="AT591" t="str">
        <f t="shared" si="120"/>
        <v/>
      </c>
      <c r="AU591" t="str">
        <f t="shared" si="121"/>
        <v/>
      </c>
      <c r="AV591">
        <f t="shared" si="122"/>
        <v>0</v>
      </c>
      <c r="AW591">
        <f t="shared" si="123"/>
        <v>0</v>
      </c>
      <c r="AX591" t="str">
        <f t="shared" si="124"/>
        <v/>
      </c>
    </row>
    <row r="592" spans="40:50">
      <c r="AN592" s="120">
        <f t="shared" si="126"/>
        <v>588</v>
      </c>
      <c r="AO592" s="93" t="str">
        <f t="shared" si="125"/>
        <v/>
      </c>
      <c r="AP592" t="str">
        <f t="shared" si="116"/>
        <v/>
      </c>
      <c r="AQ592" t="str">
        <f t="shared" si="117"/>
        <v/>
      </c>
      <c r="AR592" t="str">
        <f t="shared" si="118"/>
        <v/>
      </c>
      <c r="AS592" t="str">
        <f t="shared" si="119"/>
        <v/>
      </c>
      <c r="AT592" t="str">
        <f t="shared" si="120"/>
        <v/>
      </c>
      <c r="AU592" t="str">
        <f t="shared" si="121"/>
        <v/>
      </c>
      <c r="AV592">
        <f t="shared" si="122"/>
        <v>0</v>
      </c>
      <c r="AW592">
        <f t="shared" si="123"/>
        <v>0</v>
      </c>
      <c r="AX592" t="str">
        <f t="shared" si="124"/>
        <v/>
      </c>
    </row>
    <row r="593" spans="40:50">
      <c r="AN593" s="120">
        <f t="shared" si="126"/>
        <v>589</v>
      </c>
      <c r="AO593" s="93" t="str">
        <f t="shared" si="125"/>
        <v/>
      </c>
      <c r="AP593" t="str">
        <f t="shared" si="116"/>
        <v/>
      </c>
      <c r="AQ593" t="str">
        <f t="shared" si="117"/>
        <v/>
      </c>
      <c r="AR593" t="str">
        <f t="shared" si="118"/>
        <v/>
      </c>
      <c r="AS593" t="str">
        <f t="shared" si="119"/>
        <v/>
      </c>
      <c r="AT593" t="str">
        <f t="shared" si="120"/>
        <v/>
      </c>
      <c r="AU593" t="str">
        <f t="shared" si="121"/>
        <v/>
      </c>
      <c r="AV593">
        <f t="shared" si="122"/>
        <v>0</v>
      </c>
      <c r="AW593">
        <f t="shared" si="123"/>
        <v>0</v>
      </c>
      <c r="AX593" t="str">
        <f t="shared" si="124"/>
        <v/>
      </c>
    </row>
    <row r="594" spans="40:50">
      <c r="AN594" s="120">
        <f t="shared" si="126"/>
        <v>590</v>
      </c>
      <c r="AO594" s="93" t="str">
        <f t="shared" si="125"/>
        <v/>
      </c>
      <c r="AP594" t="str">
        <f t="shared" si="116"/>
        <v/>
      </c>
      <c r="AQ594" t="str">
        <f t="shared" si="117"/>
        <v/>
      </c>
      <c r="AR594" t="str">
        <f t="shared" si="118"/>
        <v/>
      </c>
      <c r="AS594" t="str">
        <f t="shared" si="119"/>
        <v/>
      </c>
      <c r="AT594" t="str">
        <f t="shared" si="120"/>
        <v/>
      </c>
      <c r="AU594" t="str">
        <f t="shared" si="121"/>
        <v/>
      </c>
      <c r="AV594">
        <f t="shared" si="122"/>
        <v>0</v>
      </c>
      <c r="AW594">
        <f t="shared" si="123"/>
        <v>0</v>
      </c>
      <c r="AX594" t="str">
        <f t="shared" si="124"/>
        <v/>
      </c>
    </row>
    <row r="595" spans="40:50">
      <c r="AN595" s="120">
        <f t="shared" si="126"/>
        <v>591</v>
      </c>
      <c r="AO595" s="93" t="str">
        <f t="shared" si="125"/>
        <v/>
      </c>
      <c r="AP595" t="str">
        <f t="shared" si="116"/>
        <v/>
      </c>
      <c r="AQ595" t="str">
        <f t="shared" si="117"/>
        <v/>
      </c>
      <c r="AR595" t="str">
        <f t="shared" si="118"/>
        <v/>
      </c>
      <c r="AS595" t="str">
        <f t="shared" si="119"/>
        <v/>
      </c>
      <c r="AT595" t="str">
        <f t="shared" si="120"/>
        <v/>
      </c>
      <c r="AU595" t="str">
        <f t="shared" si="121"/>
        <v/>
      </c>
      <c r="AV595">
        <f t="shared" si="122"/>
        <v>0</v>
      </c>
      <c r="AW595">
        <f t="shared" si="123"/>
        <v>0</v>
      </c>
      <c r="AX595" t="str">
        <f t="shared" si="124"/>
        <v/>
      </c>
    </row>
    <row r="596" spans="40:50">
      <c r="AN596" s="120">
        <f t="shared" si="126"/>
        <v>592</v>
      </c>
      <c r="AO596" s="93" t="str">
        <f t="shared" si="125"/>
        <v/>
      </c>
      <c r="AP596" t="str">
        <f t="shared" si="116"/>
        <v/>
      </c>
      <c r="AQ596" t="str">
        <f t="shared" si="117"/>
        <v/>
      </c>
      <c r="AR596" t="str">
        <f t="shared" si="118"/>
        <v/>
      </c>
      <c r="AS596" t="str">
        <f t="shared" si="119"/>
        <v/>
      </c>
      <c r="AT596" t="str">
        <f t="shared" si="120"/>
        <v/>
      </c>
      <c r="AU596" t="str">
        <f t="shared" si="121"/>
        <v/>
      </c>
      <c r="AV596">
        <f t="shared" si="122"/>
        <v>0</v>
      </c>
      <c r="AW596">
        <f t="shared" si="123"/>
        <v>0</v>
      </c>
      <c r="AX596" t="str">
        <f t="shared" si="124"/>
        <v/>
      </c>
    </row>
    <row r="597" spans="40:50">
      <c r="AN597" s="120">
        <f t="shared" si="126"/>
        <v>593</v>
      </c>
      <c r="AO597" s="93" t="str">
        <f t="shared" si="125"/>
        <v/>
      </c>
      <c r="AP597" t="str">
        <f t="shared" si="116"/>
        <v/>
      </c>
      <c r="AQ597" t="str">
        <f t="shared" si="117"/>
        <v/>
      </c>
      <c r="AR597" t="str">
        <f t="shared" si="118"/>
        <v/>
      </c>
      <c r="AS597" t="str">
        <f t="shared" si="119"/>
        <v/>
      </c>
      <c r="AT597" t="str">
        <f t="shared" si="120"/>
        <v/>
      </c>
      <c r="AU597" t="str">
        <f t="shared" si="121"/>
        <v/>
      </c>
      <c r="AV597">
        <f t="shared" si="122"/>
        <v>0</v>
      </c>
      <c r="AW597">
        <f t="shared" si="123"/>
        <v>0</v>
      </c>
      <c r="AX597" t="str">
        <f t="shared" si="124"/>
        <v/>
      </c>
    </row>
    <row r="598" spans="40:50">
      <c r="AN598" s="120">
        <f t="shared" si="126"/>
        <v>594</v>
      </c>
      <c r="AO598" s="93" t="str">
        <f t="shared" si="125"/>
        <v/>
      </c>
      <c r="AP598" t="str">
        <f t="shared" si="116"/>
        <v/>
      </c>
      <c r="AQ598" t="str">
        <f t="shared" si="117"/>
        <v/>
      </c>
      <c r="AR598" t="str">
        <f t="shared" si="118"/>
        <v/>
      </c>
      <c r="AS598" t="str">
        <f t="shared" si="119"/>
        <v/>
      </c>
      <c r="AT598" t="str">
        <f t="shared" si="120"/>
        <v/>
      </c>
      <c r="AU598" t="str">
        <f t="shared" si="121"/>
        <v/>
      </c>
      <c r="AV598">
        <f t="shared" si="122"/>
        <v>0</v>
      </c>
      <c r="AW598">
        <f t="shared" si="123"/>
        <v>0</v>
      </c>
      <c r="AX598" t="str">
        <f t="shared" si="124"/>
        <v/>
      </c>
    </row>
    <row r="599" spans="40:50">
      <c r="AN599" s="120">
        <f t="shared" si="126"/>
        <v>595</v>
      </c>
      <c r="AO599" s="93" t="str">
        <f t="shared" si="125"/>
        <v/>
      </c>
      <c r="AP599" t="str">
        <f t="shared" si="116"/>
        <v/>
      </c>
      <c r="AQ599" t="str">
        <f t="shared" si="117"/>
        <v/>
      </c>
      <c r="AR599" t="str">
        <f t="shared" si="118"/>
        <v/>
      </c>
      <c r="AS599" t="str">
        <f t="shared" si="119"/>
        <v/>
      </c>
      <c r="AT599" t="str">
        <f t="shared" si="120"/>
        <v/>
      </c>
      <c r="AU599" t="str">
        <f t="shared" si="121"/>
        <v/>
      </c>
      <c r="AV599">
        <f t="shared" si="122"/>
        <v>0</v>
      </c>
      <c r="AW599">
        <f t="shared" si="123"/>
        <v>0</v>
      </c>
      <c r="AX599" t="str">
        <f t="shared" si="124"/>
        <v/>
      </c>
    </row>
    <row r="600" spans="40:50">
      <c r="AN600" s="120">
        <f t="shared" si="126"/>
        <v>596</v>
      </c>
      <c r="AO600" s="93" t="str">
        <f t="shared" si="125"/>
        <v/>
      </c>
      <c r="AP600" t="str">
        <f t="shared" si="116"/>
        <v/>
      </c>
      <c r="AQ600" t="str">
        <f t="shared" si="117"/>
        <v/>
      </c>
      <c r="AR600" t="str">
        <f t="shared" si="118"/>
        <v/>
      </c>
      <c r="AS600" t="str">
        <f t="shared" si="119"/>
        <v/>
      </c>
      <c r="AT600" t="str">
        <f t="shared" si="120"/>
        <v/>
      </c>
      <c r="AU600" t="str">
        <f t="shared" si="121"/>
        <v/>
      </c>
      <c r="AV600">
        <f t="shared" si="122"/>
        <v>0</v>
      </c>
      <c r="AW600">
        <f t="shared" si="123"/>
        <v>0</v>
      </c>
      <c r="AX600" t="str">
        <f t="shared" si="124"/>
        <v/>
      </c>
    </row>
    <row r="601" spans="40:50">
      <c r="AN601" s="120">
        <f t="shared" si="126"/>
        <v>597</v>
      </c>
      <c r="AO601" s="93" t="str">
        <f t="shared" si="125"/>
        <v/>
      </c>
      <c r="AP601" t="str">
        <f t="shared" si="116"/>
        <v/>
      </c>
      <c r="AQ601" t="str">
        <f t="shared" si="117"/>
        <v/>
      </c>
      <c r="AR601" t="str">
        <f t="shared" si="118"/>
        <v/>
      </c>
      <c r="AS601" t="str">
        <f t="shared" si="119"/>
        <v/>
      </c>
      <c r="AT601" t="str">
        <f t="shared" si="120"/>
        <v/>
      </c>
      <c r="AU601" t="str">
        <f t="shared" si="121"/>
        <v/>
      </c>
      <c r="AV601">
        <f t="shared" si="122"/>
        <v>0</v>
      </c>
      <c r="AW601">
        <f t="shared" si="123"/>
        <v>0</v>
      </c>
      <c r="AX601" t="str">
        <f t="shared" si="124"/>
        <v/>
      </c>
    </row>
    <row r="602" spans="40:50">
      <c r="AN602" s="120">
        <f t="shared" si="126"/>
        <v>598</v>
      </c>
      <c r="AO602" s="93" t="str">
        <f t="shared" si="125"/>
        <v/>
      </c>
      <c r="AP602" t="str">
        <f t="shared" si="116"/>
        <v/>
      </c>
      <c r="AQ602" t="str">
        <f t="shared" si="117"/>
        <v/>
      </c>
      <c r="AR602" t="str">
        <f t="shared" si="118"/>
        <v/>
      </c>
      <c r="AS602" t="str">
        <f t="shared" si="119"/>
        <v/>
      </c>
      <c r="AT602" t="str">
        <f t="shared" si="120"/>
        <v/>
      </c>
      <c r="AU602" t="str">
        <f t="shared" si="121"/>
        <v/>
      </c>
      <c r="AV602">
        <f t="shared" si="122"/>
        <v>0</v>
      </c>
      <c r="AW602">
        <f t="shared" si="123"/>
        <v>0</v>
      </c>
      <c r="AX602" t="str">
        <f t="shared" si="124"/>
        <v/>
      </c>
    </row>
    <row r="603" spans="40:50">
      <c r="AN603" s="120">
        <f t="shared" si="126"/>
        <v>599</v>
      </c>
      <c r="AO603" s="93" t="str">
        <f t="shared" si="125"/>
        <v/>
      </c>
      <c r="AP603" t="str">
        <f t="shared" si="116"/>
        <v/>
      </c>
      <c r="AQ603" t="str">
        <f t="shared" si="117"/>
        <v/>
      </c>
      <c r="AR603" t="str">
        <f t="shared" si="118"/>
        <v/>
      </c>
      <c r="AS603" t="str">
        <f t="shared" si="119"/>
        <v/>
      </c>
      <c r="AT603" t="str">
        <f t="shared" si="120"/>
        <v/>
      </c>
      <c r="AU603" t="str">
        <f t="shared" si="121"/>
        <v/>
      </c>
      <c r="AV603">
        <f t="shared" si="122"/>
        <v>0</v>
      </c>
      <c r="AW603">
        <f t="shared" si="123"/>
        <v>0</v>
      </c>
      <c r="AX603" t="str">
        <f t="shared" si="124"/>
        <v/>
      </c>
    </row>
    <row r="604" spans="40:50">
      <c r="AN604" s="120">
        <f t="shared" si="126"/>
        <v>600</v>
      </c>
      <c r="AO604" s="93" t="str">
        <f t="shared" si="125"/>
        <v/>
      </c>
      <c r="AP604" t="str">
        <f t="shared" si="116"/>
        <v/>
      </c>
      <c r="AQ604" t="str">
        <f t="shared" si="117"/>
        <v/>
      </c>
      <c r="AR604" t="str">
        <f t="shared" si="118"/>
        <v/>
      </c>
      <c r="AS604" t="str">
        <f t="shared" si="119"/>
        <v/>
      </c>
      <c r="AT604" t="str">
        <f t="shared" si="120"/>
        <v/>
      </c>
      <c r="AU604" t="str">
        <f t="shared" si="121"/>
        <v/>
      </c>
      <c r="AV604">
        <f t="shared" si="122"/>
        <v>0</v>
      </c>
      <c r="AW604">
        <f t="shared" si="123"/>
        <v>0</v>
      </c>
      <c r="AX604" t="str">
        <f t="shared" si="124"/>
        <v/>
      </c>
    </row>
    <row r="605" spans="40:50">
      <c r="AN605" s="120">
        <f t="shared" si="126"/>
        <v>601</v>
      </c>
      <c r="AO605" s="93" t="str">
        <f t="shared" si="125"/>
        <v/>
      </c>
      <c r="AP605" t="str">
        <f t="shared" si="116"/>
        <v/>
      </c>
      <c r="AQ605" t="str">
        <f t="shared" si="117"/>
        <v/>
      </c>
      <c r="AR605" t="str">
        <f t="shared" si="118"/>
        <v/>
      </c>
      <c r="AS605" t="str">
        <f t="shared" si="119"/>
        <v/>
      </c>
      <c r="AT605" t="str">
        <f t="shared" si="120"/>
        <v/>
      </c>
      <c r="AU605" t="str">
        <f t="shared" si="121"/>
        <v/>
      </c>
      <c r="AV605">
        <f t="shared" si="122"/>
        <v>0</v>
      </c>
      <c r="AW605">
        <f t="shared" si="123"/>
        <v>0</v>
      </c>
      <c r="AX605" t="str">
        <f t="shared" si="124"/>
        <v/>
      </c>
    </row>
    <row r="606" spans="40:50">
      <c r="AN606" s="120">
        <f t="shared" si="126"/>
        <v>602</v>
      </c>
      <c r="AO606" s="93" t="str">
        <f t="shared" si="125"/>
        <v/>
      </c>
      <c r="AP606" t="str">
        <f t="shared" si="116"/>
        <v/>
      </c>
      <c r="AQ606" t="str">
        <f t="shared" si="117"/>
        <v/>
      </c>
      <c r="AR606" t="str">
        <f t="shared" si="118"/>
        <v/>
      </c>
      <c r="AS606" t="str">
        <f t="shared" si="119"/>
        <v/>
      </c>
      <c r="AT606" t="str">
        <f t="shared" si="120"/>
        <v/>
      </c>
      <c r="AU606" t="str">
        <f t="shared" si="121"/>
        <v/>
      </c>
      <c r="AV606">
        <f t="shared" si="122"/>
        <v>0</v>
      </c>
      <c r="AW606">
        <f t="shared" si="123"/>
        <v>0</v>
      </c>
      <c r="AX606" t="str">
        <f t="shared" si="124"/>
        <v/>
      </c>
    </row>
    <row r="607" spans="40:50">
      <c r="AN607" s="120">
        <f t="shared" si="126"/>
        <v>603</v>
      </c>
      <c r="AO607" s="93" t="str">
        <f t="shared" si="125"/>
        <v/>
      </c>
      <c r="AP607" t="str">
        <f t="shared" si="116"/>
        <v/>
      </c>
      <c r="AQ607" t="str">
        <f t="shared" si="117"/>
        <v/>
      </c>
      <c r="AR607" t="str">
        <f t="shared" si="118"/>
        <v/>
      </c>
      <c r="AS607" t="str">
        <f t="shared" si="119"/>
        <v/>
      </c>
      <c r="AT607" t="str">
        <f t="shared" si="120"/>
        <v/>
      </c>
      <c r="AU607" t="str">
        <f t="shared" si="121"/>
        <v/>
      </c>
      <c r="AV607">
        <f t="shared" si="122"/>
        <v>0</v>
      </c>
      <c r="AW607">
        <f t="shared" si="123"/>
        <v>0</v>
      </c>
      <c r="AX607" t="str">
        <f t="shared" si="124"/>
        <v/>
      </c>
    </row>
    <row r="608" spans="40:50">
      <c r="AN608" s="120">
        <f t="shared" si="126"/>
        <v>604</v>
      </c>
      <c r="AO608" s="93" t="str">
        <f t="shared" si="125"/>
        <v/>
      </c>
      <c r="AP608" t="str">
        <f t="shared" si="116"/>
        <v/>
      </c>
      <c r="AQ608" t="str">
        <f t="shared" si="117"/>
        <v/>
      </c>
      <c r="AR608" t="str">
        <f t="shared" si="118"/>
        <v/>
      </c>
      <c r="AS608" t="str">
        <f t="shared" si="119"/>
        <v/>
      </c>
      <c r="AT608" t="str">
        <f t="shared" si="120"/>
        <v/>
      </c>
      <c r="AU608" t="str">
        <f t="shared" si="121"/>
        <v/>
      </c>
      <c r="AV608">
        <f t="shared" si="122"/>
        <v>0</v>
      </c>
      <c r="AW608">
        <f t="shared" si="123"/>
        <v>0</v>
      </c>
      <c r="AX608" t="str">
        <f t="shared" si="124"/>
        <v/>
      </c>
    </row>
    <row r="609" spans="40:50">
      <c r="AN609" s="120">
        <f t="shared" si="126"/>
        <v>605</v>
      </c>
      <c r="AO609" s="93" t="str">
        <f t="shared" si="125"/>
        <v/>
      </c>
      <c r="AP609" t="str">
        <f t="shared" si="116"/>
        <v/>
      </c>
      <c r="AQ609" t="str">
        <f t="shared" si="117"/>
        <v/>
      </c>
      <c r="AR609" t="str">
        <f t="shared" si="118"/>
        <v/>
      </c>
      <c r="AS609" t="str">
        <f t="shared" si="119"/>
        <v/>
      </c>
      <c r="AT609" t="str">
        <f t="shared" si="120"/>
        <v/>
      </c>
      <c r="AU609" t="str">
        <f t="shared" si="121"/>
        <v/>
      </c>
      <c r="AV609">
        <f t="shared" si="122"/>
        <v>0</v>
      </c>
      <c r="AW609">
        <f t="shared" si="123"/>
        <v>0</v>
      </c>
      <c r="AX609" t="str">
        <f t="shared" si="124"/>
        <v/>
      </c>
    </row>
    <row r="610" spans="40:50">
      <c r="AN610" s="120">
        <f t="shared" si="126"/>
        <v>606</v>
      </c>
      <c r="AO610" s="93" t="str">
        <f t="shared" si="125"/>
        <v/>
      </c>
      <c r="AP610" t="str">
        <f t="shared" si="116"/>
        <v/>
      </c>
      <c r="AQ610" t="str">
        <f t="shared" si="117"/>
        <v/>
      </c>
      <c r="AR610" t="str">
        <f t="shared" si="118"/>
        <v/>
      </c>
      <c r="AS610" t="str">
        <f t="shared" si="119"/>
        <v/>
      </c>
      <c r="AT610" t="str">
        <f t="shared" si="120"/>
        <v/>
      </c>
      <c r="AU610" t="str">
        <f t="shared" si="121"/>
        <v/>
      </c>
      <c r="AV610">
        <f t="shared" si="122"/>
        <v>0</v>
      </c>
      <c r="AW610">
        <f t="shared" si="123"/>
        <v>0</v>
      </c>
      <c r="AX610" t="str">
        <f t="shared" si="124"/>
        <v/>
      </c>
    </row>
    <row r="611" spans="40:50">
      <c r="AN611" s="120">
        <f t="shared" si="126"/>
        <v>607</v>
      </c>
      <c r="AO611" s="93" t="str">
        <f t="shared" si="125"/>
        <v/>
      </c>
      <c r="AP611" t="str">
        <f t="shared" si="116"/>
        <v/>
      </c>
      <c r="AQ611" t="str">
        <f t="shared" si="117"/>
        <v/>
      </c>
      <c r="AR611" t="str">
        <f t="shared" si="118"/>
        <v/>
      </c>
      <c r="AS611" t="str">
        <f t="shared" si="119"/>
        <v/>
      </c>
      <c r="AT611" t="str">
        <f t="shared" si="120"/>
        <v/>
      </c>
      <c r="AU611" t="str">
        <f t="shared" si="121"/>
        <v/>
      </c>
      <c r="AV611">
        <f t="shared" si="122"/>
        <v>0</v>
      </c>
      <c r="AW611">
        <f t="shared" si="123"/>
        <v>0</v>
      </c>
      <c r="AX611" t="str">
        <f t="shared" si="124"/>
        <v/>
      </c>
    </row>
    <row r="612" spans="40:50">
      <c r="AN612" s="120">
        <f t="shared" si="126"/>
        <v>608</v>
      </c>
      <c r="AO612" s="93" t="str">
        <f t="shared" si="125"/>
        <v/>
      </c>
      <c r="AP612" t="str">
        <f t="shared" si="116"/>
        <v/>
      </c>
      <c r="AQ612" t="str">
        <f t="shared" si="117"/>
        <v/>
      </c>
      <c r="AR612" t="str">
        <f t="shared" si="118"/>
        <v/>
      </c>
      <c r="AS612" t="str">
        <f t="shared" si="119"/>
        <v/>
      </c>
      <c r="AT612" t="str">
        <f t="shared" si="120"/>
        <v/>
      </c>
      <c r="AU612" t="str">
        <f t="shared" si="121"/>
        <v/>
      </c>
      <c r="AV612">
        <f t="shared" si="122"/>
        <v>0</v>
      </c>
      <c r="AW612">
        <f t="shared" si="123"/>
        <v>0</v>
      </c>
      <c r="AX612" t="str">
        <f t="shared" si="124"/>
        <v/>
      </c>
    </row>
    <row r="613" spans="40:50">
      <c r="AN613" s="120">
        <f t="shared" si="126"/>
        <v>609</v>
      </c>
      <c r="AO613" s="93" t="str">
        <f t="shared" si="125"/>
        <v/>
      </c>
      <c r="AP613" t="str">
        <f t="shared" si="116"/>
        <v/>
      </c>
      <c r="AQ613" t="str">
        <f t="shared" si="117"/>
        <v/>
      </c>
      <c r="AR613" t="str">
        <f t="shared" si="118"/>
        <v/>
      </c>
      <c r="AS613" t="str">
        <f t="shared" si="119"/>
        <v/>
      </c>
      <c r="AT613" t="str">
        <f t="shared" si="120"/>
        <v/>
      </c>
      <c r="AU613" t="str">
        <f t="shared" si="121"/>
        <v/>
      </c>
      <c r="AV613">
        <f t="shared" si="122"/>
        <v>0</v>
      </c>
      <c r="AW613">
        <f t="shared" si="123"/>
        <v>0</v>
      </c>
      <c r="AX613" t="str">
        <f t="shared" si="124"/>
        <v/>
      </c>
    </row>
    <row r="614" spans="40:50">
      <c r="AN614" s="120">
        <f t="shared" si="126"/>
        <v>610</v>
      </c>
      <c r="AO614" s="93" t="str">
        <f t="shared" si="125"/>
        <v/>
      </c>
      <c r="AP614" t="str">
        <f t="shared" si="116"/>
        <v/>
      </c>
      <c r="AQ614" t="str">
        <f t="shared" si="117"/>
        <v/>
      </c>
      <c r="AR614" t="str">
        <f t="shared" si="118"/>
        <v/>
      </c>
      <c r="AS614" t="str">
        <f t="shared" si="119"/>
        <v/>
      </c>
      <c r="AT614" t="str">
        <f t="shared" si="120"/>
        <v/>
      </c>
      <c r="AU614" t="str">
        <f t="shared" si="121"/>
        <v/>
      </c>
      <c r="AV614">
        <f t="shared" si="122"/>
        <v>0</v>
      </c>
      <c r="AW614">
        <f t="shared" si="123"/>
        <v>0</v>
      </c>
      <c r="AX614" t="str">
        <f t="shared" si="124"/>
        <v/>
      </c>
    </row>
    <row r="615" spans="40:50">
      <c r="AN615" s="120">
        <f t="shared" si="126"/>
        <v>611</v>
      </c>
      <c r="AO615" s="93" t="str">
        <f t="shared" si="125"/>
        <v/>
      </c>
      <c r="AP615" t="str">
        <f t="shared" si="116"/>
        <v/>
      </c>
      <c r="AQ615" t="str">
        <f t="shared" si="117"/>
        <v/>
      </c>
      <c r="AR615" t="str">
        <f t="shared" si="118"/>
        <v/>
      </c>
      <c r="AS615" t="str">
        <f t="shared" si="119"/>
        <v/>
      </c>
      <c r="AT615" t="str">
        <f t="shared" si="120"/>
        <v/>
      </c>
      <c r="AU615" t="str">
        <f t="shared" si="121"/>
        <v/>
      </c>
      <c r="AV615">
        <f t="shared" si="122"/>
        <v>0</v>
      </c>
      <c r="AW615">
        <f t="shared" si="123"/>
        <v>0</v>
      </c>
      <c r="AX615" t="str">
        <f t="shared" si="124"/>
        <v/>
      </c>
    </row>
    <row r="616" spans="40:50">
      <c r="AN616" s="120">
        <f t="shared" si="126"/>
        <v>612</v>
      </c>
      <c r="AO616" s="93" t="str">
        <f t="shared" si="125"/>
        <v/>
      </c>
      <c r="AP616" t="str">
        <f t="shared" si="116"/>
        <v/>
      </c>
      <c r="AQ616" t="str">
        <f t="shared" si="117"/>
        <v/>
      </c>
      <c r="AR616" t="str">
        <f t="shared" si="118"/>
        <v/>
      </c>
      <c r="AS616" t="str">
        <f t="shared" si="119"/>
        <v/>
      </c>
      <c r="AT616" t="str">
        <f t="shared" si="120"/>
        <v/>
      </c>
      <c r="AU616" t="str">
        <f t="shared" si="121"/>
        <v/>
      </c>
      <c r="AV616">
        <f t="shared" si="122"/>
        <v>0</v>
      </c>
      <c r="AW616">
        <f t="shared" si="123"/>
        <v>0</v>
      </c>
      <c r="AX616" t="str">
        <f t="shared" si="124"/>
        <v/>
      </c>
    </row>
    <row r="617" spans="40:50">
      <c r="AN617" s="120">
        <f t="shared" si="126"/>
        <v>613</v>
      </c>
      <c r="AO617" s="93" t="str">
        <f t="shared" si="125"/>
        <v/>
      </c>
      <c r="AP617" t="str">
        <f t="shared" si="116"/>
        <v/>
      </c>
      <c r="AQ617" t="str">
        <f t="shared" si="117"/>
        <v/>
      </c>
      <c r="AR617" t="str">
        <f t="shared" si="118"/>
        <v/>
      </c>
      <c r="AS617" t="str">
        <f t="shared" si="119"/>
        <v/>
      </c>
      <c r="AT617" t="str">
        <f t="shared" si="120"/>
        <v/>
      </c>
      <c r="AU617" t="str">
        <f t="shared" si="121"/>
        <v/>
      </c>
      <c r="AV617">
        <f t="shared" si="122"/>
        <v>0</v>
      </c>
      <c r="AW617">
        <f t="shared" si="123"/>
        <v>0</v>
      </c>
      <c r="AX617" t="str">
        <f t="shared" si="124"/>
        <v/>
      </c>
    </row>
    <row r="618" spans="40:50">
      <c r="AN618" s="120">
        <f t="shared" si="126"/>
        <v>614</v>
      </c>
      <c r="AO618" s="93" t="str">
        <f t="shared" si="125"/>
        <v/>
      </c>
      <c r="AP618" t="str">
        <f t="shared" si="116"/>
        <v/>
      </c>
      <c r="AQ618" t="str">
        <f t="shared" si="117"/>
        <v/>
      </c>
      <c r="AR618" t="str">
        <f t="shared" si="118"/>
        <v/>
      </c>
      <c r="AS618" t="str">
        <f t="shared" si="119"/>
        <v/>
      </c>
      <c r="AT618" t="str">
        <f t="shared" si="120"/>
        <v/>
      </c>
      <c r="AU618" t="str">
        <f t="shared" si="121"/>
        <v/>
      </c>
      <c r="AV618">
        <f t="shared" si="122"/>
        <v>0</v>
      </c>
      <c r="AW618">
        <f t="shared" si="123"/>
        <v>0</v>
      </c>
      <c r="AX618" t="str">
        <f t="shared" si="124"/>
        <v/>
      </c>
    </row>
    <row r="619" spans="40:50">
      <c r="AN619" s="120">
        <f t="shared" si="126"/>
        <v>615</v>
      </c>
      <c r="AO619" s="93" t="str">
        <f t="shared" si="125"/>
        <v/>
      </c>
      <c r="AP619" t="str">
        <f t="shared" si="116"/>
        <v/>
      </c>
      <c r="AQ619" t="str">
        <f t="shared" si="117"/>
        <v/>
      </c>
      <c r="AR619" t="str">
        <f t="shared" si="118"/>
        <v/>
      </c>
      <c r="AS619" t="str">
        <f t="shared" si="119"/>
        <v/>
      </c>
      <c r="AT619" t="str">
        <f t="shared" si="120"/>
        <v/>
      </c>
      <c r="AU619" t="str">
        <f t="shared" si="121"/>
        <v/>
      </c>
      <c r="AV619">
        <f t="shared" si="122"/>
        <v>0</v>
      </c>
      <c r="AW619">
        <f t="shared" si="123"/>
        <v>0</v>
      </c>
      <c r="AX619" t="str">
        <f t="shared" si="124"/>
        <v/>
      </c>
    </row>
    <row r="620" spans="40:50">
      <c r="AN620" s="120">
        <f t="shared" si="126"/>
        <v>616</v>
      </c>
      <c r="AO620" s="93" t="str">
        <f t="shared" si="125"/>
        <v/>
      </c>
      <c r="AP620" t="str">
        <f t="shared" si="116"/>
        <v/>
      </c>
      <c r="AQ620" t="str">
        <f t="shared" si="117"/>
        <v/>
      </c>
      <c r="AR620" t="str">
        <f t="shared" si="118"/>
        <v/>
      </c>
      <c r="AS620" t="str">
        <f t="shared" si="119"/>
        <v/>
      </c>
      <c r="AT620" t="str">
        <f t="shared" si="120"/>
        <v/>
      </c>
      <c r="AU620" t="str">
        <f t="shared" si="121"/>
        <v/>
      </c>
      <c r="AV620">
        <f t="shared" si="122"/>
        <v>0</v>
      </c>
      <c r="AW620">
        <f t="shared" si="123"/>
        <v>0</v>
      </c>
      <c r="AX620" t="str">
        <f t="shared" si="124"/>
        <v/>
      </c>
    </row>
    <row r="621" spans="40:50">
      <c r="AN621" s="120">
        <f t="shared" si="126"/>
        <v>617</v>
      </c>
      <c r="AO621" s="93" t="str">
        <f t="shared" si="125"/>
        <v/>
      </c>
      <c r="AP621" t="str">
        <f t="shared" si="116"/>
        <v/>
      </c>
      <c r="AQ621" t="str">
        <f t="shared" si="117"/>
        <v/>
      </c>
      <c r="AR621" t="str">
        <f t="shared" si="118"/>
        <v/>
      </c>
      <c r="AS621" t="str">
        <f t="shared" si="119"/>
        <v/>
      </c>
      <c r="AT621" t="str">
        <f t="shared" si="120"/>
        <v/>
      </c>
      <c r="AU621" t="str">
        <f t="shared" si="121"/>
        <v/>
      </c>
      <c r="AV621">
        <f t="shared" si="122"/>
        <v>0</v>
      </c>
      <c r="AW621">
        <f t="shared" si="123"/>
        <v>0</v>
      </c>
      <c r="AX621" t="str">
        <f t="shared" si="124"/>
        <v/>
      </c>
    </row>
    <row r="622" spans="40:50">
      <c r="AN622" s="120">
        <f t="shared" si="126"/>
        <v>618</v>
      </c>
      <c r="AO622" s="93" t="str">
        <f t="shared" si="125"/>
        <v/>
      </c>
      <c r="AP622" t="str">
        <f t="shared" si="116"/>
        <v/>
      </c>
      <c r="AQ622" t="str">
        <f t="shared" si="117"/>
        <v/>
      </c>
      <c r="AR622" t="str">
        <f t="shared" si="118"/>
        <v/>
      </c>
      <c r="AS622" t="str">
        <f t="shared" si="119"/>
        <v/>
      </c>
      <c r="AT622" t="str">
        <f t="shared" si="120"/>
        <v/>
      </c>
      <c r="AU622" t="str">
        <f t="shared" si="121"/>
        <v/>
      </c>
      <c r="AV622">
        <f t="shared" si="122"/>
        <v>0</v>
      </c>
      <c r="AW622">
        <f t="shared" si="123"/>
        <v>0</v>
      </c>
      <c r="AX622" t="str">
        <f t="shared" si="124"/>
        <v/>
      </c>
    </row>
    <row r="623" spans="40:50">
      <c r="AN623" s="120">
        <f t="shared" si="126"/>
        <v>619</v>
      </c>
      <c r="AO623" s="93" t="str">
        <f t="shared" si="125"/>
        <v/>
      </c>
      <c r="AP623" t="str">
        <f t="shared" si="116"/>
        <v/>
      </c>
      <c r="AQ623" t="str">
        <f t="shared" si="117"/>
        <v/>
      </c>
      <c r="AR623" t="str">
        <f t="shared" si="118"/>
        <v/>
      </c>
      <c r="AS623" t="str">
        <f t="shared" si="119"/>
        <v/>
      </c>
      <c r="AT623" t="str">
        <f t="shared" si="120"/>
        <v/>
      </c>
      <c r="AU623" t="str">
        <f t="shared" si="121"/>
        <v/>
      </c>
      <c r="AV623">
        <f t="shared" si="122"/>
        <v>0</v>
      </c>
      <c r="AW623">
        <f t="shared" si="123"/>
        <v>0</v>
      </c>
      <c r="AX623" t="str">
        <f t="shared" si="124"/>
        <v/>
      </c>
    </row>
    <row r="624" spans="40:50">
      <c r="AN624" s="120">
        <f t="shared" si="126"/>
        <v>620</v>
      </c>
      <c r="AO624" s="93" t="str">
        <f t="shared" si="125"/>
        <v/>
      </c>
      <c r="AP624" t="str">
        <f t="shared" si="116"/>
        <v/>
      </c>
      <c r="AQ624" t="str">
        <f t="shared" si="117"/>
        <v/>
      </c>
      <c r="AR624" t="str">
        <f t="shared" si="118"/>
        <v/>
      </c>
      <c r="AS624" t="str">
        <f t="shared" si="119"/>
        <v/>
      </c>
      <c r="AT624" t="str">
        <f t="shared" si="120"/>
        <v/>
      </c>
      <c r="AU624" t="str">
        <f t="shared" si="121"/>
        <v/>
      </c>
      <c r="AV624">
        <f t="shared" si="122"/>
        <v>0</v>
      </c>
      <c r="AW624">
        <f t="shared" si="123"/>
        <v>0</v>
      </c>
      <c r="AX624" t="str">
        <f t="shared" si="124"/>
        <v/>
      </c>
    </row>
    <row r="625" spans="40:50">
      <c r="AN625" s="120">
        <f t="shared" si="126"/>
        <v>621</v>
      </c>
      <c r="AO625" s="93" t="str">
        <f t="shared" si="125"/>
        <v/>
      </c>
      <c r="AP625" t="str">
        <f t="shared" si="116"/>
        <v/>
      </c>
      <c r="AQ625" t="str">
        <f t="shared" si="117"/>
        <v/>
      </c>
      <c r="AR625" t="str">
        <f t="shared" si="118"/>
        <v/>
      </c>
      <c r="AS625" t="str">
        <f t="shared" si="119"/>
        <v/>
      </c>
      <c r="AT625" t="str">
        <f t="shared" si="120"/>
        <v/>
      </c>
      <c r="AU625" t="str">
        <f t="shared" si="121"/>
        <v/>
      </c>
      <c r="AV625">
        <f t="shared" si="122"/>
        <v>0</v>
      </c>
      <c r="AW625">
        <f t="shared" si="123"/>
        <v>0</v>
      </c>
      <c r="AX625" t="str">
        <f t="shared" si="124"/>
        <v/>
      </c>
    </row>
    <row r="626" spans="40:50">
      <c r="AN626" s="120">
        <f t="shared" si="126"/>
        <v>622</v>
      </c>
      <c r="AO626" s="93" t="str">
        <f t="shared" si="125"/>
        <v/>
      </c>
      <c r="AP626" t="str">
        <f t="shared" si="116"/>
        <v/>
      </c>
      <c r="AQ626" t="str">
        <f t="shared" si="117"/>
        <v/>
      </c>
      <c r="AR626" t="str">
        <f t="shared" si="118"/>
        <v/>
      </c>
      <c r="AS626" t="str">
        <f t="shared" si="119"/>
        <v/>
      </c>
      <c r="AT626" t="str">
        <f t="shared" si="120"/>
        <v/>
      </c>
      <c r="AU626" t="str">
        <f t="shared" si="121"/>
        <v/>
      </c>
      <c r="AV626">
        <f t="shared" si="122"/>
        <v>0</v>
      </c>
      <c r="AW626">
        <f t="shared" si="123"/>
        <v>0</v>
      </c>
      <c r="AX626" t="str">
        <f t="shared" si="124"/>
        <v/>
      </c>
    </row>
    <row r="627" spans="40:50">
      <c r="AN627" s="120">
        <f t="shared" si="126"/>
        <v>623</v>
      </c>
      <c r="AO627" s="93" t="str">
        <f t="shared" si="125"/>
        <v/>
      </c>
      <c r="AP627" t="str">
        <f t="shared" si="116"/>
        <v/>
      </c>
      <c r="AQ627" t="str">
        <f t="shared" si="117"/>
        <v/>
      </c>
      <c r="AR627" t="str">
        <f t="shared" si="118"/>
        <v/>
      </c>
      <c r="AS627" t="str">
        <f t="shared" si="119"/>
        <v/>
      </c>
      <c r="AT627" t="str">
        <f t="shared" si="120"/>
        <v/>
      </c>
      <c r="AU627" t="str">
        <f t="shared" si="121"/>
        <v/>
      </c>
      <c r="AV627">
        <f t="shared" si="122"/>
        <v>0</v>
      </c>
      <c r="AW627">
        <f t="shared" si="123"/>
        <v>0</v>
      </c>
      <c r="AX627" t="str">
        <f t="shared" si="124"/>
        <v/>
      </c>
    </row>
    <row r="628" spans="40:50">
      <c r="AN628" s="120">
        <f t="shared" si="126"/>
        <v>624</v>
      </c>
      <c r="AO628" s="93" t="str">
        <f t="shared" si="125"/>
        <v/>
      </c>
      <c r="AP628" t="str">
        <f t="shared" si="116"/>
        <v/>
      </c>
      <c r="AQ628" t="str">
        <f t="shared" si="117"/>
        <v/>
      </c>
      <c r="AR628" t="str">
        <f t="shared" si="118"/>
        <v/>
      </c>
      <c r="AS628" t="str">
        <f t="shared" si="119"/>
        <v/>
      </c>
      <c r="AT628" t="str">
        <f t="shared" si="120"/>
        <v/>
      </c>
      <c r="AU628" t="str">
        <f t="shared" si="121"/>
        <v/>
      </c>
      <c r="AV628">
        <f t="shared" si="122"/>
        <v>0</v>
      </c>
      <c r="AW628">
        <f t="shared" si="123"/>
        <v>0</v>
      </c>
      <c r="AX628" t="str">
        <f t="shared" si="124"/>
        <v/>
      </c>
    </row>
    <row r="629" spans="40:50">
      <c r="AN629" s="120">
        <f t="shared" si="126"/>
        <v>625</v>
      </c>
      <c r="AO629" s="93" t="str">
        <f t="shared" si="125"/>
        <v/>
      </c>
      <c r="AP629" t="str">
        <f t="shared" si="116"/>
        <v/>
      </c>
      <c r="AQ629" t="str">
        <f t="shared" si="117"/>
        <v/>
      </c>
      <c r="AR629" t="str">
        <f t="shared" si="118"/>
        <v/>
      </c>
      <c r="AS629" t="str">
        <f t="shared" si="119"/>
        <v/>
      </c>
      <c r="AT629" t="str">
        <f t="shared" si="120"/>
        <v/>
      </c>
      <c r="AU629" t="str">
        <f t="shared" si="121"/>
        <v/>
      </c>
      <c r="AV629">
        <f t="shared" si="122"/>
        <v>0</v>
      </c>
      <c r="AW629">
        <f t="shared" si="123"/>
        <v>0</v>
      </c>
      <c r="AX629" t="str">
        <f t="shared" si="124"/>
        <v/>
      </c>
    </row>
    <row r="630" spans="40:50">
      <c r="AN630" s="120">
        <f t="shared" si="126"/>
        <v>626</v>
      </c>
      <c r="AO630" s="93" t="str">
        <f t="shared" si="125"/>
        <v/>
      </c>
      <c r="AP630" t="str">
        <f t="shared" si="116"/>
        <v/>
      </c>
      <c r="AQ630" t="str">
        <f t="shared" si="117"/>
        <v/>
      </c>
      <c r="AR630" t="str">
        <f t="shared" si="118"/>
        <v/>
      </c>
      <c r="AS630" t="str">
        <f t="shared" si="119"/>
        <v/>
      </c>
      <c r="AT630" t="str">
        <f t="shared" si="120"/>
        <v/>
      </c>
      <c r="AU630" t="str">
        <f t="shared" si="121"/>
        <v/>
      </c>
      <c r="AV630">
        <f t="shared" si="122"/>
        <v>0</v>
      </c>
      <c r="AW630">
        <f t="shared" si="123"/>
        <v>0</v>
      </c>
      <c r="AX630" t="str">
        <f t="shared" si="124"/>
        <v/>
      </c>
    </row>
    <row r="631" spans="40:50">
      <c r="AN631" s="120">
        <f t="shared" si="126"/>
        <v>627</v>
      </c>
      <c r="AO631" s="93" t="str">
        <f t="shared" si="125"/>
        <v/>
      </c>
      <c r="AP631" t="str">
        <f t="shared" si="116"/>
        <v/>
      </c>
      <c r="AQ631" t="str">
        <f t="shared" si="117"/>
        <v/>
      </c>
      <c r="AR631" t="str">
        <f t="shared" si="118"/>
        <v/>
      </c>
      <c r="AS631" t="str">
        <f t="shared" si="119"/>
        <v/>
      </c>
      <c r="AT631" t="str">
        <f t="shared" si="120"/>
        <v/>
      </c>
      <c r="AU631" t="str">
        <f t="shared" si="121"/>
        <v/>
      </c>
      <c r="AV631">
        <f t="shared" si="122"/>
        <v>0</v>
      </c>
      <c r="AW631">
        <f t="shared" si="123"/>
        <v>0</v>
      </c>
      <c r="AX631" t="str">
        <f t="shared" si="124"/>
        <v/>
      </c>
    </row>
    <row r="632" spans="40:50">
      <c r="AN632" s="120">
        <f t="shared" si="126"/>
        <v>628</v>
      </c>
      <c r="AO632" s="93" t="str">
        <f t="shared" si="125"/>
        <v/>
      </c>
      <c r="AP632" t="str">
        <f t="shared" si="116"/>
        <v/>
      </c>
      <c r="AQ632" t="str">
        <f t="shared" si="117"/>
        <v/>
      </c>
      <c r="AR632" t="str">
        <f t="shared" si="118"/>
        <v/>
      </c>
      <c r="AS632" t="str">
        <f t="shared" si="119"/>
        <v/>
      </c>
      <c r="AT632" t="str">
        <f t="shared" si="120"/>
        <v/>
      </c>
      <c r="AU632" t="str">
        <f t="shared" si="121"/>
        <v/>
      </c>
      <c r="AV632">
        <f t="shared" si="122"/>
        <v>0</v>
      </c>
      <c r="AW632">
        <f t="shared" si="123"/>
        <v>0</v>
      </c>
      <c r="AX632" t="str">
        <f t="shared" si="124"/>
        <v/>
      </c>
    </row>
    <row r="633" spans="40:50">
      <c r="AN633" s="120">
        <f t="shared" si="126"/>
        <v>629</v>
      </c>
      <c r="AO633" s="93" t="str">
        <f t="shared" si="125"/>
        <v/>
      </c>
      <c r="AP633" t="str">
        <f t="shared" si="116"/>
        <v/>
      </c>
      <c r="AQ633" t="str">
        <f t="shared" si="117"/>
        <v/>
      </c>
      <c r="AR633" t="str">
        <f t="shared" si="118"/>
        <v/>
      </c>
      <c r="AS633" t="str">
        <f t="shared" si="119"/>
        <v/>
      </c>
      <c r="AT633" t="str">
        <f t="shared" si="120"/>
        <v/>
      </c>
      <c r="AU633" t="str">
        <f t="shared" si="121"/>
        <v/>
      </c>
      <c r="AV633">
        <f t="shared" si="122"/>
        <v>0</v>
      </c>
      <c r="AW633">
        <f t="shared" si="123"/>
        <v>0</v>
      </c>
      <c r="AX633" t="str">
        <f t="shared" si="124"/>
        <v/>
      </c>
    </row>
    <row r="634" spans="40:50">
      <c r="AN634" s="120">
        <f t="shared" si="126"/>
        <v>630</v>
      </c>
      <c r="AO634" s="93" t="str">
        <f t="shared" si="125"/>
        <v/>
      </c>
      <c r="AP634" t="str">
        <f t="shared" si="116"/>
        <v/>
      </c>
      <c r="AQ634" t="str">
        <f t="shared" si="117"/>
        <v/>
      </c>
      <c r="AR634" t="str">
        <f t="shared" si="118"/>
        <v/>
      </c>
      <c r="AS634" t="str">
        <f t="shared" si="119"/>
        <v/>
      </c>
      <c r="AT634" t="str">
        <f t="shared" si="120"/>
        <v/>
      </c>
      <c r="AU634" t="str">
        <f t="shared" si="121"/>
        <v/>
      </c>
      <c r="AV634">
        <f t="shared" si="122"/>
        <v>0</v>
      </c>
      <c r="AW634">
        <f t="shared" si="123"/>
        <v>0</v>
      </c>
      <c r="AX634" t="str">
        <f t="shared" si="124"/>
        <v/>
      </c>
    </row>
    <row r="635" spans="40:50">
      <c r="AN635" s="120">
        <f t="shared" si="126"/>
        <v>631</v>
      </c>
      <c r="AO635" s="93" t="str">
        <f t="shared" si="125"/>
        <v/>
      </c>
      <c r="AP635" t="str">
        <f t="shared" si="116"/>
        <v/>
      </c>
      <c r="AQ635" t="str">
        <f t="shared" si="117"/>
        <v/>
      </c>
      <c r="AR635" t="str">
        <f t="shared" si="118"/>
        <v/>
      </c>
      <c r="AS635" t="str">
        <f t="shared" si="119"/>
        <v/>
      </c>
      <c r="AT635" t="str">
        <f t="shared" si="120"/>
        <v/>
      </c>
      <c r="AU635" t="str">
        <f t="shared" si="121"/>
        <v/>
      </c>
      <c r="AV635">
        <f t="shared" si="122"/>
        <v>0</v>
      </c>
      <c r="AW635">
        <f t="shared" si="123"/>
        <v>0</v>
      </c>
      <c r="AX635" t="str">
        <f t="shared" si="124"/>
        <v/>
      </c>
    </row>
    <row r="636" spans="40:50">
      <c r="AN636" s="120">
        <f t="shared" si="126"/>
        <v>632</v>
      </c>
      <c r="AO636" s="93" t="str">
        <f t="shared" si="125"/>
        <v/>
      </c>
      <c r="AP636" t="str">
        <f t="shared" si="116"/>
        <v/>
      </c>
      <c r="AQ636" t="str">
        <f t="shared" si="117"/>
        <v/>
      </c>
      <c r="AR636" t="str">
        <f t="shared" si="118"/>
        <v/>
      </c>
      <c r="AS636" t="str">
        <f t="shared" si="119"/>
        <v/>
      </c>
      <c r="AT636" t="str">
        <f t="shared" si="120"/>
        <v/>
      </c>
      <c r="AU636" t="str">
        <f t="shared" si="121"/>
        <v/>
      </c>
      <c r="AV636">
        <f t="shared" si="122"/>
        <v>0</v>
      </c>
      <c r="AW636">
        <f t="shared" si="123"/>
        <v>0</v>
      </c>
      <c r="AX636" t="str">
        <f t="shared" si="124"/>
        <v/>
      </c>
    </row>
    <row r="637" spans="40:50">
      <c r="AN637" s="120">
        <f t="shared" si="126"/>
        <v>633</v>
      </c>
      <c r="AO637" s="93" t="str">
        <f t="shared" si="125"/>
        <v/>
      </c>
      <c r="AP637" t="str">
        <f t="shared" si="116"/>
        <v/>
      </c>
      <c r="AQ637" t="str">
        <f t="shared" si="117"/>
        <v/>
      </c>
      <c r="AR637" t="str">
        <f t="shared" si="118"/>
        <v/>
      </c>
      <c r="AS637" t="str">
        <f t="shared" si="119"/>
        <v/>
      </c>
      <c r="AT637" t="str">
        <f t="shared" si="120"/>
        <v/>
      </c>
      <c r="AU637" t="str">
        <f t="shared" si="121"/>
        <v/>
      </c>
      <c r="AV637">
        <f t="shared" si="122"/>
        <v>0</v>
      </c>
      <c r="AW637">
        <f t="shared" si="123"/>
        <v>0</v>
      </c>
      <c r="AX637" t="str">
        <f t="shared" si="124"/>
        <v/>
      </c>
    </row>
    <row r="638" spans="40:50">
      <c r="AN638" s="120">
        <f t="shared" si="126"/>
        <v>634</v>
      </c>
      <c r="AO638" s="93" t="str">
        <f t="shared" si="125"/>
        <v/>
      </c>
      <c r="AP638" t="str">
        <f t="shared" si="116"/>
        <v/>
      </c>
      <c r="AQ638" t="str">
        <f t="shared" si="117"/>
        <v/>
      </c>
      <c r="AR638" t="str">
        <f t="shared" si="118"/>
        <v/>
      </c>
      <c r="AS638" t="str">
        <f t="shared" si="119"/>
        <v/>
      </c>
      <c r="AT638" t="str">
        <f t="shared" si="120"/>
        <v/>
      </c>
      <c r="AU638" t="str">
        <f t="shared" si="121"/>
        <v/>
      </c>
      <c r="AV638">
        <f t="shared" si="122"/>
        <v>0</v>
      </c>
      <c r="AW638">
        <f t="shared" si="123"/>
        <v>0</v>
      </c>
      <c r="AX638" t="str">
        <f t="shared" si="124"/>
        <v/>
      </c>
    </row>
    <row r="639" spans="40:50">
      <c r="AN639" s="120">
        <f t="shared" si="126"/>
        <v>635</v>
      </c>
      <c r="AO639" s="93" t="str">
        <f t="shared" si="125"/>
        <v/>
      </c>
      <c r="AP639" t="str">
        <f t="shared" si="116"/>
        <v/>
      </c>
      <c r="AQ639" t="str">
        <f t="shared" si="117"/>
        <v/>
      </c>
      <c r="AR639" t="str">
        <f t="shared" si="118"/>
        <v/>
      </c>
      <c r="AS639" t="str">
        <f t="shared" si="119"/>
        <v/>
      </c>
      <c r="AT639" t="str">
        <f t="shared" si="120"/>
        <v/>
      </c>
      <c r="AU639" t="str">
        <f t="shared" si="121"/>
        <v/>
      </c>
      <c r="AV639">
        <f t="shared" si="122"/>
        <v>0</v>
      </c>
      <c r="AW639">
        <f t="shared" si="123"/>
        <v>0</v>
      </c>
      <c r="AX639" t="str">
        <f t="shared" si="124"/>
        <v/>
      </c>
    </row>
    <row r="640" spans="40:50">
      <c r="AN640" s="120">
        <f t="shared" si="126"/>
        <v>636</v>
      </c>
      <c r="AO640" s="93" t="str">
        <f t="shared" si="125"/>
        <v/>
      </c>
      <c r="AP640" t="str">
        <f t="shared" si="116"/>
        <v/>
      </c>
      <c r="AQ640" t="str">
        <f t="shared" si="117"/>
        <v/>
      </c>
      <c r="AR640" t="str">
        <f t="shared" si="118"/>
        <v/>
      </c>
      <c r="AS640" t="str">
        <f t="shared" si="119"/>
        <v/>
      </c>
      <c r="AT640" t="str">
        <f t="shared" si="120"/>
        <v/>
      </c>
      <c r="AU640" t="str">
        <f t="shared" si="121"/>
        <v/>
      </c>
      <c r="AV640">
        <f t="shared" si="122"/>
        <v>0</v>
      </c>
      <c r="AW640">
        <f t="shared" si="123"/>
        <v>0</v>
      </c>
      <c r="AX640" t="str">
        <f t="shared" si="124"/>
        <v/>
      </c>
    </row>
    <row r="641" spans="40:50">
      <c r="AN641" s="120">
        <f t="shared" si="126"/>
        <v>637</v>
      </c>
      <c r="AO641" s="93" t="str">
        <f t="shared" si="125"/>
        <v/>
      </c>
      <c r="AP641" t="str">
        <f t="shared" si="116"/>
        <v/>
      </c>
      <c r="AQ641" t="str">
        <f t="shared" si="117"/>
        <v/>
      </c>
      <c r="AR641" t="str">
        <f t="shared" si="118"/>
        <v/>
      </c>
      <c r="AS641" t="str">
        <f t="shared" si="119"/>
        <v/>
      </c>
      <c r="AT641" t="str">
        <f t="shared" si="120"/>
        <v/>
      </c>
      <c r="AU641" t="str">
        <f t="shared" si="121"/>
        <v/>
      </c>
      <c r="AV641">
        <f t="shared" si="122"/>
        <v>0</v>
      </c>
      <c r="AW641">
        <f t="shared" si="123"/>
        <v>0</v>
      </c>
      <c r="AX641" t="str">
        <f t="shared" si="124"/>
        <v/>
      </c>
    </row>
    <row r="642" spans="40:50">
      <c r="AN642" s="120">
        <f t="shared" si="126"/>
        <v>638</v>
      </c>
      <c r="AO642" s="93" t="str">
        <f t="shared" si="125"/>
        <v/>
      </c>
      <c r="AP642" t="str">
        <f t="shared" si="116"/>
        <v/>
      </c>
      <c r="AQ642" t="str">
        <f t="shared" si="117"/>
        <v/>
      </c>
      <c r="AR642" t="str">
        <f t="shared" si="118"/>
        <v/>
      </c>
      <c r="AS642" t="str">
        <f t="shared" si="119"/>
        <v/>
      </c>
      <c r="AT642" t="str">
        <f t="shared" si="120"/>
        <v/>
      </c>
      <c r="AU642" t="str">
        <f t="shared" si="121"/>
        <v/>
      </c>
      <c r="AV642">
        <f t="shared" si="122"/>
        <v>0</v>
      </c>
      <c r="AW642">
        <f t="shared" si="123"/>
        <v>0</v>
      </c>
      <c r="AX642" t="str">
        <f t="shared" si="124"/>
        <v/>
      </c>
    </row>
    <row r="643" spans="40:50">
      <c r="AN643" s="120">
        <f t="shared" si="126"/>
        <v>639</v>
      </c>
      <c r="AO643" s="93" t="str">
        <f t="shared" si="125"/>
        <v/>
      </c>
      <c r="AP643" t="str">
        <f t="shared" si="116"/>
        <v/>
      </c>
      <c r="AQ643" t="str">
        <f t="shared" si="117"/>
        <v/>
      </c>
      <c r="AR643" t="str">
        <f t="shared" si="118"/>
        <v/>
      </c>
      <c r="AS643" t="str">
        <f t="shared" si="119"/>
        <v/>
      </c>
      <c r="AT643" t="str">
        <f t="shared" si="120"/>
        <v/>
      </c>
      <c r="AU643" t="str">
        <f t="shared" si="121"/>
        <v/>
      </c>
      <c r="AV643">
        <f t="shared" si="122"/>
        <v>0</v>
      </c>
      <c r="AW643">
        <f t="shared" si="123"/>
        <v>0</v>
      </c>
      <c r="AX643" t="str">
        <f t="shared" si="124"/>
        <v/>
      </c>
    </row>
    <row r="644" spans="40:50">
      <c r="AN644" s="120">
        <f t="shared" si="126"/>
        <v>640</v>
      </c>
      <c r="AO644" s="93" t="str">
        <f t="shared" si="125"/>
        <v/>
      </c>
      <c r="AP644" t="str">
        <f t="shared" si="116"/>
        <v/>
      </c>
      <c r="AQ644" t="str">
        <f t="shared" si="117"/>
        <v/>
      </c>
      <c r="AR644" t="str">
        <f t="shared" si="118"/>
        <v/>
      </c>
      <c r="AS644" t="str">
        <f t="shared" si="119"/>
        <v/>
      </c>
      <c r="AT644" t="str">
        <f t="shared" si="120"/>
        <v/>
      </c>
      <c r="AU644" t="str">
        <f t="shared" si="121"/>
        <v/>
      </c>
      <c r="AV644">
        <f t="shared" si="122"/>
        <v>0</v>
      </c>
      <c r="AW644">
        <f t="shared" si="123"/>
        <v>0</v>
      </c>
      <c r="AX644" t="str">
        <f t="shared" si="124"/>
        <v/>
      </c>
    </row>
    <row r="645" spans="40:50">
      <c r="AN645" s="120">
        <f t="shared" si="126"/>
        <v>641</v>
      </c>
      <c r="AO645" s="93" t="str">
        <f t="shared" si="125"/>
        <v/>
      </c>
      <c r="AP645" t="str">
        <f t="shared" ref="AP645:AP708" si="127">IFERROR(IF($AP$3=1,MAX(AO645-$AJ$4,0),IF($AP$3=2,MAX($AJ$4-AO645,0),IF($AP$3=3,AO645,0))),"")</f>
        <v/>
      </c>
      <c r="AQ645" t="str">
        <f t="shared" ref="AQ645:AQ708" si="128">IFERROR(IF($AQ$3=1,AP645*1,IF($AQ$3=2,AP645*-1,0)),"")</f>
        <v/>
      </c>
      <c r="AR645" t="str">
        <f t="shared" ref="AR645:AR708" si="129">IFERROR(IF($AR$3=1,MAX(AO645-$AJ$5,0),IF($AR$3=2,MAX($AJ$5-AO645,0),IF($AR$3=3,AO645,0))),"")</f>
        <v/>
      </c>
      <c r="AS645" t="str">
        <f t="shared" ref="AS645:AS708" si="130">IFERROR(IF($AS$3=1,AR645*1,IF($AS$3=2,AR645*-1,0)),"")</f>
        <v/>
      </c>
      <c r="AT645" t="str">
        <f t="shared" ref="AT645:AT708" si="131">IFERROR(IF($AT$3=1,MAX(AO645-$AJ$6,0),IF($AT$3=2,MAX($AJ$6-AO645,0),IF($AT$3=3,AS645,0))),"")</f>
        <v/>
      </c>
      <c r="AU645" t="str">
        <f t="shared" ref="AU645:AU708" si="132">IFERROR(IF($AU$3=1,AT645*1,IF($AU$3=2,AT645*-1,0)),"")</f>
        <v/>
      </c>
      <c r="AV645">
        <f t="shared" ref="AV645:AV708" si="133">IFERROR(IF($AV$3=1,MAX(AO645-$AJ$7,0),IF($AV$3=2,MAX($AJ$7-AO645,0),IF($AV$3=3,AO645,0))),"")</f>
        <v>0</v>
      </c>
      <c r="AW645">
        <f t="shared" ref="AW645:AW708" si="134">IFERROR(IF($AW$3=1,AV645*1,IF($AW$3=2,AV645*-1,0)),"")</f>
        <v>0</v>
      </c>
      <c r="AX645" t="str">
        <f t="shared" ref="AX645:AX708" si="135">IF(OR(AQ645="",AS645="",AU645="",AW645=""),"",SUM(AQ645,AS645,AU645,AW645))</f>
        <v/>
      </c>
    </row>
    <row r="646" spans="40:50">
      <c r="AN646" s="120">
        <f t="shared" si="126"/>
        <v>642</v>
      </c>
      <c r="AO646" s="93" t="str">
        <f t="shared" ref="AO646:AO709" si="136">IF($AO$4+AN646*$AM$7&gt;$AM$5,"",$AO$4+AN646*$AM$7)</f>
        <v/>
      </c>
      <c r="AP646" t="str">
        <f t="shared" si="127"/>
        <v/>
      </c>
      <c r="AQ646" t="str">
        <f t="shared" si="128"/>
        <v/>
      </c>
      <c r="AR646" t="str">
        <f t="shared" si="129"/>
        <v/>
      </c>
      <c r="AS646" t="str">
        <f t="shared" si="130"/>
        <v/>
      </c>
      <c r="AT646" t="str">
        <f t="shared" si="131"/>
        <v/>
      </c>
      <c r="AU646" t="str">
        <f t="shared" si="132"/>
        <v/>
      </c>
      <c r="AV646">
        <f t="shared" si="133"/>
        <v>0</v>
      </c>
      <c r="AW646">
        <f t="shared" si="134"/>
        <v>0</v>
      </c>
      <c r="AX646" t="str">
        <f t="shared" si="135"/>
        <v/>
      </c>
    </row>
    <row r="647" spans="40:50">
      <c r="AN647" s="120">
        <f t="shared" ref="AN647:AN710" si="137">AN646+1</f>
        <v>643</v>
      </c>
      <c r="AO647" s="93" t="str">
        <f t="shared" si="136"/>
        <v/>
      </c>
      <c r="AP647" t="str">
        <f t="shared" si="127"/>
        <v/>
      </c>
      <c r="AQ647" t="str">
        <f t="shared" si="128"/>
        <v/>
      </c>
      <c r="AR647" t="str">
        <f t="shared" si="129"/>
        <v/>
      </c>
      <c r="AS647" t="str">
        <f t="shared" si="130"/>
        <v/>
      </c>
      <c r="AT647" t="str">
        <f t="shared" si="131"/>
        <v/>
      </c>
      <c r="AU647" t="str">
        <f t="shared" si="132"/>
        <v/>
      </c>
      <c r="AV647">
        <f t="shared" si="133"/>
        <v>0</v>
      </c>
      <c r="AW647">
        <f t="shared" si="134"/>
        <v>0</v>
      </c>
      <c r="AX647" t="str">
        <f t="shared" si="135"/>
        <v/>
      </c>
    </row>
    <row r="648" spans="40:50">
      <c r="AN648" s="120">
        <f t="shared" si="137"/>
        <v>644</v>
      </c>
      <c r="AO648" s="93" t="str">
        <f t="shared" si="136"/>
        <v/>
      </c>
      <c r="AP648" t="str">
        <f t="shared" si="127"/>
        <v/>
      </c>
      <c r="AQ648" t="str">
        <f t="shared" si="128"/>
        <v/>
      </c>
      <c r="AR648" t="str">
        <f t="shared" si="129"/>
        <v/>
      </c>
      <c r="AS648" t="str">
        <f t="shared" si="130"/>
        <v/>
      </c>
      <c r="AT648" t="str">
        <f t="shared" si="131"/>
        <v/>
      </c>
      <c r="AU648" t="str">
        <f t="shared" si="132"/>
        <v/>
      </c>
      <c r="AV648">
        <f t="shared" si="133"/>
        <v>0</v>
      </c>
      <c r="AW648">
        <f t="shared" si="134"/>
        <v>0</v>
      </c>
      <c r="AX648" t="str">
        <f t="shared" si="135"/>
        <v/>
      </c>
    </row>
    <row r="649" spans="40:50">
      <c r="AN649" s="120">
        <f t="shared" si="137"/>
        <v>645</v>
      </c>
      <c r="AO649" s="93" t="str">
        <f t="shared" si="136"/>
        <v/>
      </c>
      <c r="AP649" t="str">
        <f t="shared" si="127"/>
        <v/>
      </c>
      <c r="AQ649" t="str">
        <f t="shared" si="128"/>
        <v/>
      </c>
      <c r="AR649" t="str">
        <f t="shared" si="129"/>
        <v/>
      </c>
      <c r="AS649" t="str">
        <f t="shared" si="130"/>
        <v/>
      </c>
      <c r="AT649" t="str">
        <f t="shared" si="131"/>
        <v/>
      </c>
      <c r="AU649" t="str">
        <f t="shared" si="132"/>
        <v/>
      </c>
      <c r="AV649">
        <f t="shared" si="133"/>
        <v>0</v>
      </c>
      <c r="AW649">
        <f t="shared" si="134"/>
        <v>0</v>
      </c>
      <c r="AX649" t="str">
        <f t="shared" si="135"/>
        <v/>
      </c>
    </row>
    <row r="650" spans="40:50">
      <c r="AN650" s="120">
        <f t="shared" si="137"/>
        <v>646</v>
      </c>
      <c r="AO650" s="93" t="str">
        <f t="shared" si="136"/>
        <v/>
      </c>
      <c r="AP650" t="str">
        <f t="shared" si="127"/>
        <v/>
      </c>
      <c r="AQ650" t="str">
        <f t="shared" si="128"/>
        <v/>
      </c>
      <c r="AR650" t="str">
        <f t="shared" si="129"/>
        <v/>
      </c>
      <c r="AS650" t="str">
        <f t="shared" si="130"/>
        <v/>
      </c>
      <c r="AT650" t="str">
        <f t="shared" si="131"/>
        <v/>
      </c>
      <c r="AU650" t="str">
        <f t="shared" si="132"/>
        <v/>
      </c>
      <c r="AV650">
        <f t="shared" si="133"/>
        <v>0</v>
      </c>
      <c r="AW650">
        <f t="shared" si="134"/>
        <v>0</v>
      </c>
      <c r="AX650" t="str">
        <f t="shared" si="135"/>
        <v/>
      </c>
    </row>
    <row r="651" spans="40:50">
      <c r="AN651" s="120">
        <f t="shared" si="137"/>
        <v>647</v>
      </c>
      <c r="AO651" s="93" t="str">
        <f t="shared" si="136"/>
        <v/>
      </c>
      <c r="AP651" t="str">
        <f t="shared" si="127"/>
        <v/>
      </c>
      <c r="AQ651" t="str">
        <f t="shared" si="128"/>
        <v/>
      </c>
      <c r="AR651" t="str">
        <f t="shared" si="129"/>
        <v/>
      </c>
      <c r="AS651" t="str">
        <f t="shared" si="130"/>
        <v/>
      </c>
      <c r="AT651" t="str">
        <f t="shared" si="131"/>
        <v/>
      </c>
      <c r="AU651" t="str">
        <f t="shared" si="132"/>
        <v/>
      </c>
      <c r="AV651">
        <f t="shared" si="133"/>
        <v>0</v>
      </c>
      <c r="AW651">
        <f t="shared" si="134"/>
        <v>0</v>
      </c>
      <c r="AX651" t="str">
        <f t="shared" si="135"/>
        <v/>
      </c>
    </row>
    <row r="652" spans="40:50">
      <c r="AN652" s="120">
        <f t="shared" si="137"/>
        <v>648</v>
      </c>
      <c r="AO652" s="93" t="str">
        <f t="shared" si="136"/>
        <v/>
      </c>
      <c r="AP652" t="str">
        <f t="shared" si="127"/>
        <v/>
      </c>
      <c r="AQ652" t="str">
        <f t="shared" si="128"/>
        <v/>
      </c>
      <c r="AR652" t="str">
        <f t="shared" si="129"/>
        <v/>
      </c>
      <c r="AS652" t="str">
        <f t="shared" si="130"/>
        <v/>
      </c>
      <c r="AT652" t="str">
        <f t="shared" si="131"/>
        <v/>
      </c>
      <c r="AU652" t="str">
        <f t="shared" si="132"/>
        <v/>
      </c>
      <c r="AV652">
        <f t="shared" si="133"/>
        <v>0</v>
      </c>
      <c r="AW652">
        <f t="shared" si="134"/>
        <v>0</v>
      </c>
      <c r="AX652" t="str">
        <f t="shared" si="135"/>
        <v/>
      </c>
    </row>
    <row r="653" spans="40:50">
      <c r="AN653" s="120">
        <f t="shared" si="137"/>
        <v>649</v>
      </c>
      <c r="AO653" s="93" t="str">
        <f t="shared" si="136"/>
        <v/>
      </c>
      <c r="AP653" t="str">
        <f t="shared" si="127"/>
        <v/>
      </c>
      <c r="AQ653" t="str">
        <f t="shared" si="128"/>
        <v/>
      </c>
      <c r="AR653" t="str">
        <f t="shared" si="129"/>
        <v/>
      </c>
      <c r="AS653" t="str">
        <f t="shared" si="130"/>
        <v/>
      </c>
      <c r="AT653" t="str">
        <f t="shared" si="131"/>
        <v/>
      </c>
      <c r="AU653" t="str">
        <f t="shared" si="132"/>
        <v/>
      </c>
      <c r="AV653">
        <f t="shared" si="133"/>
        <v>0</v>
      </c>
      <c r="AW653">
        <f t="shared" si="134"/>
        <v>0</v>
      </c>
      <c r="AX653" t="str">
        <f t="shared" si="135"/>
        <v/>
      </c>
    </row>
    <row r="654" spans="40:50">
      <c r="AN654" s="120">
        <f t="shared" si="137"/>
        <v>650</v>
      </c>
      <c r="AO654" s="93" t="str">
        <f t="shared" si="136"/>
        <v/>
      </c>
      <c r="AP654" t="str">
        <f t="shared" si="127"/>
        <v/>
      </c>
      <c r="AQ654" t="str">
        <f t="shared" si="128"/>
        <v/>
      </c>
      <c r="AR654" t="str">
        <f t="shared" si="129"/>
        <v/>
      </c>
      <c r="AS654" t="str">
        <f t="shared" si="130"/>
        <v/>
      </c>
      <c r="AT654" t="str">
        <f t="shared" si="131"/>
        <v/>
      </c>
      <c r="AU654" t="str">
        <f t="shared" si="132"/>
        <v/>
      </c>
      <c r="AV654">
        <f t="shared" si="133"/>
        <v>0</v>
      </c>
      <c r="AW654">
        <f t="shared" si="134"/>
        <v>0</v>
      </c>
      <c r="AX654" t="str">
        <f t="shared" si="135"/>
        <v/>
      </c>
    </row>
    <row r="655" spans="40:50">
      <c r="AN655" s="120">
        <f t="shared" si="137"/>
        <v>651</v>
      </c>
      <c r="AO655" s="93" t="str">
        <f t="shared" si="136"/>
        <v/>
      </c>
      <c r="AP655" t="str">
        <f t="shared" si="127"/>
        <v/>
      </c>
      <c r="AQ655" t="str">
        <f t="shared" si="128"/>
        <v/>
      </c>
      <c r="AR655" t="str">
        <f t="shared" si="129"/>
        <v/>
      </c>
      <c r="AS655" t="str">
        <f t="shared" si="130"/>
        <v/>
      </c>
      <c r="AT655" t="str">
        <f t="shared" si="131"/>
        <v/>
      </c>
      <c r="AU655" t="str">
        <f t="shared" si="132"/>
        <v/>
      </c>
      <c r="AV655">
        <f t="shared" si="133"/>
        <v>0</v>
      </c>
      <c r="AW655">
        <f t="shared" si="134"/>
        <v>0</v>
      </c>
      <c r="AX655" t="str">
        <f t="shared" si="135"/>
        <v/>
      </c>
    </row>
    <row r="656" spans="40:50">
      <c r="AN656" s="120">
        <f t="shared" si="137"/>
        <v>652</v>
      </c>
      <c r="AO656" s="93" t="str">
        <f t="shared" si="136"/>
        <v/>
      </c>
      <c r="AP656" t="str">
        <f t="shared" si="127"/>
        <v/>
      </c>
      <c r="AQ656" t="str">
        <f t="shared" si="128"/>
        <v/>
      </c>
      <c r="AR656" t="str">
        <f t="shared" si="129"/>
        <v/>
      </c>
      <c r="AS656" t="str">
        <f t="shared" si="130"/>
        <v/>
      </c>
      <c r="AT656" t="str">
        <f t="shared" si="131"/>
        <v/>
      </c>
      <c r="AU656" t="str">
        <f t="shared" si="132"/>
        <v/>
      </c>
      <c r="AV656">
        <f t="shared" si="133"/>
        <v>0</v>
      </c>
      <c r="AW656">
        <f t="shared" si="134"/>
        <v>0</v>
      </c>
      <c r="AX656" t="str">
        <f t="shared" si="135"/>
        <v/>
      </c>
    </row>
    <row r="657" spans="40:50">
      <c r="AN657" s="120">
        <f t="shared" si="137"/>
        <v>653</v>
      </c>
      <c r="AO657" s="93" t="str">
        <f t="shared" si="136"/>
        <v/>
      </c>
      <c r="AP657" t="str">
        <f t="shared" si="127"/>
        <v/>
      </c>
      <c r="AQ657" t="str">
        <f t="shared" si="128"/>
        <v/>
      </c>
      <c r="AR657" t="str">
        <f t="shared" si="129"/>
        <v/>
      </c>
      <c r="AS657" t="str">
        <f t="shared" si="130"/>
        <v/>
      </c>
      <c r="AT657" t="str">
        <f t="shared" si="131"/>
        <v/>
      </c>
      <c r="AU657" t="str">
        <f t="shared" si="132"/>
        <v/>
      </c>
      <c r="AV657">
        <f t="shared" si="133"/>
        <v>0</v>
      </c>
      <c r="AW657">
        <f t="shared" si="134"/>
        <v>0</v>
      </c>
      <c r="AX657" t="str">
        <f t="shared" si="135"/>
        <v/>
      </c>
    </row>
    <row r="658" spans="40:50">
      <c r="AN658" s="120">
        <f t="shared" si="137"/>
        <v>654</v>
      </c>
      <c r="AO658" s="93" t="str">
        <f t="shared" si="136"/>
        <v/>
      </c>
      <c r="AP658" t="str">
        <f t="shared" si="127"/>
        <v/>
      </c>
      <c r="AQ658" t="str">
        <f t="shared" si="128"/>
        <v/>
      </c>
      <c r="AR658" t="str">
        <f t="shared" si="129"/>
        <v/>
      </c>
      <c r="AS658" t="str">
        <f t="shared" si="130"/>
        <v/>
      </c>
      <c r="AT658" t="str">
        <f t="shared" si="131"/>
        <v/>
      </c>
      <c r="AU658" t="str">
        <f t="shared" si="132"/>
        <v/>
      </c>
      <c r="AV658">
        <f t="shared" si="133"/>
        <v>0</v>
      </c>
      <c r="AW658">
        <f t="shared" si="134"/>
        <v>0</v>
      </c>
      <c r="AX658" t="str">
        <f t="shared" si="135"/>
        <v/>
      </c>
    </row>
    <row r="659" spans="40:50">
      <c r="AN659" s="120">
        <f t="shared" si="137"/>
        <v>655</v>
      </c>
      <c r="AO659" s="93" t="str">
        <f t="shared" si="136"/>
        <v/>
      </c>
      <c r="AP659" t="str">
        <f t="shared" si="127"/>
        <v/>
      </c>
      <c r="AQ659" t="str">
        <f t="shared" si="128"/>
        <v/>
      </c>
      <c r="AR659" t="str">
        <f t="shared" si="129"/>
        <v/>
      </c>
      <c r="AS659" t="str">
        <f t="shared" si="130"/>
        <v/>
      </c>
      <c r="AT659" t="str">
        <f t="shared" si="131"/>
        <v/>
      </c>
      <c r="AU659" t="str">
        <f t="shared" si="132"/>
        <v/>
      </c>
      <c r="AV659">
        <f t="shared" si="133"/>
        <v>0</v>
      </c>
      <c r="AW659">
        <f t="shared" si="134"/>
        <v>0</v>
      </c>
      <c r="AX659" t="str">
        <f t="shared" si="135"/>
        <v/>
      </c>
    </row>
    <row r="660" spans="40:50">
      <c r="AN660" s="120">
        <f t="shared" si="137"/>
        <v>656</v>
      </c>
      <c r="AO660" s="93" t="str">
        <f t="shared" si="136"/>
        <v/>
      </c>
      <c r="AP660" t="str">
        <f t="shared" si="127"/>
        <v/>
      </c>
      <c r="AQ660" t="str">
        <f t="shared" si="128"/>
        <v/>
      </c>
      <c r="AR660" t="str">
        <f t="shared" si="129"/>
        <v/>
      </c>
      <c r="AS660" t="str">
        <f t="shared" si="130"/>
        <v/>
      </c>
      <c r="AT660" t="str">
        <f t="shared" si="131"/>
        <v/>
      </c>
      <c r="AU660" t="str">
        <f t="shared" si="132"/>
        <v/>
      </c>
      <c r="AV660">
        <f t="shared" si="133"/>
        <v>0</v>
      </c>
      <c r="AW660">
        <f t="shared" si="134"/>
        <v>0</v>
      </c>
      <c r="AX660" t="str">
        <f t="shared" si="135"/>
        <v/>
      </c>
    </row>
    <row r="661" spans="40:50">
      <c r="AN661" s="120">
        <f t="shared" si="137"/>
        <v>657</v>
      </c>
      <c r="AO661" s="93" t="str">
        <f t="shared" si="136"/>
        <v/>
      </c>
      <c r="AP661" t="str">
        <f t="shared" si="127"/>
        <v/>
      </c>
      <c r="AQ661" t="str">
        <f t="shared" si="128"/>
        <v/>
      </c>
      <c r="AR661" t="str">
        <f t="shared" si="129"/>
        <v/>
      </c>
      <c r="AS661" t="str">
        <f t="shared" si="130"/>
        <v/>
      </c>
      <c r="AT661" t="str">
        <f t="shared" si="131"/>
        <v/>
      </c>
      <c r="AU661" t="str">
        <f t="shared" si="132"/>
        <v/>
      </c>
      <c r="AV661">
        <f t="shared" si="133"/>
        <v>0</v>
      </c>
      <c r="AW661">
        <f t="shared" si="134"/>
        <v>0</v>
      </c>
      <c r="AX661" t="str">
        <f t="shared" si="135"/>
        <v/>
      </c>
    </row>
    <row r="662" spans="40:50">
      <c r="AN662" s="120">
        <f t="shared" si="137"/>
        <v>658</v>
      </c>
      <c r="AO662" s="93" t="str">
        <f t="shared" si="136"/>
        <v/>
      </c>
      <c r="AP662" t="str">
        <f t="shared" si="127"/>
        <v/>
      </c>
      <c r="AQ662" t="str">
        <f t="shared" si="128"/>
        <v/>
      </c>
      <c r="AR662" t="str">
        <f t="shared" si="129"/>
        <v/>
      </c>
      <c r="AS662" t="str">
        <f t="shared" si="130"/>
        <v/>
      </c>
      <c r="AT662" t="str">
        <f t="shared" si="131"/>
        <v/>
      </c>
      <c r="AU662" t="str">
        <f t="shared" si="132"/>
        <v/>
      </c>
      <c r="AV662">
        <f t="shared" si="133"/>
        <v>0</v>
      </c>
      <c r="AW662">
        <f t="shared" si="134"/>
        <v>0</v>
      </c>
      <c r="AX662" t="str">
        <f t="shared" si="135"/>
        <v/>
      </c>
    </row>
    <row r="663" spans="40:50">
      <c r="AN663" s="120">
        <f t="shared" si="137"/>
        <v>659</v>
      </c>
      <c r="AO663" s="93" t="str">
        <f t="shared" si="136"/>
        <v/>
      </c>
      <c r="AP663" t="str">
        <f t="shared" si="127"/>
        <v/>
      </c>
      <c r="AQ663" t="str">
        <f t="shared" si="128"/>
        <v/>
      </c>
      <c r="AR663" t="str">
        <f t="shared" si="129"/>
        <v/>
      </c>
      <c r="AS663" t="str">
        <f t="shared" si="130"/>
        <v/>
      </c>
      <c r="AT663" t="str">
        <f t="shared" si="131"/>
        <v/>
      </c>
      <c r="AU663" t="str">
        <f t="shared" si="132"/>
        <v/>
      </c>
      <c r="AV663">
        <f t="shared" si="133"/>
        <v>0</v>
      </c>
      <c r="AW663">
        <f t="shared" si="134"/>
        <v>0</v>
      </c>
      <c r="AX663" t="str">
        <f t="shared" si="135"/>
        <v/>
      </c>
    </row>
    <row r="664" spans="40:50">
      <c r="AN664" s="120">
        <f t="shared" si="137"/>
        <v>660</v>
      </c>
      <c r="AO664" s="93" t="str">
        <f t="shared" si="136"/>
        <v/>
      </c>
      <c r="AP664" t="str">
        <f t="shared" si="127"/>
        <v/>
      </c>
      <c r="AQ664" t="str">
        <f t="shared" si="128"/>
        <v/>
      </c>
      <c r="AR664" t="str">
        <f t="shared" si="129"/>
        <v/>
      </c>
      <c r="AS664" t="str">
        <f t="shared" si="130"/>
        <v/>
      </c>
      <c r="AT664" t="str">
        <f t="shared" si="131"/>
        <v/>
      </c>
      <c r="AU664" t="str">
        <f t="shared" si="132"/>
        <v/>
      </c>
      <c r="AV664">
        <f t="shared" si="133"/>
        <v>0</v>
      </c>
      <c r="AW664">
        <f t="shared" si="134"/>
        <v>0</v>
      </c>
      <c r="AX664" t="str">
        <f t="shared" si="135"/>
        <v/>
      </c>
    </row>
    <row r="665" spans="40:50">
      <c r="AN665" s="120">
        <f t="shared" si="137"/>
        <v>661</v>
      </c>
      <c r="AO665" s="93" t="str">
        <f t="shared" si="136"/>
        <v/>
      </c>
      <c r="AP665" t="str">
        <f t="shared" si="127"/>
        <v/>
      </c>
      <c r="AQ665" t="str">
        <f t="shared" si="128"/>
        <v/>
      </c>
      <c r="AR665" t="str">
        <f t="shared" si="129"/>
        <v/>
      </c>
      <c r="AS665" t="str">
        <f t="shared" si="130"/>
        <v/>
      </c>
      <c r="AT665" t="str">
        <f t="shared" si="131"/>
        <v/>
      </c>
      <c r="AU665" t="str">
        <f t="shared" si="132"/>
        <v/>
      </c>
      <c r="AV665">
        <f t="shared" si="133"/>
        <v>0</v>
      </c>
      <c r="AW665">
        <f t="shared" si="134"/>
        <v>0</v>
      </c>
      <c r="AX665" t="str">
        <f t="shared" si="135"/>
        <v/>
      </c>
    </row>
    <row r="666" spans="40:50">
      <c r="AN666" s="120">
        <f t="shared" si="137"/>
        <v>662</v>
      </c>
      <c r="AO666" s="93" t="str">
        <f t="shared" si="136"/>
        <v/>
      </c>
      <c r="AP666" t="str">
        <f t="shared" si="127"/>
        <v/>
      </c>
      <c r="AQ666" t="str">
        <f t="shared" si="128"/>
        <v/>
      </c>
      <c r="AR666" t="str">
        <f t="shared" si="129"/>
        <v/>
      </c>
      <c r="AS666" t="str">
        <f t="shared" si="130"/>
        <v/>
      </c>
      <c r="AT666" t="str">
        <f t="shared" si="131"/>
        <v/>
      </c>
      <c r="AU666" t="str">
        <f t="shared" si="132"/>
        <v/>
      </c>
      <c r="AV666">
        <f t="shared" si="133"/>
        <v>0</v>
      </c>
      <c r="AW666">
        <f t="shared" si="134"/>
        <v>0</v>
      </c>
      <c r="AX666" t="str">
        <f t="shared" si="135"/>
        <v/>
      </c>
    </row>
    <row r="667" spans="40:50">
      <c r="AN667" s="120">
        <f t="shared" si="137"/>
        <v>663</v>
      </c>
      <c r="AO667" s="93" t="str">
        <f t="shared" si="136"/>
        <v/>
      </c>
      <c r="AP667" t="str">
        <f t="shared" si="127"/>
        <v/>
      </c>
      <c r="AQ667" t="str">
        <f t="shared" si="128"/>
        <v/>
      </c>
      <c r="AR667" t="str">
        <f t="shared" si="129"/>
        <v/>
      </c>
      <c r="AS667" t="str">
        <f t="shared" si="130"/>
        <v/>
      </c>
      <c r="AT667" t="str">
        <f t="shared" si="131"/>
        <v/>
      </c>
      <c r="AU667" t="str">
        <f t="shared" si="132"/>
        <v/>
      </c>
      <c r="AV667">
        <f t="shared" si="133"/>
        <v>0</v>
      </c>
      <c r="AW667">
        <f t="shared" si="134"/>
        <v>0</v>
      </c>
      <c r="AX667" t="str">
        <f t="shared" si="135"/>
        <v/>
      </c>
    </row>
    <row r="668" spans="40:50">
      <c r="AN668" s="120">
        <f t="shared" si="137"/>
        <v>664</v>
      </c>
      <c r="AO668" s="93" t="str">
        <f t="shared" si="136"/>
        <v/>
      </c>
      <c r="AP668" t="str">
        <f t="shared" si="127"/>
        <v/>
      </c>
      <c r="AQ668" t="str">
        <f t="shared" si="128"/>
        <v/>
      </c>
      <c r="AR668" t="str">
        <f t="shared" si="129"/>
        <v/>
      </c>
      <c r="AS668" t="str">
        <f t="shared" si="130"/>
        <v/>
      </c>
      <c r="AT668" t="str">
        <f t="shared" si="131"/>
        <v/>
      </c>
      <c r="AU668" t="str">
        <f t="shared" si="132"/>
        <v/>
      </c>
      <c r="AV668">
        <f t="shared" si="133"/>
        <v>0</v>
      </c>
      <c r="AW668">
        <f t="shared" si="134"/>
        <v>0</v>
      </c>
      <c r="AX668" t="str">
        <f t="shared" si="135"/>
        <v/>
      </c>
    </row>
    <row r="669" spans="40:50">
      <c r="AN669" s="120">
        <f t="shared" si="137"/>
        <v>665</v>
      </c>
      <c r="AO669" s="93" t="str">
        <f t="shared" si="136"/>
        <v/>
      </c>
      <c r="AP669" t="str">
        <f t="shared" si="127"/>
        <v/>
      </c>
      <c r="AQ669" t="str">
        <f t="shared" si="128"/>
        <v/>
      </c>
      <c r="AR669" t="str">
        <f t="shared" si="129"/>
        <v/>
      </c>
      <c r="AS669" t="str">
        <f t="shared" si="130"/>
        <v/>
      </c>
      <c r="AT669" t="str">
        <f t="shared" si="131"/>
        <v/>
      </c>
      <c r="AU669" t="str">
        <f t="shared" si="132"/>
        <v/>
      </c>
      <c r="AV669">
        <f t="shared" si="133"/>
        <v>0</v>
      </c>
      <c r="AW669">
        <f t="shared" si="134"/>
        <v>0</v>
      </c>
      <c r="AX669" t="str">
        <f t="shared" si="135"/>
        <v/>
      </c>
    </row>
    <row r="670" spans="40:50">
      <c r="AN670" s="120">
        <f t="shared" si="137"/>
        <v>666</v>
      </c>
      <c r="AO670" s="93" t="str">
        <f t="shared" si="136"/>
        <v/>
      </c>
      <c r="AP670" t="str">
        <f t="shared" si="127"/>
        <v/>
      </c>
      <c r="AQ670" t="str">
        <f t="shared" si="128"/>
        <v/>
      </c>
      <c r="AR670" t="str">
        <f t="shared" si="129"/>
        <v/>
      </c>
      <c r="AS670" t="str">
        <f t="shared" si="130"/>
        <v/>
      </c>
      <c r="AT670" t="str">
        <f t="shared" si="131"/>
        <v/>
      </c>
      <c r="AU670" t="str">
        <f t="shared" si="132"/>
        <v/>
      </c>
      <c r="AV670">
        <f t="shared" si="133"/>
        <v>0</v>
      </c>
      <c r="AW670">
        <f t="shared" si="134"/>
        <v>0</v>
      </c>
      <c r="AX670" t="str">
        <f t="shared" si="135"/>
        <v/>
      </c>
    </row>
    <row r="671" spans="40:50">
      <c r="AN671" s="120">
        <f t="shared" si="137"/>
        <v>667</v>
      </c>
      <c r="AO671" s="93" t="str">
        <f t="shared" si="136"/>
        <v/>
      </c>
      <c r="AP671" t="str">
        <f t="shared" si="127"/>
        <v/>
      </c>
      <c r="AQ671" t="str">
        <f t="shared" si="128"/>
        <v/>
      </c>
      <c r="AR671" t="str">
        <f t="shared" si="129"/>
        <v/>
      </c>
      <c r="AS671" t="str">
        <f t="shared" si="130"/>
        <v/>
      </c>
      <c r="AT671" t="str">
        <f t="shared" si="131"/>
        <v/>
      </c>
      <c r="AU671" t="str">
        <f t="shared" si="132"/>
        <v/>
      </c>
      <c r="AV671">
        <f t="shared" si="133"/>
        <v>0</v>
      </c>
      <c r="AW671">
        <f t="shared" si="134"/>
        <v>0</v>
      </c>
      <c r="AX671" t="str">
        <f t="shared" si="135"/>
        <v/>
      </c>
    </row>
    <row r="672" spans="40:50">
      <c r="AN672" s="120">
        <f t="shared" si="137"/>
        <v>668</v>
      </c>
      <c r="AO672" s="93" t="str">
        <f t="shared" si="136"/>
        <v/>
      </c>
      <c r="AP672" t="str">
        <f t="shared" si="127"/>
        <v/>
      </c>
      <c r="AQ672" t="str">
        <f t="shared" si="128"/>
        <v/>
      </c>
      <c r="AR672" t="str">
        <f t="shared" si="129"/>
        <v/>
      </c>
      <c r="AS672" t="str">
        <f t="shared" si="130"/>
        <v/>
      </c>
      <c r="AT672" t="str">
        <f t="shared" si="131"/>
        <v/>
      </c>
      <c r="AU672" t="str">
        <f t="shared" si="132"/>
        <v/>
      </c>
      <c r="AV672">
        <f t="shared" si="133"/>
        <v>0</v>
      </c>
      <c r="AW672">
        <f t="shared" si="134"/>
        <v>0</v>
      </c>
      <c r="AX672" t="str">
        <f t="shared" si="135"/>
        <v/>
      </c>
    </row>
    <row r="673" spans="40:50">
      <c r="AN673" s="120">
        <f t="shared" si="137"/>
        <v>669</v>
      </c>
      <c r="AO673" s="93" t="str">
        <f t="shared" si="136"/>
        <v/>
      </c>
      <c r="AP673" t="str">
        <f t="shared" si="127"/>
        <v/>
      </c>
      <c r="AQ673" t="str">
        <f t="shared" si="128"/>
        <v/>
      </c>
      <c r="AR673" t="str">
        <f t="shared" si="129"/>
        <v/>
      </c>
      <c r="AS673" t="str">
        <f t="shared" si="130"/>
        <v/>
      </c>
      <c r="AT673" t="str">
        <f t="shared" si="131"/>
        <v/>
      </c>
      <c r="AU673" t="str">
        <f t="shared" si="132"/>
        <v/>
      </c>
      <c r="AV673">
        <f t="shared" si="133"/>
        <v>0</v>
      </c>
      <c r="AW673">
        <f t="shared" si="134"/>
        <v>0</v>
      </c>
      <c r="AX673" t="str">
        <f t="shared" si="135"/>
        <v/>
      </c>
    </row>
    <row r="674" spans="40:50">
      <c r="AN674" s="120">
        <f t="shared" si="137"/>
        <v>670</v>
      </c>
      <c r="AO674" s="93" t="str">
        <f t="shared" si="136"/>
        <v/>
      </c>
      <c r="AP674" t="str">
        <f t="shared" si="127"/>
        <v/>
      </c>
      <c r="AQ674" t="str">
        <f t="shared" si="128"/>
        <v/>
      </c>
      <c r="AR674" t="str">
        <f t="shared" si="129"/>
        <v/>
      </c>
      <c r="AS674" t="str">
        <f t="shared" si="130"/>
        <v/>
      </c>
      <c r="AT674" t="str">
        <f t="shared" si="131"/>
        <v/>
      </c>
      <c r="AU674" t="str">
        <f t="shared" si="132"/>
        <v/>
      </c>
      <c r="AV674">
        <f t="shared" si="133"/>
        <v>0</v>
      </c>
      <c r="AW674">
        <f t="shared" si="134"/>
        <v>0</v>
      </c>
      <c r="AX674" t="str">
        <f t="shared" si="135"/>
        <v/>
      </c>
    </row>
    <row r="675" spans="40:50">
      <c r="AN675" s="120">
        <f t="shared" si="137"/>
        <v>671</v>
      </c>
      <c r="AO675" s="93" t="str">
        <f t="shared" si="136"/>
        <v/>
      </c>
      <c r="AP675" t="str">
        <f t="shared" si="127"/>
        <v/>
      </c>
      <c r="AQ675" t="str">
        <f t="shared" si="128"/>
        <v/>
      </c>
      <c r="AR675" t="str">
        <f t="shared" si="129"/>
        <v/>
      </c>
      <c r="AS675" t="str">
        <f t="shared" si="130"/>
        <v/>
      </c>
      <c r="AT675" t="str">
        <f t="shared" si="131"/>
        <v/>
      </c>
      <c r="AU675" t="str">
        <f t="shared" si="132"/>
        <v/>
      </c>
      <c r="AV675">
        <f t="shared" si="133"/>
        <v>0</v>
      </c>
      <c r="AW675">
        <f t="shared" si="134"/>
        <v>0</v>
      </c>
      <c r="AX675" t="str">
        <f t="shared" si="135"/>
        <v/>
      </c>
    </row>
    <row r="676" spans="40:50">
      <c r="AN676" s="120">
        <f t="shared" si="137"/>
        <v>672</v>
      </c>
      <c r="AO676" s="93" t="str">
        <f t="shared" si="136"/>
        <v/>
      </c>
      <c r="AP676" t="str">
        <f t="shared" si="127"/>
        <v/>
      </c>
      <c r="AQ676" t="str">
        <f t="shared" si="128"/>
        <v/>
      </c>
      <c r="AR676" t="str">
        <f t="shared" si="129"/>
        <v/>
      </c>
      <c r="AS676" t="str">
        <f t="shared" si="130"/>
        <v/>
      </c>
      <c r="AT676" t="str">
        <f t="shared" si="131"/>
        <v/>
      </c>
      <c r="AU676" t="str">
        <f t="shared" si="132"/>
        <v/>
      </c>
      <c r="AV676">
        <f t="shared" si="133"/>
        <v>0</v>
      </c>
      <c r="AW676">
        <f t="shared" si="134"/>
        <v>0</v>
      </c>
      <c r="AX676" t="str">
        <f t="shared" si="135"/>
        <v/>
      </c>
    </row>
    <row r="677" spans="40:50">
      <c r="AN677" s="120">
        <f t="shared" si="137"/>
        <v>673</v>
      </c>
      <c r="AO677" s="93" t="str">
        <f t="shared" si="136"/>
        <v/>
      </c>
      <c r="AP677" t="str">
        <f t="shared" si="127"/>
        <v/>
      </c>
      <c r="AQ677" t="str">
        <f t="shared" si="128"/>
        <v/>
      </c>
      <c r="AR677" t="str">
        <f t="shared" si="129"/>
        <v/>
      </c>
      <c r="AS677" t="str">
        <f t="shared" si="130"/>
        <v/>
      </c>
      <c r="AT677" t="str">
        <f t="shared" si="131"/>
        <v/>
      </c>
      <c r="AU677" t="str">
        <f t="shared" si="132"/>
        <v/>
      </c>
      <c r="AV677">
        <f t="shared" si="133"/>
        <v>0</v>
      </c>
      <c r="AW677">
        <f t="shared" si="134"/>
        <v>0</v>
      </c>
      <c r="AX677" t="str">
        <f t="shared" si="135"/>
        <v/>
      </c>
    </row>
    <row r="678" spans="40:50">
      <c r="AN678" s="120">
        <f t="shared" si="137"/>
        <v>674</v>
      </c>
      <c r="AO678" s="93" t="str">
        <f t="shared" si="136"/>
        <v/>
      </c>
      <c r="AP678" t="str">
        <f t="shared" si="127"/>
        <v/>
      </c>
      <c r="AQ678" t="str">
        <f t="shared" si="128"/>
        <v/>
      </c>
      <c r="AR678" t="str">
        <f t="shared" si="129"/>
        <v/>
      </c>
      <c r="AS678" t="str">
        <f t="shared" si="130"/>
        <v/>
      </c>
      <c r="AT678" t="str">
        <f t="shared" si="131"/>
        <v/>
      </c>
      <c r="AU678" t="str">
        <f t="shared" si="132"/>
        <v/>
      </c>
      <c r="AV678">
        <f t="shared" si="133"/>
        <v>0</v>
      </c>
      <c r="AW678">
        <f t="shared" si="134"/>
        <v>0</v>
      </c>
      <c r="AX678" t="str">
        <f t="shared" si="135"/>
        <v/>
      </c>
    </row>
    <row r="679" spans="40:50">
      <c r="AN679" s="120">
        <f t="shared" si="137"/>
        <v>675</v>
      </c>
      <c r="AO679" s="93" t="str">
        <f t="shared" si="136"/>
        <v/>
      </c>
      <c r="AP679" t="str">
        <f t="shared" si="127"/>
        <v/>
      </c>
      <c r="AQ679" t="str">
        <f t="shared" si="128"/>
        <v/>
      </c>
      <c r="AR679" t="str">
        <f t="shared" si="129"/>
        <v/>
      </c>
      <c r="AS679" t="str">
        <f t="shared" si="130"/>
        <v/>
      </c>
      <c r="AT679" t="str">
        <f t="shared" si="131"/>
        <v/>
      </c>
      <c r="AU679" t="str">
        <f t="shared" si="132"/>
        <v/>
      </c>
      <c r="AV679">
        <f t="shared" si="133"/>
        <v>0</v>
      </c>
      <c r="AW679">
        <f t="shared" si="134"/>
        <v>0</v>
      </c>
      <c r="AX679" t="str">
        <f t="shared" si="135"/>
        <v/>
      </c>
    </row>
    <row r="680" spans="40:50">
      <c r="AN680" s="120">
        <f t="shared" si="137"/>
        <v>676</v>
      </c>
      <c r="AO680" s="93" t="str">
        <f t="shared" si="136"/>
        <v/>
      </c>
      <c r="AP680" t="str">
        <f t="shared" si="127"/>
        <v/>
      </c>
      <c r="AQ680" t="str">
        <f t="shared" si="128"/>
        <v/>
      </c>
      <c r="AR680" t="str">
        <f t="shared" si="129"/>
        <v/>
      </c>
      <c r="AS680" t="str">
        <f t="shared" si="130"/>
        <v/>
      </c>
      <c r="AT680" t="str">
        <f t="shared" si="131"/>
        <v/>
      </c>
      <c r="AU680" t="str">
        <f t="shared" si="132"/>
        <v/>
      </c>
      <c r="AV680">
        <f t="shared" si="133"/>
        <v>0</v>
      </c>
      <c r="AW680">
        <f t="shared" si="134"/>
        <v>0</v>
      </c>
      <c r="AX680" t="str">
        <f t="shared" si="135"/>
        <v/>
      </c>
    </row>
    <row r="681" spans="40:50">
      <c r="AN681" s="120">
        <f t="shared" si="137"/>
        <v>677</v>
      </c>
      <c r="AO681" s="93" t="str">
        <f t="shared" si="136"/>
        <v/>
      </c>
      <c r="AP681" t="str">
        <f t="shared" si="127"/>
        <v/>
      </c>
      <c r="AQ681" t="str">
        <f t="shared" si="128"/>
        <v/>
      </c>
      <c r="AR681" t="str">
        <f t="shared" si="129"/>
        <v/>
      </c>
      <c r="AS681" t="str">
        <f t="shared" si="130"/>
        <v/>
      </c>
      <c r="AT681" t="str">
        <f t="shared" si="131"/>
        <v/>
      </c>
      <c r="AU681" t="str">
        <f t="shared" si="132"/>
        <v/>
      </c>
      <c r="AV681">
        <f t="shared" si="133"/>
        <v>0</v>
      </c>
      <c r="AW681">
        <f t="shared" si="134"/>
        <v>0</v>
      </c>
      <c r="AX681" t="str">
        <f t="shared" si="135"/>
        <v/>
      </c>
    </row>
    <row r="682" spans="40:50">
      <c r="AN682" s="120">
        <f t="shared" si="137"/>
        <v>678</v>
      </c>
      <c r="AO682" s="93" t="str">
        <f t="shared" si="136"/>
        <v/>
      </c>
      <c r="AP682" t="str">
        <f t="shared" si="127"/>
        <v/>
      </c>
      <c r="AQ682" t="str">
        <f t="shared" si="128"/>
        <v/>
      </c>
      <c r="AR682" t="str">
        <f t="shared" si="129"/>
        <v/>
      </c>
      <c r="AS682" t="str">
        <f t="shared" si="130"/>
        <v/>
      </c>
      <c r="AT682" t="str">
        <f t="shared" si="131"/>
        <v/>
      </c>
      <c r="AU682" t="str">
        <f t="shared" si="132"/>
        <v/>
      </c>
      <c r="AV682">
        <f t="shared" si="133"/>
        <v>0</v>
      </c>
      <c r="AW682">
        <f t="shared" si="134"/>
        <v>0</v>
      </c>
      <c r="AX682" t="str">
        <f t="shared" si="135"/>
        <v/>
      </c>
    </row>
    <row r="683" spans="40:50">
      <c r="AN683" s="120">
        <f t="shared" si="137"/>
        <v>679</v>
      </c>
      <c r="AO683" s="93" t="str">
        <f t="shared" si="136"/>
        <v/>
      </c>
      <c r="AP683" t="str">
        <f t="shared" si="127"/>
        <v/>
      </c>
      <c r="AQ683" t="str">
        <f t="shared" si="128"/>
        <v/>
      </c>
      <c r="AR683" t="str">
        <f t="shared" si="129"/>
        <v/>
      </c>
      <c r="AS683" t="str">
        <f t="shared" si="130"/>
        <v/>
      </c>
      <c r="AT683" t="str">
        <f t="shared" si="131"/>
        <v/>
      </c>
      <c r="AU683" t="str">
        <f t="shared" si="132"/>
        <v/>
      </c>
      <c r="AV683">
        <f t="shared" si="133"/>
        <v>0</v>
      </c>
      <c r="AW683">
        <f t="shared" si="134"/>
        <v>0</v>
      </c>
      <c r="AX683" t="str">
        <f t="shared" si="135"/>
        <v/>
      </c>
    </row>
    <row r="684" spans="40:50">
      <c r="AN684" s="120">
        <f t="shared" si="137"/>
        <v>680</v>
      </c>
      <c r="AO684" s="93" t="str">
        <f t="shared" si="136"/>
        <v/>
      </c>
      <c r="AP684" t="str">
        <f t="shared" si="127"/>
        <v/>
      </c>
      <c r="AQ684" t="str">
        <f t="shared" si="128"/>
        <v/>
      </c>
      <c r="AR684" t="str">
        <f t="shared" si="129"/>
        <v/>
      </c>
      <c r="AS684" t="str">
        <f t="shared" si="130"/>
        <v/>
      </c>
      <c r="AT684" t="str">
        <f t="shared" si="131"/>
        <v/>
      </c>
      <c r="AU684" t="str">
        <f t="shared" si="132"/>
        <v/>
      </c>
      <c r="AV684">
        <f t="shared" si="133"/>
        <v>0</v>
      </c>
      <c r="AW684">
        <f t="shared" si="134"/>
        <v>0</v>
      </c>
      <c r="AX684" t="str">
        <f t="shared" si="135"/>
        <v/>
      </c>
    </row>
    <row r="685" spans="40:50">
      <c r="AN685" s="120">
        <f t="shared" si="137"/>
        <v>681</v>
      </c>
      <c r="AO685" s="93" t="str">
        <f t="shared" si="136"/>
        <v/>
      </c>
      <c r="AP685" t="str">
        <f t="shared" si="127"/>
        <v/>
      </c>
      <c r="AQ685" t="str">
        <f t="shared" si="128"/>
        <v/>
      </c>
      <c r="AR685" t="str">
        <f t="shared" si="129"/>
        <v/>
      </c>
      <c r="AS685" t="str">
        <f t="shared" si="130"/>
        <v/>
      </c>
      <c r="AT685" t="str">
        <f t="shared" si="131"/>
        <v/>
      </c>
      <c r="AU685" t="str">
        <f t="shared" si="132"/>
        <v/>
      </c>
      <c r="AV685">
        <f t="shared" si="133"/>
        <v>0</v>
      </c>
      <c r="AW685">
        <f t="shared" si="134"/>
        <v>0</v>
      </c>
      <c r="AX685" t="str">
        <f t="shared" si="135"/>
        <v/>
      </c>
    </row>
    <row r="686" spans="40:50">
      <c r="AN686" s="120">
        <f t="shared" si="137"/>
        <v>682</v>
      </c>
      <c r="AO686" s="93" t="str">
        <f t="shared" si="136"/>
        <v/>
      </c>
      <c r="AP686" t="str">
        <f t="shared" si="127"/>
        <v/>
      </c>
      <c r="AQ686" t="str">
        <f t="shared" si="128"/>
        <v/>
      </c>
      <c r="AR686" t="str">
        <f t="shared" si="129"/>
        <v/>
      </c>
      <c r="AS686" t="str">
        <f t="shared" si="130"/>
        <v/>
      </c>
      <c r="AT686" t="str">
        <f t="shared" si="131"/>
        <v/>
      </c>
      <c r="AU686" t="str">
        <f t="shared" si="132"/>
        <v/>
      </c>
      <c r="AV686">
        <f t="shared" si="133"/>
        <v>0</v>
      </c>
      <c r="AW686">
        <f t="shared" si="134"/>
        <v>0</v>
      </c>
      <c r="AX686" t="str">
        <f t="shared" si="135"/>
        <v/>
      </c>
    </row>
    <row r="687" spans="40:50">
      <c r="AN687" s="120">
        <f t="shared" si="137"/>
        <v>683</v>
      </c>
      <c r="AO687" s="93" t="str">
        <f t="shared" si="136"/>
        <v/>
      </c>
      <c r="AP687" t="str">
        <f t="shared" si="127"/>
        <v/>
      </c>
      <c r="AQ687" t="str">
        <f t="shared" si="128"/>
        <v/>
      </c>
      <c r="AR687" t="str">
        <f t="shared" si="129"/>
        <v/>
      </c>
      <c r="AS687" t="str">
        <f t="shared" si="130"/>
        <v/>
      </c>
      <c r="AT687" t="str">
        <f t="shared" si="131"/>
        <v/>
      </c>
      <c r="AU687" t="str">
        <f t="shared" si="132"/>
        <v/>
      </c>
      <c r="AV687">
        <f t="shared" si="133"/>
        <v>0</v>
      </c>
      <c r="AW687">
        <f t="shared" si="134"/>
        <v>0</v>
      </c>
      <c r="AX687" t="str">
        <f t="shared" si="135"/>
        <v/>
      </c>
    </row>
    <row r="688" spans="40:50">
      <c r="AN688" s="120">
        <f t="shared" si="137"/>
        <v>684</v>
      </c>
      <c r="AO688" s="93" t="str">
        <f t="shared" si="136"/>
        <v/>
      </c>
      <c r="AP688" t="str">
        <f t="shared" si="127"/>
        <v/>
      </c>
      <c r="AQ688" t="str">
        <f t="shared" si="128"/>
        <v/>
      </c>
      <c r="AR688" t="str">
        <f t="shared" si="129"/>
        <v/>
      </c>
      <c r="AS688" t="str">
        <f t="shared" si="130"/>
        <v/>
      </c>
      <c r="AT688" t="str">
        <f t="shared" si="131"/>
        <v/>
      </c>
      <c r="AU688" t="str">
        <f t="shared" si="132"/>
        <v/>
      </c>
      <c r="AV688">
        <f t="shared" si="133"/>
        <v>0</v>
      </c>
      <c r="AW688">
        <f t="shared" si="134"/>
        <v>0</v>
      </c>
      <c r="AX688" t="str">
        <f t="shared" si="135"/>
        <v/>
      </c>
    </row>
    <row r="689" spans="40:50">
      <c r="AN689" s="120">
        <f t="shared" si="137"/>
        <v>685</v>
      </c>
      <c r="AO689" s="93" t="str">
        <f t="shared" si="136"/>
        <v/>
      </c>
      <c r="AP689" t="str">
        <f t="shared" si="127"/>
        <v/>
      </c>
      <c r="AQ689" t="str">
        <f t="shared" si="128"/>
        <v/>
      </c>
      <c r="AR689" t="str">
        <f t="shared" si="129"/>
        <v/>
      </c>
      <c r="AS689" t="str">
        <f t="shared" si="130"/>
        <v/>
      </c>
      <c r="AT689" t="str">
        <f t="shared" si="131"/>
        <v/>
      </c>
      <c r="AU689" t="str">
        <f t="shared" si="132"/>
        <v/>
      </c>
      <c r="AV689">
        <f t="shared" si="133"/>
        <v>0</v>
      </c>
      <c r="AW689">
        <f t="shared" si="134"/>
        <v>0</v>
      </c>
      <c r="AX689" t="str">
        <f t="shared" si="135"/>
        <v/>
      </c>
    </row>
    <row r="690" spans="40:50">
      <c r="AN690" s="120">
        <f t="shared" si="137"/>
        <v>686</v>
      </c>
      <c r="AO690" s="93" t="str">
        <f t="shared" si="136"/>
        <v/>
      </c>
      <c r="AP690" t="str">
        <f t="shared" si="127"/>
        <v/>
      </c>
      <c r="AQ690" t="str">
        <f t="shared" si="128"/>
        <v/>
      </c>
      <c r="AR690" t="str">
        <f t="shared" si="129"/>
        <v/>
      </c>
      <c r="AS690" t="str">
        <f t="shared" si="130"/>
        <v/>
      </c>
      <c r="AT690" t="str">
        <f t="shared" si="131"/>
        <v/>
      </c>
      <c r="AU690" t="str">
        <f t="shared" si="132"/>
        <v/>
      </c>
      <c r="AV690">
        <f t="shared" si="133"/>
        <v>0</v>
      </c>
      <c r="AW690">
        <f t="shared" si="134"/>
        <v>0</v>
      </c>
      <c r="AX690" t="str">
        <f t="shared" si="135"/>
        <v/>
      </c>
    </row>
    <row r="691" spans="40:50">
      <c r="AN691" s="120">
        <f t="shared" si="137"/>
        <v>687</v>
      </c>
      <c r="AO691" s="93" t="str">
        <f t="shared" si="136"/>
        <v/>
      </c>
      <c r="AP691" t="str">
        <f t="shared" si="127"/>
        <v/>
      </c>
      <c r="AQ691" t="str">
        <f t="shared" si="128"/>
        <v/>
      </c>
      <c r="AR691" t="str">
        <f t="shared" si="129"/>
        <v/>
      </c>
      <c r="AS691" t="str">
        <f t="shared" si="130"/>
        <v/>
      </c>
      <c r="AT691" t="str">
        <f t="shared" si="131"/>
        <v/>
      </c>
      <c r="AU691" t="str">
        <f t="shared" si="132"/>
        <v/>
      </c>
      <c r="AV691">
        <f t="shared" si="133"/>
        <v>0</v>
      </c>
      <c r="AW691">
        <f t="shared" si="134"/>
        <v>0</v>
      </c>
      <c r="AX691" t="str">
        <f t="shared" si="135"/>
        <v/>
      </c>
    </row>
    <row r="692" spans="40:50">
      <c r="AN692" s="120">
        <f t="shared" si="137"/>
        <v>688</v>
      </c>
      <c r="AO692" s="93" t="str">
        <f t="shared" si="136"/>
        <v/>
      </c>
      <c r="AP692" t="str">
        <f t="shared" si="127"/>
        <v/>
      </c>
      <c r="AQ692" t="str">
        <f t="shared" si="128"/>
        <v/>
      </c>
      <c r="AR692" t="str">
        <f t="shared" si="129"/>
        <v/>
      </c>
      <c r="AS692" t="str">
        <f t="shared" si="130"/>
        <v/>
      </c>
      <c r="AT692" t="str">
        <f t="shared" si="131"/>
        <v/>
      </c>
      <c r="AU692" t="str">
        <f t="shared" si="132"/>
        <v/>
      </c>
      <c r="AV692">
        <f t="shared" si="133"/>
        <v>0</v>
      </c>
      <c r="AW692">
        <f t="shared" si="134"/>
        <v>0</v>
      </c>
      <c r="AX692" t="str">
        <f t="shared" si="135"/>
        <v/>
      </c>
    </row>
    <row r="693" spans="40:50">
      <c r="AN693" s="120">
        <f t="shared" si="137"/>
        <v>689</v>
      </c>
      <c r="AO693" s="93" t="str">
        <f t="shared" si="136"/>
        <v/>
      </c>
      <c r="AP693" t="str">
        <f t="shared" si="127"/>
        <v/>
      </c>
      <c r="AQ693" t="str">
        <f t="shared" si="128"/>
        <v/>
      </c>
      <c r="AR693" t="str">
        <f t="shared" si="129"/>
        <v/>
      </c>
      <c r="AS693" t="str">
        <f t="shared" si="130"/>
        <v/>
      </c>
      <c r="AT693" t="str">
        <f t="shared" si="131"/>
        <v/>
      </c>
      <c r="AU693" t="str">
        <f t="shared" si="132"/>
        <v/>
      </c>
      <c r="AV693">
        <f t="shared" si="133"/>
        <v>0</v>
      </c>
      <c r="AW693">
        <f t="shared" si="134"/>
        <v>0</v>
      </c>
      <c r="AX693" t="str">
        <f t="shared" si="135"/>
        <v/>
      </c>
    </row>
    <row r="694" spans="40:50">
      <c r="AN694" s="120">
        <f t="shared" si="137"/>
        <v>690</v>
      </c>
      <c r="AO694" s="93" t="str">
        <f t="shared" si="136"/>
        <v/>
      </c>
      <c r="AP694" t="str">
        <f t="shared" si="127"/>
        <v/>
      </c>
      <c r="AQ694" t="str">
        <f t="shared" si="128"/>
        <v/>
      </c>
      <c r="AR694" t="str">
        <f t="shared" si="129"/>
        <v/>
      </c>
      <c r="AS694" t="str">
        <f t="shared" si="130"/>
        <v/>
      </c>
      <c r="AT694" t="str">
        <f t="shared" si="131"/>
        <v/>
      </c>
      <c r="AU694" t="str">
        <f t="shared" si="132"/>
        <v/>
      </c>
      <c r="AV694">
        <f t="shared" si="133"/>
        <v>0</v>
      </c>
      <c r="AW694">
        <f t="shared" si="134"/>
        <v>0</v>
      </c>
      <c r="AX694" t="str">
        <f t="shared" si="135"/>
        <v/>
      </c>
    </row>
    <row r="695" spans="40:50">
      <c r="AN695" s="120">
        <f t="shared" si="137"/>
        <v>691</v>
      </c>
      <c r="AO695" s="93" t="str">
        <f t="shared" si="136"/>
        <v/>
      </c>
      <c r="AP695" t="str">
        <f t="shared" si="127"/>
        <v/>
      </c>
      <c r="AQ695" t="str">
        <f t="shared" si="128"/>
        <v/>
      </c>
      <c r="AR695" t="str">
        <f t="shared" si="129"/>
        <v/>
      </c>
      <c r="AS695" t="str">
        <f t="shared" si="130"/>
        <v/>
      </c>
      <c r="AT695" t="str">
        <f t="shared" si="131"/>
        <v/>
      </c>
      <c r="AU695" t="str">
        <f t="shared" si="132"/>
        <v/>
      </c>
      <c r="AV695">
        <f t="shared" si="133"/>
        <v>0</v>
      </c>
      <c r="AW695">
        <f t="shared" si="134"/>
        <v>0</v>
      </c>
      <c r="AX695" t="str">
        <f t="shared" si="135"/>
        <v/>
      </c>
    </row>
    <row r="696" spans="40:50">
      <c r="AN696" s="120">
        <f t="shared" si="137"/>
        <v>692</v>
      </c>
      <c r="AO696" s="93" t="str">
        <f t="shared" si="136"/>
        <v/>
      </c>
      <c r="AP696" t="str">
        <f t="shared" si="127"/>
        <v/>
      </c>
      <c r="AQ696" t="str">
        <f t="shared" si="128"/>
        <v/>
      </c>
      <c r="AR696" t="str">
        <f t="shared" si="129"/>
        <v/>
      </c>
      <c r="AS696" t="str">
        <f t="shared" si="130"/>
        <v/>
      </c>
      <c r="AT696" t="str">
        <f t="shared" si="131"/>
        <v/>
      </c>
      <c r="AU696" t="str">
        <f t="shared" si="132"/>
        <v/>
      </c>
      <c r="AV696">
        <f t="shared" si="133"/>
        <v>0</v>
      </c>
      <c r="AW696">
        <f t="shared" si="134"/>
        <v>0</v>
      </c>
      <c r="AX696" t="str">
        <f t="shared" si="135"/>
        <v/>
      </c>
    </row>
    <row r="697" spans="40:50">
      <c r="AN697" s="120">
        <f t="shared" si="137"/>
        <v>693</v>
      </c>
      <c r="AO697" s="93" t="str">
        <f t="shared" si="136"/>
        <v/>
      </c>
      <c r="AP697" t="str">
        <f t="shared" si="127"/>
        <v/>
      </c>
      <c r="AQ697" t="str">
        <f t="shared" si="128"/>
        <v/>
      </c>
      <c r="AR697" t="str">
        <f t="shared" si="129"/>
        <v/>
      </c>
      <c r="AS697" t="str">
        <f t="shared" si="130"/>
        <v/>
      </c>
      <c r="AT697" t="str">
        <f t="shared" si="131"/>
        <v/>
      </c>
      <c r="AU697" t="str">
        <f t="shared" si="132"/>
        <v/>
      </c>
      <c r="AV697">
        <f t="shared" si="133"/>
        <v>0</v>
      </c>
      <c r="AW697">
        <f t="shared" si="134"/>
        <v>0</v>
      </c>
      <c r="AX697" t="str">
        <f t="shared" si="135"/>
        <v/>
      </c>
    </row>
    <row r="698" spans="40:50">
      <c r="AN698" s="120">
        <f t="shared" si="137"/>
        <v>694</v>
      </c>
      <c r="AO698" s="93" t="str">
        <f t="shared" si="136"/>
        <v/>
      </c>
      <c r="AP698" t="str">
        <f t="shared" si="127"/>
        <v/>
      </c>
      <c r="AQ698" t="str">
        <f t="shared" si="128"/>
        <v/>
      </c>
      <c r="AR698" t="str">
        <f t="shared" si="129"/>
        <v/>
      </c>
      <c r="AS698" t="str">
        <f t="shared" si="130"/>
        <v/>
      </c>
      <c r="AT698" t="str">
        <f t="shared" si="131"/>
        <v/>
      </c>
      <c r="AU698" t="str">
        <f t="shared" si="132"/>
        <v/>
      </c>
      <c r="AV698">
        <f t="shared" si="133"/>
        <v>0</v>
      </c>
      <c r="AW698">
        <f t="shared" si="134"/>
        <v>0</v>
      </c>
      <c r="AX698" t="str">
        <f t="shared" si="135"/>
        <v/>
      </c>
    </row>
    <row r="699" spans="40:50">
      <c r="AN699" s="120">
        <f t="shared" si="137"/>
        <v>695</v>
      </c>
      <c r="AO699" s="93" t="str">
        <f t="shared" si="136"/>
        <v/>
      </c>
      <c r="AP699" t="str">
        <f t="shared" si="127"/>
        <v/>
      </c>
      <c r="AQ699" t="str">
        <f t="shared" si="128"/>
        <v/>
      </c>
      <c r="AR699" t="str">
        <f t="shared" si="129"/>
        <v/>
      </c>
      <c r="AS699" t="str">
        <f t="shared" si="130"/>
        <v/>
      </c>
      <c r="AT699" t="str">
        <f t="shared" si="131"/>
        <v/>
      </c>
      <c r="AU699" t="str">
        <f t="shared" si="132"/>
        <v/>
      </c>
      <c r="AV699">
        <f t="shared" si="133"/>
        <v>0</v>
      </c>
      <c r="AW699">
        <f t="shared" si="134"/>
        <v>0</v>
      </c>
      <c r="AX699" t="str">
        <f t="shared" si="135"/>
        <v/>
      </c>
    </row>
    <row r="700" spans="40:50">
      <c r="AN700" s="120">
        <f t="shared" si="137"/>
        <v>696</v>
      </c>
      <c r="AO700" s="93" t="str">
        <f t="shared" si="136"/>
        <v/>
      </c>
      <c r="AP700" t="str">
        <f t="shared" si="127"/>
        <v/>
      </c>
      <c r="AQ700" t="str">
        <f t="shared" si="128"/>
        <v/>
      </c>
      <c r="AR700" t="str">
        <f t="shared" si="129"/>
        <v/>
      </c>
      <c r="AS700" t="str">
        <f t="shared" si="130"/>
        <v/>
      </c>
      <c r="AT700" t="str">
        <f t="shared" si="131"/>
        <v/>
      </c>
      <c r="AU700" t="str">
        <f t="shared" si="132"/>
        <v/>
      </c>
      <c r="AV700">
        <f t="shared" si="133"/>
        <v>0</v>
      </c>
      <c r="AW700">
        <f t="shared" si="134"/>
        <v>0</v>
      </c>
      <c r="AX700" t="str">
        <f t="shared" si="135"/>
        <v/>
      </c>
    </row>
    <row r="701" spans="40:50">
      <c r="AN701" s="120">
        <f t="shared" si="137"/>
        <v>697</v>
      </c>
      <c r="AO701" s="93" t="str">
        <f t="shared" si="136"/>
        <v/>
      </c>
      <c r="AP701" t="str">
        <f t="shared" si="127"/>
        <v/>
      </c>
      <c r="AQ701" t="str">
        <f t="shared" si="128"/>
        <v/>
      </c>
      <c r="AR701" t="str">
        <f t="shared" si="129"/>
        <v/>
      </c>
      <c r="AS701" t="str">
        <f t="shared" si="130"/>
        <v/>
      </c>
      <c r="AT701" t="str">
        <f t="shared" si="131"/>
        <v/>
      </c>
      <c r="AU701" t="str">
        <f t="shared" si="132"/>
        <v/>
      </c>
      <c r="AV701">
        <f t="shared" si="133"/>
        <v>0</v>
      </c>
      <c r="AW701">
        <f t="shared" si="134"/>
        <v>0</v>
      </c>
      <c r="AX701" t="str">
        <f t="shared" si="135"/>
        <v/>
      </c>
    </row>
    <row r="702" spans="40:50">
      <c r="AN702" s="120">
        <f t="shared" si="137"/>
        <v>698</v>
      </c>
      <c r="AO702" s="93" t="str">
        <f t="shared" si="136"/>
        <v/>
      </c>
      <c r="AP702" t="str">
        <f t="shared" si="127"/>
        <v/>
      </c>
      <c r="AQ702" t="str">
        <f t="shared" si="128"/>
        <v/>
      </c>
      <c r="AR702" t="str">
        <f t="shared" si="129"/>
        <v/>
      </c>
      <c r="AS702" t="str">
        <f t="shared" si="130"/>
        <v/>
      </c>
      <c r="AT702" t="str">
        <f t="shared" si="131"/>
        <v/>
      </c>
      <c r="AU702" t="str">
        <f t="shared" si="132"/>
        <v/>
      </c>
      <c r="AV702">
        <f t="shared" si="133"/>
        <v>0</v>
      </c>
      <c r="AW702">
        <f t="shared" si="134"/>
        <v>0</v>
      </c>
      <c r="AX702" t="str">
        <f t="shared" si="135"/>
        <v/>
      </c>
    </row>
    <row r="703" spans="40:50">
      <c r="AN703" s="120">
        <f t="shared" si="137"/>
        <v>699</v>
      </c>
      <c r="AO703" s="93" t="str">
        <f t="shared" si="136"/>
        <v/>
      </c>
      <c r="AP703" t="str">
        <f t="shared" si="127"/>
        <v/>
      </c>
      <c r="AQ703" t="str">
        <f t="shared" si="128"/>
        <v/>
      </c>
      <c r="AR703" t="str">
        <f t="shared" si="129"/>
        <v/>
      </c>
      <c r="AS703" t="str">
        <f t="shared" si="130"/>
        <v/>
      </c>
      <c r="AT703" t="str">
        <f t="shared" si="131"/>
        <v/>
      </c>
      <c r="AU703" t="str">
        <f t="shared" si="132"/>
        <v/>
      </c>
      <c r="AV703">
        <f t="shared" si="133"/>
        <v>0</v>
      </c>
      <c r="AW703">
        <f t="shared" si="134"/>
        <v>0</v>
      </c>
      <c r="AX703" t="str">
        <f t="shared" si="135"/>
        <v/>
      </c>
    </row>
    <row r="704" spans="40:50">
      <c r="AN704" s="120">
        <f t="shared" si="137"/>
        <v>700</v>
      </c>
      <c r="AO704" s="93" t="str">
        <f t="shared" si="136"/>
        <v/>
      </c>
      <c r="AP704" t="str">
        <f t="shared" si="127"/>
        <v/>
      </c>
      <c r="AQ704" t="str">
        <f t="shared" si="128"/>
        <v/>
      </c>
      <c r="AR704" t="str">
        <f t="shared" si="129"/>
        <v/>
      </c>
      <c r="AS704" t="str">
        <f t="shared" si="130"/>
        <v/>
      </c>
      <c r="AT704" t="str">
        <f t="shared" si="131"/>
        <v/>
      </c>
      <c r="AU704" t="str">
        <f t="shared" si="132"/>
        <v/>
      </c>
      <c r="AV704">
        <f t="shared" si="133"/>
        <v>0</v>
      </c>
      <c r="AW704">
        <f t="shared" si="134"/>
        <v>0</v>
      </c>
      <c r="AX704" t="str">
        <f t="shared" si="135"/>
        <v/>
      </c>
    </row>
    <row r="705" spans="40:50">
      <c r="AN705" s="120">
        <f t="shared" si="137"/>
        <v>701</v>
      </c>
      <c r="AO705" s="93" t="str">
        <f t="shared" si="136"/>
        <v/>
      </c>
      <c r="AP705" t="str">
        <f t="shared" si="127"/>
        <v/>
      </c>
      <c r="AQ705" t="str">
        <f t="shared" si="128"/>
        <v/>
      </c>
      <c r="AR705" t="str">
        <f t="shared" si="129"/>
        <v/>
      </c>
      <c r="AS705" t="str">
        <f t="shared" si="130"/>
        <v/>
      </c>
      <c r="AT705" t="str">
        <f t="shared" si="131"/>
        <v/>
      </c>
      <c r="AU705" t="str">
        <f t="shared" si="132"/>
        <v/>
      </c>
      <c r="AV705">
        <f t="shared" si="133"/>
        <v>0</v>
      </c>
      <c r="AW705">
        <f t="shared" si="134"/>
        <v>0</v>
      </c>
      <c r="AX705" t="str">
        <f t="shared" si="135"/>
        <v/>
      </c>
    </row>
    <row r="706" spans="40:50">
      <c r="AN706" s="120">
        <f t="shared" si="137"/>
        <v>702</v>
      </c>
      <c r="AO706" s="93" t="str">
        <f t="shared" si="136"/>
        <v/>
      </c>
      <c r="AP706" t="str">
        <f t="shared" si="127"/>
        <v/>
      </c>
      <c r="AQ706" t="str">
        <f t="shared" si="128"/>
        <v/>
      </c>
      <c r="AR706" t="str">
        <f t="shared" si="129"/>
        <v/>
      </c>
      <c r="AS706" t="str">
        <f t="shared" si="130"/>
        <v/>
      </c>
      <c r="AT706" t="str">
        <f t="shared" si="131"/>
        <v/>
      </c>
      <c r="AU706" t="str">
        <f t="shared" si="132"/>
        <v/>
      </c>
      <c r="AV706">
        <f t="shared" si="133"/>
        <v>0</v>
      </c>
      <c r="AW706">
        <f t="shared" si="134"/>
        <v>0</v>
      </c>
      <c r="AX706" t="str">
        <f t="shared" si="135"/>
        <v/>
      </c>
    </row>
    <row r="707" spans="40:50">
      <c r="AN707" s="120">
        <f t="shared" si="137"/>
        <v>703</v>
      </c>
      <c r="AO707" s="93" t="str">
        <f t="shared" si="136"/>
        <v/>
      </c>
      <c r="AP707" t="str">
        <f t="shared" si="127"/>
        <v/>
      </c>
      <c r="AQ707" t="str">
        <f t="shared" si="128"/>
        <v/>
      </c>
      <c r="AR707" t="str">
        <f t="shared" si="129"/>
        <v/>
      </c>
      <c r="AS707" t="str">
        <f t="shared" si="130"/>
        <v/>
      </c>
      <c r="AT707" t="str">
        <f t="shared" si="131"/>
        <v/>
      </c>
      <c r="AU707" t="str">
        <f t="shared" si="132"/>
        <v/>
      </c>
      <c r="AV707">
        <f t="shared" si="133"/>
        <v>0</v>
      </c>
      <c r="AW707">
        <f t="shared" si="134"/>
        <v>0</v>
      </c>
      <c r="AX707" t="str">
        <f t="shared" si="135"/>
        <v/>
      </c>
    </row>
    <row r="708" spans="40:50">
      <c r="AN708" s="120">
        <f t="shared" si="137"/>
        <v>704</v>
      </c>
      <c r="AO708" s="93" t="str">
        <f t="shared" si="136"/>
        <v/>
      </c>
      <c r="AP708" t="str">
        <f t="shared" si="127"/>
        <v/>
      </c>
      <c r="AQ708" t="str">
        <f t="shared" si="128"/>
        <v/>
      </c>
      <c r="AR708" t="str">
        <f t="shared" si="129"/>
        <v/>
      </c>
      <c r="AS708" t="str">
        <f t="shared" si="130"/>
        <v/>
      </c>
      <c r="AT708" t="str">
        <f t="shared" si="131"/>
        <v/>
      </c>
      <c r="AU708" t="str">
        <f t="shared" si="132"/>
        <v/>
      </c>
      <c r="AV708">
        <f t="shared" si="133"/>
        <v>0</v>
      </c>
      <c r="AW708">
        <f t="shared" si="134"/>
        <v>0</v>
      </c>
      <c r="AX708" t="str">
        <f t="shared" si="135"/>
        <v/>
      </c>
    </row>
    <row r="709" spans="40:50">
      <c r="AN709" s="120">
        <f t="shared" si="137"/>
        <v>705</v>
      </c>
      <c r="AO709" s="93" t="str">
        <f t="shared" si="136"/>
        <v/>
      </c>
      <c r="AP709" t="str">
        <f t="shared" ref="AP709:AP772" si="138">IFERROR(IF($AP$3=1,MAX(AO709-$AJ$4,0),IF($AP$3=2,MAX($AJ$4-AO709,0),IF($AP$3=3,AO709,0))),"")</f>
        <v/>
      </c>
      <c r="AQ709" t="str">
        <f t="shared" ref="AQ709:AQ772" si="139">IFERROR(IF($AQ$3=1,AP709*1,IF($AQ$3=2,AP709*-1,0)),"")</f>
        <v/>
      </c>
      <c r="AR709" t="str">
        <f t="shared" ref="AR709:AR772" si="140">IFERROR(IF($AR$3=1,MAX(AO709-$AJ$5,0),IF($AR$3=2,MAX($AJ$5-AO709,0),IF($AR$3=3,AO709,0))),"")</f>
        <v/>
      </c>
      <c r="AS709" t="str">
        <f t="shared" ref="AS709:AS772" si="141">IFERROR(IF($AS$3=1,AR709*1,IF($AS$3=2,AR709*-1,0)),"")</f>
        <v/>
      </c>
      <c r="AT709" t="str">
        <f t="shared" ref="AT709:AT772" si="142">IFERROR(IF($AT$3=1,MAX(AO709-$AJ$6,0),IF($AT$3=2,MAX($AJ$6-AO709,0),IF($AT$3=3,AS709,0))),"")</f>
        <v/>
      </c>
      <c r="AU709" t="str">
        <f t="shared" ref="AU709:AU772" si="143">IFERROR(IF($AU$3=1,AT709*1,IF($AU$3=2,AT709*-1,0)),"")</f>
        <v/>
      </c>
      <c r="AV709">
        <f t="shared" ref="AV709:AV772" si="144">IFERROR(IF($AV$3=1,MAX(AO709-$AJ$7,0),IF($AV$3=2,MAX($AJ$7-AO709,0),IF($AV$3=3,AO709,0))),"")</f>
        <v>0</v>
      </c>
      <c r="AW709">
        <f t="shared" ref="AW709:AW772" si="145">IFERROR(IF($AW$3=1,AV709*1,IF($AW$3=2,AV709*-1,0)),"")</f>
        <v>0</v>
      </c>
      <c r="AX709" t="str">
        <f t="shared" ref="AX709:AX772" si="146">IF(OR(AQ709="",AS709="",AU709="",AW709=""),"",SUM(AQ709,AS709,AU709,AW709))</f>
        <v/>
      </c>
    </row>
    <row r="710" spans="40:50">
      <c r="AN710" s="120">
        <f t="shared" si="137"/>
        <v>706</v>
      </c>
      <c r="AO710" s="93" t="str">
        <f t="shared" ref="AO710:AO773" si="147">IF($AO$4+AN710*$AM$7&gt;$AM$5,"",$AO$4+AN710*$AM$7)</f>
        <v/>
      </c>
      <c r="AP710" t="str">
        <f t="shared" si="138"/>
        <v/>
      </c>
      <c r="AQ710" t="str">
        <f t="shared" si="139"/>
        <v/>
      </c>
      <c r="AR710" t="str">
        <f t="shared" si="140"/>
        <v/>
      </c>
      <c r="AS710" t="str">
        <f t="shared" si="141"/>
        <v/>
      </c>
      <c r="AT710" t="str">
        <f t="shared" si="142"/>
        <v/>
      </c>
      <c r="AU710" t="str">
        <f t="shared" si="143"/>
        <v/>
      </c>
      <c r="AV710">
        <f t="shared" si="144"/>
        <v>0</v>
      </c>
      <c r="AW710">
        <f t="shared" si="145"/>
        <v>0</v>
      </c>
      <c r="AX710" t="str">
        <f t="shared" si="146"/>
        <v/>
      </c>
    </row>
    <row r="711" spans="40:50">
      <c r="AN711" s="120">
        <f t="shared" ref="AN711:AN774" si="148">AN710+1</f>
        <v>707</v>
      </c>
      <c r="AO711" s="93" t="str">
        <f t="shared" si="147"/>
        <v/>
      </c>
      <c r="AP711" t="str">
        <f t="shared" si="138"/>
        <v/>
      </c>
      <c r="AQ711" t="str">
        <f t="shared" si="139"/>
        <v/>
      </c>
      <c r="AR711" t="str">
        <f t="shared" si="140"/>
        <v/>
      </c>
      <c r="AS711" t="str">
        <f t="shared" si="141"/>
        <v/>
      </c>
      <c r="AT711" t="str">
        <f t="shared" si="142"/>
        <v/>
      </c>
      <c r="AU711" t="str">
        <f t="shared" si="143"/>
        <v/>
      </c>
      <c r="AV711">
        <f t="shared" si="144"/>
        <v>0</v>
      </c>
      <c r="AW711">
        <f t="shared" si="145"/>
        <v>0</v>
      </c>
      <c r="AX711" t="str">
        <f t="shared" si="146"/>
        <v/>
      </c>
    </row>
    <row r="712" spans="40:50">
      <c r="AN712" s="120">
        <f t="shared" si="148"/>
        <v>708</v>
      </c>
      <c r="AO712" s="93" t="str">
        <f t="shared" si="147"/>
        <v/>
      </c>
      <c r="AP712" t="str">
        <f t="shared" si="138"/>
        <v/>
      </c>
      <c r="AQ712" t="str">
        <f t="shared" si="139"/>
        <v/>
      </c>
      <c r="AR712" t="str">
        <f t="shared" si="140"/>
        <v/>
      </c>
      <c r="AS712" t="str">
        <f t="shared" si="141"/>
        <v/>
      </c>
      <c r="AT712" t="str">
        <f t="shared" si="142"/>
        <v/>
      </c>
      <c r="AU712" t="str">
        <f t="shared" si="143"/>
        <v/>
      </c>
      <c r="AV712">
        <f t="shared" si="144"/>
        <v>0</v>
      </c>
      <c r="AW712">
        <f t="shared" si="145"/>
        <v>0</v>
      </c>
      <c r="AX712" t="str">
        <f t="shared" si="146"/>
        <v/>
      </c>
    </row>
    <row r="713" spans="40:50">
      <c r="AN713" s="120">
        <f t="shared" si="148"/>
        <v>709</v>
      </c>
      <c r="AO713" s="93" t="str">
        <f t="shared" si="147"/>
        <v/>
      </c>
      <c r="AP713" t="str">
        <f t="shared" si="138"/>
        <v/>
      </c>
      <c r="AQ713" t="str">
        <f t="shared" si="139"/>
        <v/>
      </c>
      <c r="AR713" t="str">
        <f t="shared" si="140"/>
        <v/>
      </c>
      <c r="AS713" t="str">
        <f t="shared" si="141"/>
        <v/>
      </c>
      <c r="AT713" t="str">
        <f t="shared" si="142"/>
        <v/>
      </c>
      <c r="AU713" t="str">
        <f t="shared" si="143"/>
        <v/>
      </c>
      <c r="AV713">
        <f t="shared" si="144"/>
        <v>0</v>
      </c>
      <c r="AW713">
        <f t="shared" si="145"/>
        <v>0</v>
      </c>
      <c r="AX713" t="str">
        <f t="shared" si="146"/>
        <v/>
      </c>
    </row>
    <row r="714" spans="40:50">
      <c r="AN714" s="120">
        <f t="shared" si="148"/>
        <v>710</v>
      </c>
      <c r="AO714" s="93" t="str">
        <f t="shared" si="147"/>
        <v/>
      </c>
      <c r="AP714" t="str">
        <f t="shared" si="138"/>
        <v/>
      </c>
      <c r="AQ714" t="str">
        <f t="shared" si="139"/>
        <v/>
      </c>
      <c r="AR714" t="str">
        <f t="shared" si="140"/>
        <v/>
      </c>
      <c r="AS714" t="str">
        <f t="shared" si="141"/>
        <v/>
      </c>
      <c r="AT714" t="str">
        <f t="shared" si="142"/>
        <v/>
      </c>
      <c r="AU714" t="str">
        <f t="shared" si="143"/>
        <v/>
      </c>
      <c r="AV714">
        <f t="shared" si="144"/>
        <v>0</v>
      </c>
      <c r="AW714">
        <f t="shared" si="145"/>
        <v>0</v>
      </c>
      <c r="AX714" t="str">
        <f t="shared" si="146"/>
        <v/>
      </c>
    </row>
    <row r="715" spans="40:50">
      <c r="AN715" s="120">
        <f t="shared" si="148"/>
        <v>711</v>
      </c>
      <c r="AO715" s="93" t="str">
        <f t="shared" si="147"/>
        <v/>
      </c>
      <c r="AP715" t="str">
        <f t="shared" si="138"/>
        <v/>
      </c>
      <c r="AQ715" t="str">
        <f t="shared" si="139"/>
        <v/>
      </c>
      <c r="AR715" t="str">
        <f t="shared" si="140"/>
        <v/>
      </c>
      <c r="AS715" t="str">
        <f t="shared" si="141"/>
        <v/>
      </c>
      <c r="AT715" t="str">
        <f t="shared" si="142"/>
        <v/>
      </c>
      <c r="AU715" t="str">
        <f t="shared" si="143"/>
        <v/>
      </c>
      <c r="AV715">
        <f t="shared" si="144"/>
        <v>0</v>
      </c>
      <c r="AW715">
        <f t="shared" si="145"/>
        <v>0</v>
      </c>
      <c r="AX715" t="str">
        <f t="shared" si="146"/>
        <v/>
      </c>
    </row>
    <row r="716" spans="40:50">
      <c r="AN716" s="120">
        <f t="shared" si="148"/>
        <v>712</v>
      </c>
      <c r="AO716" s="93" t="str">
        <f t="shared" si="147"/>
        <v/>
      </c>
      <c r="AP716" t="str">
        <f t="shared" si="138"/>
        <v/>
      </c>
      <c r="AQ716" t="str">
        <f t="shared" si="139"/>
        <v/>
      </c>
      <c r="AR716" t="str">
        <f t="shared" si="140"/>
        <v/>
      </c>
      <c r="AS716" t="str">
        <f t="shared" si="141"/>
        <v/>
      </c>
      <c r="AT716" t="str">
        <f t="shared" si="142"/>
        <v/>
      </c>
      <c r="AU716" t="str">
        <f t="shared" si="143"/>
        <v/>
      </c>
      <c r="AV716">
        <f t="shared" si="144"/>
        <v>0</v>
      </c>
      <c r="AW716">
        <f t="shared" si="145"/>
        <v>0</v>
      </c>
      <c r="AX716" t="str">
        <f t="shared" si="146"/>
        <v/>
      </c>
    </row>
    <row r="717" spans="40:50">
      <c r="AN717" s="120">
        <f t="shared" si="148"/>
        <v>713</v>
      </c>
      <c r="AO717" s="93" t="str">
        <f t="shared" si="147"/>
        <v/>
      </c>
      <c r="AP717" t="str">
        <f t="shared" si="138"/>
        <v/>
      </c>
      <c r="AQ717" t="str">
        <f t="shared" si="139"/>
        <v/>
      </c>
      <c r="AR717" t="str">
        <f t="shared" si="140"/>
        <v/>
      </c>
      <c r="AS717" t="str">
        <f t="shared" si="141"/>
        <v/>
      </c>
      <c r="AT717" t="str">
        <f t="shared" si="142"/>
        <v/>
      </c>
      <c r="AU717" t="str">
        <f t="shared" si="143"/>
        <v/>
      </c>
      <c r="AV717">
        <f t="shared" si="144"/>
        <v>0</v>
      </c>
      <c r="AW717">
        <f t="shared" si="145"/>
        <v>0</v>
      </c>
      <c r="AX717" t="str">
        <f t="shared" si="146"/>
        <v/>
      </c>
    </row>
    <row r="718" spans="40:50">
      <c r="AN718" s="120">
        <f t="shared" si="148"/>
        <v>714</v>
      </c>
      <c r="AO718" s="93" t="str">
        <f t="shared" si="147"/>
        <v/>
      </c>
      <c r="AP718" t="str">
        <f t="shared" si="138"/>
        <v/>
      </c>
      <c r="AQ718" t="str">
        <f t="shared" si="139"/>
        <v/>
      </c>
      <c r="AR718" t="str">
        <f t="shared" si="140"/>
        <v/>
      </c>
      <c r="AS718" t="str">
        <f t="shared" si="141"/>
        <v/>
      </c>
      <c r="AT718" t="str">
        <f t="shared" si="142"/>
        <v/>
      </c>
      <c r="AU718" t="str">
        <f t="shared" si="143"/>
        <v/>
      </c>
      <c r="AV718">
        <f t="shared" si="144"/>
        <v>0</v>
      </c>
      <c r="AW718">
        <f t="shared" si="145"/>
        <v>0</v>
      </c>
      <c r="AX718" t="str">
        <f t="shared" si="146"/>
        <v/>
      </c>
    </row>
    <row r="719" spans="40:50">
      <c r="AN719" s="120">
        <f t="shared" si="148"/>
        <v>715</v>
      </c>
      <c r="AO719" s="93" t="str">
        <f t="shared" si="147"/>
        <v/>
      </c>
      <c r="AP719" t="str">
        <f t="shared" si="138"/>
        <v/>
      </c>
      <c r="AQ719" t="str">
        <f t="shared" si="139"/>
        <v/>
      </c>
      <c r="AR719" t="str">
        <f t="shared" si="140"/>
        <v/>
      </c>
      <c r="AS719" t="str">
        <f t="shared" si="141"/>
        <v/>
      </c>
      <c r="AT719" t="str">
        <f t="shared" si="142"/>
        <v/>
      </c>
      <c r="AU719" t="str">
        <f t="shared" si="143"/>
        <v/>
      </c>
      <c r="AV719">
        <f t="shared" si="144"/>
        <v>0</v>
      </c>
      <c r="AW719">
        <f t="shared" si="145"/>
        <v>0</v>
      </c>
      <c r="AX719" t="str">
        <f t="shared" si="146"/>
        <v/>
      </c>
    </row>
    <row r="720" spans="40:50">
      <c r="AN720" s="120">
        <f t="shared" si="148"/>
        <v>716</v>
      </c>
      <c r="AO720" s="93" t="str">
        <f t="shared" si="147"/>
        <v/>
      </c>
      <c r="AP720" t="str">
        <f t="shared" si="138"/>
        <v/>
      </c>
      <c r="AQ720" t="str">
        <f t="shared" si="139"/>
        <v/>
      </c>
      <c r="AR720" t="str">
        <f t="shared" si="140"/>
        <v/>
      </c>
      <c r="AS720" t="str">
        <f t="shared" si="141"/>
        <v/>
      </c>
      <c r="AT720" t="str">
        <f t="shared" si="142"/>
        <v/>
      </c>
      <c r="AU720" t="str">
        <f t="shared" si="143"/>
        <v/>
      </c>
      <c r="AV720">
        <f t="shared" si="144"/>
        <v>0</v>
      </c>
      <c r="AW720">
        <f t="shared" si="145"/>
        <v>0</v>
      </c>
      <c r="AX720" t="str">
        <f t="shared" si="146"/>
        <v/>
      </c>
    </row>
    <row r="721" spans="40:50">
      <c r="AN721" s="120">
        <f t="shared" si="148"/>
        <v>717</v>
      </c>
      <c r="AO721" s="93" t="str">
        <f t="shared" si="147"/>
        <v/>
      </c>
      <c r="AP721" t="str">
        <f t="shared" si="138"/>
        <v/>
      </c>
      <c r="AQ721" t="str">
        <f t="shared" si="139"/>
        <v/>
      </c>
      <c r="AR721" t="str">
        <f t="shared" si="140"/>
        <v/>
      </c>
      <c r="AS721" t="str">
        <f t="shared" si="141"/>
        <v/>
      </c>
      <c r="AT721" t="str">
        <f t="shared" si="142"/>
        <v/>
      </c>
      <c r="AU721" t="str">
        <f t="shared" si="143"/>
        <v/>
      </c>
      <c r="AV721">
        <f t="shared" si="144"/>
        <v>0</v>
      </c>
      <c r="AW721">
        <f t="shared" si="145"/>
        <v>0</v>
      </c>
      <c r="AX721" t="str">
        <f t="shared" si="146"/>
        <v/>
      </c>
    </row>
    <row r="722" spans="40:50">
      <c r="AN722" s="120">
        <f t="shared" si="148"/>
        <v>718</v>
      </c>
      <c r="AO722" s="93" t="str">
        <f t="shared" si="147"/>
        <v/>
      </c>
      <c r="AP722" t="str">
        <f t="shared" si="138"/>
        <v/>
      </c>
      <c r="AQ722" t="str">
        <f t="shared" si="139"/>
        <v/>
      </c>
      <c r="AR722" t="str">
        <f t="shared" si="140"/>
        <v/>
      </c>
      <c r="AS722" t="str">
        <f t="shared" si="141"/>
        <v/>
      </c>
      <c r="AT722" t="str">
        <f t="shared" si="142"/>
        <v/>
      </c>
      <c r="AU722" t="str">
        <f t="shared" si="143"/>
        <v/>
      </c>
      <c r="AV722">
        <f t="shared" si="144"/>
        <v>0</v>
      </c>
      <c r="AW722">
        <f t="shared" si="145"/>
        <v>0</v>
      </c>
      <c r="AX722" t="str">
        <f t="shared" si="146"/>
        <v/>
      </c>
    </row>
    <row r="723" spans="40:50">
      <c r="AN723" s="120">
        <f t="shared" si="148"/>
        <v>719</v>
      </c>
      <c r="AO723" s="93" t="str">
        <f t="shared" si="147"/>
        <v/>
      </c>
      <c r="AP723" t="str">
        <f t="shared" si="138"/>
        <v/>
      </c>
      <c r="AQ723" t="str">
        <f t="shared" si="139"/>
        <v/>
      </c>
      <c r="AR723" t="str">
        <f t="shared" si="140"/>
        <v/>
      </c>
      <c r="AS723" t="str">
        <f t="shared" si="141"/>
        <v/>
      </c>
      <c r="AT723" t="str">
        <f t="shared" si="142"/>
        <v/>
      </c>
      <c r="AU723" t="str">
        <f t="shared" si="143"/>
        <v/>
      </c>
      <c r="AV723">
        <f t="shared" si="144"/>
        <v>0</v>
      </c>
      <c r="AW723">
        <f t="shared" si="145"/>
        <v>0</v>
      </c>
      <c r="AX723" t="str">
        <f t="shared" si="146"/>
        <v/>
      </c>
    </row>
    <row r="724" spans="40:50">
      <c r="AN724" s="120">
        <f t="shared" si="148"/>
        <v>720</v>
      </c>
      <c r="AO724" s="93" t="str">
        <f t="shared" si="147"/>
        <v/>
      </c>
      <c r="AP724" t="str">
        <f t="shared" si="138"/>
        <v/>
      </c>
      <c r="AQ724" t="str">
        <f t="shared" si="139"/>
        <v/>
      </c>
      <c r="AR724" t="str">
        <f t="shared" si="140"/>
        <v/>
      </c>
      <c r="AS724" t="str">
        <f t="shared" si="141"/>
        <v/>
      </c>
      <c r="AT724" t="str">
        <f t="shared" si="142"/>
        <v/>
      </c>
      <c r="AU724" t="str">
        <f t="shared" si="143"/>
        <v/>
      </c>
      <c r="AV724">
        <f t="shared" si="144"/>
        <v>0</v>
      </c>
      <c r="AW724">
        <f t="shared" si="145"/>
        <v>0</v>
      </c>
      <c r="AX724" t="str">
        <f t="shared" si="146"/>
        <v/>
      </c>
    </row>
    <row r="725" spans="40:50">
      <c r="AN725" s="120">
        <f t="shared" si="148"/>
        <v>721</v>
      </c>
      <c r="AO725" s="93" t="str">
        <f t="shared" si="147"/>
        <v/>
      </c>
      <c r="AP725" t="str">
        <f t="shared" si="138"/>
        <v/>
      </c>
      <c r="AQ725" t="str">
        <f t="shared" si="139"/>
        <v/>
      </c>
      <c r="AR725" t="str">
        <f t="shared" si="140"/>
        <v/>
      </c>
      <c r="AS725" t="str">
        <f t="shared" si="141"/>
        <v/>
      </c>
      <c r="AT725" t="str">
        <f t="shared" si="142"/>
        <v/>
      </c>
      <c r="AU725" t="str">
        <f t="shared" si="143"/>
        <v/>
      </c>
      <c r="AV725">
        <f t="shared" si="144"/>
        <v>0</v>
      </c>
      <c r="AW725">
        <f t="shared" si="145"/>
        <v>0</v>
      </c>
      <c r="AX725" t="str">
        <f t="shared" si="146"/>
        <v/>
      </c>
    </row>
    <row r="726" spans="40:50">
      <c r="AN726" s="120">
        <f t="shared" si="148"/>
        <v>722</v>
      </c>
      <c r="AO726" s="93" t="str">
        <f t="shared" si="147"/>
        <v/>
      </c>
      <c r="AP726" t="str">
        <f t="shared" si="138"/>
        <v/>
      </c>
      <c r="AQ726" t="str">
        <f t="shared" si="139"/>
        <v/>
      </c>
      <c r="AR726" t="str">
        <f t="shared" si="140"/>
        <v/>
      </c>
      <c r="AS726" t="str">
        <f t="shared" si="141"/>
        <v/>
      </c>
      <c r="AT726" t="str">
        <f t="shared" si="142"/>
        <v/>
      </c>
      <c r="AU726" t="str">
        <f t="shared" si="143"/>
        <v/>
      </c>
      <c r="AV726">
        <f t="shared" si="144"/>
        <v>0</v>
      </c>
      <c r="AW726">
        <f t="shared" si="145"/>
        <v>0</v>
      </c>
      <c r="AX726" t="str">
        <f t="shared" si="146"/>
        <v/>
      </c>
    </row>
    <row r="727" spans="40:50">
      <c r="AN727" s="120">
        <f t="shared" si="148"/>
        <v>723</v>
      </c>
      <c r="AO727" s="93" t="str">
        <f t="shared" si="147"/>
        <v/>
      </c>
      <c r="AP727" t="str">
        <f t="shared" si="138"/>
        <v/>
      </c>
      <c r="AQ727" t="str">
        <f t="shared" si="139"/>
        <v/>
      </c>
      <c r="AR727" t="str">
        <f t="shared" si="140"/>
        <v/>
      </c>
      <c r="AS727" t="str">
        <f t="shared" si="141"/>
        <v/>
      </c>
      <c r="AT727" t="str">
        <f t="shared" si="142"/>
        <v/>
      </c>
      <c r="AU727" t="str">
        <f t="shared" si="143"/>
        <v/>
      </c>
      <c r="AV727">
        <f t="shared" si="144"/>
        <v>0</v>
      </c>
      <c r="AW727">
        <f t="shared" si="145"/>
        <v>0</v>
      </c>
      <c r="AX727" t="str">
        <f t="shared" si="146"/>
        <v/>
      </c>
    </row>
    <row r="728" spans="40:50">
      <c r="AN728" s="120">
        <f t="shared" si="148"/>
        <v>724</v>
      </c>
      <c r="AO728" s="93" t="str">
        <f t="shared" si="147"/>
        <v/>
      </c>
      <c r="AP728" t="str">
        <f t="shared" si="138"/>
        <v/>
      </c>
      <c r="AQ728" t="str">
        <f t="shared" si="139"/>
        <v/>
      </c>
      <c r="AR728" t="str">
        <f t="shared" si="140"/>
        <v/>
      </c>
      <c r="AS728" t="str">
        <f t="shared" si="141"/>
        <v/>
      </c>
      <c r="AT728" t="str">
        <f t="shared" si="142"/>
        <v/>
      </c>
      <c r="AU728" t="str">
        <f t="shared" si="143"/>
        <v/>
      </c>
      <c r="AV728">
        <f t="shared" si="144"/>
        <v>0</v>
      </c>
      <c r="AW728">
        <f t="shared" si="145"/>
        <v>0</v>
      </c>
      <c r="AX728" t="str">
        <f t="shared" si="146"/>
        <v/>
      </c>
    </row>
    <row r="729" spans="40:50">
      <c r="AN729" s="120">
        <f t="shared" si="148"/>
        <v>725</v>
      </c>
      <c r="AO729" s="93" t="str">
        <f t="shared" si="147"/>
        <v/>
      </c>
      <c r="AP729" t="str">
        <f t="shared" si="138"/>
        <v/>
      </c>
      <c r="AQ729" t="str">
        <f t="shared" si="139"/>
        <v/>
      </c>
      <c r="AR729" t="str">
        <f t="shared" si="140"/>
        <v/>
      </c>
      <c r="AS729" t="str">
        <f t="shared" si="141"/>
        <v/>
      </c>
      <c r="AT729" t="str">
        <f t="shared" si="142"/>
        <v/>
      </c>
      <c r="AU729" t="str">
        <f t="shared" si="143"/>
        <v/>
      </c>
      <c r="AV729">
        <f t="shared" si="144"/>
        <v>0</v>
      </c>
      <c r="AW729">
        <f t="shared" si="145"/>
        <v>0</v>
      </c>
      <c r="AX729" t="str">
        <f t="shared" si="146"/>
        <v/>
      </c>
    </row>
    <row r="730" spans="40:50">
      <c r="AN730" s="120">
        <f t="shared" si="148"/>
        <v>726</v>
      </c>
      <c r="AO730" s="93" t="str">
        <f t="shared" si="147"/>
        <v/>
      </c>
      <c r="AP730" t="str">
        <f t="shared" si="138"/>
        <v/>
      </c>
      <c r="AQ730" t="str">
        <f t="shared" si="139"/>
        <v/>
      </c>
      <c r="AR730" t="str">
        <f t="shared" si="140"/>
        <v/>
      </c>
      <c r="AS730" t="str">
        <f t="shared" si="141"/>
        <v/>
      </c>
      <c r="AT730" t="str">
        <f t="shared" si="142"/>
        <v/>
      </c>
      <c r="AU730" t="str">
        <f t="shared" si="143"/>
        <v/>
      </c>
      <c r="AV730">
        <f t="shared" si="144"/>
        <v>0</v>
      </c>
      <c r="AW730">
        <f t="shared" si="145"/>
        <v>0</v>
      </c>
      <c r="AX730" t="str">
        <f t="shared" si="146"/>
        <v/>
      </c>
    </row>
    <row r="731" spans="40:50">
      <c r="AN731" s="120">
        <f t="shared" si="148"/>
        <v>727</v>
      </c>
      <c r="AO731" s="93" t="str">
        <f t="shared" si="147"/>
        <v/>
      </c>
      <c r="AP731" t="str">
        <f t="shared" si="138"/>
        <v/>
      </c>
      <c r="AQ731" t="str">
        <f t="shared" si="139"/>
        <v/>
      </c>
      <c r="AR731" t="str">
        <f t="shared" si="140"/>
        <v/>
      </c>
      <c r="AS731" t="str">
        <f t="shared" si="141"/>
        <v/>
      </c>
      <c r="AT731" t="str">
        <f t="shared" si="142"/>
        <v/>
      </c>
      <c r="AU731" t="str">
        <f t="shared" si="143"/>
        <v/>
      </c>
      <c r="AV731">
        <f t="shared" si="144"/>
        <v>0</v>
      </c>
      <c r="AW731">
        <f t="shared" si="145"/>
        <v>0</v>
      </c>
      <c r="AX731" t="str">
        <f t="shared" si="146"/>
        <v/>
      </c>
    </row>
    <row r="732" spans="40:50">
      <c r="AN732" s="120">
        <f t="shared" si="148"/>
        <v>728</v>
      </c>
      <c r="AO732" s="93" t="str">
        <f t="shared" si="147"/>
        <v/>
      </c>
      <c r="AP732" t="str">
        <f t="shared" si="138"/>
        <v/>
      </c>
      <c r="AQ732" t="str">
        <f t="shared" si="139"/>
        <v/>
      </c>
      <c r="AR732" t="str">
        <f t="shared" si="140"/>
        <v/>
      </c>
      <c r="AS732" t="str">
        <f t="shared" si="141"/>
        <v/>
      </c>
      <c r="AT732" t="str">
        <f t="shared" si="142"/>
        <v/>
      </c>
      <c r="AU732" t="str">
        <f t="shared" si="143"/>
        <v/>
      </c>
      <c r="AV732">
        <f t="shared" si="144"/>
        <v>0</v>
      </c>
      <c r="AW732">
        <f t="shared" si="145"/>
        <v>0</v>
      </c>
      <c r="AX732" t="str">
        <f t="shared" si="146"/>
        <v/>
      </c>
    </row>
    <row r="733" spans="40:50">
      <c r="AN733" s="120">
        <f t="shared" si="148"/>
        <v>729</v>
      </c>
      <c r="AO733" s="93" t="str">
        <f t="shared" si="147"/>
        <v/>
      </c>
      <c r="AP733" t="str">
        <f t="shared" si="138"/>
        <v/>
      </c>
      <c r="AQ733" t="str">
        <f t="shared" si="139"/>
        <v/>
      </c>
      <c r="AR733" t="str">
        <f t="shared" si="140"/>
        <v/>
      </c>
      <c r="AS733" t="str">
        <f t="shared" si="141"/>
        <v/>
      </c>
      <c r="AT733" t="str">
        <f t="shared" si="142"/>
        <v/>
      </c>
      <c r="AU733" t="str">
        <f t="shared" si="143"/>
        <v/>
      </c>
      <c r="AV733">
        <f t="shared" si="144"/>
        <v>0</v>
      </c>
      <c r="AW733">
        <f t="shared" si="145"/>
        <v>0</v>
      </c>
      <c r="AX733" t="str">
        <f t="shared" si="146"/>
        <v/>
      </c>
    </row>
    <row r="734" spans="40:50">
      <c r="AN734" s="120">
        <f t="shared" si="148"/>
        <v>730</v>
      </c>
      <c r="AO734" s="93" t="str">
        <f t="shared" si="147"/>
        <v/>
      </c>
      <c r="AP734" t="str">
        <f t="shared" si="138"/>
        <v/>
      </c>
      <c r="AQ734" t="str">
        <f t="shared" si="139"/>
        <v/>
      </c>
      <c r="AR734" t="str">
        <f t="shared" si="140"/>
        <v/>
      </c>
      <c r="AS734" t="str">
        <f t="shared" si="141"/>
        <v/>
      </c>
      <c r="AT734" t="str">
        <f t="shared" si="142"/>
        <v/>
      </c>
      <c r="AU734" t="str">
        <f t="shared" si="143"/>
        <v/>
      </c>
      <c r="AV734">
        <f t="shared" si="144"/>
        <v>0</v>
      </c>
      <c r="AW734">
        <f t="shared" si="145"/>
        <v>0</v>
      </c>
      <c r="AX734" t="str">
        <f t="shared" si="146"/>
        <v/>
      </c>
    </row>
    <row r="735" spans="40:50">
      <c r="AN735" s="120">
        <f t="shared" si="148"/>
        <v>731</v>
      </c>
      <c r="AO735" s="93" t="str">
        <f t="shared" si="147"/>
        <v/>
      </c>
      <c r="AP735" t="str">
        <f t="shared" si="138"/>
        <v/>
      </c>
      <c r="AQ735" t="str">
        <f t="shared" si="139"/>
        <v/>
      </c>
      <c r="AR735" t="str">
        <f t="shared" si="140"/>
        <v/>
      </c>
      <c r="AS735" t="str">
        <f t="shared" si="141"/>
        <v/>
      </c>
      <c r="AT735" t="str">
        <f t="shared" si="142"/>
        <v/>
      </c>
      <c r="AU735" t="str">
        <f t="shared" si="143"/>
        <v/>
      </c>
      <c r="AV735">
        <f t="shared" si="144"/>
        <v>0</v>
      </c>
      <c r="AW735">
        <f t="shared" si="145"/>
        <v>0</v>
      </c>
      <c r="AX735" t="str">
        <f t="shared" si="146"/>
        <v/>
      </c>
    </row>
    <row r="736" spans="40:50">
      <c r="AN736" s="120">
        <f t="shared" si="148"/>
        <v>732</v>
      </c>
      <c r="AO736" s="93" t="str">
        <f t="shared" si="147"/>
        <v/>
      </c>
      <c r="AP736" t="str">
        <f t="shared" si="138"/>
        <v/>
      </c>
      <c r="AQ736" t="str">
        <f t="shared" si="139"/>
        <v/>
      </c>
      <c r="AR736" t="str">
        <f t="shared" si="140"/>
        <v/>
      </c>
      <c r="AS736" t="str">
        <f t="shared" si="141"/>
        <v/>
      </c>
      <c r="AT736" t="str">
        <f t="shared" si="142"/>
        <v/>
      </c>
      <c r="AU736" t="str">
        <f t="shared" si="143"/>
        <v/>
      </c>
      <c r="AV736">
        <f t="shared" si="144"/>
        <v>0</v>
      </c>
      <c r="AW736">
        <f t="shared" si="145"/>
        <v>0</v>
      </c>
      <c r="AX736" t="str">
        <f t="shared" si="146"/>
        <v/>
      </c>
    </row>
    <row r="737" spans="40:50">
      <c r="AN737" s="120">
        <f t="shared" si="148"/>
        <v>733</v>
      </c>
      <c r="AO737" s="93" t="str">
        <f t="shared" si="147"/>
        <v/>
      </c>
      <c r="AP737" t="str">
        <f t="shared" si="138"/>
        <v/>
      </c>
      <c r="AQ737" t="str">
        <f t="shared" si="139"/>
        <v/>
      </c>
      <c r="AR737" t="str">
        <f t="shared" si="140"/>
        <v/>
      </c>
      <c r="AS737" t="str">
        <f t="shared" si="141"/>
        <v/>
      </c>
      <c r="AT737" t="str">
        <f t="shared" si="142"/>
        <v/>
      </c>
      <c r="AU737" t="str">
        <f t="shared" si="143"/>
        <v/>
      </c>
      <c r="AV737">
        <f t="shared" si="144"/>
        <v>0</v>
      </c>
      <c r="AW737">
        <f t="shared" si="145"/>
        <v>0</v>
      </c>
      <c r="AX737" t="str">
        <f t="shared" si="146"/>
        <v/>
      </c>
    </row>
    <row r="738" spans="40:50">
      <c r="AN738" s="120">
        <f t="shared" si="148"/>
        <v>734</v>
      </c>
      <c r="AO738" s="93" t="str">
        <f t="shared" si="147"/>
        <v/>
      </c>
      <c r="AP738" t="str">
        <f t="shared" si="138"/>
        <v/>
      </c>
      <c r="AQ738" t="str">
        <f t="shared" si="139"/>
        <v/>
      </c>
      <c r="AR738" t="str">
        <f t="shared" si="140"/>
        <v/>
      </c>
      <c r="AS738" t="str">
        <f t="shared" si="141"/>
        <v/>
      </c>
      <c r="AT738" t="str">
        <f t="shared" si="142"/>
        <v/>
      </c>
      <c r="AU738" t="str">
        <f t="shared" si="143"/>
        <v/>
      </c>
      <c r="AV738">
        <f t="shared" si="144"/>
        <v>0</v>
      </c>
      <c r="AW738">
        <f t="shared" si="145"/>
        <v>0</v>
      </c>
      <c r="AX738" t="str">
        <f t="shared" si="146"/>
        <v/>
      </c>
    </row>
    <row r="739" spans="40:50">
      <c r="AN739" s="120">
        <f t="shared" si="148"/>
        <v>735</v>
      </c>
      <c r="AO739" s="93" t="str">
        <f t="shared" si="147"/>
        <v/>
      </c>
      <c r="AP739" t="str">
        <f t="shared" si="138"/>
        <v/>
      </c>
      <c r="AQ739" t="str">
        <f t="shared" si="139"/>
        <v/>
      </c>
      <c r="AR739" t="str">
        <f t="shared" si="140"/>
        <v/>
      </c>
      <c r="AS739" t="str">
        <f t="shared" si="141"/>
        <v/>
      </c>
      <c r="AT739" t="str">
        <f t="shared" si="142"/>
        <v/>
      </c>
      <c r="AU739" t="str">
        <f t="shared" si="143"/>
        <v/>
      </c>
      <c r="AV739">
        <f t="shared" si="144"/>
        <v>0</v>
      </c>
      <c r="AW739">
        <f t="shared" si="145"/>
        <v>0</v>
      </c>
      <c r="AX739" t="str">
        <f t="shared" si="146"/>
        <v/>
      </c>
    </row>
    <row r="740" spans="40:50">
      <c r="AN740" s="120">
        <f t="shared" si="148"/>
        <v>736</v>
      </c>
      <c r="AO740" s="93" t="str">
        <f t="shared" si="147"/>
        <v/>
      </c>
      <c r="AP740" t="str">
        <f t="shared" si="138"/>
        <v/>
      </c>
      <c r="AQ740" t="str">
        <f t="shared" si="139"/>
        <v/>
      </c>
      <c r="AR740" t="str">
        <f t="shared" si="140"/>
        <v/>
      </c>
      <c r="AS740" t="str">
        <f t="shared" si="141"/>
        <v/>
      </c>
      <c r="AT740" t="str">
        <f t="shared" si="142"/>
        <v/>
      </c>
      <c r="AU740" t="str">
        <f t="shared" si="143"/>
        <v/>
      </c>
      <c r="AV740">
        <f t="shared" si="144"/>
        <v>0</v>
      </c>
      <c r="AW740">
        <f t="shared" si="145"/>
        <v>0</v>
      </c>
      <c r="AX740" t="str">
        <f t="shared" si="146"/>
        <v/>
      </c>
    </row>
    <row r="741" spans="40:50">
      <c r="AN741" s="120">
        <f t="shared" si="148"/>
        <v>737</v>
      </c>
      <c r="AO741" s="93" t="str">
        <f t="shared" si="147"/>
        <v/>
      </c>
      <c r="AP741" t="str">
        <f t="shared" si="138"/>
        <v/>
      </c>
      <c r="AQ741" t="str">
        <f t="shared" si="139"/>
        <v/>
      </c>
      <c r="AR741" t="str">
        <f t="shared" si="140"/>
        <v/>
      </c>
      <c r="AS741" t="str">
        <f t="shared" si="141"/>
        <v/>
      </c>
      <c r="AT741" t="str">
        <f t="shared" si="142"/>
        <v/>
      </c>
      <c r="AU741" t="str">
        <f t="shared" si="143"/>
        <v/>
      </c>
      <c r="AV741">
        <f t="shared" si="144"/>
        <v>0</v>
      </c>
      <c r="AW741">
        <f t="shared" si="145"/>
        <v>0</v>
      </c>
      <c r="AX741" t="str">
        <f t="shared" si="146"/>
        <v/>
      </c>
    </row>
    <row r="742" spans="40:50">
      <c r="AN742" s="120">
        <f t="shared" si="148"/>
        <v>738</v>
      </c>
      <c r="AO742" s="93" t="str">
        <f t="shared" si="147"/>
        <v/>
      </c>
      <c r="AP742" t="str">
        <f t="shared" si="138"/>
        <v/>
      </c>
      <c r="AQ742" t="str">
        <f t="shared" si="139"/>
        <v/>
      </c>
      <c r="AR742" t="str">
        <f t="shared" si="140"/>
        <v/>
      </c>
      <c r="AS742" t="str">
        <f t="shared" si="141"/>
        <v/>
      </c>
      <c r="AT742" t="str">
        <f t="shared" si="142"/>
        <v/>
      </c>
      <c r="AU742" t="str">
        <f t="shared" si="143"/>
        <v/>
      </c>
      <c r="AV742">
        <f t="shared" si="144"/>
        <v>0</v>
      </c>
      <c r="AW742">
        <f t="shared" si="145"/>
        <v>0</v>
      </c>
      <c r="AX742" t="str">
        <f t="shared" si="146"/>
        <v/>
      </c>
    </row>
    <row r="743" spans="40:50">
      <c r="AN743" s="120">
        <f t="shared" si="148"/>
        <v>739</v>
      </c>
      <c r="AO743" s="93" t="str">
        <f t="shared" si="147"/>
        <v/>
      </c>
      <c r="AP743" t="str">
        <f t="shared" si="138"/>
        <v/>
      </c>
      <c r="AQ743" t="str">
        <f t="shared" si="139"/>
        <v/>
      </c>
      <c r="AR743" t="str">
        <f t="shared" si="140"/>
        <v/>
      </c>
      <c r="AS743" t="str">
        <f t="shared" si="141"/>
        <v/>
      </c>
      <c r="AT743" t="str">
        <f t="shared" si="142"/>
        <v/>
      </c>
      <c r="AU743" t="str">
        <f t="shared" si="143"/>
        <v/>
      </c>
      <c r="AV743">
        <f t="shared" si="144"/>
        <v>0</v>
      </c>
      <c r="AW743">
        <f t="shared" si="145"/>
        <v>0</v>
      </c>
      <c r="AX743" t="str">
        <f t="shared" si="146"/>
        <v/>
      </c>
    </row>
    <row r="744" spans="40:50">
      <c r="AN744" s="120">
        <f t="shared" si="148"/>
        <v>740</v>
      </c>
      <c r="AO744" s="93" t="str">
        <f t="shared" si="147"/>
        <v/>
      </c>
      <c r="AP744" t="str">
        <f t="shared" si="138"/>
        <v/>
      </c>
      <c r="AQ744" t="str">
        <f t="shared" si="139"/>
        <v/>
      </c>
      <c r="AR744" t="str">
        <f t="shared" si="140"/>
        <v/>
      </c>
      <c r="AS744" t="str">
        <f t="shared" si="141"/>
        <v/>
      </c>
      <c r="AT744" t="str">
        <f t="shared" si="142"/>
        <v/>
      </c>
      <c r="AU744" t="str">
        <f t="shared" si="143"/>
        <v/>
      </c>
      <c r="AV744">
        <f t="shared" si="144"/>
        <v>0</v>
      </c>
      <c r="AW744">
        <f t="shared" si="145"/>
        <v>0</v>
      </c>
      <c r="AX744" t="str">
        <f t="shared" si="146"/>
        <v/>
      </c>
    </row>
    <row r="745" spans="40:50">
      <c r="AN745" s="120">
        <f t="shared" si="148"/>
        <v>741</v>
      </c>
      <c r="AO745" s="93" t="str">
        <f t="shared" si="147"/>
        <v/>
      </c>
      <c r="AP745" t="str">
        <f t="shared" si="138"/>
        <v/>
      </c>
      <c r="AQ745" t="str">
        <f t="shared" si="139"/>
        <v/>
      </c>
      <c r="AR745" t="str">
        <f t="shared" si="140"/>
        <v/>
      </c>
      <c r="AS745" t="str">
        <f t="shared" si="141"/>
        <v/>
      </c>
      <c r="AT745" t="str">
        <f t="shared" si="142"/>
        <v/>
      </c>
      <c r="AU745" t="str">
        <f t="shared" si="143"/>
        <v/>
      </c>
      <c r="AV745">
        <f t="shared" si="144"/>
        <v>0</v>
      </c>
      <c r="AW745">
        <f t="shared" si="145"/>
        <v>0</v>
      </c>
      <c r="AX745" t="str">
        <f t="shared" si="146"/>
        <v/>
      </c>
    </row>
    <row r="746" spans="40:50">
      <c r="AN746" s="120">
        <f t="shared" si="148"/>
        <v>742</v>
      </c>
      <c r="AO746" s="93" t="str">
        <f t="shared" si="147"/>
        <v/>
      </c>
      <c r="AP746" t="str">
        <f t="shared" si="138"/>
        <v/>
      </c>
      <c r="AQ746" t="str">
        <f t="shared" si="139"/>
        <v/>
      </c>
      <c r="AR746" t="str">
        <f t="shared" si="140"/>
        <v/>
      </c>
      <c r="AS746" t="str">
        <f t="shared" si="141"/>
        <v/>
      </c>
      <c r="AT746" t="str">
        <f t="shared" si="142"/>
        <v/>
      </c>
      <c r="AU746" t="str">
        <f t="shared" si="143"/>
        <v/>
      </c>
      <c r="AV746">
        <f t="shared" si="144"/>
        <v>0</v>
      </c>
      <c r="AW746">
        <f t="shared" si="145"/>
        <v>0</v>
      </c>
      <c r="AX746" t="str">
        <f t="shared" si="146"/>
        <v/>
      </c>
    </row>
    <row r="747" spans="40:50">
      <c r="AN747" s="120">
        <f t="shared" si="148"/>
        <v>743</v>
      </c>
      <c r="AO747" s="93" t="str">
        <f t="shared" si="147"/>
        <v/>
      </c>
      <c r="AP747" t="str">
        <f t="shared" si="138"/>
        <v/>
      </c>
      <c r="AQ747" t="str">
        <f t="shared" si="139"/>
        <v/>
      </c>
      <c r="AR747" t="str">
        <f t="shared" si="140"/>
        <v/>
      </c>
      <c r="AS747" t="str">
        <f t="shared" si="141"/>
        <v/>
      </c>
      <c r="AT747" t="str">
        <f t="shared" si="142"/>
        <v/>
      </c>
      <c r="AU747" t="str">
        <f t="shared" si="143"/>
        <v/>
      </c>
      <c r="AV747">
        <f t="shared" si="144"/>
        <v>0</v>
      </c>
      <c r="AW747">
        <f t="shared" si="145"/>
        <v>0</v>
      </c>
      <c r="AX747" t="str">
        <f t="shared" si="146"/>
        <v/>
      </c>
    </row>
    <row r="748" spans="40:50">
      <c r="AN748" s="120">
        <f t="shared" si="148"/>
        <v>744</v>
      </c>
      <c r="AO748" s="93" t="str">
        <f t="shared" si="147"/>
        <v/>
      </c>
      <c r="AP748" t="str">
        <f t="shared" si="138"/>
        <v/>
      </c>
      <c r="AQ748" t="str">
        <f t="shared" si="139"/>
        <v/>
      </c>
      <c r="AR748" t="str">
        <f t="shared" si="140"/>
        <v/>
      </c>
      <c r="AS748" t="str">
        <f t="shared" si="141"/>
        <v/>
      </c>
      <c r="AT748" t="str">
        <f t="shared" si="142"/>
        <v/>
      </c>
      <c r="AU748" t="str">
        <f t="shared" si="143"/>
        <v/>
      </c>
      <c r="AV748">
        <f t="shared" si="144"/>
        <v>0</v>
      </c>
      <c r="AW748">
        <f t="shared" si="145"/>
        <v>0</v>
      </c>
      <c r="AX748" t="str">
        <f t="shared" si="146"/>
        <v/>
      </c>
    </row>
    <row r="749" spans="40:50">
      <c r="AN749" s="120">
        <f t="shared" si="148"/>
        <v>745</v>
      </c>
      <c r="AO749" s="93" t="str">
        <f t="shared" si="147"/>
        <v/>
      </c>
      <c r="AP749" t="str">
        <f t="shared" si="138"/>
        <v/>
      </c>
      <c r="AQ749" t="str">
        <f t="shared" si="139"/>
        <v/>
      </c>
      <c r="AR749" t="str">
        <f t="shared" si="140"/>
        <v/>
      </c>
      <c r="AS749" t="str">
        <f t="shared" si="141"/>
        <v/>
      </c>
      <c r="AT749" t="str">
        <f t="shared" si="142"/>
        <v/>
      </c>
      <c r="AU749" t="str">
        <f t="shared" si="143"/>
        <v/>
      </c>
      <c r="AV749">
        <f t="shared" si="144"/>
        <v>0</v>
      </c>
      <c r="AW749">
        <f t="shared" si="145"/>
        <v>0</v>
      </c>
      <c r="AX749" t="str">
        <f t="shared" si="146"/>
        <v/>
      </c>
    </row>
    <row r="750" spans="40:50">
      <c r="AN750" s="120">
        <f t="shared" si="148"/>
        <v>746</v>
      </c>
      <c r="AO750" s="93" t="str">
        <f t="shared" si="147"/>
        <v/>
      </c>
      <c r="AP750" t="str">
        <f t="shared" si="138"/>
        <v/>
      </c>
      <c r="AQ750" t="str">
        <f t="shared" si="139"/>
        <v/>
      </c>
      <c r="AR750" t="str">
        <f t="shared" si="140"/>
        <v/>
      </c>
      <c r="AS750" t="str">
        <f t="shared" si="141"/>
        <v/>
      </c>
      <c r="AT750" t="str">
        <f t="shared" si="142"/>
        <v/>
      </c>
      <c r="AU750" t="str">
        <f t="shared" si="143"/>
        <v/>
      </c>
      <c r="AV750">
        <f t="shared" si="144"/>
        <v>0</v>
      </c>
      <c r="AW750">
        <f t="shared" si="145"/>
        <v>0</v>
      </c>
      <c r="AX750" t="str">
        <f t="shared" si="146"/>
        <v/>
      </c>
    </row>
    <row r="751" spans="40:50">
      <c r="AN751" s="120">
        <f t="shared" si="148"/>
        <v>747</v>
      </c>
      <c r="AO751" s="93" t="str">
        <f t="shared" si="147"/>
        <v/>
      </c>
      <c r="AP751" t="str">
        <f t="shared" si="138"/>
        <v/>
      </c>
      <c r="AQ751" t="str">
        <f t="shared" si="139"/>
        <v/>
      </c>
      <c r="AR751" t="str">
        <f t="shared" si="140"/>
        <v/>
      </c>
      <c r="AS751" t="str">
        <f t="shared" si="141"/>
        <v/>
      </c>
      <c r="AT751" t="str">
        <f t="shared" si="142"/>
        <v/>
      </c>
      <c r="AU751" t="str">
        <f t="shared" si="143"/>
        <v/>
      </c>
      <c r="AV751">
        <f t="shared" si="144"/>
        <v>0</v>
      </c>
      <c r="AW751">
        <f t="shared" si="145"/>
        <v>0</v>
      </c>
      <c r="AX751" t="str">
        <f t="shared" si="146"/>
        <v/>
      </c>
    </row>
    <row r="752" spans="40:50">
      <c r="AN752" s="120">
        <f t="shared" si="148"/>
        <v>748</v>
      </c>
      <c r="AO752" s="93" t="str">
        <f t="shared" si="147"/>
        <v/>
      </c>
      <c r="AP752" t="str">
        <f t="shared" si="138"/>
        <v/>
      </c>
      <c r="AQ752" t="str">
        <f t="shared" si="139"/>
        <v/>
      </c>
      <c r="AR752" t="str">
        <f t="shared" si="140"/>
        <v/>
      </c>
      <c r="AS752" t="str">
        <f t="shared" si="141"/>
        <v/>
      </c>
      <c r="AT752" t="str">
        <f t="shared" si="142"/>
        <v/>
      </c>
      <c r="AU752" t="str">
        <f t="shared" si="143"/>
        <v/>
      </c>
      <c r="AV752">
        <f t="shared" si="144"/>
        <v>0</v>
      </c>
      <c r="AW752">
        <f t="shared" si="145"/>
        <v>0</v>
      </c>
      <c r="AX752" t="str">
        <f t="shared" si="146"/>
        <v/>
      </c>
    </row>
    <row r="753" spans="40:50">
      <c r="AN753" s="120">
        <f t="shared" si="148"/>
        <v>749</v>
      </c>
      <c r="AO753" s="93" t="str">
        <f t="shared" si="147"/>
        <v/>
      </c>
      <c r="AP753" t="str">
        <f t="shared" si="138"/>
        <v/>
      </c>
      <c r="AQ753" t="str">
        <f t="shared" si="139"/>
        <v/>
      </c>
      <c r="AR753" t="str">
        <f t="shared" si="140"/>
        <v/>
      </c>
      <c r="AS753" t="str">
        <f t="shared" si="141"/>
        <v/>
      </c>
      <c r="AT753" t="str">
        <f t="shared" si="142"/>
        <v/>
      </c>
      <c r="AU753" t="str">
        <f t="shared" si="143"/>
        <v/>
      </c>
      <c r="AV753">
        <f t="shared" si="144"/>
        <v>0</v>
      </c>
      <c r="AW753">
        <f t="shared" si="145"/>
        <v>0</v>
      </c>
      <c r="AX753" t="str">
        <f t="shared" si="146"/>
        <v/>
      </c>
    </row>
    <row r="754" spans="40:50">
      <c r="AN754" s="120">
        <f t="shared" si="148"/>
        <v>750</v>
      </c>
      <c r="AO754" s="93" t="str">
        <f t="shared" si="147"/>
        <v/>
      </c>
      <c r="AP754" t="str">
        <f t="shared" si="138"/>
        <v/>
      </c>
      <c r="AQ754" t="str">
        <f t="shared" si="139"/>
        <v/>
      </c>
      <c r="AR754" t="str">
        <f t="shared" si="140"/>
        <v/>
      </c>
      <c r="AS754" t="str">
        <f t="shared" si="141"/>
        <v/>
      </c>
      <c r="AT754" t="str">
        <f t="shared" si="142"/>
        <v/>
      </c>
      <c r="AU754" t="str">
        <f t="shared" si="143"/>
        <v/>
      </c>
      <c r="AV754">
        <f t="shared" si="144"/>
        <v>0</v>
      </c>
      <c r="AW754">
        <f t="shared" si="145"/>
        <v>0</v>
      </c>
      <c r="AX754" t="str">
        <f t="shared" si="146"/>
        <v/>
      </c>
    </row>
    <row r="755" spans="40:50">
      <c r="AN755" s="120">
        <f t="shared" si="148"/>
        <v>751</v>
      </c>
      <c r="AO755" s="93" t="str">
        <f t="shared" si="147"/>
        <v/>
      </c>
      <c r="AP755" t="str">
        <f t="shared" si="138"/>
        <v/>
      </c>
      <c r="AQ755" t="str">
        <f t="shared" si="139"/>
        <v/>
      </c>
      <c r="AR755" t="str">
        <f t="shared" si="140"/>
        <v/>
      </c>
      <c r="AS755" t="str">
        <f t="shared" si="141"/>
        <v/>
      </c>
      <c r="AT755" t="str">
        <f t="shared" si="142"/>
        <v/>
      </c>
      <c r="AU755" t="str">
        <f t="shared" si="143"/>
        <v/>
      </c>
      <c r="AV755">
        <f t="shared" si="144"/>
        <v>0</v>
      </c>
      <c r="AW755">
        <f t="shared" si="145"/>
        <v>0</v>
      </c>
      <c r="AX755" t="str">
        <f t="shared" si="146"/>
        <v/>
      </c>
    </row>
    <row r="756" spans="40:50">
      <c r="AN756" s="120">
        <f t="shared" si="148"/>
        <v>752</v>
      </c>
      <c r="AO756" s="93" t="str">
        <f t="shared" si="147"/>
        <v/>
      </c>
      <c r="AP756" t="str">
        <f t="shared" si="138"/>
        <v/>
      </c>
      <c r="AQ756" t="str">
        <f t="shared" si="139"/>
        <v/>
      </c>
      <c r="AR756" t="str">
        <f t="shared" si="140"/>
        <v/>
      </c>
      <c r="AS756" t="str">
        <f t="shared" si="141"/>
        <v/>
      </c>
      <c r="AT756" t="str">
        <f t="shared" si="142"/>
        <v/>
      </c>
      <c r="AU756" t="str">
        <f t="shared" si="143"/>
        <v/>
      </c>
      <c r="AV756">
        <f t="shared" si="144"/>
        <v>0</v>
      </c>
      <c r="AW756">
        <f t="shared" si="145"/>
        <v>0</v>
      </c>
      <c r="AX756" t="str">
        <f t="shared" si="146"/>
        <v/>
      </c>
    </row>
    <row r="757" spans="40:50">
      <c r="AN757" s="120">
        <f t="shared" si="148"/>
        <v>753</v>
      </c>
      <c r="AO757" s="93" t="str">
        <f t="shared" si="147"/>
        <v/>
      </c>
      <c r="AP757" t="str">
        <f t="shared" si="138"/>
        <v/>
      </c>
      <c r="AQ757" t="str">
        <f t="shared" si="139"/>
        <v/>
      </c>
      <c r="AR757" t="str">
        <f t="shared" si="140"/>
        <v/>
      </c>
      <c r="AS757" t="str">
        <f t="shared" si="141"/>
        <v/>
      </c>
      <c r="AT757" t="str">
        <f t="shared" si="142"/>
        <v/>
      </c>
      <c r="AU757" t="str">
        <f t="shared" si="143"/>
        <v/>
      </c>
      <c r="AV757">
        <f t="shared" si="144"/>
        <v>0</v>
      </c>
      <c r="AW757">
        <f t="shared" si="145"/>
        <v>0</v>
      </c>
      <c r="AX757" t="str">
        <f t="shared" si="146"/>
        <v/>
      </c>
    </row>
    <row r="758" spans="40:50">
      <c r="AN758" s="120">
        <f t="shared" si="148"/>
        <v>754</v>
      </c>
      <c r="AO758" s="93" t="str">
        <f t="shared" si="147"/>
        <v/>
      </c>
      <c r="AP758" t="str">
        <f t="shared" si="138"/>
        <v/>
      </c>
      <c r="AQ758" t="str">
        <f t="shared" si="139"/>
        <v/>
      </c>
      <c r="AR758" t="str">
        <f t="shared" si="140"/>
        <v/>
      </c>
      <c r="AS758" t="str">
        <f t="shared" si="141"/>
        <v/>
      </c>
      <c r="AT758" t="str">
        <f t="shared" si="142"/>
        <v/>
      </c>
      <c r="AU758" t="str">
        <f t="shared" si="143"/>
        <v/>
      </c>
      <c r="AV758">
        <f t="shared" si="144"/>
        <v>0</v>
      </c>
      <c r="AW758">
        <f t="shared" si="145"/>
        <v>0</v>
      </c>
      <c r="AX758" t="str">
        <f t="shared" si="146"/>
        <v/>
      </c>
    </row>
    <row r="759" spans="40:50">
      <c r="AN759" s="120">
        <f t="shared" si="148"/>
        <v>755</v>
      </c>
      <c r="AO759" s="93" t="str">
        <f t="shared" si="147"/>
        <v/>
      </c>
      <c r="AP759" t="str">
        <f t="shared" si="138"/>
        <v/>
      </c>
      <c r="AQ759" t="str">
        <f t="shared" si="139"/>
        <v/>
      </c>
      <c r="AR759" t="str">
        <f t="shared" si="140"/>
        <v/>
      </c>
      <c r="AS759" t="str">
        <f t="shared" si="141"/>
        <v/>
      </c>
      <c r="AT759" t="str">
        <f t="shared" si="142"/>
        <v/>
      </c>
      <c r="AU759" t="str">
        <f t="shared" si="143"/>
        <v/>
      </c>
      <c r="AV759">
        <f t="shared" si="144"/>
        <v>0</v>
      </c>
      <c r="AW759">
        <f t="shared" si="145"/>
        <v>0</v>
      </c>
      <c r="AX759" t="str">
        <f t="shared" si="146"/>
        <v/>
      </c>
    </row>
    <row r="760" spans="40:50">
      <c r="AN760" s="120">
        <f t="shared" si="148"/>
        <v>756</v>
      </c>
      <c r="AO760" s="93" t="str">
        <f t="shared" si="147"/>
        <v/>
      </c>
      <c r="AP760" t="str">
        <f t="shared" si="138"/>
        <v/>
      </c>
      <c r="AQ760" t="str">
        <f t="shared" si="139"/>
        <v/>
      </c>
      <c r="AR760" t="str">
        <f t="shared" si="140"/>
        <v/>
      </c>
      <c r="AS760" t="str">
        <f t="shared" si="141"/>
        <v/>
      </c>
      <c r="AT760" t="str">
        <f t="shared" si="142"/>
        <v/>
      </c>
      <c r="AU760" t="str">
        <f t="shared" si="143"/>
        <v/>
      </c>
      <c r="AV760">
        <f t="shared" si="144"/>
        <v>0</v>
      </c>
      <c r="AW760">
        <f t="shared" si="145"/>
        <v>0</v>
      </c>
      <c r="AX760" t="str">
        <f t="shared" si="146"/>
        <v/>
      </c>
    </row>
    <row r="761" spans="40:50">
      <c r="AN761" s="120">
        <f t="shared" si="148"/>
        <v>757</v>
      </c>
      <c r="AO761" s="93" t="str">
        <f t="shared" si="147"/>
        <v/>
      </c>
      <c r="AP761" t="str">
        <f t="shared" si="138"/>
        <v/>
      </c>
      <c r="AQ761" t="str">
        <f t="shared" si="139"/>
        <v/>
      </c>
      <c r="AR761" t="str">
        <f t="shared" si="140"/>
        <v/>
      </c>
      <c r="AS761" t="str">
        <f t="shared" si="141"/>
        <v/>
      </c>
      <c r="AT761" t="str">
        <f t="shared" si="142"/>
        <v/>
      </c>
      <c r="AU761" t="str">
        <f t="shared" si="143"/>
        <v/>
      </c>
      <c r="AV761">
        <f t="shared" si="144"/>
        <v>0</v>
      </c>
      <c r="AW761">
        <f t="shared" si="145"/>
        <v>0</v>
      </c>
      <c r="AX761" t="str">
        <f t="shared" si="146"/>
        <v/>
      </c>
    </row>
    <row r="762" spans="40:50">
      <c r="AN762" s="120">
        <f t="shared" si="148"/>
        <v>758</v>
      </c>
      <c r="AO762" s="93" t="str">
        <f t="shared" si="147"/>
        <v/>
      </c>
      <c r="AP762" t="str">
        <f t="shared" si="138"/>
        <v/>
      </c>
      <c r="AQ762" t="str">
        <f t="shared" si="139"/>
        <v/>
      </c>
      <c r="AR762" t="str">
        <f t="shared" si="140"/>
        <v/>
      </c>
      <c r="AS762" t="str">
        <f t="shared" si="141"/>
        <v/>
      </c>
      <c r="AT762" t="str">
        <f t="shared" si="142"/>
        <v/>
      </c>
      <c r="AU762" t="str">
        <f t="shared" si="143"/>
        <v/>
      </c>
      <c r="AV762">
        <f t="shared" si="144"/>
        <v>0</v>
      </c>
      <c r="AW762">
        <f t="shared" si="145"/>
        <v>0</v>
      </c>
      <c r="AX762" t="str">
        <f t="shared" si="146"/>
        <v/>
      </c>
    </row>
    <row r="763" spans="40:50">
      <c r="AN763" s="120">
        <f t="shared" si="148"/>
        <v>759</v>
      </c>
      <c r="AO763" s="93" t="str">
        <f t="shared" si="147"/>
        <v/>
      </c>
      <c r="AP763" t="str">
        <f t="shared" si="138"/>
        <v/>
      </c>
      <c r="AQ763" t="str">
        <f t="shared" si="139"/>
        <v/>
      </c>
      <c r="AR763" t="str">
        <f t="shared" si="140"/>
        <v/>
      </c>
      <c r="AS763" t="str">
        <f t="shared" si="141"/>
        <v/>
      </c>
      <c r="AT763" t="str">
        <f t="shared" si="142"/>
        <v/>
      </c>
      <c r="AU763" t="str">
        <f t="shared" si="143"/>
        <v/>
      </c>
      <c r="AV763">
        <f t="shared" si="144"/>
        <v>0</v>
      </c>
      <c r="AW763">
        <f t="shared" si="145"/>
        <v>0</v>
      </c>
      <c r="AX763" t="str">
        <f t="shared" si="146"/>
        <v/>
      </c>
    </row>
    <row r="764" spans="40:50">
      <c r="AN764" s="120">
        <f t="shared" si="148"/>
        <v>760</v>
      </c>
      <c r="AO764" s="93" t="str">
        <f t="shared" si="147"/>
        <v/>
      </c>
      <c r="AP764" t="str">
        <f t="shared" si="138"/>
        <v/>
      </c>
      <c r="AQ764" t="str">
        <f t="shared" si="139"/>
        <v/>
      </c>
      <c r="AR764" t="str">
        <f t="shared" si="140"/>
        <v/>
      </c>
      <c r="AS764" t="str">
        <f t="shared" si="141"/>
        <v/>
      </c>
      <c r="AT764" t="str">
        <f t="shared" si="142"/>
        <v/>
      </c>
      <c r="AU764" t="str">
        <f t="shared" si="143"/>
        <v/>
      </c>
      <c r="AV764">
        <f t="shared" si="144"/>
        <v>0</v>
      </c>
      <c r="AW764">
        <f t="shared" si="145"/>
        <v>0</v>
      </c>
      <c r="AX764" t="str">
        <f t="shared" si="146"/>
        <v/>
      </c>
    </row>
    <row r="765" spans="40:50">
      <c r="AN765" s="120">
        <f t="shared" si="148"/>
        <v>761</v>
      </c>
      <c r="AO765" s="93" t="str">
        <f t="shared" si="147"/>
        <v/>
      </c>
      <c r="AP765" t="str">
        <f t="shared" si="138"/>
        <v/>
      </c>
      <c r="AQ765" t="str">
        <f t="shared" si="139"/>
        <v/>
      </c>
      <c r="AR765" t="str">
        <f t="shared" si="140"/>
        <v/>
      </c>
      <c r="AS765" t="str">
        <f t="shared" si="141"/>
        <v/>
      </c>
      <c r="AT765" t="str">
        <f t="shared" si="142"/>
        <v/>
      </c>
      <c r="AU765" t="str">
        <f t="shared" si="143"/>
        <v/>
      </c>
      <c r="AV765">
        <f t="shared" si="144"/>
        <v>0</v>
      </c>
      <c r="AW765">
        <f t="shared" si="145"/>
        <v>0</v>
      </c>
      <c r="AX765" t="str">
        <f t="shared" si="146"/>
        <v/>
      </c>
    </row>
    <row r="766" spans="40:50">
      <c r="AN766" s="120">
        <f t="shared" si="148"/>
        <v>762</v>
      </c>
      <c r="AO766" s="93" t="str">
        <f t="shared" si="147"/>
        <v/>
      </c>
      <c r="AP766" t="str">
        <f t="shared" si="138"/>
        <v/>
      </c>
      <c r="AQ766" t="str">
        <f t="shared" si="139"/>
        <v/>
      </c>
      <c r="AR766" t="str">
        <f t="shared" si="140"/>
        <v/>
      </c>
      <c r="AS766" t="str">
        <f t="shared" si="141"/>
        <v/>
      </c>
      <c r="AT766" t="str">
        <f t="shared" si="142"/>
        <v/>
      </c>
      <c r="AU766" t="str">
        <f t="shared" si="143"/>
        <v/>
      </c>
      <c r="AV766">
        <f t="shared" si="144"/>
        <v>0</v>
      </c>
      <c r="AW766">
        <f t="shared" si="145"/>
        <v>0</v>
      </c>
      <c r="AX766" t="str">
        <f t="shared" si="146"/>
        <v/>
      </c>
    </row>
    <row r="767" spans="40:50">
      <c r="AN767" s="120">
        <f t="shared" si="148"/>
        <v>763</v>
      </c>
      <c r="AO767" s="93" t="str">
        <f t="shared" si="147"/>
        <v/>
      </c>
      <c r="AP767" t="str">
        <f t="shared" si="138"/>
        <v/>
      </c>
      <c r="AQ767" t="str">
        <f t="shared" si="139"/>
        <v/>
      </c>
      <c r="AR767" t="str">
        <f t="shared" si="140"/>
        <v/>
      </c>
      <c r="AS767" t="str">
        <f t="shared" si="141"/>
        <v/>
      </c>
      <c r="AT767" t="str">
        <f t="shared" si="142"/>
        <v/>
      </c>
      <c r="AU767" t="str">
        <f t="shared" si="143"/>
        <v/>
      </c>
      <c r="AV767">
        <f t="shared" si="144"/>
        <v>0</v>
      </c>
      <c r="AW767">
        <f t="shared" si="145"/>
        <v>0</v>
      </c>
      <c r="AX767" t="str">
        <f t="shared" si="146"/>
        <v/>
      </c>
    </row>
    <row r="768" spans="40:50">
      <c r="AN768" s="120">
        <f t="shared" si="148"/>
        <v>764</v>
      </c>
      <c r="AO768" s="93" t="str">
        <f t="shared" si="147"/>
        <v/>
      </c>
      <c r="AP768" t="str">
        <f t="shared" si="138"/>
        <v/>
      </c>
      <c r="AQ768" t="str">
        <f t="shared" si="139"/>
        <v/>
      </c>
      <c r="AR768" t="str">
        <f t="shared" si="140"/>
        <v/>
      </c>
      <c r="AS768" t="str">
        <f t="shared" si="141"/>
        <v/>
      </c>
      <c r="AT768" t="str">
        <f t="shared" si="142"/>
        <v/>
      </c>
      <c r="AU768" t="str">
        <f t="shared" si="143"/>
        <v/>
      </c>
      <c r="AV768">
        <f t="shared" si="144"/>
        <v>0</v>
      </c>
      <c r="AW768">
        <f t="shared" si="145"/>
        <v>0</v>
      </c>
      <c r="AX768" t="str">
        <f t="shared" si="146"/>
        <v/>
      </c>
    </row>
    <row r="769" spans="40:50">
      <c r="AN769" s="120">
        <f t="shared" si="148"/>
        <v>765</v>
      </c>
      <c r="AO769" s="93" t="str">
        <f t="shared" si="147"/>
        <v/>
      </c>
      <c r="AP769" t="str">
        <f t="shared" si="138"/>
        <v/>
      </c>
      <c r="AQ769" t="str">
        <f t="shared" si="139"/>
        <v/>
      </c>
      <c r="AR769" t="str">
        <f t="shared" si="140"/>
        <v/>
      </c>
      <c r="AS769" t="str">
        <f t="shared" si="141"/>
        <v/>
      </c>
      <c r="AT769" t="str">
        <f t="shared" si="142"/>
        <v/>
      </c>
      <c r="AU769" t="str">
        <f t="shared" si="143"/>
        <v/>
      </c>
      <c r="AV769">
        <f t="shared" si="144"/>
        <v>0</v>
      </c>
      <c r="AW769">
        <f t="shared" si="145"/>
        <v>0</v>
      </c>
      <c r="AX769" t="str">
        <f t="shared" si="146"/>
        <v/>
      </c>
    </row>
    <row r="770" spans="40:50">
      <c r="AN770" s="120">
        <f t="shared" si="148"/>
        <v>766</v>
      </c>
      <c r="AO770" s="93" t="str">
        <f t="shared" si="147"/>
        <v/>
      </c>
      <c r="AP770" t="str">
        <f t="shared" si="138"/>
        <v/>
      </c>
      <c r="AQ770" t="str">
        <f t="shared" si="139"/>
        <v/>
      </c>
      <c r="AR770" t="str">
        <f t="shared" si="140"/>
        <v/>
      </c>
      <c r="AS770" t="str">
        <f t="shared" si="141"/>
        <v/>
      </c>
      <c r="AT770" t="str">
        <f t="shared" si="142"/>
        <v/>
      </c>
      <c r="AU770" t="str">
        <f t="shared" si="143"/>
        <v/>
      </c>
      <c r="AV770">
        <f t="shared" si="144"/>
        <v>0</v>
      </c>
      <c r="AW770">
        <f t="shared" si="145"/>
        <v>0</v>
      </c>
      <c r="AX770" t="str">
        <f t="shared" si="146"/>
        <v/>
      </c>
    </row>
    <row r="771" spans="40:50">
      <c r="AN771" s="120">
        <f t="shared" si="148"/>
        <v>767</v>
      </c>
      <c r="AO771" s="93" t="str">
        <f t="shared" si="147"/>
        <v/>
      </c>
      <c r="AP771" t="str">
        <f t="shared" si="138"/>
        <v/>
      </c>
      <c r="AQ771" t="str">
        <f t="shared" si="139"/>
        <v/>
      </c>
      <c r="AR771" t="str">
        <f t="shared" si="140"/>
        <v/>
      </c>
      <c r="AS771" t="str">
        <f t="shared" si="141"/>
        <v/>
      </c>
      <c r="AT771" t="str">
        <f t="shared" si="142"/>
        <v/>
      </c>
      <c r="AU771" t="str">
        <f t="shared" si="143"/>
        <v/>
      </c>
      <c r="AV771">
        <f t="shared" si="144"/>
        <v>0</v>
      </c>
      <c r="AW771">
        <f t="shared" si="145"/>
        <v>0</v>
      </c>
      <c r="AX771" t="str">
        <f t="shared" si="146"/>
        <v/>
      </c>
    </row>
    <row r="772" spans="40:50">
      <c r="AN772" s="120">
        <f t="shared" si="148"/>
        <v>768</v>
      </c>
      <c r="AO772" s="93" t="str">
        <f t="shared" si="147"/>
        <v/>
      </c>
      <c r="AP772" t="str">
        <f t="shared" si="138"/>
        <v/>
      </c>
      <c r="AQ772" t="str">
        <f t="shared" si="139"/>
        <v/>
      </c>
      <c r="AR772" t="str">
        <f t="shared" si="140"/>
        <v/>
      </c>
      <c r="AS772" t="str">
        <f t="shared" si="141"/>
        <v/>
      </c>
      <c r="AT772" t="str">
        <f t="shared" si="142"/>
        <v/>
      </c>
      <c r="AU772" t="str">
        <f t="shared" si="143"/>
        <v/>
      </c>
      <c r="AV772">
        <f t="shared" si="144"/>
        <v>0</v>
      </c>
      <c r="AW772">
        <f t="shared" si="145"/>
        <v>0</v>
      </c>
      <c r="AX772" t="str">
        <f t="shared" si="146"/>
        <v/>
      </c>
    </row>
    <row r="773" spans="40:50">
      <c r="AN773" s="120">
        <f t="shared" si="148"/>
        <v>769</v>
      </c>
      <c r="AO773" s="93" t="str">
        <f t="shared" si="147"/>
        <v/>
      </c>
      <c r="AP773" t="str">
        <f t="shared" ref="AP773:AP836" si="149">IFERROR(IF($AP$3=1,MAX(AO773-$AJ$4,0),IF($AP$3=2,MAX($AJ$4-AO773,0),IF($AP$3=3,AO773,0))),"")</f>
        <v/>
      </c>
      <c r="AQ773" t="str">
        <f t="shared" ref="AQ773:AQ836" si="150">IFERROR(IF($AQ$3=1,AP773*1,IF($AQ$3=2,AP773*-1,0)),"")</f>
        <v/>
      </c>
      <c r="AR773" t="str">
        <f t="shared" ref="AR773:AR836" si="151">IFERROR(IF($AR$3=1,MAX(AO773-$AJ$5,0),IF($AR$3=2,MAX($AJ$5-AO773,0),IF($AR$3=3,AO773,0))),"")</f>
        <v/>
      </c>
      <c r="AS773" t="str">
        <f t="shared" ref="AS773:AS836" si="152">IFERROR(IF($AS$3=1,AR773*1,IF($AS$3=2,AR773*-1,0)),"")</f>
        <v/>
      </c>
      <c r="AT773" t="str">
        <f t="shared" ref="AT773:AT836" si="153">IFERROR(IF($AT$3=1,MAX(AO773-$AJ$6,0),IF($AT$3=2,MAX($AJ$6-AO773,0),IF($AT$3=3,AS773,0))),"")</f>
        <v/>
      </c>
      <c r="AU773" t="str">
        <f t="shared" ref="AU773:AU836" si="154">IFERROR(IF($AU$3=1,AT773*1,IF($AU$3=2,AT773*-1,0)),"")</f>
        <v/>
      </c>
      <c r="AV773">
        <f t="shared" ref="AV773:AV836" si="155">IFERROR(IF($AV$3=1,MAX(AO773-$AJ$7,0),IF($AV$3=2,MAX($AJ$7-AO773,0),IF($AV$3=3,AO773,0))),"")</f>
        <v>0</v>
      </c>
      <c r="AW773">
        <f t="shared" ref="AW773:AW836" si="156">IFERROR(IF($AW$3=1,AV773*1,IF($AW$3=2,AV773*-1,0)),"")</f>
        <v>0</v>
      </c>
      <c r="AX773" t="str">
        <f t="shared" ref="AX773:AX836" si="157">IF(OR(AQ773="",AS773="",AU773="",AW773=""),"",SUM(AQ773,AS773,AU773,AW773))</f>
        <v/>
      </c>
    </row>
    <row r="774" spans="40:50">
      <c r="AN774" s="120">
        <f t="shared" si="148"/>
        <v>770</v>
      </c>
      <c r="AO774" s="93" t="str">
        <f t="shared" ref="AO774:AO837" si="158">IF($AO$4+AN774*$AM$7&gt;$AM$5,"",$AO$4+AN774*$AM$7)</f>
        <v/>
      </c>
      <c r="AP774" t="str">
        <f t="shared" si="149"/>
        <v/>
      </c>
      <c r="AQ774" t="str">
        <f t="shared" si="150"/>
        <v/>
      </c>
      <c r="AR774" t="str">
        <f t="shared" si="151"/>
        <v/>
      </c>
      <c r="AS774" t="str">
        <f t="shared" si="152"/>
        <v/>
      </c>
      <c r="AT774" t="str">
        <f t="shared" si="153"/>
        <v/>
      </c>
      <c r="AU774" t="str">
        <f t="shared" si="154"/>
        <v/>
      </c>
      <c r="AV774">
        <f t="shared" si="155"/>
        <v>0</v>
      </c>
      <c r="AW774">
        <f t="shared" si="156"/>
        <v>0</v>
      </c>
      <c r="AX774" t="str">
        <f t="shared" si="157"/>
        <v/>
      </c>
    </row>
    <row r="775" spans="40:50">
      <c r="AN775" s="120">
        <f t="shared" ref="AN775:AN838" si="159">AN774+1</f>
        <v>771</v>
      </c>
      <c r="AO775" s="93" t="str">
        <f t="shared" si="158"/>
        <v/>
      </c>
      <c r="AP775" t="str">
        <f t="shared" si="149"/>
        <v/>
      </c>
      <c r="AQ775" t="str">
        <f t="shared" si="150"/>
        <v/>
      </c>
      <c r="AR775" t="str">
        <f t="shared" si="151"/>
        <v/>
      </c>
      <c r="AS775" t="str">
        <f t="shared" si="152"/>
        <v/>
      </c>
      <c r="AT775" t="str">
        <f t="shared" si="153"/>
        <v/>
      </c>
      <c r="AU775" t="str">
        <f t="shared" si="154"/>
        <v/>
      </c>
      <c r="AV775">
        <f t="shared" si="155"/>
        <v>0</v>
      </c>
      <c r="AW775">
        <f t="shared" si="156"/>
        <v>0</v>
      </c>
      <c r="AX775" t="str">
        <f t="shared" si="157"/>
        <v/>
      </c>
    </row>
    <row r="776" spans="40:50">
      <c r="AN776" s="120">
        <f t="shared" si="159"/>
        <v>772</v>
      </c>
      <c r="AO776" s="93" t="str">
        <f t="shared" si="158"/>
        <v/>
      </c>
      <c r="AP776" t="str">
        <f t="shared" si="149"/>
        <v/>
      </c>
      <c r="AQ776" t="str">
        <f t="shared" si="150"/>
        <v/>
      </c>
      <c r="AR776" t="str">
        <f t="shared" si="151"/>
        <v/>
      </c>
      <c r="AS776" t="str">
        <f t="shared" si="152"/>
        <v/>
      </c>
      <c r="AT776" t="str">
        <f t="shared" si="153"/>
        <v/>
      </c>
      <c r="AU776" t="str">
        <f t="shared" si="154"/>
        <v/>
      </c>
      <c r="AV776">
        <f t="shared" si="155"/>
        <v>0</v>
      </c>
      <c r="AW776">
        <f t="shared" si="156"/>
        <v>0</v>
      </c>
      <c r="AX776" t="str">
        <f t="shared" si="157"/>
        <v/>
      </c>
    </row>
    <row r="777" spans="40:50">
      <c r="AN777" s="120">
        <f t="shared" si="159"/>
        <v>773</v>
      </c>
      <c r="AO777" s="93" t="str">
        <f t="shared" si="158"/>
        <v/>
      </c>
      <c r="AP777" t="str">
        <f t="shared" si="149"/>
        <v/>
      </c>
      <c r="AQ777" t="str">
        <f t="shared" si="150"/>
        <v/>
      </c>
      <c r="AR777" t="str">
        <f t="shared" si="151"/>
        <v/>
      </c>
      <c r="AS777" t="str">
        <f t="shared" si="152"/>
        <v/>
      </c>
      <c r="AT777" t="str">
        <f t="shared" si="153"/>
        <v/>
      </c>
      <c r="AU777" t="str">
        <f t="shared" si="154"/>
        <v/>
      </c>
      <c r="AV777">
        <f t="shared" si="155"/>
        <v>0</v>
      </c>
      <c r="AW777">
        <f t="shared" si="156"/>
        <v>0</v>
      </c>
      <c r="AX777" t="str">
        <f t="shared" si="157"/>
        <v/>
      </c>
    </row>
    <row r="778" spans="40:50">
      <c r="AN778" s="120">
        <f t="shared" si="159"/>
        <v>774</v>
      </c>
      <c r="AO778" s="93" t="str">
        <f t="shared" si="158"/>
        <v/>
      </c>
      <c r="AP778" t="str">
        <f t="shared" si="149"/>
        <v/>
      </c>
      <c r="AQ778" t="str">
        <f t="shared" si="150"/>
        <v/>
      </c>
      <c r="AR778" t="str">
        <f t="shared" si="151"/>
        <v/>
      </c>
      <c r="AS778" t="str">
        <f t="shared" si="152"/>
        <v/>
      </c>
      <c r="AT778" t="str">
        <f t="shared" si="153"/>
        <v/>
      </c>
      <c r="AU778" t="str">
        <f t="shared" si="154"/>
        <v/>
      </c>
      <c r="AV778">
        <f t="shared" si="155"/>
        <v>0</v>
      </c>
      <c r="AW778">
        <f t="shared" si="156"/>
        <v>0</v>
      </c>
      <c r="AX778" t="str">
        <f t="shared" si="157"/>
        <v/>
      </c>
    </row>
    <row r="779" spans="40:50">
      <c r="AN779" s="120">
        <f t="shared" si="159"/>
        <v>775</v>
      </c>
      <c r="AO779" s="93" t="str">
        <f t="shared" si="158"/>
        <v/>
      </c>
      <c r="AP779" t="str">
        <f t="shared" si="149"/>
        <v/>
      </c>
      <c r="AQ779" t="str">
        <f t="shared" si="150"/>
        <v/>
      </c>
      <c r="AR779" t="str">
        <f t="shared" si="151"/>
        <v/>
      </c>
      <c r="AS779" t="str">
        <f t="shared" si="152"/>
        <v/>
      </c>
      <c r="AT779" t="str">
        <f t="shared" si="153"/>
        <v/>
      </c>
      <c r="AU779" t="str">
        <f t="shared" si="154"/>
        <v/>
      </c>
      <c r="AV779">
        <f t="shared" si="155"/>
        <v>0</v>
      </c>
      <c r="AW779">
        <f t="shared" si="156"/>
        <v>0</v>
      </c>
      <c r="AX779" t="str">
        <f t="shared" si="157"/>
        <v/>
      </c>
    </row>
    <row r="780" spans="40:50">
      <c r="AN780" s="120">
        <f t="shared" si="159"/>
        <v>776</v>
      </c>
      <c r="AO780" s="93" t="str">
        <f t="shared" si="158"/>
        <v/>
      </c>
      <c r="AP780" t="str">
        <f t="shared" si="149"/>
        <v/>
      </c>
      <c r="AQ780" t="str">
        <f t="shared" si="150"/>
        <v/>
      </c>
      <c r="AR780" t="str">
        <f t="shared" si="151"/>
        <v/>
      </c>
      <c r="AS780" t="str">
        <f t="shared" si="152"/>
        <v/>
      </c>
      <c r="AT780" t="str">
        <f t="shared" si="153"/>
        <v/>
      </c>
      <c r="AU780" t="str">
        <f t="shared" si="154"/>
        <v/>
      </c>
      <c r="AV780">
        <f t="shared" si="155"/>
        <v>0</v>
      </c>
      <c r="AW780">
        <f t="shared" si="156"/>
        <v>0</v>
      </c>
      <c r="AX780" t="str">
        <f t="shared" si="157"/>
        <v/>
      </c>
    </row>
    <row r="781" spans="40:50">
      <c r="AN781" s="120">
        <f t="shared" si="159"/>
        <v>777</v>
      </c>
      <c r="AO781" s="93" t="str">
        <f t="shared" si="158"/>
        <v/>
      </c>
      <c r="AP781" t="str">
        <f t="shared" si="149"/>
        <v/>
      </c>
      <c r="AQ781" t="str">
        <f t="shared" si="150"/>
        <v/>
      </c>
      <c r="AR781" t="str">
        <f t="shared" si="151"/>
        <v/>
      </c>
      <c r="AS781" t="str">
        <f t="shared" si="152"/>
        <v/>
      </c>
      <c r="AT781" t="str">
        <f t="shared" si="153"/>
        <v/>
      </c>
      <c r="AU781" t="str">
        <f t="shared" si="154"/>
        <v/>
      </c>
      <c r="AV781">
        <f t="shared" si="155"/>
        <v>0</v>
      </c>
      <c r="AW781">
        <f t="shared" si="156"/>
        <v>0</v>
      </c>
      <c r="AX781" t="str">
        <f t="shared" si="157"/>
        <v/>
      </c>
    </row>
    <row r="782" spans="40:50">
      <c r="AN782" s="120">
        <f t="shared" si="159"/>
        <v>778</v>
      </c>
      <c r="AO782" s="93" t="str">
        <f t="shared" si="158"/>
        <v/>
      </c>
      <c r="AP782" t="str">
        <f t="shared" si="149"/>
        <v/>
      </c>
      <c r="AQ782" t="str">
        <f t="shared" si="150"/>
        <v/>
      </c>
      <c r="AR782" t="str">
        <f t="shared" si="151"/>
        <v/>
      </c>
      <c r="AS782" t="str">
        <f t="shared" si="152"/>
        <v/>
      </c>
      <c r="AT782" t="str">
        <f t="shared" si="153"/>
        <v/>
      </c>
      <c r="AU782" t="str">
        <f t="shared" si="154"/>
        <v/>
      </c>
      <c r="AV782">
        <f t="shared" si="155"/>
        <v>0</v>
      </c>
      <c r="AW782">
        <f t="shared" si="156"/>
        <v>0</v>
      </c>
      <c r="AX782" t="str">
        <f t="shared" si="157"/>
        <v/>
      </c>
    </row>
    <row r="783" spans="40:50">
      <c r="AN783" s="120">
        <f t="shared" si="159"/>
        <v>779</v>
      </c>
      <c r="AO783" s="93" t="str">
        <f t="shared" si="158"/>
        <v/>
      </c>
      <c r="AP783" t="str">
        <f t="shared" si="149"/>
        <v/>
      </c>
      <c r="AQ783" t="str">
        <f t="shared" si="150"/>
        <v/>
      </c>
      <c r="AR783" t="str">
        <f t="shared" si="151"/>
        <v/>
      </c>
      <c r="AS783" t="str">
        <f t="shared" si="152"/>
        <v/>
      </c>
      <c r="AT783" t="str">
        <f t="shared" si="153"/>
        <v/>
      </c>
      <c r="AU783" t="str">
        <f t="shared" si="154"/>
        <v/>
      </c>
      <c r="AV783">
        <f t="shared" si="155"/>
        <v>0</v>
      </c>
      <c r="AW783">
        <f t="shared" si="156"/>
        <v>0</v>
      </c>
      <c r="AX783" t="str">
        <f t="shared" si="157"/>
        <v/>
      </c>
    </row>
    <row r="784" spans="40:50">
      <c r="AN784" s="120">
        <f t="shared" si="159"/>
        <v>780</v>
      </c>
      <c r="AO784" s="93" t="str">
        <f t="shared" si="158"/>
        <v/>
      </c>
      <c r="AP784" t="str">
        <f t="shared" si="149"/>
        <v/>
      </c>
      <c r="AQ784" t="str">
        <f t="shared" si="150"/>
        <v/>
      </c>
      <c r="AR784" t="str">
        <f t="shared" si="151"/>
        <v/>
      </c>
      <c r="AS784" t="str">
        <f t="shared" si="152"/>
        <v/>
      </c>
      <c r="AT784" t="str">
        <f t="shared" si="153"/>
        <v/>
      </c>
      <c r="AU784" t="str">
        <f t="shared" si="154"/>
        <v/>
      </c>
      <c r="AV784">
        <f t="shared" si="155"/>
        <v>0</v>
      </c>
      <c r="AW784">
        <f t="shared" si="156"/>
        <v>0</v>
      </c>
      <c r="AX784" t="str">
        <f t="shared" si="157"/>
        <v/>
      </c>
    </row>
    <row r="785" spans="40:50">
      <c r="AN785" s="120">
        <f t="shared" si="159"/>
        <v>781</v>
      </c>
      <c r="AO785" s="93" t="str">
        <f t="shared" si="158"/>
        <v/>
      </c>
      <c r="AP785" t="str">
        <f t="shared" si="149"/>
        <v/>
      </c>
      <c r="AQ785" t="str">
        <f t="shared" si="150"/>
        <v/>
      </c>
      <c r="AR785" t="str">
        <f t="shared" si="151"/>
        <v/>
      </c>
      <c r="AS785" t="str">
        <f t="shared" si="152"/>
        <v/>
      </c>
      <c r="AT785" t="str">
        <f t="shared" si="153"/>
        <v/>
      </c>
      <c r="AU785" t="str">
        <f t="shared" si="154"/>
        <v/>
      </c>
      <c r="AV785">
        <f t="shared" si="155"/>
        <v>0</v>
      </c>
      <c r="AW785">
        <f t="shared" si="156"/>
        <v>0</v>
      </c>
      <c r="AX785" t="str">
        <f t="shared" si="157"/>
        <v/>
      </c>
    </row>
    <row r="786" spans="40:50">
      <c r="AN786" s="120">
        <f t="shared" si="159"/>
        <v>782</v>
      </c>
      <c r="AO786" s="93" t="str">
        <f t="shared" si="158"/>
        <v/>
      </c>
      <c r="AP786" t="str">
        <f t="shared" si="149"/>
        <v/>
      </c>
      <c r="AQ786" t="str">
        <f t="shared" si="150"/>
        <v/>
      </c>
      <c r="AR786" t="str">
        <f t="shared" si="151"/>
        <v/>
      </c>
      <c r="AS786" t="str">
        <f t="shared" si="152"/>
        <v/>
      </c>
      <c r="AT786" t="str">
        <f t="shared" si="153"/>
        <v/>
      </c>
      <c r="AU786" t="str">
        <f t="shared" si="154"/>
        <v/>
      </c>
      <c r="AV786">
        <f t="shared" si="155"/>
        <v>0</v>
      </c>
      <c r="AW786">
        <f t="shared" si="156"/>
        <v>0</v>
      </c>
      <c r="AX786" t="str">
        <f t="shared" si="157"/>
        <v/>
      </c>
    </row>
    <row r="787" spans="40:50">
      <c r="AN787" s="120">
        <f t="shared" si="159"/>
        <v>783</v>
      </c>
      <c r="AO787" s="93" t="str">
        <f t="shared" si="158"/>
        <v/>
      </c>
      <c r="AP787" t="str">
        <f t="shared" si="149"/>
        <v/>
      </c>
      <c r="AQ787" t="str">
        <f t="shared" si="150"/>
        <v/>
      </c>
      <c r="AR787" t="str">
        <f t="shared" si="151"/>
        <v/>
      </c>
      <c r="AS787" t="str">
        <f t="shared" si="152"/>
        <v/>
      </c>
      <c r="AT787" t="str">
        <f t="shared" si="153"/>
        <v/>
      </c>
      <c r="AU787" t="str">
        <f t="shared" si="154"/>
        <v/>
      </c>
      <c r="AV787">
        <f t="shared" si="155"/>
        <v>0</v>
      </c>
      <c r="AW787">
        <f t="shared" si="156"/>
        <v>0</v>
      </c>
      <c r="AX787" t="str">
        <f t="shared" si="157"/>
        <v/>
      </c>
    </row>
    <row r="788" spans="40:50">
      <c r="AN788" s="120">
        <f t="shared" si="159"/>
        <v>784</v>
      </c>
      <c r="AO788" s="93" t="str">
        <f t="shared" si="158"/>
        <v/>
      </c>
      <c r="AP788" t="str">
        <f t="shared" si="149"/>
        <v/>
      </c>
      <c r="AQ788" t="str">
        <f t="shared" si="150"/>
        <v/>
      </c>
      <c r="AR788" t="str">
        <f t="shared" si="151"/>
        <v/>
      </c>
      <c r="AS788" t="str">
        <f t="shared" si="152"/>
        <v/>
      </c>
      <c r="AT788" t="str">
        <f t="shared" si="153"/>
        <v/>
      </c>
      <c r="AU788" t="str">
        <f t="shared" si="154"/>
        <v/>
      </c>
      <c r="AV788">
        <f t="shared" si="155"/>
        <v>0</v>
      </c>
      <c r="AW788">
        <f t="shared" si="156"/>
        <v>0</v>
      </c>
      <c r="AX788" t="str">
        <f t="shared" si="157"/>
        <v/>
      </c>
    </row>
    <row r="789" spans="40:50">
      <c r="AN789" s="120">
        <f t="shared" si="159"/>
        <v>785</v>
      </c>
      <c r="AO789" s="93" t="str">
        <f t="shared" si="158"/>
        <v/>
      </c>
      <c r="AP789" t="str">
        <f t="shared" si="149"/>
        <v/>
      </c>
      <c r="AQ789" t="str">
        <f t="shared" si="150"/>
        <v/>
      </c>
      <c r="AR789" t="str">
        <f t="shared" si="151"/>
        <v/>
      </c>
      <c r="AS789" t="str">
        <f t="shared" si="152"/>
        <v/>
      </c>
      <c r="AT789" t="str">
        <f t="shared" si="153"/>
        <v/>
      </c>
      <c r="AU789" t="str">
        <f t="shared" si="154"/>
        <v/>
      </c>
      <c r="AV789">
        <f t="shared" si="155"/>
        <v>0</v>
      </c>
      <c r="AW789">
        <f t="shared" si="156"/>
        <v>0</v>
      </c>
      <c r="AX789" t="str">
        <f t="shared" si="157"/>
        <v/>
      </c>
    </row>
    <row r="790" spans="40:50">
      <c r="AN790" s="120">
        <f t="shared" si="159"/>
        <v>786</v>
      </c>
      <c r="AO790" s="93" t="str">
        <f t="shared" si="158"/>
        <v/>
      </c>
      <c r="AP790" t="str">
        <f t="shared" si="149"/>
        <v/>
      </c>
      <c r="AQ790" t="str">
        <f t="shared" si="150"/>
        <v/>
      </c>
      <c r="AR790" t="str">
        <f t="shared" si="151"/>
        <v/>
      </c>
      <c r="AS790" t="str">
        <f t="shared" si="152"/>
        <v/>
      </c>
      <c r="AT790" t="str">
        <f t="shared" si="153"/>
        <v/>
      </c>
      <c r="AU790" t="str">
        <f t="shared" si="154"/>
        <v/>
      </c>
      <c r="AV790">
        <f t="shared" si="155"/>
        <v>0</v>
      </c>
      <c r="AW790">
        <f t="shared" si="156"/>
        <v>0</v>
      </c>
      <c r="AX790" t="str">
        <f t="shared" si="157"/>
        <v/>
      </c>
    </row>
    <row r="791" spans="40:50">
      <c r="AN791" s="120">
        <f t="shared" si="159"/>
        <v>787</v>
      </c>
      <c r="AO791" s="93" t="str">
        <f t="shared" si="158"/>
        <v/>
      </c>
      <c r="AP791" t="str">
        <f t="shared" si="149"/>
        <v/>
      </c>
      <c r="AQ791" t="str">
        <f t="shared" si="150"/>
        <v/>
      </c>
      <c r="AR791" t="str">
        <f t="shared" si="151"/>
        <v/>
      </c>
      <c r="AS791" t="str">
        <f t="shared" si="152"/>
        <v/>
      </c>
      <c r="AT791" t="str">
        <f t="shared" si="153"/>
        <v/>
      </c>
      <c r="AU791" t="str">
        <f t="shared" si="154"/>
        <v/>
      </c>
      <c r="AV791">
        <f t="shared" si="155"/>
        <v>0</v>
      </c>
      <c r="AW791">
        <f t="shared" si="156"/>
        <v>0</v>
      </c>
      <c r="AX791" t="str">
        <f t="shared" si="157"/>
        <v/>
      </c>
    </row>
    <row r="792" spans="40:50">
      <c r="AN792" s="120">
        <f t="shared" si="159"/>
        <v>788</v>
      </c>
      <c r="AO792" s="93" t="str">
        <f t="shared" si="158"/>
        <v/>
      </c>
      <c r="AP792" t="str">
        <f t="shared" si="149"/>
        <v/>
      </c>
      <c r="AQ792" t="str">
        <f t="shared" si="150"/>
        <v/>
      </c>
      <c r="AR792" t="str">
        <f t="shared" si="151"/>
        <v/>
      </c>
      <c r="AS792" t="str">
        <f t="shared" si="152"/>
        <v/>
      </c>
      <c r="AT792" t="str">
        <f t="shared" si="153"/>
        <v/>
      </c>
      <c r="AU792" t="str">
        <f t="shared" si="154"/>
        <v/>
      </c>
      <c r="AV792">
        <f t="shared" si="155"/>
        <v>0</v>
      </c>
      <c r="AW792">
        <f t="shared" si="156"/>
        <v>0</v>
      </c>
      <c r="AX792" t="str">
        <f t="shared" si="157"/>
        <v/>
      </c>
    </row>
    <row r="793" spans="40:50">
      <c r="AN793" s="120">
        <f t="shared" si="159"/>
        <v>789</v>
      </c>
      <c r="AO793" s="93" t="str">
        <f t="shared" si="158"/>
        <v/>
      </c>
      <c r="AP793" t="str">
        <f t="shared" si="149"/>
        <v/>
      </c>
      <c r="AQ793" t="str">
        <f t="shared" si="150"/>
        <v/>
      </c>
      <c r="AR793" t="str">
        <f t="shared" si="151"/>
        <v/>
      </c>
      <c r="AS793" t="str">
        <f t="shared" si="152"/>
        <v/>
      </c>
      <c r="AT793" t="str">
        <f t="shared" si="153"/>
        <v/>
      </c>
      <c r="AU793" t="str">
        <f t="shared" si="154"/>
        <v/>
      </c>
      <c r="AV793">
        <f t="shared" si="155"/>
        <v>0</v>
      </c>
      <c r="AW793">
        <f t="shared" si="156"/>
        <v>0</v>
      </c>
      <c r="AX793" t="str">
        <f t="shared" si="157"/>
        <v/>
      </c>
    </row>
    <row r="794" spans="40:50">
      <c r="AN794" s="120">
        <f t="shared" si="159"/>
        <v>790</v>
      </c>
      <c r="AO794" s="93" t="str">
        <f t="shared" si="158"/>
        <v/>
      </c>
      <c r="AP794" t="str">
        <f t="shared" si="149"/>
        <v/>
      </c>
      <c r="AQ794" t="str">
        <f t="shared" si="150"/>
        <v/>
      </c>
      <c r="AR794" t="str">
        <f t="shared" si="151"/>
        <v/>
      </c>
      <c r="AS794" t="str">
        <f t="shared" si="152"/>
        <v/>
      </c>
      <c r="AT794" t="str">
        <f t="shared" si="153"/>
        <v/>
      </c>
      <c r="AU794" t="str">
        <f t="shared" si="154"/>
        <v/>
      </c>
      <c r="AV794">
        <f t="shared" si="155"/>
        <v>0</v>
      </c>
      <c r="AW794">
        <f t="shared" si="156"/>
        <v>0</v>
      </c>
      <c r="AX794" t="str">
        <f t="shared" si="157"/>
        <v/>
      </c>
    </row>
    <row r="795" spans="40:50">
      <c r="AN795" s="120">
        <f t="shared" si="159"/>
        <v>791</v>
      </c>
      <c r="AO795" s="93" t="str">
        <f t="shared" si="158"/>
        <v/>
      </c>
      <c r="AP795" t="str">
        <f t="shared" si="149"/>
        <v/>
      </c>
      <c r="AQ795" t="str">
        <f t="shared" si="150"/>
        <v/>
      </c>
      <c r="AR795" t="str">
        <f t="shared" si="151"/>
        <v/>
      </c>
      <c r="AS795" t="str">
        <f t="shared" si="152"/>
        <v/>
      </c>
      <c r="AT795" t="str">
        <f t="shared" si="153"/>
        <v/>
      </c>
      <c r="AU795" t="str">
        <f t="shared" si="154"/>
        <v/>
      </c>
      <c r="AV795">
        <f t="shared" si="155"/>
        <v>0</v>
      </c>
      <c r="AW795">
        <f t="shared" si="156"/>
        <v>0</v>
      </c>
      <c r="AX795" t="str">
        <f t="shared" si="157"/>
        <v/>
      </c>
    </row>
    <row r="796" spans="40:50">
      <c r="AN796" s="120">
        <f t="shared" si="159"/>
        <v>792</v>
      </c>
      <c r="AO796" s="93" t="str">
        <f t="shared" si="158"/>
        <v/>
      </c>
      <c r="AP796" t="str">
        <f t="shared" si="149"/>
        <v/>
      </c>
      <c r="AQ796" t="str">
        <f t="shared" si="150"/>
        <v/>
      </c>
      <c r="AR796" t="str">
        <f t="shared" si="151"/>
        <v/>
      </c>
      <c r="AS796" t="str">
        <f t="shared" si="152"/>
        <v/>
      </c>
      <c r="AT796" t="str">
        <f t="shared" si="153"/>
        <v/>
      </c>
      <c r="AU796" t="str">
        <f t="shared" si="154"/>
        <v/>
      </c>
      <c r="AV796">
        <f t="shared" si="155"/>
        <v>0</v>
      </c>
      <c r="AW796">
        <f t="shared" si="156"/>
        <v>0</v>
      </c>
      <c r="AX796" t="str">
        <f t="shared" si="157"/>
        <v/>
      </c>
    </row>
    <row r="797" spans="40:50">
      <c r="AN797" s="120">
        <f t="shared" si="159"/>
        <v>793</v>
      </c>
      <c r="AO797" s="93" t="str">
        <f t="shared" si="158"/>
        <v/>
      </c>
      <c r="AP797" t="str">
        <f t="shared" si="149"/>
        <v/>
      </c>
      <c r="AQ797" t="str">
        <f t="shared" si="150"/>
        <v/>
      </c>
      <c r="AR797" t="str">
        <f t="shared" si="151"/>
        <v/>
      </c>
      <c r="AS797" t="str">
        <f t="shared" si="152"/>
        <v/>
      </c>
      <c r="AT797" t="str">
        <f t="shared" si="153"/>
        <v/>
      </c>
      <c r="AU797" t="str">
        <f t="shared" si="154"/>
        <v/>
      </c>
      <c r="AV797">
        <f t="shared" si="155"/>
        <v>0</v>
      </c>
      <c r="AW797">
        <f t="shared" si="156"/>
        <v>0</v>
      </c>
      <c r="AX797" t="str">
        <f t="shared" si="157"/>
        <v/>
      </c>
    </row>
    <row r="798" spans="40:50">
      <c r="AN798" s="120">
        <f t="shared" si="159"/>
        <v>794</v>
      </c>
      <c r="AO798" s="93" t="str">
        <f t="shared" si="158"/>
        <v/>
      </c>
      <c r="AP798" t="str">
        <f t="shared" si="149"/>
        <v/>
      </c>
      <c r="AQ798" t="str">
        <f t="shared" si="150"/>
        <v/>
      </c>
      <c r="AR798" t="str">
        <f t="shared" si="151"/>
        <v/>
      </c>
      <c r="AS798" t="str">
        <f t="shared" si="152"/>
        <v/>
      </c>
      <c r="AT798" t="str">
        <f t="shared" si="153"/>
        <v/>
      </c>
      <c r="AU798" t="str">
        <f t="shared" si="154"/>
        <v/>
      </c>
      <c r="AV798">
        <f t="shared" si="155"/>
        <v>0</v>
      </c>
      <c r="AW798">
        <f t="shared" si="156"/>
        <v>0</v>
      </c>
      <c r="AX798" t="str">
        <f t="shared" si="157"/>
        <v/>
      </c>
    </row>
    <row r="799" spans="40:50">
      <c r="AN799" s="120">
        <f t="shared" si="159"/>
        <v>795</v>
      </c>
      <c r="AO799" s="93" t="str">
        <f t="shared" si="158"/>
        <v/>
      </c>
      <c r="AP799" t="str">
        <f t="shared" si="149"/>
        <v/>
      </c>
      <c r="AQ799" t="str">
        <f t="shared" si="150"/>
        <v/>
      </c>
      <c r="AR799" t="str">
        <f t="shared" si="151"/>
        <v/>
      </c>
      <c r="AS799" t="str">
        <f t="shared" si="152"/>
        <v/>
      </c>
      <c r="AT799" t="str">
        <f t="shared" si="153"/>
        <v/>
      </c>
      <c r="AU799" t="str">
        <f t="shared" si="154"/>
        <v/>
      </c>
      <c r="AV799">
        <f t="shared" si="155"/>
        <v>0</v>
      </c>
      <c r="AW799">
        <f t="shared" si="156"/>
        <v>0</v>
      </c>
      <c r="AX799" t="str">
        <f t="shared" si="157"/>
        <v/>
      </c>
    </row>
    <row r="800" spans="40:50">
      <c r="AN800" s="120">
        <f t="shared" si="159"/>
        <v>796</v>
      </c>
      <c r="AO800" s="93" t="str">
        <f t="shared" si="158"/>
        <v/>
      </c>
      <c r="AP800" t="str">
        <f t="shared" si="149"/>
        <v/>
      </c>
      <c r="AQ800" t="str">
        <f t="shared" si="150"/>
        <v/>
      </c>
      <c r="AR800" t="str">
        <f t="shared" si="151"/>
        <v/>
      </c>
      <c r="AS800" t="str">
        <f t="shared" si="152"/>
        <v/>
      </c>
      <c r="AT800" t="str">
        <f t="shared" si="153"/>
        <v/>
      </c>
      <c r="AU800" t="str">
        <f t="shared" si="154"/>
        <v/>
      </c>
      <c r="AV800">
        <f t="shared" si="155"/>
        <v>0</v>
      </c>
      <c r="AW800">
        <f t="shared" si="156"/>
        <v>0</v>
      </c>
      <c r="AX800" t="str">
        <f t="shared" si="157"/>
        <v/>
      </c>
    </row>
    <row r="801" spans="40:50">
      <c r="AN801" s="120">
        <f t="shared" si="159"/>
        <v>797</v>
      </c>
      <c r="AO801" s="93" t="str">
        <f t="shared" si="158"/>
        <v/>
      </c>
      <c r="AP801" t="str">
        <f t="shared" si="149"/>
        <v/>
      </c>
      <c r="AQ801" t="str">
        <f t="shared" si="150"/>
        <v/>
      </c>
      <c r="AR801" t="str">
        <f t="shared" si="151"/>
        <v/>
      </c>
      <c r="AS801" t="str">
        <f t="shared" si="152"/>
        <v/>
      </c>
      <c r="AT801" t="str">
        <f t="shared" si="153"/>
        <v/>
      </c>
      <c r="AU801" t="str">
        <f t="shared" si="154"/>
        <v/>
      </c>
      <c r="AV801">
        <f t="shared" si="155"/>
        <v>0</v>
      </c>
      <c r="AW801">
        <f t="shared" si="156"/>
        <v>0</v>
      </c>
      <c r="AX801" t="str">
        <f t="shared" si="157"/>
        <v/>
      </c>
    </row>
    <row r="802" spans="40:50">
      <c r="AN802" s="120">
        <f t="shared" si="159"/>
        <v>798</v>
      </c>
      <c r="AO802" s="93" t="str">
        <f t="shared" si="158"/>
        <v/>
      </c>
      <c r="AP802" t="str">
        <f t="shared" si="149"/>
        <v/>
      </c>
      <c r="AQ802" t="str">
        <f t="shared" si="150"/>
        <v/>
      </c>
      <c r="AR802" t="str">
        <f t="shared" si="151"/>
        <v/>
      </c>
      <c r="AS802" t="str">
        <f t="shared" si="152"/>
        <v/>
      </c>
      <c r="AT802" t="str">
        <f t="shared" si="153"/>
        <v/>
      </c>
      <c r="AU802" t="str">
        <f t="shared" si="154"/>
        <v/>
      </c>
      <c r="AV802">
        <f t="shared" si="155"/>
        <v>0</v>
      </c>
      <c r="AW802">
        <f t="shared" si="156"/>
        <v>0</v>
      </c>
      <c r="AX802" t="str">
        <f t="shared" si="157"/>
        <v/>
      </c>
    </row>
    <row r="803" spans="40:50">
      <c r="AN803" s="120">
        <f t="shared" si="159"/>
        <v>799</v>
      </c>
      <c r="AO803" s="93" t="str">
        <f t="shared" si="158"/>
        <v/>
      </c>
      <c r="AP803" t="str">
        <f t="shared" si="149"/>
        <v/>
      </c>
      <c r="AQ803" t="str">
        <f t="shared" si="150"/>
        <v/>
      </c>
      <c r="AR803" t="str">
        <f t="shared" si="151"/>
        <v/>
      </c>
      <c r="AS803" t="str">
        <f t="shared" si="152"/>
        <v/>
      </c>
      <c r="AT803" t="str">
        <f t="shared" si="153"/>
        <v/>
      </c>
      <c r="AU803" t="str">
        <f t="shared" si="154"/>
        <v/>
      </c>
      <c r="AV803">
        <f t="shared" si="155"/>
        <v>0</v>
      </c>
      <c r="AW803">
        <f t="shared" si="156"/>
        <v>0</v>
      </c>
      <c r="AX803" t="str">
        <f t="shared" si="157"/>
        <v/>
      </c>
    </row>
    <row r="804" spans="40:50">
      <c r="AN804" s="120">
        <f t="shared" si="159"/>
        <v>800</v>
      </c>
      <c r="AO804" s="93" t="str">
        <f t="shared" si="158"/>
        <v/>
      </c>
      <c r="AP804" t="str">
        <f t="shared" si="149"/>
        <v/>
      </c>
      <c r="AQ804" t="str">
        <f t="shared" si="150"/>
        <v/>
      </c>
      <c r="AR804" t="str">
        <f t="shared" si="151"/>
        <v/>
      </c>
      <c r="AS804" t="str">
        <f t="shared" si="152"/>
        <v/>
      </c>
      <c r="AT804" t="str">
        <f t="shared" si="153"/>
        <v/>
      </c>
      <c r="AU804" t="str">
        <f t="shared" si="154"/>
        <v/>
      </c>
      <c r="AV804">
        <f t="shared" si="155"/>
        <v>0</v>
      </c>
      <c r="AW804">
        <f t="shared" si="156"/>
        <v>0</v>
      </c>
      <c r="AX804" t="str">
        <f t="shared" si="157"/>
        <v/>
      </c>
    </row>
    <row r="805" spans="40:50">
      <c r="AN805" s="120">
        <f t="shared" si="159"/>
        <v>801</v>
      </c>
      <c r="AO805" s="93" t="str">
        <f t="shared" si="158"/>
        <v/>
      </c>
      <c r="AP805" t="str">
        <f t="shared" si="149"/>
        <v/>
      </c>
      <c r="AQ805" t="str">
        <f t="shared" si="150"/>
        <v/>
      </c>
      <c r="AR805" t="str">
        <f t="shared" si="151"/>
        <v/>
      </c>
      <c r="AS805" t="str">
        <f t="shared" si="152"/>
        <v/>
      </c>
      <c r="AT805" t="str">
        <f t="shared" si="153"/>
        <v/>
      </c>
      <c r="AU805" t="str">
        <f t="shared" si="154"/>
        <v/>
      </c>
      <c r="AV805">
        <f t="shared" si="155"/>
        <v>0</v>
      </c>
      <c r="AW805">
        <f t="shared" si="156"/>
        <v>0</v>
      </c>
      <c r="AX805" t="str">
        <f t="shared" si="157"/>
        <v/>
      </c>
    </row>
    <row r="806" spans="40:50">
      <c r="AN806" s="120">
        <f t="shared" si="159"/>
        <v>802</v>
      </c>
      <c r="AO806" s="93" t="str">
        <f t="shared" si="158"/>
        <v/>
      </c>
      <c r="AP806" t="str">
        <f t="shared" si="149"/>
        <v/>
      </c>
      <c r="AQ806" t="str">
        <f t="shared" si="150"/>
        <v/>
      </c>
      <c r="AR806" t="str">
        <f t="shared" si="151"/>
        <v/>
      </c>
      <c r="AS806" t="str">
        <f t="shared" si="152"/>
        <v/>
      </c>
      <c r="AT806" t="str">
        <f t="shared" si="153"/>
        <v/>
      </c>
      <c r="AU806" t="str">
        <f t="shared" si="154"/>
        <v/>
      </c>
      <c r="AV806">
        <f t="shared" si="155"/>
        <v>0</v>
      </c>
      <c r="AW806">
        <f t="shared" si="156"/>
        <v>0</v>
      </c>
      <c r="AX806" t="str">
        <f t="shared" si="157"/>
        <v/>
      </c>
    </row>
    <row r="807" spans="40:50">
      <c r="AN807" s="120">
        <f t="shared" si="159"/>
        <v>803</v>
      </c>
      <c r="AO807" s="93" t="str">
        <f t="shared" si="158"/>
        <v/>
      </c>
      <c r="AP807" t="str">
        <f t="shared" si="149"/>
        <v/>
      </c>
      <c r="AQ807" t="str">
        <f t="shared" si="150"/>
        <v/>
      </c>
      <c r="AR807" t="str">
        <f t="shared" si="151"/>
        <v/>
      </c>
      <c r="AS807" t="str">
        <f t="shared" si="152"/>
        <v/>
      </c>
      <c r="AT807" t="str">
        <f t="shared" si="153"/>
        <v/>
      </c>
      <c r="AU807" t="str">
        <f t="shared" si="154"/>
        <v/>
      </c>
      <c r="AV807">
        <f t="shared" si="155"/>
        <v>0</v>
      </c>
      <c r="AW807">
        <f t="shared" si="156"/>
        <v>0</v>
      </c>
      <c r="AX807" t="str">
        <f t="shared" si="157"/>
        <v/>
      </c>
    </row>
    <row r="808" spans="40:50">
      <c r="AN808" s="120">
        <f t="shared" si="159"/>
        <v>804</v>
      </c>
      <c r="AO808" s="93" t="str">
        <f t="shared" si="158"/>
        <v/>
      </c>
      <c r="AP808" t="str">
        <f t="shared" si="149"/>
        <v/>
      </c>
      <c r="AQ808" t="str">
        <f t="shared" si="150"/>
        <v/>
      </c>
      <c r="AR808" t="str">
        <f t="shared" si="151"/>
        <v/>
      </c>
      <c r="AS808" t="str">
        <f t="shared" si="152"/>
        <v/>
      </c>
      <c r="AT808" t="str">
        <f t="shared" si="153"/>
        <v/>
      </c>
      <c r="AU808" t="str">
        <f t="shared" si="154"/>
        <v/>
      </c>
      <c r="AV808">
        <f t="shared" si="155"/>
        <v>0</v>
      </c>
      <c r="AW808">
        <f t="shared" si="156"/>
        <v>0</v>
      </c>
      <c r="AX808" t="str">
        <f t="shared" si="157"/>
        <v/>
      </c>
    </row>
    <row r="809" spans="40:50">
      <c r="AN809" s="120">
        <f t="shared" si="159"/>
        <v>805</v>
      </c>
      <c r="AO809" s="93" t="str">
        <f t="shared" si="158"/>
        <v/>
      </c>
      <c r="AP809" t="str">
        <f t="shared" si="149"/>
        <v/>
      </c>
      <c r="AQ809" t="str">
        <f t="shared" si="150"/>
        <v/>
      </c>
      <c r="AR809" t="str">
        <f t="shared" si="151"/>
        <v/>
      </c>
      <c r="AS809" t="str">
        <f t="shared" si="152"/>
        <v/>
      </c>
      <c r="AT809" t="str">
        <f t="shared" si="153"/>
        <v/>
      </c>
      <c r="AU809" t="str">
        <f t="shared" si="154"/>
        <v/>
      </c>
      <c r="AV809">
        <f t="shared" si="155"/>
        <v>0</v>
      </c>
      <c r="AW809">
        <f t="shared" si="156"/>
        <v>0</v>
      </c>
      <c r="AX809" t="str">
        <f t="shared" si="157"/>
        <v/>
      </c>
    </row>
    <row r="810" spans="40:50">
      <c r="AN810" s="120">
        <f t="shared" si="159"/>
        <v>806</v>
      </c>
      <c r="AO810" s="93" t="str">
        <f t="shared" si="158"/>
        <v/>
      </c>
      <c r="AP810" t="str">
        <f t="shared" si="149"/>
        <v/>
      </c>
      <c r="AQ810" t="str">
        <f t="shared" si="150"/>
        <v/>
      </c>
      <c r="AR810" t="str">
        <f t="shared" si="151"/>
        <v/>
      </c>
      <c r="AS810" t="str">
        <f t="shared" si="152"/>
        <v/>
      </c>
      <c r="AT810" t="str">
        <f t="shared" si="153"/>
        <v/>
      </c>
      <c r="AU810" t="str">
        <f t="shared" si="154"/>
        <v/>
      </c>
      <c r="AV810">
        <f t="shared" si="155"/>
        <v>0</v>
      </c>
      <c r="AW810">
        <f t="shared" si="156"/>
        <v>0</v>
      </c>
      <c r="AX810" t="str">
        <f t="shared" si="157"/>
        <v/>
      </c>
    </row>
    <row r="811" spans="40:50">
      <c r="AN811" s="120">
        <f t="shared" si="159"/>
        <v>807</v>
      </c>
      <c r="AO811" s="93" t="str">
        <f t="shared" si="158"/>
        <v/>
      </c>
      <c r="AP811" t="str">
        <f t="shared" si="149"/>
        <v/>
      </c>
      <c r="AQ811" t="str">
        <f t="shared" si="150"/>
        <v/>
      </c>
      <c r="AR811" t="str">
        <f t="shared" si="151"/>
        <v/>
      </c>
      <c r="AS811" t="str">
        <f t="shared" si="152"/>
        <v/>
      </c>
      <c r="AT811" t="str">
        <f t="shared" si="153"/>
        <v/>
      </c>
      <c r="AU811" t="str">
        <f t="shared" si="154"/>
        <v/>
      </c>
      <c r="AV811">
        <f t="shared" si="155"/>
        <v>0</v>
      </c>
      <c r="AW811">
        <f t="shared" si="156"/>
        <v>0</v>
      </c>
      <c r="AX811" t="str">
        <f t="shared" si="157"/>
        <v/>
      </c>
    </row>
    <row r="812" spans="40:50">
      <c r="AN812" s="120">
        <f t="shared" si="159"/>
        <v>808</v>
      </c>
      <c r="AO812" s="93" t="str">
        <f t="shared" si="158"/>
        <v/>
      </c>
      <c r="AP812" t="str">
        <f t="shared" si="149"/>
        <v/>
      </c>
      <c r="AQ812" t="str">
        <f t="shared" si="150"/>
        <v/>
      </c>
      <c r="AR812" t="str">
        <f t="shared" si="151"/>
        <v/>
      </c>
      <c r="AS812" t="str">
        <f t="shared" si="152"/>
        <v/>
      </c>
      <c r="AT812" t="str">
        <f t="shared" si="153"/>
        <v/>
      </c>
      <c r="AU812" t="str">
        <f t="shared" si="154"/>
        <v/>
      </c>
      <c r="AV812">
        <f t="shared" si="155"/>
        <v>0</v>
      </c>
      <c r="AW812">
        <f t="shared" si="156"/>
        <v>0</v>
      </c>
      <c r="AX812" t="str">
        <f t="shared" si="157"/>
        <v/>
      </c>
    </row>
    <row r="813" spans="40:50">
      <c r="AN813" s="120">
        <f t="shared" si="159"/>
        <v>809</v>
      </c>
      <c r="AO813" s="93" t="str">
        <f t="shared" si="158"/>
        <v/>
      </c>
      <c r="AP813" t="str">
        <f t="shared" si="149"/>
        <v/>
      </c>
      <c r="AQ813" t="str">
        <f t="shared" si="150"/>
        <v/>
      </c>
      <c r="AR813" t="str">
        <f t="shared" si="151"/>
        <v/>
      </c>
      <c r="AS813" t="str">
        <f t="shared" si="152"/>
        <v/>
      </c>
      <c r="AT813" t="str">
        <f t="shared" si="153"/>
        <v/>
      </c>
      <c r="AU813" t="str">
        <f t="shared" si="154"/>
        <v/>
      </c>
      <c r="AV813">
        <f t="shared" si="155"/>
        <v>0</v>
      </c>
      <c r="AW813">
        <f t="shared" si="156"/>
        <v>0</v>
      </c>
      <c r="AX813" t="str">
        <f t="shared" si="157"/>
        <v/>
      </c>
    </row>
    <row r="814" spans="40:50">
      <c r="AN814" s="120">
        <f t="shared" si="159"/>
        <v>810</v>
      </c>
      <c r="AO814" s="93" t="str">
        <f t="shared" si="158"/>
        <v/>
      </c>
      <c r="AP814" t="str">
        <f t="shared" si="149"/>
        <v/>
      </c>
      <c r="AQ814" t="str">
        <f t="shared" si="150"/>
        <v/>
      </c>
      <c r="AR814" t="str">
        <f t="shared" si="151"/>
        <v/>
      </c>
      <c r="AS814" t="str">
        <f t="shared" si="152"/>
        <v/>
      </c>
      <c r="AT814" t="str">
        <f t="shared" si="153"/>
        <v/>
      </c>
      <c r="AU814" t="str">
        <f t="shared" si="154"/>
        <v/>
      </c>
      <c r="AV814">
        <f t="shared" si="155"/>
        <v>0</v>
      </c>
      <c r="AW814">
        <f t="shared" si="156"/>
        <v>0</v>
      </c>
      <c r="AX814" t="str">
        <f t="shared" si="157"/>
        <v/>
      </c>
    </row>
    <row r="815" spans="40:50">
      <c r="AN815" s="120">
        <f t="shared" si="159"/>
        <v>811</v>
      </c>
      <c r="AO815" s="93" t="str">
        <f t="shared" si="158"/>
        <v/>
      </c>
      <c r="AP815" t="str">
        <f t="shared" si="149"/>
        <v/>
      </c>
      <c r="AQ815" t="str">
        <f t="shared" si="150"/>
        <v/>
      </c>
      <c r="AR815" t="str">
        <f t="shared" si="151"/>
        <v/>
      </c>
      <c r="AS815" t="str">
        <f t="shared" si="152"/>
        <v/>
      </c>
      <c r="AT815" t="str">
        <f t="shared" si="153"/>
        <v/>
      </c>
      <c r="AU815" t="str">
        <f t="shared" si="154"/>
        <v/>
      </c>
      <c r="AV815">
        <f t="shared" si="155"/>
        <v>0</v>
      </c>
      <c r="AW815">
        <f t="shared" si="156"/>
        <v>0</v>
      </c>
      <c r="AX815" t="str">
        <f t="shared" si="157"/>
        <v/>
      </c>
    </row>
    <row r="816" spans="40:50">
      <c r="AN816" s="120">
        <f t="shared" si="159"/>
        <v>812</v>
      </c>
      <c r="AO816" s="93" t="str">
        <f t="shared" si="158"/>
        <v/>
      </c>
      <c r="AP816" t="str">
        <f t="shared" si="149"/>
        <v/>
      </c>
      <c r="AQ816" t="str">
        <f t="shared" si="150"/>
        <v/>
      </c>
      <c r="AR816" t="str">
        <f t="shared" si="151"/>
        <v/>
      </c>
      <c r="AS816" t="str">
        <f t="shared" si="152"/>
        <v/>
      </c>
      <c r="AT816" t="str">
        <f t="shared" si="153"/>
        <v/>
      </c>
      <c r="AU816" t="str">
        <f t="shared" si="154"/>
        <v/>
      </c>
      <c r="AV816">
        <f t="shared" si="155"/>
        <v>0</v>
      </c>
      <c r="AW816">
        <f t="shared" si="156"/>
        <v>0</v>
      </c>
      <c r="AX816" t="str">
        <f t="shared" si="157"/>
        <v/>
      </c>
    </row>
    <row r="817" spans="40:50">
      <c r="AN817" s="120">
        <f t="shared" si="159"/>
        <v>813</v>
      </c>
      <c r="AO817" s="93" t="str">
        <f t="shared" si="158"/>
        <v/>
      </c>
      <c r="AP817" t="str">
        <f t="shared" si="149"/>
        <v/>
      </c>
      <c r="AQ817" t="str">
        <f t="shared" si="150"/>
        <v/>
      </c>
      <c r="AR817" t="str">
        <f t="shared" si="151"/>
        <v/>
      </c>
      <c r="AS817" t="str">
        <f t="shared" si="152"/>
        <v/>
      </c>
      <c r="AT817" t="str">
        <f t="shared" si="153"/>
        <v/>
      </c>
      <c r="AU817" t="str">
        <f t="shared" si="154"/>
        <v/>
      </c>
      <c r="AV817">
        <f t="shared" si="155"/>
        <v>0</v>
      </c>
      <c r="AW817">
        <f t="shared" si="156"/>
        <v>0</v>
      </c>
      <c r="AX817" t="str">
        <f t="shared" si="157"/>
        <v/>
      </c>
    </row>
    <row r="818" spans="40:50">
      <c r="AN818" s="120">
        <f t="shared" si="159"/>
        <v>814</v>
      </c>
      <c r="AO818" s="93" t="str">
        <f t="shared" si="158"/>
        <v/>
      </c>
      <c r="AP818" t="str">
        <f t="shared" si="149"/>
        <v/>
      </c>
      <c r="AQ818" t="str">
        <f t="shared" si="150"/>
        <v/>
      </c>
      <c r="AR818" t="str">
        <f t="shared" si="151"/>
        <v/>
      </c>
      <c r="AS818" t="str">
        <f t="shared" si="152"/>
        <v/>
      </c>
      <c r="AT818" t="str">
        <f t="shared" si="153"/>
        <v/>
      </c>
      <c r="AU818" t="str">
        <f t="shared" si="154"/>
        <v/>
      </c>
      <c r="AV818">
        <f t="shared" si="155"/>
        <v>0</v>
      </c>
      <c r="AW818">
        <f t="shared" si="156"/>
        <v>0</v>
      </c>
      <c r="AX818" t="str">
        <f t="shared" si="157"/>
        <v/>
      </c>
    </row>
    <row r="819" spans="40:50">
      <c r="AN819" s="120">
        <f t="shared" si="159"/>
        <v>815</v>
      </c>
      <c r="AO819" s="93" t="str">
        <f t="shared" si="158"/>
        <v/>
      </c>
      <c r="AP819" t="str">
        <f t="shared" si="149"/>
        <v/>
      </c>
      <c r="AQ819" t="str">
        <f t="shared" si="150"/>
        <v/>
      </c>
      <c r="AR819" t="str">
        <f t="shared" si="151"/>
        <v/>
      </c>
      <c r="AS819" t="str">
        <f t="shared" si="152"/>
        <v/>
      </c>
      <c r="AT819" t="str">
        <f t="shared" si="153"/>
        <v/>
      </c>
      <c r="AU819" t="str">
        <f t="shared" si="154"/>
        <v/>
      </c>
      <c r="AV819">
        <f t="shared" si="155"/>
        <v>0</v>
      </c>
      <c r="AW819">
        <f t="shared" si="156"/>
        <v>0</v>
      </c>
      <c r="AX819" t="str">
        <f t="shared" si="157"/>
        <v/>
      </c>
    </row>
    <row r="820" spans="40:50">
      <c r="AN820" s="120">
        <f t="shared" si="159"/>
        <v>816</v>
      </c>
      <c r="AO820" s="93" t="str">
        <f t="shared" si="158"/>
        <v/>
      </c>
      <c r="AP820" t="str">
        <f t="shared" si="149"/>
        <v/>
      </c>
      <c r="AQ820" t="str">
        <f t="shared" si="150"/>
        <v/>
      </c>
      <c r="AR820" t="str">
        <f t="shared" si="151"/>
        <v/>
      </c>
      <c r="AS820" t="str">
        <f t="shared" si="152"/>
        <v/>
      </c>
      <c r="AT820" t="str">
        <f t="shared" si="153"/>
        <v/>
      </c>
      <c r="AU820" t="str">
        <f t="shared" si="154"/>
        <v/>
      </c>
      <c r="AV820">
        <f t="shared" si="155"/>
        <v>0</v>
      </c>
      <c r="AW820">
        <f t="shared" si="156"/>
        <v>0</v>
      </c>
      <c r="AX820" t="str">
        <f t="shared" si="157"/>
        <v/>
      </c>
    </row>
    <row r="821" spans="40:50">
      <c r="AN821" s="120">
        <f t="shared" si="159"/>
        <v>817</v>
      </c>
      <c r="AO821" s="93" t="str">
        <f t="shared" si="158"/>
        <v/>
      </c>
      <c r="AP821" t="str">
        <f t="shared" si="149"/>
        <v/>
      </c>
      <c r="AQ821" t="str">
        <f t="shared" si="150"/>
        <v/>
      </c>
      <c r="AR821" t="str">
        <f t="shared" si="151"/>
        <v/>
      </c>
      <c r="AS821" t="str">
        <f t="shared" si="152"/>
        <v/>
      </c>
      <c r="AT821" t="str">
        <f t="shared" si="153"/>
        <v/>
      </c>
      <c r="AU821" t="str">
        <f t="shared" si="154"/>
        <v/>
      </c>
      <c r="AV821">
        <f t="shared" si="155"/>
        <v>0</v>
      </c>
      <c r="AW821">
        <f t="shared" si="156"/>
        <v>0</v>
      </c>
      <c r="AX821" t="str">
        <f t="shared" si="157"/>
        <v/>
      </c>
    </row>
    <row r="822" spans="40:50">
      <c r="AN822" s="120">
        <f t="shared" si="159"/>
        <v>818</v>
      </c>
      <c r="AO822" s="93" t="str">
        <f t="shared" si="158"/>
        <v/>
      </c>
      <c r="AP822" t="str">
        <f t="shared" si="149"/>
        <v/>
      </c>
      <c r="AQ822" t="str">
        <f t="shared" si="150"/>
        <v/>
      </c>
      <c r="AR822" t="str">
        <f t="shared" si="151"/>
        <v/>
      </c>
      <c r="AS822" t="str">
        <f t="shared" si="152"/>
        <v/>
      </c>
      <c r="AT822" t="str">
        <f t="shared" si="153"/>
        <v/>
      </c>
      <c r="AU822" t="str">
        <f t="shared" si="154"/>
        <v/>
      </c>
      <c r="AV822">
        <f t="shared" si="155"/>
        <v>0</v>
      </c>
      <c r="AW822">
        <f t="shared" si="156"/>
        <v>0</v>
      </c>
      <c r="AX822" t="str">
        <f t="shared" si="157"/>
        <v/>
      </c>
    </row>
    <row r="823" spans="40:50">
      <c r="AN823" s="120">
        <f t="shared" si="159"/>
        <v>819</v>
      </c>
      <c r="AO823" s="93" t="str">
        <f t="shared" si="158"/>
        <v/>
      </c>
      <c r="AP823" t="str">
        <f t="shared" si="149"/>
        <v/>
      </c>
      <c r="AQ823" t="str">
        <f t="shared" si="150"/>
        <v/>
      </c>
      <c r="AR823" t="str">
        <f t="shared" si="151"/>
        <v/>
      </c>
      <c r="AS823" t="str">
        <f t="shared" si="152"/>
        <v/>
      </c>
      <c r="AT823" t="str">
        <f t="shared" si="153"/>
        <v/>
      </c>
      <c r="AU823" t="str">
        <f t="shared" si="154"/>
        <v/>
      </c>
      <c r="AV823">
        <f t="shared" si="155"/>
        <v>0</v>
      </c>
      <c r="AW823">
        <f t="shared" si="156"/>
        <v>0</v>
      </c>
      <c r="AX823" t="str">
        <f t="shared" si="157"/>
        <v/>
      </c>
    </row>
    <row r="824" spans="40:50">
      <c r="AN824" s="120">
        <f t="shared" si="159"/>
        <v>820</v>
      </c>
      <c r="AO824" s="93" t="str">
        <f t="shared" si="158"/>
        <v/>
      </c>
      <c r="AP824" t="str">
        <f t="shared" si="149"/>
        <v/>
      </c>
      <c r="AQ824" t="str">
        <f t="shared" si="150"/>
        <v/>
      </c>
      <c r="AR824" t="str">
        <f t="shared" si="151"/>
        <v/>
      </c>
      <c r="AS824" t="str">
        <f t="shared" si="152"/>
        <v/>
      </c>
      <c r="AT824" t="str">
        <f t="shared" si="153"/>
        <v/>
      </c>
      <c r="AU824" t="str">
        <f t="shared" si="154"/>
        <v/>
      </c>
      <c r="AV824">
        <f t="shared" si="155"/>
        <v>0</v>
      </c>
      <c r="AW824">
        <f t="shared" si="156"/>
        <v>0</v>
      </c>
      <c r="AX824" t="str">
        <f t="shared" si="157"/>
        <v/>
      </c>
    </row>
    <row r="825" spans="40:50">
      <c r="AN825" s="120">
        <f t="shared" si="159"/>
        <v>821</v>
      </c>
      <c r="AO825" s="93" t="str">
        <f t="shared" si="158"/>
        <v/>
      </c>
      <c r="AP825" t="str">
        <f t="shared" si="149"/>
        <v/>
      </c>
      <c r="AQ825" t="str">
        <f t="shared" si="150"/>
        <v/>
      </c>
      <c r="AR825" t="str">
        <f t="shared" si="151"/>
        <v/>
      </c>
      <c r="AS825" t="str">
        <f t="shared" si="152"/>
        <v/>
      </c>
      <c r="AT825" t="str">
        <f t="shared" si="153"/>
        <v/>
      </c>
      <c r="AU825" t="str">
        <f t="shared" si="154"/>
        <v/>
      </c>
      <c r="AV825">
        <f t="shared" si="155"/>
        <v>0</v>
      </c>
      <c r="AW825">
        <f t="shared" si="156"/>
        <v>0</v>
      </c>
      <c r="AX825" t="str">
        <f t="shared" si="157"/>
        <v/>
      </c>
    </row>
    <row r="826" spans="40:50">
      <c r="AN826" s="120">
        <f t="shared" si="159"/>
        <v>822</v>
      </c>
      <c r="AO826" s="93" t="str">
        <f t="shared" si="158"/>
        <v/>
      </c>
      <c r="AP826" t="str">
        <f t="shared" si="149"/>
        <v/>
      </c>
      <c r="AQ826" t="str">
        <f t="shared" si="150"/>
        <v/>
      </c>
      <c r="AR826" t="str">
        <f t="shared" si="151"/>
        <v/>
      </c>
      <c r="AS826" t="str">
        <f t="shared" si="152"/>
        <v/>
      </c>
      <c r="AT826" t="str">
        <f t="shared" si="153"/>
        <v/>
      </c>
      <c r="AU826" t="str">
        <f t="shared" si="154"/>
        <v/>
      </c>
      <c r="AV826">
        <f t="shared" si="155"/>
        <v>0</v>
      </c>
      <c r="AW826">
        <f t="shared" si="156"/>
        <v>0</v>
      </c>
      <c r="AX826" t="str">
        <f t="shared" si="157"/>
        <v/>
      </c>
    </row>
    <row r="827" spans="40:50">
      <c r="AN827" s="120">
        <f t="shared" si="159"/>
        <v>823</v>
      </c>
      <c r="AO827" s="93" t="str">
        <f t="shared" si="158"/>
        <v/>
      </c>
      <c r="AP827" t="str">
        <f t="shared" si="149"/>
        <v/>
      </c>
      <c r="AQ827" t="str">
        <f t="shared" si="150"/>
        <v/>
      </c>
      <c r="AR827" t="str">
        <f t="shared" si="151"/>
        <v/>
      </c>
      <c r="AS827" t="str">
        <f t="shared" si="152"/>
        <v/>
      </c>
      <c r="AT827" t="str">
        <f t="shared" si="153"/>
        <v/>
      </c>
      <c r="AU827" t="str">
        <f t="shared" si="154"/>
        <v/>
      </c>
      <c r="AV827">
        <f t="shared" si="155"/>
        <v>0</v>
      </c>
      <c r="AW827">
        <f t="shared" si="156"/>
        <v>0</v>
      </c>
      <c r="AX827" t="str">
        <f t="shared" si="157"/>
        <v/>
      </c>
    </row>
    <row r="828" spans="40:50">
      <c r="AN828" s="120">
        <f t="shared" si="159"/>
        <v>824</v>
      </c>
      <c r="AO828" s="93" t="str">
        <f t="shared" si="158"/>
        <v/>
      </c>
      <c r="AP828" t="str">
        <f t="shared" si="149"/>
        <v/>
      </c>
      <c r="AQ828" t="str">
        <f t="shared" si="150"/>
        <v/>
      </c>
      <c r="AR828" t="str">
        <f t="shared" si="151"/>
        <v/>
      </c>
      <c r="AS828" t="str">
        <f t="shared" si="152"/>
        <v/>
      </c>
      <c r="AT828" t="str">
        <f t="shared" si="153"/>
        <v/>
      </c>
      <c r="AU828" t="str">
        <f t="shared" si="154"/>
        <v/>
      </c>
      <c r="AV828">
        <f t="shared" si="155"/>
        <v>0</v>
      </c>
      <c r="AW828">
        <f t="shared" si="156"/>
        <v>0</v>
      </c>
      <c r="AX828" t="str">
        <f t="shared" si="157"/>
        <v/>
      </c>
    </row>
    <row r="829" spans="40:50">
      <c r="AN829" s="120">
        <f t="shared" si="159"/>
        <v>825</v>
      </c>
      <c r="AO829" s="93" t="str">
        <f t="shared" si="158"/>
        <v/>
      </c>
      <c r="AP829" t="str">
        <f t="shared" si="149"/>
        <v/>
      </c>
      <c r="AQ829" t="str">
        <f t="shared" si="150"/>
        <v/>
      </c>
      <c r="AR829" t="str">
        <f t="shared" si="151"/>
        <v/>
      </c>
      <c r="AS829" t="str">
        <f t="shared" si="152"/>
        <v/>
      </c>
      <c r="AT829" t="str">
        <f t="shared" si="153"/>
        <v/>
      </c>
      <c r="AU829" t="str">
        <f t="shared" si="154"/>
        <v/>
      </c>
      <c r="AV829">
        <f t="shared" si="155"/>
        <v>0</v>
      </c>
      <c r="AW829">
        <f t="shared" si="156"/>
        <v>0</v>
      </c>
      <c r="AX829" t="str">
        <f t="shared" si="157"/>
        <v/>
      </c>
    </row>
    <row r="830" spans="40:50">
      <c r="AN830" s="120">
        <f t="shared" si="159"/>
        <v>826</v>
      </c>
      <c r="AO830" s="93" t="str">
        <f t="shared" si="158"/>
        <v/>
      </c>
      <c r="AP830" t="str">
        <f t="shared" si="149"/>
        <v/>
      </c>
      <c r="AQ830" t="str">
        <f t="shared" si="150"/>
        <v/>
      </c>
      <c r="AR830" t="str">
        <f t="shared" si="151"/>
        <v/>
      </c>
      <c r="AS830" t="str">
        <f t="shared" si="152"/>
        <v/>
      </c>
      <c r="AT830" t="str">
        <f t="shared" si="153"/>
        <v/>
      </c>
      <c r="AU830" t="str">
        <f t="shared" si="154"/>
        <v/>
      </c>
      <c r="AV830">
        <f t="shared" si="155"/>
        <v>0</v>
      </c>
      <c r="AW830">
        <f t="shared" si="156"/>
        <v>0</v>
      </c>
      <c r="AX830" t="str">
        <f t="shared" si="157"/>
        <v/>
      </c>
    </row>
    <row r="831" spans="40:50">
      <c r="AN831" s="120">
        <f t="shared" si="159"/>
        <v>827</v>
      </c>
      <c r="AO831" s="93" t="str">
        <f t="shared" si="158"/>
        <v/>
      </c>
      <c r="AP831" t="str">
        <f t="shared" si="149"/>
        <v/>
      </c>
      <c r="AQ831" t="str">
        <f t="shared" si="150"/>
        <v/>
      </c>
      <c r="AR831" t="str">
        <f t="shared" si="151"/>
        <v/>
      </c>
      <c r="AS831" t="str">
        <f t="shared" si="152"/>
        <v/>
      </c>
      <c r="AT831" t="str">
        <f t="shared" si="153"/>
        <v/>
      </c>
      <c r="AU831" t="str">
        <f t="shared" si="154"/>
        <v/>
      </c>
      <c r="AV831">
        <f t="shared" si="155"/>
        <v>0</v>
      </c>
      <c r="AW831">
        <f t="shared" si="156"/>
        <v>0</v>
      </c>
      <c r="AX831" t="str">
        <f t="shared" si="157"/>
        <v/>
      </c>
    </row>
    <row r="832" spans="40:50">
      <c r="AN832" s="120">
        <f t="shared" si="159"/>
        <v>828</v>
      </c>
      <c r="AO832" s="93" t="str">
        <f t="shared" si="158"/>
        <v/>
      </c>
      <c r="AP832" t="str">
        <f t="shared" si="149"/>
        <v/>
      </c>
      <c r="AQ832" t="str">
        <f t="shared" si="150"/>
        <v/>
      </c>
      <c r="AR832" t="str">
        <f t="shared" si="151"/>
        <v/>
      </c>
      <c r="AS832" t="str">
        <f t="shared" si="152"/>
        <v/>
      </c>
      <c r="AT832" t="str">
        <f t="shared" si="153"/>
        <v/>
      </c>
      <c r="AU832" t="str">
        <f t="shared" si="154"/>
        <v/>
      </c>
      <c r="AV832">
        <f t="shared" si="155"/>
        <v>0</v>
      </c>
      <c r="AW832">
        <f t="shared" si="156"/>
        <v>0</v>
      </c>
      <c r="AX832" t="str">
        <f t="shared" si="157"/>
        <v/>
      </c>
    </row>
    <row r="833" spans="40:50">
      <c r="AN833" s="120">
        <f t="shared" si="159"/>
        <v>829</v>
      </c>
      <c r="AO833" s="93" t="str">
        <f t="shared" si="158"/>
        <v/>
      </c>
      <c r="AP833" t="str">
        <f t="shared" si="149"/>
        <v/>
      </c>
      <c r="AQ833" t="str">
        <f t="shared" si="150"/>
        <v/>
      </c>
      <c r="AR833" t="str">
        <f t="shared" si="151"/>
        <v/>
      </c>
      <c r="AS833" t="str">
        <f t="shared" si="152"/>
        <v/>
      </c>
      <c r="AT833" t="str">
        <f t="shared" si="153"/>
        <v/>
      </c>
      <c r="AU833" t="str">
        <f t="shared" si="154"/>
        <v/>
      </c>
      <c r="AV833">
        <f t="shared" si="155"/>
        <v>0</v>
      </c>
      <c r="AW833">
        <f t="shared" si="156"/>
        <v>0</v>
      </c>
      <c r="AX833" t="str">
        <f t="shared" si="157"/>
        <v/>
      </c>
    </row>
    <row r="834" spans="40:50">
      <c r="AN834" s="120">
        <f t="shared" si="159"/>
        <v>830</v>
      </c>
      <c r="AO834" s="93" t="str">
        <f t="shared" si="158"/>
        <v/>
      </c>
      <c r="AP834" t="str">
        <f t="shared" si="149"/>
        <v/>
      </c>
      <c r="AQ834" t="str">
        <f t="shared" si="150"/>
        <v/>
      </c>
      <c r="AR834" t="str">
        <f t="shared" si="151"/>
        <v/>
      </c>
      <c r="AS834" t="str">
        <f t="shared" si="152"/>
        <v/>
      </c>
      <c r="AT834" t="str">
        <f t="shared" si="153"/>
        <v/>
      </c>
      <c r="AU834" t="str">
        <f t="shared" si="154"/>
        <v/>
      </c>
      <c r="AV834">
        <f t="shared" si="155"/>
        <v>0</v>
      </c>
      <c r="AW834">
        <f t="shared" si="156"/>
        <v>0</v>
      </c>
      <c r="AX834" t="str">
        <f t="shared" si="157"/>
        <v/>
      </c>
    </row>
    <row r="835" spans="40:50">
      <c r="AN835" s="120">
        <f t="shared" si="159"/>
        <v>831</v>
      </c>
      <c r="AO835" s="93" t="str">
        <f t="shared" si="158"/>
        <v/>
      </c>
      <c r="AP835" t="str">
        <f t="shared" si="149"/>
        <v/>
      </c>
      <c r="AQ835" t="str">
        <f t="shared" si="150"/>
        <v/>
      </c>
      <c r="AR835" t="str">
        <f t="shared" si="151"/>
        <v/>
      </c>
      <c r="AS835" t="str">
        <f t="shared" si="152"/>
        <v/>
      </c>
      <c r="AT835" t="str">
        <f t="shared" si="153"/>
        <v/>
      </c>
      <c r="AU835" t="str">
        <f t="shared" si="154"/>
        <v/>
      </c>
      <c r="AV835">
        <f t="shared" si="155"/>
        <v>0</v>
      </c>
      <c r="AW835">
        <f t="shared" si="156"/>
        <v>0</v>
      </c>
      <c r="AX835" t="str">
        <f t="shared" si="157"/>
        <v/>
      </c>
    </row>
    <row r="836" spans="40:50">
      <c r="AN836" s="120">
        <f t="shared" si="159"/>
        <v>832</v>
      </c>
      <c r="AO836" s="93" t="str">
        <f t="shared" si="158"/>
        <v/>
      </c>
      <c r="AP836" t="str">
        <f t="shared" si="149"/>
        <v/>
      </c>
      <c r="AQ836" t="str">
        <f t="shared" si="150"/>
        <v/>
      </c>
      <c r="AR836" t="str">
        <f t="shared" si="151"/>
        <v/>
      </c>
      <c r="AS836" t="str">
        <f t="shared" si="152"/>
        <v/>
      </c>
      <c r="AT836" t="str">
        <f t="shared" si="153"/>
        <v/>
      </c>
      <c r="AU836" t="str">
        <f t="shared" si="154"/>
        <v/>
      </c>
      <c r="AV836">
        <f t="shared" si="155"/>
        <v>0</v>
      </c>
      <c r="AW836">
        <f t="shared" si="156"/>
        <v>0</v>
      </c>
      <c r="AX836" t="str">
        <f t="shared" si="157"/>
        <v/>
      </c>
    </row>
    <row r="837" spans="40:50">
      <c r="AN837" s="120">
        <f t="shared" si="159"/>
        <v>833</v>
      </c>
      <c r="AO837" s="93" t="str">
        <f t="shared" si="158"/>
        <v/>
      </c>
      <c r="AP837" t="str">
        <f t="shared" ref="AP837:AP900" si="160">IFERROR(IF($AP$3=1,MAX(AO837-$AJ$4,0),IF($AP$3=2,MAX($AJ$4-AO837,0),IF($AP$3=3,AO837,0))),"")</f>
        <v/>
      </c>
      <c r="AQ837" t="str">
        <f t="shared" ref="AQ837:AQ900" si="161">IFERROR(IF($AQ$3=1,AP837*1,IF($AQ$3=2,AP837*-1,0)),"")</f>
        <v/>
      </c>
      <c r="AR837" t="str">
        <f t="shared" ref="AR837:AR900" si="162">IFERROR(IF($AR$3=1,MAX(AO837-$AJ$5,0),IF($AR$3=2,MAX($AJ$5-AO837,0),IF($AR$3=3,AO837,0))),"")</f>
        <v/>
      </c>
      <c r="AS837" t="str">
        <f t="shared" ref="AS837:AS900" si="163">IFERROR(IF($AS$3=1,AR837*1,IF($AS$3=2,AR837*-1,0)),"")</f>
        <v/>
      </c>
      <c r="AT837" t="str">
        <f t="shared" ref="AT837:AT900" si="164">IFERROR(IF($AT$3=1,MAX(AO837-$AJ$6,0),IF($AT$3=2,MAX($AJ$6-AO837,0),IF($AT$3=3,AS837,0))),"")</f>
        <v/>
      </c>
      <c r="AU837" t="str">
        <f t="shared" ref="AU837:AU900" si="165">IFERROR(IF($AU$3=1,AT837*1,IF($AU$3=2,AT837*-1,0)),"")</f>
        <v/>
      </c>
      <c r="AV837">
        <f t="shared" ref="AV837:AV900" si="166">IFERROR(IF($AV$3=1,MAX(AO837-$AJ$7,0),IF($AV$3=2,MAX($AJ$7-AO837,0),IF($AV$3=3,AO837,0))),"")</f>
        <v>0</v>
      </c>
      <c r="AW837">
        <f t="shared" ref="AW837:AW900" si="167">IFERROR(IF($AW$3=1,AV837*1,IF($AW$3=2,AV837*-1,0)),"")</f>
        <v>0</v>
      </c>
      <c r="AX837" t="str">
        <f t="shared" ref="AX837:AX900" si="168">IF(OR(AQ837="",AS837="",AU837="",AW837=""),"",SUM(AQ837,AS837,AU837,AW837))</f>
        <v/>
      </c>
    </row>
    <row r="838" spans="40:50">
      <c r="AN838" s="120">
        <f t="shared" si="159"/>
        <v>834</v>
      </c>
      <c r="AO838" s="93" t="str">
        <f t="shared" ref="AO838:AO901" si="169">IF($AO$4+AN838*$AM$7&gt;$AM$5,"",$AO$4+AN838*$AM$7)</f>
        <v/>
      </c>
      <c r="AP838" t="str">
        <f t="shared" si="160"/>
        <v/>
      </c>
      <c r="AQ838" t="str">
        <f t="shared" si="161"/>
        <v/>
      </c>
      <c r="AR838" t="str">
        <f t="shared" si="162"/>
        <v/>
      </c>
      <c r="AS838" t="str">
        <f t="shared" si="163"/>
        <v/>
      </c>
      <c r="AT838" t="str">
        <f t="shared" si="164"/>
        <v/>
      </c>
      <c r="AU838" t="str">
        <f t="shared" si="165"/>
        <v/>
      </c>
      <c r="AV838">
        <f t="shared" si="166"/>
        <v>0</v>
      </c>
      <c r="AW838">
        <f t="shared" si="167"/>
        <v>0</v>
      </c>
      <c r="AX838" t="str">
        <f t="shared" si="168"/>
        <v/>
      </c>
    </row>
    <row r="839" spans="40:50">
      <c r="AN839" s="120">
        <f t="shared" ref="AN839:AN902" si="170">AN838+1</f>
        <v>835</v>
      </c>
      <c r="AO839" s="93" t="str">
        <f t="shared" si="169"/>
        <v/>
      </c>
      <c r="AP839" t="str">
        <f t="shared" si="160"/>
        <v/>
      </c>
      <c r="AQ839" t="str">
        <f t="shared" si="161"/>
        <v/>
      </c>
      <c r="AR839" t="str">
        <f t="shared" si="162"/>
        <v/>
      </c>
      <c r="AS839" t="str">
        <f t="shared" si="163"/>
        <v/>
      </c>
      <c r="AT839" t="str">
        <f t="shared" si="164"/>
        <v/>
      </c>
      <c r="AU839" t="str">
        <f t="shared" si="165"/>
        <v/>
      </c>
      <c r="AV839">
        <f t="shared" si="166"/>
        <v>0</v>
      </c>
      <c r="AW839">
        <f t="shared" si="167"/>
        <v>0</v>
      </c>
      <c r="AX839" t="str">
        <f t="shared" si="168"/>
        <v/>
      </c>
    </row>
    <row r="840" spans="40:50">
      <c r="AN840" s="120">
        <f t="shared" si="170"/>
        <v>836</v>
      </c>
      <c r="AO840" s="93" t="str">
        <f t="shared" si="169"/>
        <v/>
      </c>
      <c r="AP840" t="str">
        <f t="shared" si="160"/>
        <v/>
      </c>
      <c r="AQ840" t="str">
        <f t="shared" si="161"/>
        <v/>
      </c>
      <c r="AR840" t="str">
        <f t="shared" si="162"/>
        <v/>
      </c>
      <c r="AS840" t="str">
        <f t="shared" si="163"/>
        <v/>
      </c>
      <c r="AT840" t="str">
        <f t="shared" si="164"/>
        <v/>
      </c>
      <c r="AU840" t="str">
        <f t="shared" si="165"/>
        <v/>
      </c>
      <c r="AV840">
        <f t="shared" si="166"/>
        <v>0</v>
      </c>
      <c r="AW840">
        <f t="shared" si="167"/>
        <v>0</v>
      </c>
      <c r="AX840" t="str">
        <f t="shared" si="168"/>
        <v/>
      </c>
    </row>
    <row r="841" spans="40:50">
      <c r="AN841" s="120">
        <f t="shared" si="170"/>
        <v>837</v>
      </c>
      <c r="AO841" s="93" t="str">
        <f t="shared" si="169"/>
        <v/>
      </c>
      <c r="AP841" t="str">
        <f t="shared" si="160"/>
        <v/>
      </c>
      <c r="AQ841" t="str">
        <f t="shared" si="161"/>
        <v/>
      </c>
      <c r="AR841" t="str">
        <f t="shared" si="162"/>
        <v/>
      </c>
      <c r="AS841" t="str">
        <f t="shared" si="163"/>
        <v/>
      </c>
      <c r="AT841" t="str">
        <f t="shared" si="164"/>
        <v/>
      </c>
      <c r="AU841" t="str">
        <f t="shared" si="165"/>
        <v/>
      </c>
      <c r="AV841">
        <f t="shared" si="166"/>
        <v>0</v>
      </c>
      <c r="AW841">
        <f t="shared" si="167"/>
        <v>0</v>
      </c>
      <c r="AX841" t="str">
        <f t="shared" si="168"/>
        <v/>
      </c>
    </row>
    <row r="842" spans="40:50">
      <c r="AN842" s="120">
        <f t="shared" si="170"/>
        <v>838</v>
      </c>
      <c r="AO842" s="93" t="str">
        <f t="shared" si="169"/>
        <v/>
      </c>
      <c r="AP842" t="str">
        <f t="shared" si="160"/>
        <v/>
      </c>
      <c r="AQ842" t="str">
        <f t="shared" si="161"/>
        <v/>
      </c>
      <c r="AR842" t="str">
        <f t="shared" si="162"/>
        <v/>
      </c>
      <c r="AS842" t="str">
        <f t="shared" si="163"/>
        <v/>
      </c>
      <c r="AT842" t="str">
        <f t="shared" si="164"/>
        <v/>
      </c>
      <c r="AU842" t="str">
        <f t="shared" si="165"/>
        <v/>
      </c>
      <c r="AV842">
        <f t="shared" si="166"/>
        <v>0</v>
      </c>
      <c r="AW842">
        <f t="shared" si="167"/>
        <v>0</v>
      </c>
      <c r="AX842" t="str">
        <f t="shared" si="168"/>
        <v/>
      </c>
    </row>
    <row r="843" spans="40:50">
      <c r="AN843" s="120">
        <f t="shared" si="170"/>
        <v>839</v>
      </c>
      <c r="AO843" s="93" t="str">
        <f t="shared" si="169"/>
        <v/>
      </c>
      <c r="AP843" t="str">
        <f t="shared" si="160"/>
        <v/>
      </c>
      <c r="AQ843" t="str">
        <f t="shared" si="161"/>
        <v/>
      </c>
      <c r="AR843" t="str">
        <f t="shared" si="162"/>
        <v/>
      </c>
      <c r="AS843" t="str">
        <f t="shared" si="163"/>
        <v/>
      </c>
      <c r="AT843" t="str">
        <f t="shared" si="164"/>
        <v/>
      </c>
      <c r="AU843" t="str">
        <f t="shared" si="165"/>
        <v/>
      </c>
      <c r="AV843">
        <f t="shared" si="166"/>
        <v>0</v>
      </c>
      <c r="AW843">
        <f t="shared" si="167"/>
        <v>0</v>
      </c>
      <c r="AX843" t="str">
        <f t="shared" si="168"/>
        <v/>
      </c>
    </row>
    <row r="844" spans="40:50">
      <c r="AN844" s="120">
        <f t="shared" si="170"/>
        <v>840</v>
      </c>
      <c r="AO844" s="93" t="str">
        <f t="shared" si="169"/>
        <v/>
      </c>
      <c r="AP844" t="str">
        <f t="shared" si="160"/>
        <v/>
      </c>
      <c r="AQ844" t="str">
        <f t="shared" si="161"/>
        <v/>
      </c>
      <c r="AR844" t="str">
        <f t="shared" si="162"/>
        <v/>
      </c>
      <c r="AS844" t="str">
        <f t="shared" si="163"/>
        <v/>
      </c>
      <c r="AT844" t="str">
        <f t="shared" si="164"/>
        <v/>
      </c>
      <c r="AU844" t="str">
        <f t="shared" si="165"/>
        <v/>
      </c>
      <c r="AV844">
        <f t="shared" si="166"/>
        <v>0</v>
      </c>
      <c r="AW844">
        <f t="shared" si="167"/>
        <v>0</v>
      </c>
      <c r="AX844" t="str">
        <f t="shared" si="168"/>
        <v/>
      </c>
    </row>
    <row r="845" spans="40:50">
      <c r="AN845" s="120">
        <f t="shared" si="170"/>
        <v>841</v>
      </c>
      <c r="AO845" s="93" t="str">
        <f t="shared" si="169"/>
        <v/>
      </c>
      <c r="AP845" t="str">
        <f t="shared" si="160"/>
        <v/>
      </c>
      <c r="AQ845" t="str">
        <f t="shared" si="161"/>
        <v/>
      </c>
      <c r="AR845" t="str">
        <f t="shared" si="162"/>
        <v/>
      </c>
      <c r="AS845" t="str">
        <f t="shared" si="163"/>
        <v/>
      </c>
      <c r="AT845" t="str">
        <f t="shared" si="164"/>
        <v/>
      </c>
      <c r="AU845" t="str">
        <f t="shared" si="165"/>
        <v/>
      </c>
      <c r="AV845">
        <f t="shared" si="166"/>
        <v>0</v>
      </c>
      <c r="AW845">
        <f t="shared" si="167"/>
        <v>0</v>
      </c>
      <c r="AX845" t="str">
        <f t="shared" si="168"/>
        <v/>
      </c>
    </row>
    <row r="846" spans="40:50">
      <c r="AN846" s="120">
        <f t="shared" si="170"/>
        <v>842</v>
      </c>
      <c r="AO846" s="93" t="str">
        <f t="shared" si="169"/>
        <v/>
      </c>
      <c r="AP846" t="str">
        <f t="shared" si="160"/>
        <v/>
      </c>
      <c r="AQ846" t="str">
        <f t="shared" si="161"/>
        <v/>
      </c>
      <c r="AR846" t="str">
        <f t="shared" si="162"/>
        <v/>
      </c>
      <c r="AS846" t="str">
        <f t="shared" si="163"/>
        <v/>
      </c>
      <c r="AT846" t="str">
        <f t="shared" si="164"/>
        <v/>
      </c>
      <c r="AU846" t="str">
        <f t="shared" si="165"/>
        <v/>
      </c>
      <c r="AV846">
        <f t="shared" si="166"/>
        <v>0</v>
      </c>
      <c r="AW846">
        <f t="shared" si="167"/>
        <v>0</v>
      </c>
      <c r="AX846" t="str">
        <f t="shared" si="168"/>
        <v/>
      </c>
    </row>
    <row r="847" spans="40:50">
      <c r="AN847" s="120">
        <f t="shared" si="170"/>
        <v>843</v>
      </c>
      <c r="AO847" s="93" t="str">
        <f t="shared" si="169"/>
        <v/>
      </c>
      <c r="AP847" t="str">
        <f t="shared" si="160"/>
        <v/>
      </c>
      <c r="AQ847" t="str">
        <f t="shared" si="161"/>
        <v/>
      </c>
      <c r="AR847" t="str">
        <f t="shared" si="162"/>
        <v/>
      </c>
      <c r="AS847" t="str">
        <f t="shared" si="163"/>
        <v/>
      </c>
      <c r="AT847" t="str">
        <f t="shared" si="164"/>
        <v/>
      </c>
      <c r="AU847" t="str">
        <f t="shared" si="165"/>
        <v/>
      </c>
      <c r="AV847">
        <f t="shared" si="166"/>
        <v>0</v>
      </c>
      <c r="AW847">
        <f t="shared" si="167"/>
        <v>0</v>
      </c>
      <c r="AX847" t="str">
        <f t="shared" si="168"/>
        <v/>
      </c>
    </row>
    <row r="848" spans="40:50">
      <c r="AN848" s="120">
        <f t="shared" si="170"/>
        <v>844</v>
      </c>
      <c r="AO848" s="93" t="str">
        <f t="shared" si="169"/>
        <v/>
      </c>
      <c r="AP848" t="str">
        <f t="shared" si="160"/>
        <v/>
      </c>
      <c r="AQ848" t="str">
        <f t="shared" si="161"/>
        <v/>
      </c>
      <c r="AR848" t="str">
        <f t="shared" si="162"/>
        <v/>
      </c>
      <c r="AS848" t="str">
        <f t="shared" si="163"/>
        <v/>
      </c>
      <c r="AT848" t="str">
        <f t="shared" si="164"/>
        <v/>
      </c>
      <c r="AU848" t="str">
        <f t="shared" si="165"/>
        <v/>
      </c>
      <c r="AV848">
        <f t="shared" si="166"/>
        <v>0</v>
      </c>
      <c r="AW848">
        <f t="shared" si="167"/>
        <v>0</v>
      </c>
      <c r="AX848" t="str">
        <f t="shared" si="168"/>
        <v/>
      </c>
    </row>
    <row r="849" spans="40:50">
      <c r="AN849" s="120">
        <f t="shared" si="170"/>
        <v>845</v>
      </c>
      <c r="AO849" s="93" t="str">
        <f t="shared" si="169"/>
        <v/>
      </c>
      <c r="AP849" t="str">
        <f t="shared" si="160"/>
        <v/>
      </c>
      <c r="AQ849" t="str">
        <f t="shared" si="161"/>
        <v/>
      </c>
      <c r="AR849" t="str">
        <f t="shared" si="162"/>
        <v/>
      </c>
      <c r="AS849" t="str">
        <f t="shared" si="163"/>
        <v/>
      </c>
      <c r="AT849" t="str">
        <f t="shared" si="164"/>
        <v/>
      </c>
      <c r="AU849" t="str">
        <f t="shared" si="165"/>
        <v/>
      </c>
      <c r="AV849">
        <f t="shared" si="166"/>
        <v>0</v>
      </c>
      <c r="AW849">
        <f t="shared" si="167"/>
        <v>0</v>
      </c>
      <c r="AX849" t="str">
        <f t="shared" si="168"/>
        <v/>
      </c>
    </row>
    <row r="850" spans="40:50">
      <c r="AN850" s="120">
        <f t="shared" si="170"/>
        <v>846</v>
      </c>
      <c r="AO850" s="93" t="str">
        <f t="shared" si="169"/>
        <v/>
      </c>
      <c r="AP850" t="str">
        <f t="shared" si="160"/>
        <v/>
      </c>
      <c r="AQ850" t="str">
        <f t="shared" si="161"/>
        <v/>
      </c>
      <c r="AR850" t="str">
        <f t="shared" si="162"/>
        <v/>
      </c>
      <c r="AS850" t="str">
        <f t="shared" si="163"/>
        <v/>
      </c>
      <c r="AT850" t="str">
        <f t="shared" si="164"/>
        <v/>
      </c>
      <c r="AU850" t="str">
        <f t="shared" si="165"/>
        <v/>
      </c>
      <c r="AV850">
        <f t="shared" si="166"/>
        <v>0</v>
      </c>
      <c r="AW850">
        <f t="shared" si="167"/>
        <v>0</v>
      </c>
      <c r="AX850" t="str">
        <f t="shared" si="168"/>
        <v/>
      </c>
    </row>
    <row r="851" spans="40:50">
      <c r="AN851" s="120">
        <f t="shared" si="170"/>
        <v>847</v>
      </c>
      <c r="AO851" s="93" t="str">
        <f t="shared" si="169"/>
        <v/>
      </c>
      <c r="AP851" t="str">
        <f t="shared" si="160"/>
        <v/>
      </c>
      <c r="AQ851" t="str">
        <f t="shared" si="161"/>
        <v/>
      </c>
      <c r="AR851" t="str">
        <f t="shared" si="162"/>
        <v/>
      </c>
      <c r="AS851" t="str">
        <f t="shared" si="163"/>
        <v/>
      </c>
      <c r="AT851" t="str">
        <f t="shared" si="164"/>
        <v/>
      </c>
      <c r="AU851" t="str">
        <f t="shared" si="165"/>
        <v/>
      </c>
      <c r="AV851">
        <f t="shared" si="166"/>
        <v>0</v>
      </c>
      <c r="AW851">
        <f t="shared" si="167"/>
        <v>0</v>
      </c>
      <c r="AX851" t="str">
        <f t="shared" si="168"/>
        <v/>
      </c>
    </row>
    <row r="852" spans="40:50">
      <c r="AN852" s="120">
        <f t="shared" si="170"/>
        <v>848</v>
      </c>
      <c r="AO852" s="93" t="str">
        <f t="shared" si="169"/>
        <v/>
      </c>
      <c r="AP852" t="str">
        <f t="shared" si="160"/>
        <v/>
      </c>
      <c r="AQ852" t="str">
        <f t="shared" si="161"/>
        <v/>
      </c>
      <c r="AR852" t="str">
        <f t="shared" si="162"/>
        <v/>
      </c>
      <c r="AS852" t="str">
        <f t="shared" si="163"/>
        <v/>
      </c>
      <c r="AT852" t="str">
        <f t="shared" si="164"/>
        <v/>
      </c>
      <c r="AU852" t="str">
        <f t="shared" si="165"/>
        <v/>
      </c>
      <c r="AV852">
        <f t="shared" si="166"/>
        <v>0</v>
      </c>
      <c r="AW852">
        <f t="shared" si="167"/>
        <v>0</v>
      </c>
      <c r="AX852" t="str">
        <f t="shared" si="168"/>
        <v/>
      </c>
    </row>
    <row r="853" spans="40:50">
      <c r="AN853" s="120">
        <f t="shared" si="170"/>
        <v>849</v>
      </c>
      <c r="AO853" s="93" t="str">
        <f t="shared" si="169"/>
        <v/>
      </c>
      <c r="AP853" t="str">
        <f t="shared" si="160"/>
        <v/>
      </c>
      <c r="AQ853" t="str">
        <f t="shared" si="161"/>
        <v/>
      </c>
      <c r="AR853" t="str">
        <f t="shared" si="162"/>
        <v/>
      </c>
      <c r="AS853" t="str">
        <f t="shared" si="163"/>
        <v/>
      </c>
      <c r="AT853" t="str">
        <f t="shared" si="164"/>
        <v/>
      </c>
      <c r="AU853" t="str">
        <f t="shared" si="165"/>
        <v/>
      </c>
      <c r="AV853">
        <f t="shared" si="166"/>
        <v>0</v>
      </c>
      <c r="AW853">
        <f t="shared" si="167"/>
        <v>0</v>
      </c>
      <c r="AX853" t="str">
        <f t="shared" si="168"/>
        <v/>
      </c>
    </row>
    <row r="854" spans="40:50">
      <c r="AN854" s="120">
        <f t="shared" si="170"/>
        <v>850</v>
      </c>
      <c r="AO854" s="93" t="str">
        <f t="shared" si="169"/>
        <v/>
      </c>
      <c r="AP854" t="str">
        <f t="shared" si="160"/>
        <v/>
      </c>
      <c r="AQ854" t="str">
        <f t="shared" si="161"/>
        <v/>
      </c>
      <c r="AR854" t="str">
        <f t="shared" si="162"/>
        <v/>
      </c>
      <c r="AS854" t="str">
        <f t="shared" si="163"/>
        <v/>
      </c>
      <c r="AT854" t="str">
        <f t="shared" si="164"/>
        <v/>
      </c>
      <c r="AU854" t="str">
        <f t="shared" si="165"/>
        <v/>
      </c>
      <c r="AV854">
        <f t="shared" si="166"/>
        <v>0</v>
      </c>
      <c r="AW854">
        <f t="shared" si="167"/>
        <v>0</v>
      </c>
      <c r="AX854" t="str">
        <f t="shared" si="168"/>
        <v/>
      </c>
    </row>
    <row r="855" spans="40:50">
      <c r="AN855" s="120">
        <f t="shared" si="170"/>
        <v>851</v>
      </c>
      <c r="AO855" s="93" t="str">
        <f t="shared" si="169"/>
        <v/>
      </c>
      <c r="AP855" t="str">
        <f t="shared" si="160"/>
        <v/>
      </c>
      <c r="AQ855" t="str">
        <f t="shared" si="161"/>
        <v/>
      </c>
      <c r="AR855" t="str">
        <f t="shared" si="162"/>
        <v/>
      </c>
      <c r="AS855" t="str">
        <f t="shared" si="163"/>
        <v/>
      </c>
      <c r="AT855" t="str">
        <f t="shared" si="164"/>
        <v/>
      </c>
      <c r="AU855" t="str">
        <f t="shared" si="165"/>
        <v/>
      </c>
      <c r="AV855">
        <f t="shared" si="166"/>
        <v>0</v>
      </c>
      <c r="AW855">
        <f t="shared" si="167"/>
        <v>0</v>
      </c>
      <c r="AX855" t="str">
        <f t="shared" si="168"/>
        <v/>
      </c>
    </row>
    <row r="856" spans="40:50">
      <c r="AN856" s="120">
        <f t="shared" si="170"/>
        <v>852</v>
      </c>
      <c r="AO856" s="93" t="str">
        <f t="shared" si="169"/>
        <v/>
      </c>
      <c r="AP856" t="str">
        <f t="shared" si="160"/>
        <v/>
      </c>
      <c r="AQ856" t="str">
        <f t="shared" si="161"/>
        <v/>
      </c>
      <c r="AR856" t="str">
        <f t="shared" si="162"/>
        <v/>
      </c>
      <c r="AS856" t="str">
        <f t="shared" si="163"/>
        <v/>
      </c>
      <c r="AT856" t="str">
        <f t="shared" si="164"/>
        <v/>
      </c>
      <c r="AU856" t="str">
        <f t="shared" si="165"/>
        <v/>
      </c>
      <c r="AV856">
        <f t="shared" si="166"/>
        <v>0</v>
      </c>
      <c r="AW856">
        <f t="shared" si="167"/>
        <v>0</v>
      </c>
      <c r="AX856" t="str">
        <f t="shared" si="168"/>
        <v/>
      </c>
    </row>
    <row r="857" spans="40:50">
      <c r="AN857" s="120">
        <f t="shared" si="170"/>
        <v>853</v>
      </c>
      <c r="AO857" s="93" t="str">
        <f t="shared" si="169"/>
        <v/>
      </c>
      <c r="AP857" t="str">
        <f t="shared" si="160"/>
        <v/>
      </c>
      <c r="AQ857" t="str">
        <f t="shared" si="161"/>
        <v/>
      </c>
      <c r="AR857" t="str">
        <f t="shared" si="162"/>
        <v/>
      </c>
      <c r="AS857" t="str">
        <f t="shared" si="163"/>
        <v/>
      </c>
      <c r="AT857" t="str">
        <f t="shared" si="164"/>
        <v/>
      </c>
      <c r="AU857" t="str">
        <f t="shared" si="165"/>
        <v/>
      </c>
      <c r="AV857">
        <f t="shared" si="166"/>
        <v>0</v>
      </c>
      <c r="AW857">
        <f t="shared" si="167"/>
        <v>0</v>
      </c>
      <c r="AX857" t="str">
        <f t="shared" si="168"/>
        <v/>
      </c>
    </row>
    <row r="858" spans="40:50">
      <c r="AN858" s="120">
        <f t="shared" si="170"/>
        <v>854</v>
      </c>
      <c r="AO858" s="93" t="str">
        <f t="shared" si="169"/>
        <v/>
      </c>
      <c r="AP858" t="str">
        <f t="shared" si="160"/>
        <v/>
      </c>
      <c r="AQ858" t="str">
        <f t="shared" si="161"/>
        <v/>
      </c>
      <c r="AR858" t="str">
        <f t="shared" si="162"/>
        <v/>
      </c>
      <c r="AS858" t="str">
        <f t="shared" si="163"/>
        <v/>
      </c>
      <c r="AT858" t="str">
        <f t="shared" si="164"/>
        <v/>
      </c>
      <c r="AU858" t="str">
        <f t="shared" si="165"/>
        <v/>
      </c>
      <c r="AV858">
        <f t="shared" si="166"/>
        <v>0</v>
      </c>
      <c r="AW858">
        <f t="shared" si="167"/>
        <v>0</v>
      </c>
      <c r="AX858" t="str">
        <f t="shared" si="168"/>
        <v/>
      </c>
    </row>
    <row r="859" spans="40:50">
      <c r="AN859" s="120">
        <f t="shared" si="170"/>
        <v>855</v>
      </c>
      <c r="AO859" s="93" t="str">
        <f t="shared" si="169"/>
        <v/>
      </c>
      <c r="AP859" t="str">
        <f t="shared" si="160"/>
        <v/>
      </c>
      <c r="AQ859" t="str">
        <f t="shared" si="161"/>
        <v/>
      </c>
      <c r="AR859" t="str">
        <f t="shared" si="162"/>
        <v/>
      </c>
      <c r="AS859" t="str">
        <f t="shared" si="163"/>
        <v/>
      </c>
      <c r="AT859" t="str">
        <f t="shared" si="164"/>
        <v/>
      </c>
      <c r="AU859" t="str">
        <f t="shared" si="165"/>
        <v/>
      </c>
      <c r="AV859">
        <f t="shared" si="166"/>
        <v>0</v>
      </c>
      <c r="AW859">
        <f t="shared" si="167"/>
        <v>0</v>
      </c>
      <c r="AX859" t="str">
        <f t="shared" si="168"/>
        <v/>
      </c>
    </row>
    <row r="860" spans="40:50">
      <c r="AN860" s="120">
        <f t="shared" si="170"/>
        <v>856</v>
      </c>
      <c r="AO860" s="93" t="str">
        <f t="shared" si="169"/>
        <v/>
      </c>
      <c r="AP860" t="str">
        <f t="shared" si="160"/>
        <v/>
      </c>
      <c r="AQ860" t="str">
        <f t="shared" si="161"/>
        <v/>
      </c>
      <c r="AR860" t="str">
        <f t="shared" si="162"/>
        <v/>
      </c>
      <c r="AS860" t="str">
        <f t="shared" si="163"/>
        <v/>
      </c>
      <c r="AT860" t="str">
        <f t="shared" si="164"/>
        <v/>
      </c>
      <c r="AU860" t="str">
        <f t="shared" si="165"/>
        <v/>
      </c>
      <c r="AV860">
        <f t="shared" si="166"/>
        <v>0</v>
      </c>
      <c r="AW860">
        <f t="shared" si="167"/>
        <v>0</v>
      </c>
      <c r="AX860" t="str">
        <f t="shared" si="168"/>
        <v/>
      </c>
    </row>
    <row r="861" spans="40:50">
      <c r="AN861" s="120">
        <f t="shared" si="170"/>
        <v>857</v>
      </c>
      <c r="AO861" s="93" t="str">
        <f t="shared" si="169"/>
        <v/>
      </c>
      <c r="AP861" t="str">
        <f t="shared" si="160"/>
        <v/>
      </c>
      <c r="AQ861" t="str">
        <f t="shared" si="161"/>
        <v/>
      </c>
      <c r="AR861" t="str">
        <f t="shared" si="162"/>
        <v/>
      </c>
      <c r="AS861" t="str">
        <f t="shared" si="163"/>
        <v/>
      </c>
      <c r="AT861" t="str">
        <f t="shared" si="164"/>
        <v/>
      </c>
      <c r="AU861" t="str">
        <f t="shared" si="165"/>
        <v/>
      </c>
      <c r="AV861">
        <f t="shared" si="166"/>
        <v>0</v>
      </c>
      <c r="AW861">
        <f t="shared" si="167"/>
        <v>0</v>
      </c>
      <c r="AX861" t="str">
        <f t="shared" si="168"/>
        <v/>
      </c>
    </row>
    <row r="862" spans="40:50">
      <c r="AN862" s="120">
        <f t="shared" si="170"/>
        <v>858</v>
      </c>
      <c r="AO862" s="93" t="str">
        <f t="shared" si="169"/>
        <v/>
      </c>
      <c r="AP862" t="str">
        <f t="shared" si="160"/>
        <v/>
      </c>
      <c r="AQ862" t="str">
        <f t="shared" si="161"/>
        <v/>
      </c>
      <c r="AR862" t="str">
        <f t="shared" si="162"/>
        <v/>
      </c>
      <c r="AS862" t="str">
        <f t="shared" si="163"/>
        <v/>
      </c>
      <c r="AT862" t="str">
        <f t="shared" si="164"/>
        <v/>
      </c>
      <c r="AU862" t="str">
        <f t="shared" si="165"/>
        <v/>
      </c>
      <c r="AV862">
        <f t="shared" si="166"/>
        <v>0</v>
      </c>
      <c r="AW862">
        <f t="shared" si="167"/>
        <v>0</v>
      </c>
      <c r="AX862" t="str">
        <f t="shared" si="168"/>
        <v/>
      </c>
    </row>
    <row r="863" spans="40:50">
      <c r="AN863" s="120">
        <f t="shared" si="170"/>
        <v>859</v>
      </c>
      <c r="AO863" s="93" t="str">
        <f t="shared" si="169"/>
        <v/>
      </c>
      <c r="AP863" t="str">
        <f t="shared" si="160"/>
        <v/>
      </c>
      <c r="AQ863" t="str">
        <f t="shared" si="161"/>
        <v/>
      </c>
      <c r="AR863" t="str">
        <f t="shared" si="162"/>
        <v/>
      </c>
      <c r="AS863" t="str">
        <f t="shared" si="163"/>
        <v/>
      </c>
      <c r="AT863" t="str">
        <f t="shared" si="164"/>
        <v/>
      </c>
      <c r="AU863" t="str">
        <f t="shared" si="165"/>
        <v/>
      </c>
      <c r="AV863">
        <f t="shared" si="166"/>
        <v>0</v>
      </c>
      <c r="AW863">
        <f t="shared" si="167"/>
        <v>0</v>
      </c>
      <c r="AX863" t="str">
        <f t="shared" si="168"/>
        <v/>
      </c>
    </row>
    <row r="864" spans="40:50">
      <c r="AN864" s="120">
        <f t="shared" si="170"/>
        <v>860</v>
      </c>
      <c r="AO864" s="93" t="str">
        <f t="shared" si="169"/>
        <v/>
      </c>
      <c r="AP864" t="str">
        <f t="shared" si="160"/>
        <v/>
      </c>
      <c r="AQ864" t="str">
        <f t="shared" si="161"/>
        <v/>
      </c>
      <c r="AR864" t="str">
        <f t="shared" si="162"/>
        <v/>
      </c>
      <c r="AS864" t="str">
        <f t="shared" si="163"/>
        <v/>
      </c>
      <c r="AT864" t="str">
        <f t="shared" si="164"/>
        <v/>
      </c>
      <c r="AU864" t="str">
        <f t="shared" si="165"/>
        <v/>
      </c>
      <c r="AV864">
        <f t="shared" si="166"/>
        <v>0</v>
      </c>
      <c r="AW864">
        <f t="shared" si="167"/>
        <v>0</v>
      </c>
      <c r="AX864" t="str">
        <f t="shared" si="168"/>
        <v/>
      </c>
    </row>
    <row r="865" spans="40:50">
      <c r="AN865" s="120">
        <f t="shared" si="170"/>
        <v>861</v>
      </c>
      <c r="AO865" s="93" t="str">
        <f t="shared" si="169"/>
        <v/>
      </c>
      <c r="AP865" t="str">
        <f t="shared" si="160"/>
        <v/>
      </c>
      <c r="AQ865" t="str">
        <f t="shared" si="161"/>
        <v/>
      </c>
      <c r="AR865" t="str">
        <f t="shared" si="162"/>
        <v/>
      </c>
      <c r="AS865" t="str">
        <f t="shared" si="163"/>
        <v/>
      </c>
      <c r="AT865" t="str">
        <f t="shared" si="164"/>
        <v/>
      </c>
      <c r="AU865" t="str">
        <f t="shared" si="165"/>
        <v/>
      </c>
      <c r="AV865">
        <f t="shared" si="166"/>
        <v>0</v>
      </c>
      <c r="AW865">
        <f t="shared" si="167"/>
        <v>0</v>
      </c>
      <c r="AX865" t="str">
        <f t="shared" si="168"/>
        <v/>
      </c>
    </row>
    <row r="866" spans="40:50">
      <c r="AN866" s="120">
        <f t="shared" si="170"/>
        <v>862</v>
      </c>
      <c r="AO866" s="93" t="str">
        <f t="shared" si="169"/>
        <v/>
      </c>
      <c r="AP866" t="str">
        <f t="shared" si="160"/>
        <v/>
      </c>
      <c r="AQ866" t="str">
        <f t="shared" si="161"/>
        <v/>
      </c>
      <c r="AR866" t="str">
        <f t="shared" si="162"/>
        <v/>
      </c>
      <c r="AS866" t="str">
        <f t="shared" si="163"/>
        <v/>
      </c>
      <c r="AT866" t="str">
        <f t="shared" si="164"/>
        <v/>
      </c>
      <c r="AU866" t="str">
        <f t="shared" si="165"/>
        <v/>
      </c>
      <c r="AV866">
        <f t="shared" si="166"/>
        <v>0</v>
      </c>
      <c r="AW866">
        <f t="shared" si="167"/>
        <v>0</v>
      </c>
      <c r="AX866" t="str">
        <f t="shared" si="168"/>
        <v/>
      </c>
    </row>
    <row r="867" spans="40:50">
      <c r="AN867" s="120">
        <f t="shared" si="170"/>
        <v>863</v>
      </c>
      <c r="AO867" s="93" t="str">
        <f t="shared" si="169"/>
        <v/>
      </c>
      <c r="AP867" t="str">
        <f t="shared" si="160"/>
        <v/>
      </c>
      <c r="AQ867" t="str">
        <f t="shared" si="161"/>
        <v/>
      </c>
      <c r="AR867" t="str">
        <f t="shared" si="162"/>
        <v/>
      </c>
      <c r="AS867" t="str">
        <f t="shared" si="163"/>
        <v/>
      </c>
      <c r="AT867" t="str">
        <f t="shared" si="164"/>
        <v/>
      </c>
      <c r="AU867" t="str">
        <f t="shared" si="165"/>
        <v/>
      </c>
      <c r="AV867">
        <f t="shared" si="166"/>
        <v>0</v>
      </c>
      <c r="AW867">
        <f t="shared" si="167"/>
        <v>0</v>
      </c>
      <c r="AX867" t="str">
        <f t="shared" si="168"/>
        <v/>
      </c>
    </row>
    <row r="868" spans="40:50">
      <c r="AN868" s="120">
        <f t="shared" si="170"/>
        <v>864</v>
      </c>
      <c r="AO868" s="93" t="str">
        <f t="shared" si="169"/>
        <v/>
      </c>
      <c r="AP868" t="str">
        <f t="shared" si="160"/>
        <v/>
      </c>
      <c r="AQ868" t="str">
        <f t="shared" si="161"/>
        <v/>
      </c>
      <c r="AR868" t="str">
        <f t="shared" si="162"/>
        <v/>
      </c>
      <c r="AS868" t="str">
        <f t="shared" si="163"/>
        <v/>
      </c>
      <c r="AT868" t="str">
        <f t="shared" si="164"/>
        <v/>
      </c>
      <c r="AU868" t="str">
        <f t="shared" si="165"/>
        <v/>
      </c>
      <c r="AV868">
        <f t="shared" si="166"/>
        <v>0</v>
      </c>
      <c r="AW868">
        <f t="shared" si="167"/>
        <v>0</v>
      </c>
      <c r="AX868" t="str">
        <f t="shared" si="168"/>
        <v/>
      </c>
    </row>
    <row r="869" spans="40:50">
      <c r="AN869" s="120">
        <f t="shared" si="170"/>
        <v>865</v>
      </c>
      <c r="AO869" s="93" t="str">
        <f t="shared" si="169"/>
        <v/>
      </c>
      <c r="AP869" t="str">
        <f t="shared" si="160"/>
        <v/>
      </c>
      <c r="AQ869" t="str">
        <f t="shared" si="161"/>
        <v/>
      </c>
      <c r="AR869" t="str">
        <f t="shared" si="162"/>
        <v/>
      </c>
      <c r="AS869" t="str">
        <f t="shared" si="163"/>
        <v/>
      </c>
      <c r="AT869" t="str">
        <f t="shared" si="164"/>
        <v/>
      </c>
      <c r="AU869" t="str">
        <f t="shared" si="165"/>
        <v/>
      </c>
      <c r="AV869">
        <f t="shared" si="166"/>
        <v>0</v>
      </c>
      <c r="AW869">
        <f t="shared" si="167"/>
        <v>0</v>
      </c>
      <c r="AX869" t="str">
        <f t="shared" si="168"/>
        <v/>
      </c>
    </row>
    <row r="870" spans="40:50">
      <c r="AN870" s="120">
        <f t="shared" si="170"/>
        <v>866</v>
      </c>
      <c r="AO870" s="93" t="str">
        <f t="shared" si="169"/>
        <v/>
      </c>
      <c r="AP870" t="str">
        <f t="shared" si="160"/>
        <v/>
      </c>
      <c r="AQ870" t="str">
        <f t="shared" si="161"/>
        <v/>
      </c>
      <c r="AR870" t="str">
        <f t="shared" si="162"/>
        <v/>
      </c>
      <c r="AS870" t="str">
        <f t="shared" si="163"/>
        <v/>
      </c>
      <c r="AT870" t="str">
        <f t="shared" si="164"/>
        <v/>
      </c>
      <c r="AU870" t="str">
        <f t="shared" si="165"/>
        <v/>
      </c>
      <c r="AV870">
        <f t="shared" si="166"/>
        <v>0</v>
      </c>
      <c r="AW870">
        <f t="shared" si="167"/>
        <v>0</v>
      </c>
      <c r="AX870" t="str">
        <f t="shared" si="168"/>
        <v/>
      </c>
    </row>
    <row r="871" spans="40:50">
      <c r="AN871" s="120">
        <f t="shared" si="170"/>
        <v>867</v>
      </c>
      <c r="AO871" s="93" t="str">
        <f t="shared" si="169"/>
        <v/>
      </c>
      <c r="AP871" t="str">
        <f t="shared" si="160"/>
        <v/>
      </c>
      <c r="AQ871" t="str">
        <f t="shared" si="161"/>
        <v/>
      </c>
      <c r="AR871" t="str">
        <f t="shared" si="162"/>
        <v/>
      </c>
      <c r="AS871" t="str">
        <f t="shared" si="163"/>
        <v/>
      </c>
      <c r="AT871" t="str">
        <f t="shared" si="164"/>
        <v/>
      </c>
      <c r="AU871" t="str">
        <f t="shared" si="165"/>
        <v/>
      </c>
      <c r="AV871">
        <f t="shared" si="166"/>
        <v>0</v>
      </c>
      <c r="AW871">
        <f t="shared" si="167"/>
        <v>0</v>
      </c>
      <c r="AX871" t="str">
        <f t="shared" si="168"/>
        <v/>
      </c>
    </row>
    <row r="872" spans="40:50">
      <c r="AN872" s="120">
        <f t="shared" si="170"/>
        <v>868</v>
      </c>
      <c r="AO872" s="93" t="str">
        <f t="shared" si="169"/>
        <v/>
      </c>
      <c r="AP872" t="str">
        <f t="shared" si="160"/>
        <v/>
      </c>
      <c r="AQ872" t="str">
        <f t="shared" si="161"/>
        <v/>
      </c>
      <c r="AR872" t="str">
        <f t="shared" si="162"/>
        <v/>
      </c>
      <c r="AS872" t="str">
        <f t="shared" si="163"/>
        <v/>
      </c>
      <c r="AT872" t="str">
        <f t="shared" si="164"/>
        <v/>
      </c>
      <c r="AU872" t="str">
        <f t="shared" si="165"/>
        <v/>
      </c>
      <c r="AV872">
        <f t="shared" si="166"/>
        <v>0</v>
      </c>
      <c r="AW872">
        <f t="shared" si="167"/>
        <v>0</v>
      </c>
      <c r="AX872" t="str">
        <f t="shared" si="168"/>
        <v/>
      </c>
    </row>
    <row r="873" spans="40:50">
      <c r="AN873" s="120">
        <f t="shared" si="170"/>
        <v>869</v>
      </c>
      <c r="AO873" s="93" t="str">
        <f t="shared" si="169"/>
        <v/>
      </c>
      <c r="AP873" t="str">
        <f t="shared" si="160"/>
        <v/>
      </c>
      <c r="AQ873" t="str">
        <f t="shared" si="161"/>
        <v/>
      </c>
      <c r="AR873" t="str">
        <f t="shared" si="162"/>
        <v/>
      </c>
      <c r="AS873" t="str">
        <f t="shared" si="163"/>
        <v/>
      </c>
      <c r="AT873" t="str">
        <f t="shared" si="164"/>
        <v/>
      </c>
      <c r="AU873" t="str">
        <f t="shared" si="165"/>
        <v/>
      </c>
      <c r="AV873">
        <f t="shared" si="166"/>
        <v>0</v>
      </c>
      <c r="AW873">
        <f t="shared" si="167"/>
        <v>0</v>
      </c>
      <c r="AX873" t="str">
        <f t="shared" si="168"/>
        <v/>
      </c>
    </row>
    <row r="874" spans="40:50">
      <c r="AN874" s="120">
        <f t="shared" si="170"/>
        <v>870</v>
      </c>
      <c r="AO874" s="93" t="str">
        <f t="shared" si="169"/>
        <v/>
      </c>
      <c r="AP874" t="str">
        <f t="shared" si="160"/>
        <v/>
      </c>
      <c r="AQ874" t="str">
        <f t="shared" si="161"/>
        <v/>
      </c>
      <c r="AR874" t="str">
        <f t="shared" si="162"/>
        <v/>
      </c>
      <c r="AS874" t="str">
        <f t="shared" si="163"/>
        <v/>
      </c>
      <c r="AT874" t="str">
        <f t="shared" si="164"/>
        <v/>
      </c>
      <c r="AU874" t="str">
        <f t="shared" si="165"/>
        <v/>
      </c>
      <c r="AV874">
        <f t="shared" si="166"/>
        <v>0</v>
      </c>
      <c r="AW874">
        <f t="shared" si="167"/>
        <v>0</v>
      </c>
      <c r="AX874" t="str">
        <f t="shared" si="168"/>
        <v/>
      </c>
    </row>
    <row r="875" spans="40:50">
      <c r="AN875" s="120">
        <f t="shared" si="170"/>
        <v>871</v>
      </c>
      <c r="AO875" s="93" t="str">
        <f t="shared" si="169"/>
        <v/>
      </c>
      <c r="AP875" t="str">
        <f t="shared" si="160"/>
        <v/>
      </c>
      <c r="AQ875" t="str">
        <f t="shared" si="161"/>
        <v/>
      </c>
      <c r="AR875" t="str">
        <f t="shared" si="162"/>
        <v/>
      </c>
      <c r="AS875" t="str">
        <f t="shared" si="163"/>
        <v/>
      </c>
      <c r="AT875" t="str">
        <f t="shared" si="164"/>
        <v/>
      </c>
      <c r="AU875" t="str">
        <f t="shared" si="165"/>
        <v/>
      </c>
      <c r="AV875">
        <f t="shared" si="166"/>
        <v>0</v>
      </c>
      <c r="AW875">
        <f t="shared" si="167"/>
        <v>0</v>
      </c>
      <c r="AX875" t="str">
        <f t="shared" si="168"/>
        <v/>
      </c>
    </row>
    <row r="876" spans="40:50">
      <c r="AN876" s="120">
        <f t="shared" si="170"/>
        <v>872</v>
      </c>
      <c r="AO876" s="93" t="str">
        <f t="shared" si="169"/>
        <v/>
      </c>
      <c r="AP876" t="str">
        <f t="shared" si="160"/>
        <v/>
      </c>
      <c r="AQ876" t="str">
        <f t="shared" si="161"/>
        <v/>
      </c>
      <c r="AR876" t="str">
        <f t="shared" si="162"/>
        <v/>
      </c>
      <c r="AS876" t="str">
        <f t="shared" si="163"/>
        <v/>
      </c>
      <c r="AT876" t="str">
        <f t="shared" si="164"/>
        <v/>
      </c>
      <c r="AU876" t="str">
        <f t="shared" si="165"/>
        <v/>
      </c>
      <c r="AV876">
        <f t="shared" si="166"/>
        <v>0</v>
      </c>
      <c r="AW876">
        <f t="shared" si="167"/>
        <v>0</v>
      </c>
      <c r="AX876" t="str">
        <f t="shared" si="168"/>
        <v/>
      </c>
    </row>
    <row r="877" spans="40:50">
      <c r="AN877" s="120">
        <f t="shared" si="170"/>
        <v>873</v>
      </c>
      <c r="AO877" s="93" t="str">
        <f t="shared" si="169"/>
        <v/>
      </c>
      <c r="AP877" t="str">
        <f t="shared" si="160"/>
        <v/>
      </c>
      <c r="AQ877" t="str">
        <f t="shared" si="161"/>
        <v/>
      </c>
      <c r="AR877" t="str">
        <f t="shared" si="162"/>
        <v/>
      </c>
      <c r="AS877" t="str">
        <f t="shared" si="163"/>
        <v/>
      </c>
      <c r="AT877" t="str">
        <f t="shared" si="164"/>
        <v/>
      </c>
      <c r="AU877" t="str">
        <f t="shared" si="165"/>
        <v/>
      </c>
      <c r="AV877">
        <f t="shared" si="166"/>
        <v>0</v>
      </c>
      <c r="AW877">
        <f t="shared" si="167"/>
        <v>0</v>
      </c>
      <c r="AX877" t="str">
        <f t="shared" si="168"/>
        <v/>
      </c>
    </row>
    <row r="878" spans="40:50">
      <c r="AN878" s="120">
        <f t="shared" si="170"/>
        <v>874</v>
      </c>
      <c r="AO878" s="93" t="str">
        <f t="shared" si="169"/>
        <v/>
      </c>
      <c r="AP878" t="str">
        <f t="shared" si="160"/>
        <v/>
      </c>
      <c r="AQ878" t="str">
        <f t="shared" si="161"/>
        <v/>
      </c>
      <c r="AR878" t="str">
        <f t="shared" si="162"/>
        <v/>
      </c>
      <c r="AS878" t="str">
        <f t="shared" si="163"/>
        <v/>
      </c>
      <c r="AT878" t="str">
        <f t="shared" si="164"/>
        <v/>
      </c>
      <c r="AU878" t="str">
        <f t="shared" si="165"/>
        <v/>
      </c>
      <c r="AV878">
        <f t="shared" si="166"/>
        <v>0</v>
      </c>
      <c r="AW878">
        <f t="shared" si="167"/>
        <v>0</v>
      </c>
      <c r="AX878" t="str">
        <f t="shared" si="168"/>
        <v/>
      </c>
    </row>
    <row r="879" spans="40:50">
      <c r="AN879" s="120">
        <f t="shared" si="170"/>
        <v>875</v>
      </c>
      <c r="AO879" s="93" t="str">
        <f t="shared" si="169"/>
        <v/>
      </c>
      <c r="AP879" t="str">
        <f t="shared" si="160"/>
        <v/>
      </c>
      <c r="AQ879" t="str">
        <f t="shared" si="161"/>
        <v/>
      </c>
      <c r="AR879" t="str">
        <f t="shared" si="162"/>
        <v/>
      </c>
      <c r="AS879" t="str">
        <f t="shared" si="163"/>
        <v/>
      </c>
      <c r="AT879" t="str">
        <f t="shared" si="164"/>
        <v/>
      </c>
      <c r="AU879" t="str">
        <f t="shared" si="165"/>
        <v/>
      </c>
      <c r="AV879">
        <f t="shared" si="166"/>
        <v>0</v>
      </c>
      <c r="AW879">
        <f t="shared" si="167"/>
        <v>0</v>
      </c>
      <c r="AX879" t="str">
        <f t="shared" si="168"/>
        <v/>
      </c>
    </row>
    <row r="880" spans="40:50">
      <c r="AN880" s="120">
        <f t="shared" si="170"/>
        <v>876</v>
      </c>
      <c r="AO880" s="93" t="str">
        <f t="shared" si="169"/>
        <v/>
      </c>
      <c r="AP880" t="str">
        <f t="shared" si="160"/>
        <v/>
      </c>
      <c r="AQ880" t="str">
        <f t="shared" si="161"/>
        <v/>
      </c>
      <c r="AR880" t="str">
        <f t="shared" si="162"/>
        <v/>
      </c>
      <c r="AS880" t="str">
        <f t="shared" si="163"/>
        <v/>
      </c>
      <c r="AT880" t="str">
        <f t="shared" si="164"/>
        <v/>
      </c>
      <c r="AU880" t="str">
        <f t="shared" si="165"/>
        <v/>
      </c>
      <c r="AV880">
        <f t="shared" si="166"/>
        <v>0</v>
      </c>
      <c r="AW880">
        <f t="shared" si="167"/>
        <v>0</v>
      </c>
      <c r="AX880" t="str">
        <f t="shared" si="168"/>
        <v/>
      </c>
    </row>
    <row r="881" spans="40:50">
      <c r="AN881" s="120">
        <f t="shared" si="170"/>
        <v>877</v>
      </c>
      <c r="AO881" s="93" t="str">
        <f t="shared" si="169"/>
        <v/>
      </c>
      <c r="AP881" t="str">
        <f t="shared" si="160"/>
        <v/>
      </c>
      <c r="AQ881" t="str">
        <f t="shared" si="161"/>
        <v/>
      </c>
      <c r="AR881" t="str">
        <f t="shared" si="162"/>
        <v/>
      </c>
      <c r="AS881" t="str">
        <f t="shared" si="163"/>
        <v/>
      </c>
      <c r="AT881" t="str">
        <f t="shared" si="164"/>
        <v/>
      </c>
      <c r="AU881" t="str">
        <f t="shared" si="165"/>
        <v/>
      </c>
      <c r="AV881">
        <f t="shared" si="166"/>
        <v>0</v>
      </c>
      <c r="AW881">
        <f t="shared" si="167"/>
        <v>0</v>
      </c>
      <c r="AX881" t="str">
        <f t="shared" si="168"/>
        <v/>
      </c>
    </row>
    <row r="882" spans="40:50">
      <c r="AN882" s="120">
        <f t="shared" si="170"/>
        <v>878</v>
      </c>
      <c r="AO882" s="93" t="str">
        <f t="shared" si="169"/>
        <v/>
      </c>
      <c r="AP882" t="str">
        <f t="shared" si="160"/>
        <v/>
      </c>
      <c r="AQ882" t="str">
        <f t="shared" si="161"/>
        <v/>
      </c>
      <c r="AR882" t="str">
        <f t="shared" si="162"/>
        <v/>
      </c>
      <c r="AS882" t="str">
        <f t="shared" si="163"/>
        <v/>
      </c>
      <c r="AT882" t="str">
        <f t="shared" si="164"/>
        <v/>
      </c>
      <c r="AU882" t="str">
        <f t="shared" si="165"/>
        <v/>
      </c>
      <c r="AV882">
        <f t="shared" si="166"/>
        <v>0</v>
      </c>
      <c r="AW882">
        <f t="shared" si="167"/>
        <v>0</v>
      </c>
      <c r="AX882" t="str">
        <f t="shared" si="168"/>
        <v/>
      </c>
    </row>
    <row r="883" spans="40:50">
      <c r="AN883" s="120">
        <f t="shared" si="170"/>
        <v>879</v>
      </c>
      <c r="AO883" s="93" t="str">
        <f t="shared" si="169"/>
        <v/>
      </c>
      <c r="AP883" t="str">
        <f t="shared" si="160"/>
        <v/>
      </c>
      <c r="AQ883" t="str">
        <f t="shared" si="161"/>
        <v/>
      </c>
      <c r="AR883" t="str">
        <f t="shared" si="162"/>
        <v/>
      </c>
      <c r="AS883" t="str">
        <f t="shared" si="163"/>
        <v/>
      </c>
      <c r="AT883" t="str">
        <f t="shared" si="164"/>
        <v/>
      </c>
      <c r="AU883" t="str">
        <f t="shared" si="165"/>
        <v/>
      </c>
      <c r="AV883">
        <f t="shared" si="166"/>
        <v>0</v>
      </c>
      <c r="AW883">
        <f t="shared" si="167"/>
        <v>0</v>
      </c>
      <c r="AX883" t="str">
        <f t="shared" si="168"/>
        <v/>
      </c>
    </row>
    <row r="884" spans="40:50">
      <c r="AN884" s="120">
        <f t="shared" si="170"/>
        <v>880</v>
      </c>
      <c r="AO884" s="93" t="str">
        <f t="shared" si="169"/>
        <v/>
      </c>
      <c r="AP884" t="str">
        <f t="shared" si="160"/>
        <v/>
      </c>
      <c r="AQ884" t="str">
        <f t="shared" si="161"/>
        <v/>
      </c>
      <c r="AR884" t="str">
        <f t="shared" si="162"/>
        <v/>
      </c>
      <c r="AS884" t="str">
        <f t="shared" si="163"/>
        <v/>
      </c>
      <c r="AT884" t="str">
        <f t="shared" si="164"/>
        <v/>
      </c>
      <c r="AU884" t="str">
        <f t="shared" si="165"/>
        <v/>
      </c>
      <c r="AV884">
        <f t="shared" si="166"/>
        <v>0</v>
      </c>
      <c r="AW884">
        <f t="shared" si="167"/>
        <v>0</v>
      </c>
      <c r="AX884" t="str">
        <f t="shared" si="168"/>
        <v/>
      </c>
    </row>
    <row r="885" spans="40:50">
      <c r="AN885" s="120">
        <f t="shared" si="170"/>
        <v>881</v>
      </c>
      <c r="AO885" s="93" t="str">
        <f t="shared" si="169"/>
        <v/>
      </c>
      <c r="AP885" t="str">
        <f t="shared" si="160"/>
        <v/>
      </c>
      <c r="AQ885" t="str">
        <f t="shared" si="161"/>
        <v/>
      </c>
      <c r="AR885" t="str">
        <f t="shared" si="162"/>
        <v/>
      </c>
      <c r="AS885" t="str">
        <f t="shared" si="163"/>
        <v/>
      </c>
      <c r="AT885" t="str">
        <f t="shared" si="164"/>
        <v/>
      </c>
      <c r="AU885" t="str">
        <f t="shared" si="165"/>
        <v/>
      </c>
      <c r="AV885">
        <f t="shared" si="166"/>
        <v>0</v>
      </c>
      <c r="AW885">
        <f t="shared" si="167"/>
        <v>0</v>
      </c>
      <c r="AX885" t="str">
        <f t="shared" si="168"/>
        <v/>
      </c>
    </row>
    <row r="886" spans="40:50">
      <c r="AN886" s="120">
        <f t="shared" si="170"/>
        <v>882</v>
      </c>
      <c r="AO886" s="93" t="str">
        <f t="shared" si="169"/>
        <v/>
      </c>
      <c r="AP886" t="str">
        <f t="shared" si="160"/>
        <v/>
      </c>
      <c r="AQ886" t="str">
        <f t="shared" si="161"/>
        <v/>
      </c>
      <c r="AR886" t="str">
        <f t="shared" si="162"/>
        <v/>
      </c>
      <c r="AS886" t="str">
        <f t="shared" si="163"/>
        <v/>
      </c>
      <c r="AT886" t="str">
        <f t="shared" si="164"/>
        <v/>
      </c>
      <c r="AU886" t="str">
        <f t="shared" si="165"/>
        <v/>
      </c>
      <c r="AV886">
        <f t="shared" si="166"/>
        <v>0</v>
      </c>
      <c r="AW886">
        <f t="shared" si="167"/>
        <v>0</v>
      </c>
      <c r="AX886" t="str">
        <f t="shared" si="168"/>
        <v/>
      </c>
    </row>
    <row r="887" spans="40:50">
      <c r="AN887" s="120">
        <f t="shared" si="170"/>
        <v>883</v>
      </c>
      <c r="AO887" s="93" t="str">
        <f t="shared" si="169"/>
        <v/>
      </c>
      <c r="AP887" t="str">
        <f t="shared" si="160"/>
        <v/>
      </c>
      <c r="AQ887" t="str">
        <f t="shared" si="161"/>
        <v/>
      </c>
      <c r="AR887" t="str">
        <f t="shared" si="162"/>
        <v/>
      </c>
      <c r="AS887" t="str">
        <f t="shared" si="163"/>
        <v/>
      </c>
      <c r="AT887" t="str">
        <f t="shared" si="164"/>
        <v/>
      </c>
      <c r="AU887" t="str">
        <f t="shared" si="165"/>
        <v/>
      </c>
      <c r="AV887">
        <f t="shared" si="166"/>
        <v>0</v>
      </c>
      <c r="AW887">
        <f t="shared" si="167"/>
        <v>0</v>
      </c>
      <c r="AX887" t="str">
        <f t="shared" si="168"/>
        <v/>
      </c>
    </row>
    <row r="888" spans="40:50">
      <c r="AN888" s="120">
        <f t="shared" si="170"/>
        <v>884</v>
      </c>
      <c r="AO888" s="93" t="str">
        <f t="shared" si="169"/>
        <v/>
      </c>
      <c r="AP888" t="str">
        <f t="shared" si="160"/>
        <v/>
      </c>
      <c r="AQ888" t="str">
        <f t="shared" si="161"/>
        <v/>
      </c>
      <c r="AR888" t="str">
        <f t="shared" si="162"/>
        <v/>
      </c>
      <c r="AS888" t="str">
        <f t="shared" si="163"/>
        <v/>
      </c>
      <c r="AT888" t="str">
        <f t="shared" si="164"/>
        <v/>
      </c>
      <c r="AU888" t="str">
        <f t="shared" si="165"/>
        <v/>
      </c>
      <c r="AV888">
        <f t="shared" si="166"/>
        <v>0</v>
      </c>
      <c r="AW888">
        <f t="shared" si="167"/>
        <v>0</v>
      </c>
      <c r="AX888" t="str">
        <f t="shared" si="168"/>
        <v/>
      </c>
    </row>
    <row r="889" spans="40:50">
      <c r="AN889" s="120">
        <f t="shared" si="170"/>
        <v>885</v>
      </c>
      <c r="AO889" s="93" t="str">
        <f t="shared" si="169"/>
        <v/>
      </c>
      <c r="AP889" t="str">
        <f t="shared" si="160"/>
        <v/>
      </c>
      <c r="AQ889" t="str">
        <f t="shared" si="161"/>
        <v/>
      </c>
      <c r="AR889" t="str">
        <f t="shared" si="162"/>
        <v/>
      </c>
      <c r="AS889" t="str">
        <f t="shared" si="163"/>
        <v/>
      </c>
      <c r="AT889" t="str">
        <f t="shared" si="164"/>
        <v/>
      </c>
      <c r="AU889" t="str">
        <f t="shared" si="165"/>
        <v/>
      </c>
      <c r="AV889">
        <f t="shared" si="166"/>
        <v>0</v>
      </c>
      <c r="AW889">
        <f t="shared" si="167"/>
        <v>0</v>
      </c>
      <c r="AX889" t="str">
        <f t="shared" si="168"/>
        <v/>
      </c>
    </row>
    <row r="890" spans="40:50">
      <c r="AN890" s="120">
        <f t="shared" si="170"/>
        <v>886</v>
      </c>
      <c r="AO890" s="93" t="str">
        <f t="shared" si="169"/>
        <v/>
      </c>
      <c r="AP890" t="str">
        <f t="shared" si="160"/>
        <v/>
      </c>
      <c r="AQ890" t="str">
        <f t="shared" si="161"/>
        <v/>
      </c>
      <c r="AR890" t="str">
        <f t="shared" si="162"/>
        <v/>
      </c>
      <c r="AS890" t="str">
        <f t="shared" si="163"/>
        <v/>
      </c>
      <c r="AT890" t="str">
        <f t="shared" si="164"/>
        <v/>
      </c>
      <c r="AU890" t="str">
        <f t="shared" si="165"/>
        <v/>
      </c>
      <c r="AV890">
        <f t="shared" si="166"/>
        <v>0</v>
      </c>
      <c r="AW890">
        <f t="shared" si="167"/>
        <v>0</v>
      </c>
      <c r="AX890" t="str">
        <f t="shared" si="168"/>
        <v/>
      </c>
    </row>
    <row r="891" spans="40:50">
      <c r="AN891" s="120">
        <f t="shared" si="170"/>
        <v>887</v>
      </c>
      <c r="AO891" s="93" t="str">
        <f t="shared" si="169"/>
        <v/>
      </c>
      <c r="AP891" t="str">
        <f t="shared" si="160"/>
        <v/>
      </c>
      <c r="AQ891" t="str">
        <f t="shared" si="161"/>
        <v/>
      </c>
      <c r="AR891" t="str">
        <f t="shared" si="162"/>
        <v/>
      </c>
      <c r="AS891" t="str">
        <f t="shared" si="163"/>
        <v/>
      </c>
      <c r="AT891" t="str">
        <f t="shared" si="164"/>
        <v/>
      </c>
      <c r="AU891" t="str">
        <f t="shared" si="165"/>
        <v/>
      </c>
      <c r="AV891">
        <f t="shared" si="166"/>
        <v>0</v>
      </c>
      <c r="AW891">
        <f t="shared" si="167"/>
        <v>0</v>
      </c>
      <c r="AX891" t="str">
        <f t="shared" si="168"/>
        <v/>
      </c>
    </row>
    <row r="892" spans="40:50">
      <c r="AN892" s="120">
        <f t="shared" si="170"/>
        <v>888</v>
      </c>
      <c r="AO892" s="93" t="str">
        <f t="shared" si="169"/>
        <v/>
      </c>
      <c r="AP892" t="str">
        <f t="shared" si="160"/>
        <v/>
      </c>
      <c r="AQ892" t="str">
        <f t="shared" si="161"/>
        <v/>
      </c>
      <c r="AR892" t="str">
        <f t="shared" si="162"/>
        <v/>
      </c>
      <c r="AS892" t="str">
        <f t="shared" si="163"/>
        <v/>
      </c>
      <c r="AT892" t="str">
        <f t="shared" si="164"/>
        <v/>
      </c>
      <c r="AU892" t="str">
        <f t="shared" si="165"/>
        <v/>
      </c>
      <c r="AV892">
        <f t="shared" si="166"/>
        <v>0</v>
      </c>
      <c r="AW892">
        <f t="shared" si="167"/>
        <v>0</v>
      </c>
      <c r="AX892" t="str">
        <f t="shared" si="168"/>
        <v/>
      </c>
    </row>
    <row r="893" spans="40:50">
      <c r="AN893" s="120">
        <f t="shared" si="170"/>
        <v>889</v>
      </c>
      <c r="AO893" s="93" t="str">
        <f t="shared" si="169"/>
        <v/>
      </c>
      <c r="AP893" t="str">
        <f t="shared" si="160"/>
        <v/>
      </c>
      <c r="AQ893" t="str">
        <f t="shared" si="161"/>
        <v/>
      </c>
      <c r="AR893" t="str">
        <f t="shared" si="162"/>
        <v/>
      </c>
      <c r="AS893" t="str">
        <f t="shared" si="163"/>
        <v/>
      </c>
      <c r="AT893" t="str">
        <f t="shared" si="164"/>
        <v/>
      </c>
      <c r="AU893" t="str">
        <f t="shared" si="165"/>
        <v/>
      </c>
      <c r="AV893">
        <f t="shared" si="166"/>
        <v>0</v>
      </c>
      <c r="AW893">
        <f t="shared" si="167"/>
        <v>0</v>
      </c>
      <c r="AX893" t="str">
        <f t="shared" si="168"/>
        <v/>
      </c>
    </row>
    <row r="894" spans="40:50">
      <c r="AN894" s="120">
        <f t="shared" si="170"/>
        <v>890</v>
      </c>
      <c r="AO894" s="93" t="str">
        <f t="shared" si="169"/>
        <v/>
      </c>
      <c r="AP894" t="str">
        <f t="shared" si="160"/>
        <v/>
      </c>
      <c r="AQ894" t="str">
        <f t="shared" si="161"/>
        <v/>
      </c>
      <c r="AR894" t="str">
        <f t="shared" si="162"/>
        <v/>
      </c>
      <c r="AS894" t="str">
        <f t="shared" si="163"/>
        <v/>
      </c>
      <c r="AT894" t="str">
        <f t="shared" si="164"/>
        <v/>
      </c>
      <c r="AU894" t="str">
        <f t="shared" si="165"/>
        <v/>
      </c>
      <c r="AV894">
        <f t="shared" si="166"/>
        <v>0</v>
      </c>
      <c r="AW894">
        <f t="shared" si="167"/>
        <v>0</v>
      </c>
      <c r="AX894" t="str">
        <f t="shared" si="168"/>
        <v/>
      </c>
    </row>
    <row r="895" spans="40:50">
      <c r="AN895" s="120">
        <f t="shared" si="170"/>
        <v>891</v>
      </c>
      <c r="AO895" s="93" t="str">
        <f t="shared" si="169"/>
        <v/>
      </c>
      <c r="AP895" t="str">
        <f t="shared" si="160"/>
        <v/>
      </c>
      <c r="AQ895" t="str">
        <f t="shared" si="161"/>
        <v/>
      </c>
      <c r="AR895" t="str">
        <f t="shared" si="162"/>
        <v/>
      </c>
      <c r="AS895" t="str">
        <f t="shared" si="163"/>
        <v/>
      </c>
      <c r="AT895" t="str">
        <f t="shared" si="164"/>
        <v/>
      </c>
      <c r="AU895" t="str">
        <f t="shared" si="165"/>
        <v/>
      </c>
      <c r="AV895">
        <f t="shared" si="166"/>
        <v>0</v>
      </c>
      <c r="AW895">
        <f t="shared" si="167"/>
        <v>0</v>
      </c>
      <c r="AX895" t="str">
        <f t="shared" si="168"/>
        <v/>
      </c>
    </row>
    <row r="896" spans="40:50">
      <c r="AN896" s="120">
        <f t="shared" si="170"/>
        <v>892</v>
      </c>
      <c r="AO896" s="93" t="str">
        <f t="shared" si="169"/>
        <v/>
      </c>
      <c r="AP896" t="str">
        <f t="shared" si="160"/>
        <v/>
      </c>
      <c r="AQ896" t="str">
        <f t="shared" si="161"/>
        <v/>
      </c>
      <c r="AR896" t="str">
        <f t="shared" si="162"/>
        <v/>
      </c>
      <c r="AS896" t="str">
        <f t="shared" si="163"/>
        <v/>
      </c>
      <c r="AT896" t="str">
        <f t="shared" si="164"/>
        <v/>
      </c>
      <c r="AU896" t="str">
        <f t="shared" si="165"/>
        <v/>
      </c>
      <c r="AV896">
        <f t="shared" si="166"/>
        <v>0</v>
      </c>
      <c r="AW896">
        <f t="shared" si="167"/>
        <v>0</v>
      </c>
      <c r="AX896" t="str">
        <f t="shared" si="168"/>
        <v/>
      </c>
    </row>
    <row r="897" spans="40:50">
      <c r="AN897" s="120">
        <f t="shared" si="170"/>
        <v>893</v>
      </c>
      <c r="AO897" s="93" t="str">
        <f t="shared" si="169"/>
        <v/>
      </c>
      <c r="AP897" t="str">
        <f t="shared" si="160"/>
        <v/>
      </c>
      <c r="AQ897" t="str">
        <f t="shared" si="161"/>
        <v/>
      </c>
      <c r="AR897" t="str">
        <f t="shared" si="162"/>
        <v/>
      </c>
      <c r="AS897" t="str">
        <f t="shared" si="163"/>
        <v/>
      </c>
      <c r="AT897" t="str">
        <f t="shared" si="164"/>
        <v/>
      </c>
      <c r="AU897" t="str">
        <f t="shared" si="165"/>
        <v/>
      </c>
      <c r="AV897">
        <f t="shared" si="166"/>
        <v>0</v>
      </c>
      <c r="AW897">
        <f t="shared" si="167"/>
        <v>0</v>
      </c>
      <c r="AX897" t="str">
        <f t="shared" si="168"/>
        <v/>
      </c>
    </row>
    <row r="898" spans="40:50">
      <c r="AN898" s="120">
        <f t="shared" si="170"/>
        <v>894</v>
      </c>
      <c r="AO898" s="93" t="str">
        <f t="shared" si="169"/>
        <v/>
      </c>
      <c r="AP898" t="str">
        <f t="shared" si="160"/>
        <v/>
      </c>
      <c r="AQ898" t="str">
        <f t="shared" si="161"/>
        <v/>
      </c>
      <c r="AR898" t="str">
        <f t="shared" si="162"/>
        <v/>
      </c>
      <c r="AS898" t="str">
        <f t="shared" si="163"/>
        <v/>
      </c>
      <c r="AT898" t="str">
        <f t="shared" si="164"/>
        <v/>
      </c>
      <c r="AU898" t="str">
        <f t="shared" si="165"/>
        <v/>
      </c>
      <c r="AV898">
        <f t="shared" si="166"/>
        <v>0</v>
      </c>
      <c r="AW898">
        <f t="shared" si="167"/>
        <v>0</v>
      </c>
      <c r="AX898" t="str">
        <f t="shared" si="168"/>
        <v/>
      </c>
    </row>
    <row r="899" spans="40:50">
      <c r="AN899" s="120">
        <f t="shared" si="170"/>
        <v>895</v>
      </c>
      <c r="AO899" s="93" t="str">
        <f t="shared" si="169"/>
        <v/>
      </c>
      <c r="AP899" t="str">
        <f t="shared" si="160"/>
        <v/>
      </c>
      <c r="AQ899" t="str">
        <f t="shared" si="161"/>
        <v/>
      </c>
      <c r="AR899" t="str">
        <f t="shared" si="162"/>
        <v/>
      </c>
      <c r="AS899" t="str">
        <f t="shared" si="163"/>
        <v/>
      </c>
      <c r="AT899" t="str">
        <f t="shared" si="164"/>
        <v/>
      </c>
      <c r="AU899" t="str">
        <f t="shared" si="165"/>
        <v/>
      </c>
      <c r="AV899">
        <f t="shared" si="166"/>
        <v>0</v>
      </c>
      <c r="AW899">
        <f t="shared" si="167"/>
        <v>0</v>
      </c>
      <c r="AX899" t="str">
        <f t="shared" si="168"/>
        <v/>
      </c>
    </row>
    <row r="900" spans="40:50">
      <c r="AN900" s="120">
        <f t="shared" si="170"/>
        <v>896</v>
      </c>
      <c r="AO900" s="93" t="str">
        <f t="shared" si="169"/>
        <v/>
      </c>
      <c r="AP900" t="str">
        <f t="shared" si="160"/>
        <v/>
      </c>
      <c r="AQ900" t="str">
        <f t="shared" si="161"/>
        <v/>
      </c>
      <c r="AR900" t="str">
        <f t="shared" si="162"/>
        <v/>
      </c>
      <c r="AS900" t="str">
        <f t="shared" si="163"/>
        <v/>
      </c>
      <c r="AT900" t="str">
        <f t="shared" si="164"/>
        <v/>
      </c>
      <c r="AU900" t="str">
        <f t="shared" si="165"/>
        <v/>
      </c>
      <c r="AV900">
        <f t="shared" si="166"/>
        <v>0</v>
      </c>
      <c r="AW900">
        <f t="shared" si="167"/>
        <v>0</v>
      </c>
      <c r="AX900" t="str">
        <f t="shared" si="168"/>
        <v/>
      </c>
    </row>
    <row r="901" spans="40:50">
      <c r="AN901" s="120">
        <f t="shared" si="170"/>
        <v>897</v>
      </c>
      <c r="AO901" s="93" t="str">
        <f t="shared" si="169"/>
        <v/>
      </c>
      <c r="AP901" t="str">
        <f t="shared" ref="AP901:AP964" si="171">IFERROR(IF($AP$3=1,MAX(AO901-$AJ$4,0),IF($AP$3=2,MAX($AJ$4-AO901,0),IF($AP$3=3,AO901,0))),"")</f>
        <v/>
      </c>
      <c r="AQ901" t="str">
        <f t="shared" ref="AQ901:AQ964" si="172">IFERROR(IF($AQ$3=1,AP901*1,IF($AQ$3=2,AP901*-1,0)),"")</f>
        <v/>
      </c>
      <c r="AR901" t="str">
        <f t="shared" ref="AR901:AR964" si="173">IFERROR(IF($AR$3=1,MAX(AO901-$AJ$5,0),IF($AR$3=2,MAX($AJ$5-AO901,0),IF($AR$3=3,AO901,0))),"")</f>
        <v/>
      </c>
      <c r="AS901" t="str">
        <f t="shared" ref="AS901:AS964" si="174">IFERROR(IF($AS$3=1,AR901*1,IF($AS$3=2,AR901*-1,0)),"")</f>
        <v/>
      </c>
      <c r="AT901" t="str">
        <f t="shared" ref="AT901:AT964" si="175">IFERROR(IF($AT$3=1,MAX(AO901-$AJ$6,0),IF($AT$3=2,MAX($AJ$6-AO901,0),IF($AT$3=3,AS901,0))),"")</f>
        <v/>
      </c>
      <c r="AU901" t="str">
        <f t="shared" ref="AU901:AU964" si="176">IFERROR(IF($AU$3=1,AT901*1,IF($AU$3=2,AT901*-1,0)),"")</f>
        <v/>
      </c>
      <c r="AV901">
        <f t="shared" ref="AV901:AV964" si="177">IFERROR(IF($AV$3=1,MAX(AO901-$AJ$7,0),IF($AV$3=2,MAX($AJ$7-AO901,0),IF($AV$3=3,AO901,0))),"")</f>
        <v>0</v>
      </c>
      <c r="AW901">
        <f t="shared" ref="AW901:AW964" si="178">IFERROR(IF($AW$3=1,AV901*1,IF($AW$3=2,AV901*-1,0)),"")</f>
        <v>0</v>
      </c>
      <c r="AX901" t="str">
        <f t="shared" ref="AX901:AX964" si="179">IF(OR(AQ901="",AS901="",AU901="",AW901=""),"",SUM(AQ901,AS901,AU901,AW901))</f>
        <v/>
      </c>
    </row>
    <row r="902" spans="40:50">
      <c r="AN902" s="120">
        <f t="shared" si="170"/>
        <v>898</v>
      </c>
      <c r="AO902" s="93" t="str">
        <f t="shared" ref="AO902:AO965" si="180">IF($AO$4+AN902*$AM$7&gt;$AM$5,"",$AO$4+AN902*$AM$7)</f>
        <v/>
      </c>
      <c r="AP902" t="str">
        <f t="shared" si="171"/>
        <v/>
      </c>
      <c r="AQ902" t="str">
        <f t="shared" si="172"/>
        <v/>
      </c>
      <c r="AR902" t="str">
        <f t="shared" si="173"/>
        <v/>
      </c>
      <c r="AS902" t="str">
        <f t="shared" si="174"/>
        <v/>
      </c>
      <c r="AT902" t="str">
        <f t="shared" si="175"/>
        <v/>
      </c>
      <c r="AU902" t="str">
        <f t="shared" si="176"/>
        <v/>
      </c>
      <c r="AV902">
        <f t="shared" si="177"/>
        <v>0</v>
      </c>
      <c r="AW902">
        <f t="shared" si="178"/>
        <v>0</v>
      </c>
      <c r="AX902" t="str">
        <f t="shared" si="179"/>
        <v/>
      </c>
    </row>
    <row r="903" spans="40:50">
      <c r="AN903" s="120">
        <f t="shared" ref="AN903:AN966" si="181">AN902+1</f>
        <v>899</v>
      </c>
      <c r="AO903" s="93" t="str">
        <f t="shared" si="180"/>
        <v/>
      </c>
      <c r="AP903" t="str">
        <f t="shared" si="171"/>
        <v/>
      </c>
      <c r="AQ903" t="str">
        <f t="shared" si="172"/>
        <v/>
      </c>
      <c r="AR903" t="str">
        <f t="shared" si="173"/>
        <v/>
      </c>
      <c r="AS903" t="str">
        <f t="shared" si="174"/>
        <v/>
      </c>
      <c r="AT903" t="str">
        <f t="shared" si="175"/>
        <v/>
      </c>
      <c r="AU903" t="str">
        <f t="shared" si="176"/>
        <v/>
      </c>
      <c r="AV903">
        <f t="shared" si="177"/>
        <v>0</v>
      </c>
      <c r="AW903">
        <f t="shared" si="178"/>
        <v>0</v>
      </c>
      <c r="AX903" t="str">
        <f t="shared" si="179"/>
        <v/>
      </c>
    </row>
    <row r="904" spans="40:50">
      <c r="AN904" s="120">
        <f t="shared" si="181"/>
        <v>900</v>
      </c>
      <c r="AO904" s="93" t="str">
        <f t="shared" si="180"/>
        <v/>
      </c>
      <c r="AP904" t="str">
        <f t="shared" si="171"/>
        <v/>
      </c>
      <c r="AQ904" t="str">
        <f t="shared" si="172"/>
        <v/>
      </c>
      <c r="AR904" t="str">
        <f t="shared" si="173"/>
        <v/>
      </c>
      <c r="AS904" t="str">
        <f t="shared" si="174"/>
        <v/>
      </c>
      <c r="AT904" t="str">
        <f t="shared" si="175"/>
        <v/>
      </c>
      <c r="AU904" t="str">
        <f t="shared" si="176"/>
        <v/>
      </c>
      <c r="AV904">
        <f t="shared" si="177"/>
        <v>0</v>
      </c>
      <c r="AW904">
        <f t="shared" si="178"/>
        <v>0</v>
      </c>
      <c r="AX904" t="str">
        <f t="shared" si="179"/>
        <v/>
      </c>
    </row>
    <row r="905" spans="40:50">
      <c r="AN905" s="120">
        <f t="shared" si="181"/>
        <v>901</v>
      </c>
      <c r="AO905" s="93" t="str">
        <f t="shared" si="180"/>
        <v/>
      </c>
      <c r="AP905" t="str">
        <f t="shared" si="171"/>
        <v/>
      </c>
      <c r="AQ905" t="str">
        <f t="shared" si="172"/>
        <v/>
      </c>
      <c r="AR905" t="str">
        <f t="shared" si="173"/>
        <v/>
      </c>
      <c r="AS905" t="str">
        <f t="shared" si="174"/>
        <v/>
      </c>
      <c r="AT905" t="str">
        <f t="shared" si="175"/>
        <v/>
      </c>
      <c r="AU905" t="str">
        <f t="shared" si="176"/>
        <v/>
      </c>
      <c r="AV905">
        <f t="shared" si="177"/>
        <v>0</v>
      </c>
      <c r="AW905">
        <f t="shared" si="178"/>
        <v>0</v>
      </c>
      <c r="AX905" t="str">
        <f t="shared" si="179"/>
        <v/>
      </c>
    </row>
    <row r="906" spans="40:50">
      <c r="AN906" s="120">
        <f t="shared" si="181"/>
        <v>902</v>
      </c>
      <c r="AO906" s="93" t="str">
        <f t="shared" si="180"/>
        <v/>
      </c>
      <c r="AP906" t="str">
        <f t="shared" si="171"/>
        <v/>
      </c>
      <c r="AQ906" t="str">
        <f t="shared" si="172"/>
        <v/>
      </c>
      <c r="AR906" t="str">
        <f t="shared" si="173"/>
        <v/>
      </c>
      <c r="AS906" t="str">
        <f t="shared" si="174"/>
        <v/>
      </c>
      <c r="AT906" t="str">
        <f t="shared" si="175"/>
        <v/>
      </c>
      <c r="AU906" t="str">
        <f t="shared" si="176"/>
        <v/>
      </c>
      <c r="AV906">
        <f t="shared" si="177"/>
        <v>0</v>
      </c>
      <c r="AW906">
        <f t="shared" si="178"/>
        <v>0</v>
      </c>
      <c r="AX906" t="str">
        <f t="shared" si="179"/>
        <v/>
      </c>
    </row>
    <row r="907" spans="40:50">
      <c r="AN907" s="120">
        <f t="shared" si="181"/>
        <v>903</v>
      </c>
      <c r="AO907" s="93" t="str">
        <f t="shared" si="180"/>
        <v/>
      </c>
      <c r="AP907" t="str">
        <f t="shared" si="171"/>
        <v/>
      </c>
      <c r="AQ907" t="str">
        <f t="shared" si="172"/>
        <v/>
      </c>
      <c r="AR907" t="str">
        <f t="shared" si="173"/>
        <v/>
      </c>
      <c r="AS907" t="str">
        <f t="shared" si="174"/>
        <v/>
      </c>
      <c r="AT907" t="str">
        <f t="shared" si="175"/>
        <v/>
      </c>
      <c r="AU907" t="str">
        <f t="shared" si="176"/>
        <v/>
      </c>
      <c r="AV907">
        <f t="shared" si="177"/>
        <v>0</v>
      </c>
      <c r="AW907">
        <f t="shared" si="178"/>
        <v>0</v>
      </c>
      <c r="AX907" t="str">
        <f t="shared" si="179"/>
        <v/>
      </c>
    </row>
    <row r="908" spans="40:50">
      <c r="AN908" s="120">
        <f t="shared" si="181"/>
        <v>904</v>
      </c>
      <c r="AO908" s="93" t="str">
        <f t="shared" si="180"/>
        <v/>
      </c>
      <c r="AP908" t="str">
        <f t="shared" si="171"/>
        <v/>
      </c>
      <c r="AQ908" t="str">
        <f t="shared" si="172"/>
        <v/>
      </c>
      <c r="AR908" t="str">
        <f t="shared" si="173"/>
        <v/>
      </c>
      <c r="AS908" t="str">
        <f t="shared" si="174"/>
        <v/>
      </c>
      <c r="AT908" t="str">
        <f t="shared" si="175"/>
        <v/>
      </c>
      <c r="AU908" t="str">
        <f t="shared" si="176"/>
        <v/>
      </c>
      <c r="AV908">
        <f t="shared" si="177"/>
        <v>0</v>
      </c>
      <c r="AW908">
        <f t="shared" si="178"/>
        <v>0</v>
      </c>
      <c r="AX908" t="str">
        <f t="shared" si="179"/>
        <v/>
      </c>
    </row>
    <row r="909" spans="40:50">
      <c r="AN909" s="120">
        <f t="shared" si="181"/>
        <v>905</v>
      </c>
      <c r="AO909" s="93" t="str">
        <f t="shared" si="180"/>
        <v/>
      </c>
      <c r="AP909" t="str">
        <f t="shared" si="171"/>
        <v/>
      </c>
      <c r="AQ909" t="str">
        <f t="shared" si="172"/>
        <v/>
      </c>
      <c r="AR909" t="str">
        <f t="shared" si="173"/>
        <v/>
      </c>
      <c r="AS909" t="str">
        <f t="shared" si="174"/>
        <v/>
      </c>
      <c r="AT909" t="str">
        <f t="shared" si="175"/>
        <v/>
      </c>
      <c r="AU909" t="str">
        <f t="shared" si="176"/>
        <v/>
      </c>
      <c r="AV909">
        <f t="shared" si="177"/>
        <v>0</v>
      </c>
      <c r="AW909">
        <f t="shared" si="178"/>
        <v>0</v>
      </c>
      <c r="AX909" t="str">
        <f t="shared" si="179"/>
        <v/>
      </c>
    </row>
    <row r="910" spans="40:50">
      <c r="AN910" s="120">
        <f t="shared" si="181"/>
        <v>906</v>
      </c>
      <c r="AO910" s="93" t="str">
        <f t="shared" si="180"/>
        <v/>
      </c>
      <c r="AP910" t="str">
        <f t="shared" si="171"/>
        <v/>
      </c>
      <c r="AQ910" t="str">
        <f t="shared" si="172"/>
        <v/>
      </c>
      <c r="AR910" t="str">
        <f t="shared" si="173"/>
        <v/>
      </c>
      <c r="AS910" t="str">
        <f t="shared" si="174"/>
        <v/>
      </c>
      <c r="AT910" t="str">
        <f t="shared" si="175"/>
        <v/>
      </c>
      <c r="AU910" t="str">
        <f t="shared" si="176"/>
        <v/>
      </c>
      <c r="AV910">
        <f t="shared" si="177"/>
        <v>0</v>
      </c>
      <c r="AW910">
        <f t="shared" si="178"/>
        <v>0</v>
      </c>
      <c r="AX910" t="str">
        <f t="shared" si="179"/>
        <v/>
      </c>
    </row>
    <row r="911" spans="40:50">
      <c r="AN911" s="120">
        <f t="shared" si="181"/>
        <v>907</v>
      </c>
      <c r="AO911" s="93" t="str">
        <f t="shared" si="180"/>
        <v/>
      </c>
      <c r="AP911" t="str">
        <f t="shared" si="171"/>
        <v/>
      </c>
      <c r="AQ911" t="str">
        <f t="shared" si="172"/>
        <v/>
      </c>
      <c r="AR911" t="str">
        <f t="shared" si="173"/>
        <v/>
      </c>
      <c r="AS911" t="str">
        <f t="shared" si="174"/>
        <v/>
      </c>
      <c r="AT911" t="str">
        <f t="shared" si="175"/>
        <v/>
      </c>
      <c r="AU911" t="str">
        <f t="shared" si="176"/>
        <v/>
      </c>
      <c r="AV911">
        <f t="shared" si="177"/>
        <v>0</v>
      </c>
      <c r="AW911">
        <f t="shared" si="178"/>
        <v>0</v>
      </c>
      <c r="AX911" t="str">
        <f t="shared" si="179"/>
        <v/>
      </c>
    </row>
    <row r="912" spans="40:50">
      <c r="AN912" s="120">
        <f t="shared" si="181"/>
        <v>908</v>
      </c>
      <c r="AO912" s="93" t="str">
        <f t="shared" si="180"/>
        <v/>
      </c>
      <c r="AP912" t="str">
        <f t="shared" si="171"/>
        <v/>
      </c>
      <c r="AQ912" t="str">
        <f t="shared" si="172"/>
        <v/>
      </c>
      <c r="AR912" t="str">
        <f t="shared" si="173"/>
        <v/>
      </c>
      <c r="AS912" t="str">
        <f t="shared" si="174"/>
        <v/>
      </c>
      <c r="AT912" t="str">
        <f t="shared" si="175"/>
        <v/>
      </c>
      <c r="AU912" t="str">
        <f t="shared" si="176"/>
        <v/>
      </c>
      <c r="AV912">
        <f t="shared" si="177"/>
        <v>0</v>
      </c>
      <c r="AW912">
        <f t="shared" si="178"/>
        <v>0</v>
      </c>
      <c r="AX912" t="str">
        <f t="shared" si="179"/>
        <v/>
      </c>
    </row>
    <row r="913" spans="40:50">
      <c r="AN913" s="120">
        <f t="shared" si="181"/>
        <v>909</v>
      </c>
      <c r="AO913" s="93" t="str">
        <f t="shared" si="180"/>
        <v/>
      </c>
      <c r="AP913" t="str">
        <f t="shared" si="171"/>
        <v/>
      </c>
      <c r="AQ913" t="str">
        <f t="shared" si="172"/>
        <v/>
      </c>
      <c r="AR913" t="str">
        <f t="shared" si="173"/>
        <v/>
      </c>
      <c r="AS913" t="str">
        <f t="shared" si="174"/>
        <v/>
      </c>
      <c r="AT913" t="str">
        <f t="shared" si="175"/>
        <v/>
      </c>
      <c r="AU913" t="str">
        <f t="shared" si="176"/>
        <v/>
      </c>
      <c r="AV913">
        <f t="shared" si="177"/>
        <v>0</v>
      </c>
      <c r="AW913">
        <f t="shared" si="178"/>
        <v>0</v>
      </c>
      <c r="AX913" t="str">
        <f t="shared" si="179"/>
        <v/>
      </c>
    </row>
    <row r="914" spans="40:50">
      <c r="AN914" s="120">
        <f t="shared" si="181"/>
        <v>910</v>
      </c>
      <c r="AO914" s="93" t="str">
        <f t="shared" si="180"/>
        <v/>
      </c>
      <c r="AP914" t="str">
        <f t="shared" si="171"/>
        <v/>
      </c>
      <c r="AQ914" t="str">
        <f t="shared" si="172"/>
        <v/>
      </c>
      <c r="AR914" t="str">
        <f t="shared" si="173"/>
        <v/>
      </c>
      <c r="AS914" t="str">
        <f t="shared" si="174"/>
        <v/>
      </c>
      <c r="AT914" t="str">
        <f t="shared" si="175"/>
        <v/>
      </c>
      <c r="AU914" t="str">
        <f t="shared" si="176"/>
        <v/>
      </c>
      <c r="AV914">
        <f t="shared" si="177"/>
        <v>0</v>
      </c>
      <c r="AW914">
        <f t="shared" si="178"/>
        <v>0</v>
      </c>
      <c r="AX914" t="str">
        <f t="shared" si="179"/>
        <v/>
      </c>
    </row>
    <row r="915" spans="40:50">
      <c r="AN915" s="120">
        <f t="shared" si="181"/>
        <v>911</v>
      </c>
      <c r="AO915" s="93" t="str">
        <f t="shared" si="180"/>
        <v/>
      </c>
      <c r="AP915" t="str">
        <f t="shared" si="171"/>
        <v/>
      </c>
      <c r="AQ915" t="str">
        <f t="shared" si="172"/>
        <v/>
      </c>
      <c r="AR915" t="str">
        <f t="shared" si="173"/>
        <v/>
      </c>
      <c r="AS915" t="str">
        <f t="shared" si="174"/>
        <v/>
      </c>
      <c r="AT915" t="str">
        <f t="shared" si="175"/>
        <v/>
      </c>
      <c r="AU915" t="str">
        <f t="shared" si="176"/>
        <v/>
      </c>
      <c r="AV915">
        <f t="shared" si="177"/>
        <v>0</v>
      </c>
      <c r="AW915">
        <f t="shared" si="178"/>
        <v>0</v>
      </c>
      <c r="AX915" t="str">
        <f t="shared" si="179"/>
        <v/>
      </c>
    </row>
    <row r="916" spans="40:50">
      <c r="AN916" s="120">
        <f t="shared" si="181"/>
        <v>912</v>
      </c>
      <c r="AO916" s="93" t="str">
        <f t="shared" si="180"/>
        <v/>
      </c>
      <c r="AP916" t="str">
        <f t="shared" si="171"/>
        <v/>
      </c>
      <c r="AQ916" t="str">
        <f t="shared" si="172"/>
        <v/>
      </c>
      <c r="AR916" t="str">
        <f t="shared" si="173"/>
        <v/>
      </c>
      <c r="AS916" t="str">
        <f t="shared" si="174"/>
        <v/>
      </c>
      <c r="AT916" t="str">
        <f t="shared" si="175"/>
        <v/>
      </c>
      <c r="AU916" t="str">
        <f t="shared" si="176"/>
        <v/>
      </c>
      <c r="AV916">
        <f t="shared" si="177"/>
        <v>0</v>
      </c>
      <c r="AW916">
        <f t="shared" si="178"/>
        <v>0</v>
      </c>
      <c r="AX916" t="str">
        <f t="shared" si="179"/>
        <v/>
      </c>
    </row>
    <row r="917" spans="40:50">
      <c r="AN917" s="120">
        <f t="shared" si="181"/>
        <v>913</v>
      </c>
      <c r="AO917" s="93" t="str">
        <f t="shared" si="180"/>
        <v/>
      </c>
      <c r="AP917" t="str">
        <f t="shared" si="171"/>
        <v/>
      </c>
      <c r="AQ917" t="str">
        <f t="shared" si="172"/>
        <v/>
      </c>
      <c r="AR917" t="str">
        <f t="shared" si="173"/>
        <v/>
      </c>
      <c r="AS917" t="str">
        <f t="shared" si="174"/>
        <v/>
      </c>
      <c r="AT917" t="str">
        <f t="shared" si="175"/>
        <v/>
      </c>
      <c r="AU917" t="str">
        <f t="shared" si="176"/>
        <v/>
      </c>
      <c r="AV917">
        <f t="shared" si="177"/>
        <v>0</v>
      </c>
      <c r="AW917">
        <f t="shared" si="178"/>
        <v>0</v>
      </c>
      <c r="AX917" t="str">
        <f t="shared" si="179"/>
        <v/>
      </c>
    </row>
    <row r="918" spans="40:50">
      <c r="AN918" s="120">
        <f t="shared" si="181"/>
        <v>914</v>
      </c>
      <c r="AO918" s="93" t="str">
        <f t="shared" si="180"/>
        <v/>
      </c>
      <c r="AP918" t="str">
        <f t="shared" si="171"/>
        <v/>
      </c>
      <c r="AQ918" t="str">
        <f t="shared" si="172"/>
        <v/>
      </c>
      <c r="AR918" t="str">
        <f t="shared" si="173"/>
        <v/>
      </c>
      <c r="AS918" t="str">
        <f t="shared" si="174"/>
        <v/>
      </c>
      <c r="AT918" t="str">
        <f t="shared" si="175"/>
        <v/>
      </c>
      <c r="AU918" t="str">
        <f t="shared" si="176"/>
        <v/>
      </c>
      <c r="AV918">
        <f t="shared" si="177"/>
        <v>0</v>
      </c>
      <c r="AW918">
        <f t="shared" si="178"/>
        <v>0</v>
      </c>
      <c r="AX918" t="str">
        <f t="shared" si="179"/>
        <v/>
      </c>
    </row>
    <row r="919" spans="40:50">
      <c r="AN919" s="120">
        <f t="shared" si="181"/>
        <v>915</v>
      </c>
      <c r="AO919" s="93" t="str">
        <f t="shared" si="180"/>
        <v/>
      </c>
      <c r="AP919" t="str">
        <f t="shared" si="171"/>
        <v/>
      </c>
      <c r="AQ919" t="str">
        <f t="shared" si="172"/>
        <v/>
      </c>
      <c r="AR919" t="str">
        <f t="shared" si="173"/>
        <v/>
      </c>
      <c r="AS919" t="str">
        <f t="shared" si="174"/>
        <v/>
      </c>
      <c r="AT919" t="str">
        <f t="shared" si="175"/>
        <v/>
      </c>
      <c r="AU919" t="str">
        <f t="shared" si="176"/>
        <v/>
      </c>
      <c r="AV919">
        <f t="shared" si="177"/>
        <v>0</v>
      </c>
      <c r="AW919">
        <f t="shared" si="178"/>
        <v>0</v>
      </c>
      <c r="AX919" t="str">
        <f t="shared" si="179"/>
        <v/>
      </c>
    </row>
    <row r="920" spans="40:50">
      <c r="AN920" s="120">
        <f t="shared" si="181"/>
        <v>916</v>
      </c>
      <c r="AO920" s="93" t="str">
        <f t="shared" si="180"/>
        <v/>
      </c>
      <c r="AP920" t="str">
        <f t="shared" si="171"/>
        <v/>
      </c>
      <c r="AQ920" t="str">
        <f t="shared" si="172"/>
        <v/>
      </c>
      <c r="AR920" t="str">
        <f t="shared" si="173"/>
        <v/>
      </c>
      <c r="AS920" t="str">
        <f t="shared" si="174"/>
        <v/>
      </c>
      <c r="AT920" t="str">
        <f t="shared" si="175"/>
        <v/>
      </c>
      <c r="AU920" t="str">
        <f t="shared" si="176"/>
        <v/>
      </c>
      <c r="AV920">
        <f t="shared" si="177"/>
        <v>0</v>
      </c>
      <c r="AW920">
        <f t="shared" si="178"/>
        <v>0</v>
      </c>
      <c r="AX920" t="str">
        <f t="shared" si="179"/>
        <v/>
      </c>
    </row>
    <row r="921" spans="40:50">
      <c r="AN921" s="120">
        <f t="shared" si="181"/>
        <v>917</v>
      </c>
      <c r="AO921" s="93" t="str">
        <f t="shared" si="180"/>
        <v/>
      </c>
      <c r="AP921" t="str">
        <f t="shared" si="171"/>
        <v/>
      </c>
      <c r="AQ921" t="str">
        <f t="shared" si="172"/>
        <v/>
      </c>
      <c r="AR921" t="str">
        <f t="shared" si="173"/>
        <v/>
      </c>
      <c r="AS921" t="str">
        <f t="shared" si="174"/>
        <v/>
      </c>
      <c r="AT921" t="str">
        <f t="shared" si="175"/>
        <v/>
      </c>
      <c r="AU921" t="str">
        <f t="shared" si="176"/>
        <v/>
      </c>
      <c r="AV921">
        <f t="shared" si="177"/>
        <v>0</v>
      </c>
      <c r="AW921">
        <f t="shared" si="178"/>
        <v>0</v>
      </c>
      <c r="AX921" t="str">
        <f t="shared" si="179"/>
        <v/>
      </c>
    </row>
    <row r="922" spans="40:50">
      <c r="AN922" s="120">
        <f t="shared" si="181"/>
        <v>918</v>
      </c>
      <c r="AO922" s="93" t="str">
        <f t="shared" si="180"/>
        <v/>
      </c>
      <c r="AP922" t="str">
        <f t="shared" si="171"/>
        <v/>
      </c>
      <c r="AQ922" t="str">
        <f t="shared" si="172"/>
        <v/>
      </c>
      <c r="AR922" t="str">
        <f t="shared" si="173"/>
        <v/>
      </c>
      <c r="AS922" t="str">
        <f t="shared" si="174"/>
        <v/>
      </c>
      <c r="AT922" t="str">
        <f t="shared" si="175"/>
        <v/>
      </c>
      <c r="AU922" t="str">
        <f t="shared" si="176"/>
        <v/>
      </c>
      <c r="AV922">
        <f t="shared" si="177"/>
        <v>0</v>
      </c>
      <c r="AW922">
        <f t="shared" si="178"/>
        <v>0</v>
      </c>
      <c r="AX922" t="str">
        <f t="shared" si="179"/>
        <v/>
      </c>
    </row>
    <row r="923" spans="40:50">
      <c r="AN923" s="120">
        <f t="shared" si="181"/>
        <v>919</v>
      </c>
      <c r="AO923" s="93" t="str">
        <f t="shared" si="180"/>
        <v/>
      </c>
      <c r="AP923" t="str">
        <f t="shared" si="171"/>
        <v/>
      </c>
      <c r="AQ923" t="str">
        <f t="shared" si="172"/>
        <v/>
      </c>
      <c r="AR923" t="str">
        <f t="shared" si="173"/>
        <v/>
      </c>
      <c r="AS923" t="str">
        <f t="shared" si="174"/>
        <v/>
      </c>
      <c r="AT923" t="str">
        <f t="shared" si="175"/>
        <v/>
      </c>
      <c r="AU923" t="str">
        <f t="shared" si="176"/>
        <v/>
      </c>
      <c r="AV923">
        <f t="shared" si="177"/>
        <v>0</v>
      </c>
      <c r="AW923">
        <f t="shared" si="178"/>
        <v>0</v>
      </c>
      <c r="AX923" t="str">
        <f t="shared" si="179"/>
        <v/>
      </c>
    </row>
    <row r="924" spans="40:50">
      <c r="AN924" s="120">
        <f t="shared" si="181"/>
        <v>920</v>
      </c>
      <c r="AO924" s="93" t="str">
        <f t="shared" si="180"/>
        <v/>
      </c>
      <c r="AP924" t="str">
        <f t="shared" si="171"/>
        <v/>
      </c>
      <c r="AQ924" t="str">
        <f t="shared" si="172"/>
        <v/>
      </c>
      <c r="AR924" t="str">
        <f t="shared" si="173"/>
        <v/>
      </c>
      <c r="AS924" t="str">
        <f t="shared" si="174"/>
        <v/>
      </c>
      <c r="AT924" t="str">
        <f t="shared" si="175"/>
        <v/>
      </c>
      <c r="AU924" t="str">
        <f t="shared" si="176"/>
        <v/>
      </c>
      <c r="AV924">
        <f t="shared" si="177"/>
        <v>0</v>
      </c>
      <c r="AW924">
        <f t="shared" si="178"/>
        <v>0</v>
      </c>
      <c r="AX924" t="str">
        <f t="shared" si="179"/>
        <v/>
      </c>
    </row>
    <row r="925" spans="40:50">
      <c r="AN925" s="120">
        <f t="shared" si="181"/>
        <v>921</v>
      </c>
      <c r="AO925" s="93" t="str">
        <f t="shared" si="180"/>
        <v/>
      </c>
      <c r="AP925" t="str">
        <f t="shared" si="171"/>
        <v/>
      </c>
      <c r="AQ925" t="str">
        <f t="shared" si="172"/>
        <v/>
      </c>
      <c r="AR925" t="str">
        <f t="shared" si="173"/>
        <v/>
      </c>
      <c r="AS925" t="str">
        <f t="shared" si="174"/>
        <v/>
      </c>
      <c r="AT925" t="str">
        <f t="shared" si="175"/>
        <v/>
      </c>
      <c r="AU925" t="str">
        <f t="shared" si="176"/>
        <v/>
      </c>
      <c r="AV925">
        <f t="shared" si="177"/>
        <v>0</v>
      </c>
      <c r="AW925">
        <f t="shared" si="178"/>
        <v>0</v>
      </c>
      <c r="AX925" t="str">
        <f t="shared" si="179"/>
        <v/>
      </c>
    </row>
    <row r="926" spans="40:50">
      <c r="AN926" s="120">
        <f t="shared" si="181"/>
        <v>922</v>
      </c>
      <c r="AO926" s="93" t="str">
        <f t="shared" si="180"/>
        <v/>
      </c>
      <c r="AP926" t="str">
        <f t="shared" si="171"/>
        <v/>
      </c>
      <c r="AQ926" t="str">
        <f t="shared" si="172"/>
        <v/>
      </c>
      <c r="AR926" t="str">
        <f t="shared" si="173"/>
        <v/>
      </c>
      <c r="AS926" t="str">
        <f t="shared" si="174"/>
        <v/>
      </c>
      <c r="AT926" t="str">
        <f t="shared" si="175"/>
        <v/>
      </c>
      <c r="AU926" t="str">
        <f t="shared" si="176"/>
        <v/>
      </c>
      <c r="AV926">
        <f t="shared" si="177"/>
        <v>0</v>
      </c>
      <c r="AW926">
        <f t="shared" si="178"/>
        <v>0</v>
      </c>
      <c r="AX926" t="str">
        <f t="shared" si="179"/>
        <v/>
      </c>
    </row>
    <row r="927" spans="40:50">
      <c r="AN927" s="120">
        <f t="shared" si="181"/>
        <v>923</v>
      </c>
      <c r="AO927" s="93" t="str">
        <f t="shared" si="180"/>
        <v/>
      </c>
      <c r="AP927" t="str">
        <f t="shared" si="171"/>
        <v/>
      </c>
      <c r="AQ927" t="str">
        <f t="shared" si="172"/>
        <v/>
      </c>
      <c r="AR927" t="str">
        <f t="shared" si="173"/>
        <v/>
      </c>
      <c r="AS927" t="str">
        <f t="shared" si="174"/>
        <v/>
      </c>
      <c r="AT927" t="str">
        <f t="shared" si="175"/>
        <v/>
      </c>
      <c r="AU927" t="str">
        <f t="shared" si="176"/>
        <v/>
      </c>
      <c r="AV927">
        <f t="shared" si="177"/>
        <v>0</v>
      </c>
      <c r="AW927">
        <f t="shared" si="178"/>
        <v>0</v>
      </c>
      <c r="AX927" t="str">
        <f t="shared" si="179"/>
        <v/>
      </c>
    </row>
    <row r="928" spans="40:50">
      <c r="AN928" s="120">
        <f t="shared" si="181"/>
        <v>924</v>
      </c>
      <c r="AO928" s="93" t="str">
        <f t="shared" si="180"/>
        <v/>
      </c>
      <c r="AP928" t="str">
        <f t="shared" si="171"/>
        <v/>
      </c>
      <c r="AQ928" t="str">
        <f t="shared" si="172"/>
        <v/>
      </c>
      <c r="AR928" t="str">
        <f t="shared" si="173"/>
        <v/>
      </c>
      <c r="AS928" t="str">
        <f t="shared" si="174"/>
        <v/>
      </c>
      <c r="AT928" t="str">
        <f t="shared" si="175"/>
        <v/>
      </c>
      <c r="AU928" t="str">
        <f t="shared" si="176"/>
        <v/>
      </c>
      <c r="AV928">
        <f t="shared" si="177"/>
        <v>0</v>
      </c>
      <c r="AW928">
        <f t="shared" si="178"/>
        <v>0</v>
      </c>
      <c r="AX928" t="str">
        <f t="shared" si="179"/>
        <v/>
      </c>
    </row>
    <row r="929" spans="40:50">
      <c r="AN929" s="120">
        <f t="shared" si="181"/>
        <v>925</v>
      </c>
      <c r="AO929" s="93" t="str">
        <f t="shared" si="180"/>
        <v/>
      </c>
      <c r="AP929" t="str">
        <f t="shared" si="171"/>
        <v/>
      </c>
      <c r="AQ929" t="str">
        <f t="shared" si="172"/>
        <v/>
      </c>
      <c r="AR929" t="str">
        <f t="shared" si="173"/>
        <v/>
      </c>
      <c r="AS929" t="str">
        <f t="shared" si="174"/>
        <v/>
      </c>
      <c r="AT929" t="str">
        <f t="shared" si="175"/>
        <v/>
      </c>
      <c r="AU929" t="str">
        <f t="shared" si="176"/>
        <v/>
      </c>
      <c r="AV929">
        <f t="shared" si="177"/>
        <v>0</v>
      </c>
      <c r="AW929">
        <f t="shared" si="178"/>
        <v>0</v>
      </c>
      <c r="AX929" t="str">
        <f t="shared" si="179"/>
        <v/>
      </c>
    </row>
    <row r="930" spans="40:50">
      <c r="AN930" s="120">
        <f t="shared" si="181"/>
        <v>926</v>
      </c>
      <c r="AO930" s="93" t="str">
        <f t="shared" si="180"/>
        <v/>
      </c>
      <c r="AP930" t="str">
        <f t="shared" si="171"/>
        <v/>
      </c>
      <c r="AQ930" t="str">
        <f t="shared" si="172"/>
        <v/>
      </c>
      <c r="AR930" t="str">
        <f t="shared" si="173"/>
        <v/>
      </c>
      <c r="AS930" t="str">
        <f t="shared" si="174"/>
        <v/>
      </c>
      <c r="AT930" t="str">
        <f t="shared" si="175"/>
        <v/>
      </c>
      <c r="AU930" t="str">
        <f t="shared" si="176"/>
        <v/>
      </c>
      <c r="AV930">
        <f t="shared" si="177"/>
        <v>0</v>
      </c>
      <c r="AW930">
        <f t="shared" si="178"/>
        <v>0</v>
      </c>
      <c r="AX930" t="str">
        <f t="shared" si="179"/>
        <v/>
      </c>
    </row>
    <row r="931" spans="40:50">
      <c r="AN931" s="120">
        <f t="shared" si="181"/>
        <v>927</v>
      </c>
      <c r="AO931" s="93" t="str">
        <f t="shared" si="180"/>
        <v/>
      </c>
      <c r="AP931" t="str">
        <f t="shared" si="171"/>
        <v/>
      </c>
      <c r="AQ931" t="str">
        <f t="shared" si="172"/>
        <v/>
      </c>
      <c r="AR931" t="str">
        <f t="shared" si="173"/>
        <v/>
      </c>
      <c r="AS931" t="str">
        <f t="shared" si="174"/>
        <v/>
      </c>
      <c r="AT931" t="str">
        <f t="shared" si="175"/>
        <v/>
      </c>
      <c r="AU931" t="str">
        <f t="shared" si="176"/>
        <v/>
      </c>
      <c r="AV931">
        <f t="shared" si="177"/>
        <v>0</v>
      </c>
      <c r="AW931">
        <f t="shared" si="178"/>
        <v>0</v>
      </c>
      <c r="AX931" t="str">
        <f t="shared" si="179"/>
        <v/>
      </c>
    </row>
    <row r="932" spans="40:50">
      <c r="AN932" s="120">
        <f t="shared" si="181"/>
        <v>928</v>
      </c>
      <c r="AO932" s="93" t="str">
        <f t="shared" si="180"/>
        <v/>
      </c>
      <c r="AP932" t="str">
        <f t="shared" si="171"/>
        <v/>
      </c>
      <c r="AQ932" t="str">
        <f t="shared" si="172"/>
        <v/>
      </c>
      <c r="AR932" t="str">
        <f t="shared" si="173"/>
        <v/>
      </c>
      <c r="AS932" t="str">
        <f t="shared" si="174"/>
        <v/>
      </c>
      <c r="AT932" t="str">
        <f t="shared" si="175"/>
        <v/>
      </c>
      <c r="AU932" t="str">
        <f t="shared" si="176"/>
        <v/>
      </c>
      <c r="AV932">
        <f t="shared" si="177"/>
        <v>0</v>
      </c>
      <c r="AW932">
        <f t="shared" si="178"/>
        <v>0</v>
      </c>
      <c r="AX932" t="str">
        <f t="shared" si="179"/>
        <v/>
      </c>
    </row>
    <row r="933" spans="40:50">
      <c r="AN933" s="120">
        <f t="shared" si="181"/>
        <v>929</v>
      </c>
      <c r="AO933" s="93" t="str">
        <f t="shared" si="180"/>
        <v/>
      </c>
      <c r="AP933" t="str">
        <f t="shared" si="171"/>
        <v/>
      </c>
      <c r="AQ933" t="str">
        <f t="shared" si="172"/>
        <v/>
      </c>
      <c r="AR933" t="str">
        <f t="shared" si="173"/>
        <v/>
      </c>
      <c r="AS933" t="str">
        <f t="shared" si="174"/>
        <v/>
      </c>
      <c r="AT933" t="str">
        <f t="shared" si="175"/>
        <v/>
      </c>
      <c r="AU933" t="str">
        <f t="shared" si="176"/>
        <v/>
      </c>
      <c r="AV933">
        <f t="shared" si="177"/>
        <v>0</v>
      </c>
      <c r="AW933">
        <f t="shared" si="178"/>
        <v>0</v>
      </c>
      <c r="AX933" t="str">
        <f t="shared" si="179"/>
        <v/>
      </c>
    </row>
    <row r="934" spans="40:50">
      <c r="AN934" s="120">
        <f t="shared" si="181"/>
        <v>930</v>
      </c>
      <c r="AO934" s="93" t="str">
        <f t="shared" si="180"/>
        <v/>
      </c>
      <c r="AP934" t="str">
        <f t="shared" si="171"/>
        <v/>
      </c>
      <c r="AQ934" t="str">
        <f t="shared" si="172"/>
        <v/>
      </c>
      <c r="AR934" t="str">
        <f t="shared" si="173"/>
        <v/>
      </c>
      <c r="AS934" t="str">
        <f t="shared" si="174"/>
        <v/>
      </c>
      <c r="AT934" t="str">
        <f t="shared" si="175"/>
        <v/>
      </c>
      <c r="AU934" t="str">
        <f t="shared" si="176"/>
        <v/>
      </c>
      <c r="AV934">
        <f t="shared" si="177"/>
        <v>0</v>
      </c>
      <c r="AW934">
        <f t="shared" si="178"/>
        <v>0</v>
      </c>
      <c r="AX934" t="str">
        <f t="shared" si="179"/>
        <v/>
      </c>
    </row>
    <row r="935" spans="40:50">
      <c r="AN935" s="120">
        <f t="shared" si="181"/>
        <v>931</v>
      </c>
      <c r="AO935" s="93" t="str">
        <f t="shared" si="180"/>
        <v/>
      </c>
      <c r="AP935" t="str">
        <f t="shared" si="171"/>
        <v/>
      </c>
      <c r="AQ935" t="str">
        <f t="shared" si="172"/>
        <v/>
      </c>
      <c r="AR935" t="str">
        <f t="shared" si="173"/>
        <v/>
      </c>
      <c r="AS935" t="str">
        <f t="shared" si="174"/>
        <v/>
      </c>
      <c r="AT935" t="str">
        <f t="shared" si="175"/>
        <v/>
      </c>
      <c r="AU935" t="str">
        <f t="shared" si="176"/>
        <v/>
      </c>
      <c r="AV935">
        <f t="shared" si="177"/>
        <v>0</v>
      </c>
      <c r="AW935">
        <f t="shared" si="178"/>
        <v>0</v>
      </c>
      <c r="AX935" t="str">
        <f t="shared" si="179"/>
        <v/>
      </c>
    </row>
    <row r="936" spans="40:50">
      <c r="AN936" s="120">
        <f t="shared" si="181"/>
        <v>932</v>
      </c>
      <c r="AO936" s="93" t="str">
        <f t="shared" si="180"/>
        <v/>
      </c>
      <c r="AP936" t="str">
        <f t="shared" si="171"/>
        <v/>
      </c>
      <c r="AQ936" t="str">
        <f t="shared" si="172"/>
        <v/>
      </c>
      <c r="AR936" t="str">
        <f t="shared" si="173"/>
        <v/>
      </c>
      <c r="AS936" t="str">
        <f t="shared" si="174"/>
        <v/>
      </c>
      <c r="AT936" t="str">
        <f t="shared" si="175"/>
        <v/>
      </c>
      <c r="AU936" t="str">
        <f t="shared" si="176"/>
        <v/>
      </c>
      <c r="AV936">
        <f t="shared" si="177"/>
        <v>0</v>
      </c>
      <c r="AW936">
        <f t="shared" si="178"/>
        <v>0</v>
      </c>
      <c r="AX936" t="str">
        <f t="shared" si="179"/>
        <v/>
      </c>
    </row>
    <row r="937" spans="40:50">
      <c r="AN937" s="120">
        <f t="shared" si="181"/>
        <v>933</v>
      </c>
      <c r="AO937" s="93" t="str">
        <f t="shared" si="180"/>
        <v/>
      </c>
      <c r="AP937" t="str">
        <f t="shared" si="171"/>
        <v/>
      </c>
      <c r="AQ937" t="str">
        <f t="shared" si="172"/>
        <v/>
      </c>
      <c r="AR937" t="str">
        <f t="shared" si="173"/>
        <v/>
      </c>
      <c r="AS937" t="str">
        <f t="shared" si="174"/>
        <v/>
      </c>
      <c r="AT937" t="str">
        <f t="shared" si="175"/>
        <v/>
      </c>
      <c r="AU937" t="str">
        <f t="shared" si="176"/>
        <v/>
      </c>
      <c r="AV937">
        <f t="shared" si="177"/>
        <v>0</v>
      </c>
      <c r="AW937">
        <f t="shared" si="178"/>
        <v>0</v>
      </c>
      <c r="AX937" t="str">
        <f t="shared" si="179"/>
        <v/>
      </c>
    </row>
    <row r="938" spans="40:50">
      <c r="AN938" s="120">
        <f t="shared" si="181"/>
        <v>934</v>
      </c>
      <c r="AO938" s="93" t="str">
        <f t="shared" si="180"/>
        <v/>
      </c>
      <c r="AP938" t="str">
        <f t="shared" si="171"/>
        <v/>
      </c>
      <c r="AQ938" t="str">
        <f t="shared" si="172"/>
        <v/>
      </c>
      <c r="AR938" t="str">
        <f t="shared" si="173"/>
        <v/>
      </c>
      <c r="AS938" t="str">
        <f t="shared" si="174"/>
        <v/>
      </c>
      <c r="AT938" t="str">
        <f t="shared" si="175"/>
        <v/>
      </c>
      <c r="AU938" t="str">
        <f t="shared" si="176"/>
        <v/>
      </c>
      <c r="AV938">
        <f t="shared" si="177"/>
        <v>0</v>
      </c>
      <c r="AW938">
        <f t="shared" si="178"/>
        <v>0</v>
      </c>
      <c r="AX938" t="str">
        <f t="shared" si="179"/>
        <v/>
      </c>
    </row>
    <row r="939" spans="40:50">
      <c r="AN939" s="120">
        <f t="shared" si="181"/>
        <v>935</v>
      </c>
      <c r="AO939" s="93" t="str">
        <f t="shared" si="180"/>
        <v/>
      </c>
      <c r="AP939" t="str">
        <f t="shared" si="171"/>
        <v/>
      </c>
      <c r="AQ939" t="str">
        <f t="shared" si="172"/>
        <v/>
      </c>
      <c r="AR939" t="str">
        <f t="shared" si="173"/>
        <v/>
      </c>
      <c r="AS939" t="str">
        <f t="shared" si="174"/>
        <v/>
      </c>
      <c r="AT939" t="str">
        <f t="shared" si="175"/>
        <v/>
      </c>
      <c r="AU939" t="str">
        <f t="shared" si="176"/>
        <v/>
      </c>
      <c r="AV939">
        <f t="shared" si="177"/>
        <v>0</v>
      </c>
      <c r="AW939">
        <f t="shared" si="178"/>
        <v>0</v>
      </c>
      <c r="AX939" t="str">
        <f t="shared" si="179"/>
        <v/>
      </c>
    </row>
    <row r="940" spans="40:50">
      <c r="AN940" s="120">
        <f t="shared" si="181"/>
        <v>936</v>
      </c>
      <c r="AO940" s="93" t="str">
        <f t="shared" si="180"/>
        <v/>
      </c>
      <c r="AP940" t="str">
        <f t="shared" si="171"/>
        <v/>
      </c>
      <c r="AQ940" t="str">
        <f t="shared" si="172"/>
        <v/>
      </c>
      <c r="AR940" t="str">
        <f t="shared" si="173"/>
        <v/>
      </c>
      <c r="AS940" t="str">
        <f t="shared" si="174"/>
        <v/>
      </c>
      <c r="AT940" t="str">
        <f t="shared" si="175"/>
        <v/>
      </c>
      <c r="AU940" t="str">
        <f t="shared" si="176"/>
        <v/>
      </c>
      <c r="AV940">
        <f t="shared" si="177"/>
        <v>0</v>
      </c>
      <c r="AW940">
        <f t="shared" si="178"/>
        <v>0</v>
      </c>
      <c r="AX940" t="str">
        <f t="shared" si="179"/>
        <v/>
      </c>
    </row>
    <row r="941" spans="40:50">
      <c r="AN941" s="120">
        <f t="shared" si="181"/>
        <v>937</v>
      </c>
      <c r="AO941" s="93" t="str">
        <f t="shared" si="180"/>
        <v/>
      </c>
      <c r="AP941" t="str">
        <f t="shared" si="171"/>
        <v/>
      </c>
      <c r="AQ941" t="str">
        <f t="shared" si="172"/>
        <v/>
      </c>
      <c r="AR941" t="str">
        <f t="shared" si="173"/>
        <v/>
      </c>
      <c r="AS941" t="str">
        <f t="shared" si="174"/>
        <v/>
      </c>
      <c r="AT941" t="str">
        <f t="shared" si="175"/>
        <v/>
      </c>
      <c r="AU941" t="str">
        <f t="shared" si="176"/>
        <v/>
      </c>
      <c r="AV941">
        <f t="shared" si="177"/>
        <v>0</v>
      </c>
      <c r="AW941">
        <f t="shared" si="178"/>
        <v>0</v>
      </c>
      <c r="AX941" t="str">
        <f t="shared" si="179"/>
        <v/>
      </c>
    </row>
    <row r="942" spans="40:50">
      <c r="AN942" s="120">
        <f t="shared" si="181"/>
        <v>938</v>
      </c>
      <c r="AO942" s="93" t="str">
        <f t="shared" si="180"/>
        <v/>
      </c>
      <c r="AP942" t="str">
        <f t="shared" si="171"/>
        <v/>
      </c>
      <c r="AQ942" t="str">
        <f t="shared" si="172"/>
        <v/>
      </c>
      <c r="AR942" t="str">
        <f t="shared" si="173"/>
        <v/>
      </c>
      <c r="AS942" t="str">
        <f t="shared" si="174"/>
        <v/>
      </c>
      <c r="AT942" t="str">
        <f t="shared" si="175"/>
        <v/>
      </c>
      <c r="AU942" t="str">
        <f t="shared" si="176"/>
        <v/>
      </c>
      <c r="AV942">
        <f t="shared" si="177"/>
        <v>0</v>
      </c>
      <c r="AW942">
        <f t="shared" si="178"/>
        <v>0</v>
      </c>
      <c r="AX942" t="str">
        <f t="shared" si="179"/>
        <v/>
      </c>
    </row>
    <row r="943" spans="40:50">
      <c r="AN943" s="120">
        <f t="shared" si="181"/>
        <v>939</v>
      </c>
      <c r="AO943" s="93" t="str">
        <f t="shared" si="180"/>
        <v/>
      </c>
      <c r="AP943" t="str">
        <f t="shared" si="171"/>
        <v/>
      </c>
      <c r="AQ943" t="str">
        <f t="shared" si="172"/>
        <v/>
      </c>
      <c r="AR943" t="str">
        <f t="shared" si="173"/>
        <v/>
      </c>
      <c r="AS943" t="str">
        <f t="shared" si="174"/>
        <v/>
      </c>
      <c r="AT943" t="str">
        <f t="shared" si="175"/>
        <v/>
      </c>
      <c r="AU943" t="str">
        <f t="shared" si="176"/>
        <v/>
      </c>
      <c r="AV943">
        <f t="shared" si="177"/>
        <v>0</v>
      </c>
      <c r="AW943">
        <f t="shared" si="178"/>
        <v>0</v>
      </c>
      <c r="AX943" t="str">
        <f t="shared" si="179"/>
        <v/>
      </c>
    </row>
    <row r="944" spans="40:50">
      <c r="AN944" s="120">
        <f t="shared" si="181"/>
        <v>940</v>
      </c>
      <c r="AO944" s="93" t="str">
        <f t="shared" si="180"/>
        <v/>
      </c>
      <c r="AP944" t="str">
        <f t="shared" si="171"/>
        <v/>
      </c>
      <c r="AQ944" t="str">
        <f t="shared" si="172"/>
        <v/>
      </c>
      <c r="AR944" t="str">
        <f t="shared" si="173"/>
        <v/>
      </c>
      <c r="AS944" t="str">
        <f t="shared" si="174"/>
        <v/>
      </c>
      <c r="AT944" t="str">
        <f t="shared" si="175"/>
        <v/>
      </c>
      <c r="AU944" t="str">
        <f t="shared" si="176"/>
        <v/>
      </c>
      <c r="AV944">
        <f t="shared" si="177"/>
        <v>0</v>
      </c>
      <c r="AW944">
        <f t="shared" si="178"/>
        <v>0</v>
      </c>
      <c r="AX944" t="str">
        <f t="shared" si="179"/>
        <v/>
      </c>
    </row>
    <row r="945" spans="40:50">
      <c r="AN945" s="120">
        <f t="shared" si="181"/>
        <v>941</v>
      </c>
      <c r="AO945" s="93" t="str">
        <f t="shared" si="180"/>
        <v/>
      </c>
      <c r="AP945" t="str">
        <f t="shared" si="171"/>
        <v/>
      </c>
      <c r="AQ945" t="str">
        <f t="shared" si="172"/>
        <v/>
      </c>
      <c r="AR945" t="str">
        <f t="shared" si="173"/>
        <v/>
      </c>
      <c r="AS945" t="str">
        <f t="shared" si="174"/>
        <v/>
      </c>
      <c r="AT945" t="str">
        <f t="shared" si="175"/>
        <v/>
      </c>
      <c r="AU945" t="str">
        <f t="shared" si="176"/>
        <v/>
      </c>
      <c r="AV945">
        <f t="shared" si="177"/>
        <v>0</v>
      </c>
      <c r="AW945">
        <f t="shared" si="178"/>
        <v>0</v>
      </c>
      <c r="AX945" t="str">
        <f t="shared" si="179"/>
        <v/>
      </c>
    </row>
    <row r="946" spans="40:50">
      <c r="AN946" s="120">
        <f t="shared" si="181"/>
        <v>942</v>
      </c>
      <c r="AO946" s="93" t="str">
        <f t="shared" si="180"/>
        <v/>
      </c>
      <c r="AP946" t="str">
        <f t="shared" si="171"/>
        <v/>
      </c>
      <c r="AQ946" t="str">
        <f t="shared" si="172"/>
        <v/>
      </c>
      <c r="AR946" t="str">
        <f t="shared" si="173"/>
        <v/>
      </c>
      <c r="AS946" t="str">
        <f t="shared" si="174"/>
        <v/>
      </c>
      <c r="AT946" t="str">
        <f t="shared" si="175"/>
        <v/>
      </c>
      <c r="AU946" t="str">
        <f t="shared" si="176"/>
        <v/>
      </c>
      <c r="AV946">
        <f t="shared" si="177"/>
        <v>0</v>
      </c>
      <c r="AW946">
        <f t="shared" si="178"/>
        <v>0</v>
      </c>
      <c r="AX946" t="str">
        <f t="shared" si="179"/>
        <v/>
      </c>
    </row>
    <row r="947" spans="40:50">
      <c r="AN947" s="120">
        <f t="shared" si="181"/>
        <v>943</v>
      </c>
      <c r="AO947" s="93" t="str">
        <f t="shared" si="180"/>
        <v/>
      </c>
      <c r="AP947" t="str">
        <f t="shared" si="171"/>
        <v/>
      </c>
      <c r="AQ947" t="str">
        <f t="shared" si="172"/>
        <v/>
      </c>
      <c r="AR947" t="str">
        <f t="shared" si="173"/>
        <v/>
      </c>
      <c r="AS947" t="str">
        <f t="shared" si="174"/>
        <v/>
      </c>
      <c r="AT947" t="str">
        <f t="shared" si="175"/>
        <v/>
      </c>
      <c r="AU947" t="str">
        <f t="shared" si="176"/>
        <v/>
      </c>
      <c r="AV947">
        <f t="shared" si="177"/>
        <v>0</v>
      </c>
      <c r="AW947">
        <f t="shared" si="178"/>
        <v>0</v>
      </c>
      <c r="AX947" t="str">
        <f t="shared" si="179"/>
        <v/>
      </c>
    </row>
    <row r="948" spans="40:50">
      <c r="AN948" s="120">
        <f t="shared" si="181"/>
        <v>944</v>
      </c>
      <c r="AO948" s="93" t="str">
        <f t="shared" si="180"/>
        <v/>
      </c>
      <c r="AP948" t="str">
        <f t="shared" si="171"/>
        <v/>
      </c>
      <c r="AQ948" t="str">
        <f t="shared" si="172"/>
        <v/>
      </c>
      <c r="AR948" t="str">
        <f t="shared" si="173"/>
        <v/>
      </c>
      <c r="AS948" t="str">
        <f t="shared" si="174"/>
        <v/>
      </c>
      <c r="AT948" t="str">
        <f t="shared" si="175"/>
        <v/>
      </c>
      <c r="AU948" t="str">
        <f t="shared" si="176"/>
        <v/>
      </c>
      <c r="AV948">
        <f t="shared" si="177"/>
        <v>0</v>
      </c>
      <c r="AW948">
        <f t="shared" si="178"/>
        <v>0</v>
      </c>
      <c r="AX948" t="str">
        <f t="shared" si="179"/>
        <v/>
      </c>
    </row>
    <row r="949" spans="40:50">
      <c r="AN949" s="120">
        <f t="shared" si="181"/>
        <v>945</v>
      </c>
      <c r="AO949" s="93" t="str">
        <f t="shared" si="180"/>
        <v/>
      </c>
      <c r="AP949" t="str">
        <f t="shared" si="171"/>
        <v/>
      </c>
      <c r="AQ949" t="str">
        <f t="shared" si="172"/>
        <v/>
      </c>
      <c r="AR949" t="str">
        <f t="shared" si="173"/>
        <v/>
      </c>
      <c r="AS949" t="str">
        <f t="shared" si="174"/>
        <v/>
      </c>
      <c r="AT949" t="str">
        <f t="shared" si="175"/>
        <v/>
      </c>
      <c r="AU949" t="str">
        <f t="shared" si="176"/>
        <v/>
      </c>
      <c r="AV949">
        <f t="shared" si="177"/>
        <v>0</v>
      </c>
      <c r="AW949">
        <f t="shared" si="178"/>
        <v>0</v>
      </c>
      <c r="AX949" t="str">
        <f t="shared" si="179"/>
        <v/>
      </c>
    </row>
    <row r="950" spans="40:50">
      <c r="AN950" s="120">
        <f t="shared" si="181"/>
        <v>946</v>
      </c>
      <c r="AO950" s="93" t="str">
        <f t="shared" si="180"/>
        <v/>
      </c>
      <c r="AP950" t="str">
        <f t="shared" si="171"/>
        <v/>
      </c>
      <c r="AQ950" t="str">
        <f t="shared" si="172"/>
        <v/>
      </c>
      <c r="AR950" t="str">
        <f t="shared" si="173"/>
        <v/>
      </c>
      <c r="AS950" t="str">
        <f t="shared" si="174"/>
        <v/>
      </c>
      <c r="AT950" t="str">
        <f t="shared" si="175"/>
        <v/>
      </c>
      <c r="AU950" t="str">
        <f t="shared" si="176"/>
        <v/>
      </c>
      <c r="AV950">
        <f t="shared" si="177"/>
        <v>0</v>
      </c>
      <c r="AW950">
        <f t="shared" si="178"/>
        <v>0</v>
      </c>
      <c r="AX950" t="str">
        <f t="shared" si="179"/>
        <v/>
      </c>
    </row>
    <row r="951" spans="40:50">
      <c r="AN951" s="120">
        <f t="shared" si="181"/>
        <v>947</v>
      </c>
      <c r="AO951" s="93" t="str">
        <f t="shared" si="180"/>
        <v/>
      </c>
      <c r="AP951" t="str">
        <f t="shared" si="171"/>
        <v/>
      </c>
      <c r="AQ951" t="str">
        <f t="shared" si="172"/>
        <v/>
      </c>
      <c r="AR951" t="str">
        <f t="shared" si="173"/>
        <v/>
      </c>
      <c r="AS951" t="str">
        <f t="shared" si="174"/>
        <v/>
      </c>
      <c r="AT951" t="str">
        <f t="shared" si="175"/>
        <v/>
      </c>
      <c r="AU951" t="str">
        <f t="shared" si="176"/>
        <v/>
      </c>
      <c r="AV951">
        <f t="shared" si="177"/>
        <v>0</v>
      </c>
      <c r="AW951">
        <f t="shared" si="178"/>
        <v>0</v>
      </c>
      <c r="AX951" t="str">
        <f t="shared" si="179"/>
        <v/>
      </c>
    </row>
    <row r="952" spans="40:50">
      <c r="AN952" s="120">
        <f t="shared" si="181"/>
        <v>948</v>
      </c>
      <c r="AO952" s="93" t="str">
        <f t="shared" si="180"/>
        <v/>
      </c>
      <c r="AP952" t="str">
        <f t="shared" si="171"/>
        <v/>
      </c>
      <c r="AQ952" t="str">
        <f t="shared" si="172"/>
        <v/>
      </c>
      <c r="AR952" t="str">
        <f t="shared" si="173"/>
        <v/>
      </c>
      <c r="AS952" t="str">
        <f t="shared" si="174"/>
        <v/>
      </c>
      <c r="AT952" t="str">
        <f t="shared" si="175"/>
        <v/>
      </c>
      <c r="AU952" t="str">
        <f t="shared" si="176"/>
        <v/>
      </c>
      <c r="AV952">
        <f t="shared" si="177"/>
        <v>0</v>
      </c>
      <c r="AW952">
        <f t="shared" si="178"/>
        <v>0</v>
      </c>
      <c r="AX952" t="str">
        <f t="shared" si="179"/>
        <v/>
      </c>
    </row>
    <row r="953" spans="40:50">
      <c r="AN953" s="120">
        <f t="shared" si="181"/>
        <v>949</v>
      </c>
      <c r="AO953" s="93" t="str">
        <f t="shared" si="180"/>
        <v/>
      </c>
      <c r="AP953" t="str">
        <f t="shared" si="171"/>
        <v/>
      </c>
      <c r="AQ953" t="str">
        <f t="shared" si="172"/>
        <v/>
      </c>
      <c r="AR953" t="str">
        <f t="shared" si="173"/>
        <v/>
      </c>
      <c r="AS953" t="str">
        <f t="shared" si="174"/>
        <v/>
      </c>
      <c r="AT953" t="str">
        <f t="shared" si="175"/>
        <v/>
      </c>
      <c r="AU953" t="str">
        <f t="shared" si="176"/>
        <v/>
      </c>
      <c r="AV953">
        <f t="shared" si="177"/>
        <v>0</v>
      </c>
      <c r="AW953">
        <f t="shared" si="178"/>
        <v>0</v>
      </c>
      <c r="AX953" t="str">
        <f t="shared" si="179"/>
        <v/>
      </c>
    </row>
    <row r="954" spans="40:50">
      <c r="AN954" s="120">
        <f t="shared" si="181"/>
        <v>950</v>
      </c>
      <c r="AO954" s="93" t="str">
        <f t="shared" si="180"/>
        <v/>
      </c>
      <c r="AP954" t="str">
        <f t="shared" si="171"/>
        <v/>
      </c>
      <c r="AQ954" t="str">
        <f t="shared" si="172"/>
        <v/>
      </c>
      <c r="AR954" t="str">
        <f t="shared" si="173"/>
        <v/>
      </c>
      <c r="AS954" t="str">
        <f t="shared" si="174"/>
        <v/>
      </c>
      <c r="AT954" t="str">
        <f t="shared" si="175"/>
        <v/>
      </c>
      <c r="AU954" t="str">
        <f t="shared" si="176"/>
        <v/>
      </c>
      <c r="AV954">
        <f t="shared" si="177"/>
        <v>0</v>
      </c>
      <c r="AW954">
        <f t="shared" si="178"/>
        <v>0</v>
      </c>
      <c r="AX954" t="str">
        <f t="shared" si="179"/>
        <v/>
      </c>
    </row>
    <row r="955" spans="40:50">
      <c r="AN955" s="120">
        <f t="shared" si="181"/>
        <v>951</v>
      </c>
      <c r="AO955" s="93" t="str">
        <f t="shared" si="180"/>
        <v/>
      </c>
      <c r="AP955" t="str">
        <f t="shared" si="171"/>
        <v/>
      </c>
      <c r="AQ955" t="str">
        <f t="shared" si="172"/>
        <v/>
      </c>
      <c r="AR955" t="str">
        <f t="shared" si="173"/>
        <v/>
      </c>
      <c r="AS955" t="str">
        <f t="shared" si="174"/>
        <v/>
      </c>
      <c r="AT955" t="str">
        <f t="shared" si="175"/>
        <v/>
      </c>
      <c r="AU955" t="str">
        <f t="shared" si="176"/>
        <v/>
      </c>
      <c r="AV955">
        <f t="shared" si="177"/>
        <v>0</v>
      </c>
      <c r="AW955">
        <f t="shared" si="178"/>
        <v>0</v>
      </c>
      <c r="AX955" t="str">
        <f t="shared" si="179"/>
        <v/>
      </c>
    </row>
    <row r="956" spans="40:50">
      <c r="AN956" s="120">
        <f t="shared" si="181"/>
        <v>952</v>
      </c>
      <c r="AO956" s="93" t="str">
        <f t="shared" si="180"/>
        <v/>
      </c>
      <c r="AP956" t="str">
        <f t="shared" si="171"/>
        <v/>
      </c>
      <c r="AQ956" t="str">
        <f t="shared" si="172"/>
        <v/>
      </c>
      <c r="AR956" t="str">
        <f t="shared" si="173"/>
        <v/>
      </c>
      <c r="AS956" t="str">
        <f t="shared" si="174"/>
        <v/>
      </c>
      <c r="AT956" t="str">
        <f t="shared" si="175"/>
        <v/>
      </c>
      <c r="AU956" t="str">
        <f t="shared" si="176"/>
        <v/>
      </c>
      <c r="AV956">
        <f t="shared" si="177"/>
        <v>0</v>
      </c>
      <c r="AW956">
        <f t="shared" si="178"/>
        <v>0</v>
      </c>
      <c r="AX956" t="str">
        <f t="shared" si="179"/>
        <v/>
      </c>
    </row>
    <row r="957" spans="40:50">
      <c r="AN957" s="120">
        <f t="shared" si="181"/>
        <v>953</v>
      </c>
      <c r="AO957" s="93" t="str">
        <f t="shared" si="180"/>
        <v/>
      </c>
      <c r="AP957" t="str">
        <f t="shared" si="171"/>
        <v/>
      </c>
      <c r="AQ957" t="str">
        <f t="shared" si="172"/>
        <v/>
      </c>
      <c r="AR957" t="str">
        <f t="shared" si="173"/>
        <v/>
      </c>
      <c r="AS957" t="str">
        <f t="shared" si="174"/>
        <v/>
      </c>
      <c r="AT957" t="str">
        <f t="shared" si="175"/>
        <v/>
      </c>
      <c r="AU957" t="str">
        <f t="shared" si="176"/>
        <v/>
      </c>
      <c r="AV957">
        <f t="shared" si="177"/>
        <v>0</v>
      </c>
      <c r="AW957">
        <f t="shared" si="178"/>
        <v>0</v>
      </c>
      <c r="AX957" t="str">
        <f t="shared" si="179"/>
        <v/>
      </c>
    </row>
    <row r="958" spans="40:50">
      <c r="AN958" s="120">
        <f t="shared" si="181"/>
        <v>954</v>
      </c>
      <c r="AO958" s="93" t="str">
        <f t="shared" si="180"/>
        <v/>
      </c>
      <c r="AP958" t="str">
        <f t="shared" si="171"/>
        <v/>
      </c>
      <c r="AQ958" t="str">
        <f t="shared" si="172"/>
        <v/>
      </c>
      <c r="AR958" t="str">
        <f t="shared" si="173"/>
        <v/>
      </c>
      <c r="AS958" t="str">
        <f t="shared" si="174"/>
        <v/>
      </c>
      <c r="AT958" t="str">
        <f t="shared" si="175"/>
        <v/>
      </c>
      <c r="AU958" t="str">
        <f t="shared" si="176"/>
        <v/>
      </c>
      <c r="AV958">
        <f t="shared" si="177"/>
        <v>0</v>
      </c>
      <c r="AW958">
        <f t="shared" si="178"/>
        <v>0</v>
      </c>
      <c r="AX958" t="str">
        <f t="shared" si="179"/>
        <v/>
      </c>
    </row>
    <row r="959" spans="40:50">
      <c r="AN959" s="120">
        <f t="shared" si="181"/>
        <v>955</v>
      </c>
      <c r="AO959" s="93" t="str">
        <f t="shared" si="180"/>
        <v/>
      </c>
      <c r="AP959" t="str">
        <f t="shared" si="171"/>
        <v/>
      </c>
      <c r="AQ959" t="str">
        <f t="shared" si="172"/>
        <v/>
      </c>
      <c r="AR959" t="str">
        <f t="shared" si="173"/>
        <v/>
      </c>
      <c r="AS959" t="str">
        <f t="shared" si="174"/>
        <v/>
      </c>
      <c r="AT959" t="str">
        <f t="shared" si="175"/>
        <v/>
      </c>
      <c r="AU959" t="str">
        <f t="shared" si="176"/>
        <v/>
      </c>
      <c r="AV959">
        <f t="shared" si="177"/>
        <v>0</v>
      </c>
      <c r="AW959">
        <f t="shared" si="178"/>
        <v>0</v>
      </c>
      <c r="AX959" t="str">
        <f t="shared" si="179"/>
        <v/>
      </c>
    </row>
    <row r="960" spans="40:50">
      <c r="AN960" s="120">
        <f t="shared" si="181"/>
        <v>956</v>
      </c>
      <c r="AO960" s="93" t="str">
        <f t="shared" si="180"/>
        <v/>
      </c>
      <c r="AP960" t="str">
        <f t="shared" si="171"/>
        <v/>
      </c>
      <c r="AQ960" t="str">
        <f t="shared" si="172"/>
        <v/>
      </c>
      <c r="AR960" t="str">
        <f t="shared" si="173"/>
        <v/>
      </c>
      <c r="AS960" t="str">
        <f t="shared" si="174"/>
        <v/>
      </c>
      <c r="AT960" t="str">
        <f t="shared" si="175"/>
        <v/>
      </c>
      <c r="AU960" t="str">
        <f t="shared" si="176"/>
        <v/>
      </c>
      <c r="AV960">
        <f t="shared" si="177"/>
        <v>0</v>
      </c>
      <c r="AW960">
        <f t="shared" si="178"/>
        <v>0</v>
      </c>
      <c r="AX960" t="str">
        <f t="shared" si="179"/>
        <v/>
      </c>
    </row>
    <row r="961" spans="40:50">
      <c r="AN961" s="120">
        <f t="shared" si="181"/>
        <v>957</v>
      </c>
      <c r="AO961" s="93" t="str">
        <f t="shared" si="180"/>
        <v/>
      </c>
      <c r="AP961" t="str">
        <f t="shared" si="171"/>
        <v/>
      </c>
      <c r="AQ961" t="str">
        <f t="shared" si="172"/>
        <v/>
      </c>
      <c r="AR961" t="str">
        <f t="shared" si="173"/>
        <v/>
      </c>
      <c r="AS961" t="str">
        <f t="shared" si="174"/>
        <v/>
      </c>
      <c r="AT961" t="str">
        <f t="shared" si="175"/>
        <v/>
      </c>
      <c r="AU961" t="str">
        <f t="shared" si="176"/>
        <v/>
      </c>
      <c r="AV961">
        <f t="shared" si="177"/>
        <v>0</v>
      </c>
      <c r="AW961">
        <f t="shared" si="178"/>
        <v>0</v>
      </c>
      <c r="AX961" t="str">
        <f t="shared" si="179"/>
        <v/>
      </c>
    </row>
    <row r="962" spans="40:50">
      <c r="AN962" s="120">
        <f t="shared" si="181"/>
        <v>958</v>
      </c>
      <c r="AO962" s="93" t="str">
        <f t="shared" si="180"/>
        <v/>
      </c>
      <c r="AP962" t="str">
        <f t="shared" si="171"/>
        <v/>
      </c>
      <c r="AQ962" t="str">
        <f t="shared" si="172"/>
        <v/>
      </c>
      <c r="AR962" t="str">
        <f t="shared" si="173"/>
        <v/>
      </c>
      <c r="AS962" t="str">
        <f t="shared" si="174"/>
        <v/>
      </c>
      <c r="AT962" t="str">
        <f t="shared" si="175"/>
        <v/>
      </c>
      <c r="AU962" t="str">
        <f t="shared" si="176"/>
        <v/>
      </c>
      <c r="AV962">
        <f t="shared" si="177"/>
        <v>0</v>
      </c>
      <c r="AW962">
        <f t="shared" si="178"/>
        <v>0</v>
      </c>
      <c r="AX962" t="str">
        <f t="shared" si="179"/>
        <v/>
      </c>
    </row>
    <row r="963" spans="40:50">
      <c r="AN963" s="120">
        <f t="shared" si="181"/>
        <v>959</v>
      </c>
      <c r="AO963" s="93" t="str">
        <f t="shared" si="180"/>
        <v/>
      </c>
      <c r="AP963" t="str">
        <f t="shared" si="171"/>
        <v/>
      </c>
      <c r="AQ963" t="str">
        <f t="shared" si="172"/>
        <v/>
      </c>
      <c r="AR963" t="str">
        <f t="shared" si="173"/>
        <v/>
      </c>
      <c r="AS963" t="str">
        <f t="shared" si="174"/>
        <v/>
      </c>
      <c r="AT963" t="str">
        <f t="shared" si="175"/>
        <v/>
      </c>
      <c r="AU963" t="str">
        <f t="shared" si="176"/>
        <v/>
      </c>
      <c r="AV963">
        <f t="shared" si="177"/>
        <v>0</v>
      </c>
      <c r="AW963">
        <f t="shared" si="178"/>
        <v>0</v>
      </c>
      <c r="AX963" t="str">
        <f t="shared" si="179"/>
        <v/>
      </c>
    </row>
    <row r="964" spans="40:50">
      <c r="AN964" s="120">
        <f t="shared" si="181"/>
        <v>960</v>
      </c>
      <c r="AO964" s="93" t="str">
        <f t="shared" si="180"/>
        <v/>
      </c>
      <c r="AP964" t="str">
        <f t="shared" si="171"/>
        <v/>
      </c>
      <c r="AQ964" t="str">
        <f t="shared" si="172"/>
        <v/>
      </c>
      <c r="AR964" t="str">
        <f t="shared" si="173"/>
        <v/>
      </c>
      <c r="AS964" t="str">
        <f t="shared" si="174"/>
        <v/>
      </c>
      <c r="AT964" t="str">
        <f t="shared" si="175"/>
        <v/>
      </c>
      <c r="AU964" t="str">
        <f t="shared" si="176"/>
        <v/>
      </c>
      <c r="AV964">
        <f t="shared" si="177"/>
        <v>0</v>
      </c>
      <c r="AW964">
        <f t="shared" si="178"/>
        <v>0</v>
      </c>
      <c r="AX964" t="str">
        <f t="shared" si="179"/>
        <v/>
      </c>
    </row>
    <row r="965" spans="40:50">
      <c r="AN965" s="120">
        <f t="shared" si="181"/>
        <v>961</v>
      </c>
      <c r="AO965" s="93" t="str">
        <f t="shared" si="180"/>
        <v/>
      </c>
      <c r="AP965" t="str">
        <f t="shared" ref="AP965:AP1000" si="182">IFERROR(IF($AP$3=1,MAX(AO965-$AJ$4,0),IF($AP$3=2,MAX($AJ$4-AO965,0),IF($AP$3=3,AO965,0))),"")</f>
        <v/>
      </c>
      <c r="AQ965" t="str">
        <f t="shared" ref="AQ965:AQ1000" si="183">IFERROR(IF($AQ$3=1,AP965*1,IF($AQ$3=2,AP965*-1,0)),"")</f>
        <v/>
      </c>
      <c r="AR965" t="str">
        <f t="shared" ref="AR965:AR1000" si="184">IFERROR(IF($AR$3=1,MAX(AO965-$AJ$5,0),IF($AR$3=2,MAX($AJ$5-AO965,0),IF($AR$3=3,AO965,0))),"")</f>
        <v/>
      </c>
      <c r="AS965" t="str">
        <f t="shared" ref="AS965:AS1000" si="185">IFERROR(IF($AS$3=1,AR965*1,IF($AS$3=2,AR965*-1,0)),"")</f>
        <v/>
      </c>
      <c r="AT965" t="str">
        <f t="shared" ref="AT965:AT1000" si="186">IFERROR(IF($AT$3=1,MAX(AO965-$AJ$6,0),IF($AT$3=2,MAX($AJ$6-AO965,0),IF($AT$3=3,AS965,0))),"")</f>
        <v/>
      </c>
      <c r="AU965" t="str">
        <f t="shared" ref="AU965:AU1000" si="187">IFERROR(IF($AU$3=1,AT965*1,IF($AU$3=2,AT965*-1,0)),"")</f>
        <v/>
      </c>
      <c r="AV965">
        <f t="shared" ref="AV965:AV1000" si="188">IFERROR(IF($AV$3=1,MAX(AO965-$AJ$7,0),IF($AV$3=2,MAX($AJ$7-AO965,0),IF($AV$3=3,AO965,0))),"")</f>
        <v>0</v>
      </c>
      <c r="AW965">
        <f t="shared" ref="AW965:AW1000" si="189">IFERROR(IF($AW$3=1,AV965*1,IF($AW$3=2,AV965*-1,0)),"")</f>
        <v>0</v>
      </c>
      <c r="AX965" t="str">
        <f t="shared" ref="AX965:AX1000" si="190">IF(OR(AQ965="",AS965="",AU965="",AW965=""),"",SUM(AQ965,AS965,AU965,AW965))</f>
        <v/>
      </c>
    </row>
    <row r="966" spans="40:50">
      <c r="AN966" s="120">
        <f t="shared" si="181"/>
        <v>962</v>
      </c>
      <c r="AO966" s="93" t="str">
        <f t="shared" ref="AO966:AO1000" si="191">IF($AO$4+AN966*$AM$7&gt;$AM$5,"",$AO$4+AN966*$AM$7)</f>
        <v/>
      </c>
      <c r="AP966" t="str">
        <f t="shared" si="182"/>
        <v/>
      </c>
      <c r="AQ966" t="str">
        <f t="shared" si="183"/>
        <v/>
      </c>
      <c r="AR966" t="str">
        <f t="shared" si="184"/>
        <v/>
      </c>
      <c r="AS966" t="str">
        <f t="shared" si="185"/>
        <v/>
      </c>
      <c r="AT966" t="str">
        <f t="shared" si="186"/>
        <v/>
      </c>
      <c r="AU966" t="str">
        <f t="shared" si="187"/>
        <v/>
      </c>
      <c r="AV966">
        <f t="shared" si="188"/>
        <v>0</v>
      </c>
      <c r="AW966">
        <f t="shared" si="189"/>
        <v>0</v>
      </c>
      <c r="AX966" t="str">
        <f t="shared" si="190"/>
        <v/>
      </c>
    </row>
    <row r="967" spans="40:50">
      <c r="AN967" s="120">
        <f t="shared" ref="AN967:AN1000" si="192">AN966+1</f>
        <v>963</v>
      </c>
      <c r="AO967" s="93" t="str">
        <f t="shared" si="191"/>
        <v/>
      </c>
      <c r="AP967" t="str">
        <f t="shared" si="182"/>
        <v/>
      </c>
      <c r="AQ967" t="str">
        <f t="shared" si="183"/>
        <v/>
      </c>
      <c r="AR967" t="str">
        <f t="shared" si="184"/>
        <v/>
      </c>
      <c r="AS967" t="str">
        <f t="shared" si="185"/>
        <v/>
      </c>
      <c r="AT967" t="str">
        <f t="shared" si="186"/>
        <v/>
      </c>
      <c r="AU967" t="str">
        <f t="shared" si="187"/>
        <v/>
      </c>
      <c r="AV967">
        <f t="shared" si="188"/>
        <v>0</v>
      </c>
      <c r="AW967">
        <f t="shared" si="189"/>
        <v>0</v>
      </c>
      <c r="AX967" t="str">
        <f t="shared" si="190"/>
        <v/>
      </c>
    </row>
    <row r="968" spans="40:50">
      <c r="AN968" s="120">
        <f t="shared" si="192"/>
        <v>964</v>
      </c>
      <c r="AO968" s="93" t="str">
        <f t="shared" si="191"/>
        <v/>
      </c>
      <c r="AP968" t="str">
        <f t="shared" si="182"/>
        <v/>
      </c>
      <c r="AQ968" t="str">
        <f t="shared" si="183"/>
        <v/>
      </c>
      <c r="AR968" t="str">
        <f t="shared" si="184"/>
        <v/>
      </c>
      <c r="AS968" t="str">
        <f t="shared" si="185"/>
        <v/>
      </c>
      <c r="AT968" t="str">
        <f t="shared" si="186"/>
        <v/>
      </c>
      <c r="AU968" t="str">
        <f t="shared" si="187"/>
        <v/>
      </c>
      <c r="AV968">
        <f t="shared" si="188"/>
        <v>0</v>
      </c>
      <c r="AW968">
        <f t="shared" si="189"/>
        <v>0</v>
      </c>
      <c r="AX968" t="str">
        <f t="shared" si="190"/>
        <v/>
      </c>
    </row>
    <row r="969" spans="40:50">
      <c r="AN969" s="120">
        <f t="shared" si="192"/>
        <v>965</v>
      </c>
      <c r="AO969" s="93" t="str">
        <f t="shared" si="191"/>
        <v/>
      </c>
      <c r="AP969" t="str">
        <f t="shared" si="182"/>
        <v/>
      </c>
      <c r="AQ969" t="str">
        <f t="shared" si="183"/>
        <v/>
      </c>
      <c r="AR969" t="str">
        <f t="shared" si="184"/>
        <v/>
      </c>
      <c r="AS969" t="str">
        <f t="shared" si="185"/>
        <v/>
      </c>
      <c r="AT969" t="str">
        <f t="shared" si="186"/>
        <v/>
      </c>
      <c r="AU969" t="str">
        <f t="shared" si="187"/>
        <v/>
      </c>
      <c r="AV969">
        <f t="shared" si="188"/>
        <v>0</v>
      </c>
      <c r="AW969">
        <f t="shared" si="189"/>
        <v>0</v>
      </c>
      <c r="AX969" t="str">
        <f t="shared" si="190"/>
        <v/>
      </c>
    </row>
    <row r="970" spans="40:50">
      <c r="AN970" s="120">
        <f t="shared" si="192"/>
        <v>966</v>
      </c>
      <c r="AO970" s="93" t="str">
        <f t="shared" si="191"/>
        <v/>
      </c>
      <c r="AP970" t="str">
        <f t="shared" si="182"/>
        <v/>
      </c>
      <c r="AQ970" t="str">
        <f t="shared" si="183"/>
        <v/>
      </c>
      <c r="AR970" t="str">
        <f t="shared" si="184"/>
        <v/>
      </c>
      <c r="AS970" t="str">
        <f t="shared" si="185"/>
        <v/>
      </c>
      <c r="AT970" t="str">
        <f t="shared" si="186"/>
        <v/>
      </c>
      <c r="AU970" t="str">
        <f t="shared" si="187"/>
        <v/>
      </c>
      <c r="AV970">
        <f t="shared" si="188"/>
        <v>0</v>
      </c>
      <c r="AW970">
        <f t="shared" si="189"/>
        <v>0</v>
      </c>
      <c r="AX970" t="str">
        <f t="shared" si="190"/>
        <v/>
      </c>
    </row>
    <row r="971" spans="40:50">
      <c r="AN971" s="120">
        <f t="shared" si="192"/>
        <v>967</v>
      </c>
      <c r="AO971" s="93" t="str">
        <f t="shared" si="191"/>
        <v/>
      </c>
      <c r="AP971" t="str">
        <f t="shared" si="182"/>
        <v/>
      </c>
      <c r="AQ971" t="str">
        <f t="shared" si="183"/>
        <v/>
      </c>
      <c r="AR971" t="str">
        <f t="shared" si="184"/>
        <v/>
      </c>
      <c r="AS971" t="str">
        <f t="shared" si="185"/>
        <v/>
      </c>
      <c r="AT971" t="str">
        <f t="shared" si="186"/>
        <v/>
      </c>
      <c r="AU971" t="str">
        <f t="shared" si="187"/>
        <v/>
      </c>
      <c r="AV971">
        <f t="shared" si="188"/>
        <v>0</v>
      </c>
      <c r="AW971">
        <f t="shared" si="189"/>
        <v>0</v>
      </c>
      <c r="AX971" t="str">
        <f t="shared" si="190"/>
        <v/>
      </c>
    </row>
    <row r="972" spans="40:50">
      <c r="AN972" s="120">
        <f t="shared" si="192"/>
        <v>968</v>
      </c>
      <c r="AO972" s="93" t="str">
        <f t="shared" si="191"/>
        <v/>
      </c>
      <c r="AP972" t="str">
        <f t="shared" si="182"/>
        <v/>
      </c>
      <c r="AQ972" t="str">
        <f t="shared" si="183"/>
        <v/>
      </c>
      <c r="AR972" t="str">
        <f t="shared" si="184"/>
        <v/>
      </c>
      <c r="AS972" t="str">
        <f t="shared" si="185"/>
        <v/>
      </c>
      <c r="AT972" t="str">
        <f t="shared" si="186"/>
        <v/>
      </c>
      <c r="AU972" t="str">
        <f t="shared" si="187"/>
        <v/>
      </c>
      <c r="AV972">
        <f t="shared" si="188"/>
        <v>0</v>
      </c>
      <c r="AW972">
        <f t="shared" si="189"/>
        <v>0</v>
      </c>
      <c r="AX972" t="str">
        <f t="shared" si="190"/>
        <v/>
      </c>
    </row>
    <row r="973" spans="40:50">
      <c r="AN973" s="120">
        <f t="shared" si="192"/>
        <v>969</v>
      </c>
      <c r="AO973" s="93" t="str">
        <f t="shared" si="191"/>
        <v/>
      </c>
      <c r="AP973" t="str">
        <f t="shared" si="182"/>
        <v/>
      </c>
      <c r="AQ973" t="str">
        <f t="shared" si="183"/>
        <v/>
      </c>
      <c r="AR973" t="str">
        <f t="shared" si="184"/>
        <v/>
      </c>
      <c r="AS973" t="str">
        <f t="shared" si="185"/>
        <v/>
      </c>
      <c r="AT973" t="str">
        <f t="shared" si="186"/>
        <v/>
      </c>
      <c r="AU973" t="str">
        <f t="shared" si="187"/>
        <v/>
      </c>
      <c r="AV973">
        <f t="shared" si="188"/>
        <v>0</v>
      </c>
      <c r="AW973">
        <f t="shared" si="189"/>
        <v>0</v>
      </c>
      <c r="AX973" t="str">
        <f t="shared" si="190"/>
        <v/>
      </c>
    </row>
    <row r="974" spans="40:50">
      <c r="AN974" s="120">
        <f t="shared" si="192"/>
        <v>970</v>
      </c>
      <c r="AO974" s="93" t="str">
        <f t="shared" si="191"/>
        <v/>
      </c>
      <c r="AP974" t="str">
        <f t="shared" si="182"/>
        <v/>
      </c>
      <c r="AQ974" t="str">
        <f t="shared" si="183"/>
        <v/>
      </c>
      <c r="AR974" t="str">
        <f t="shared" si="184"/>
        <v/>
      </c>
      <c r="AS974" t="str">
        <f t="shared" si="185"/>
        <v/>
      </c>
      <c r="AT974" t="str">
        <f t="shared" si="186"/>
        <v/>
      </c>
      <c r="AU974" t="str">
        <f t="shared" si="187"/>
        <v/>
      </c>
      <c r="AV974">
        <f t="shared" si="188"/>
        <v>0</v>
      </c>
      <c r="AW974">
        <f t="shared" si="189"/>
        <v>0</v>
      </c>
      <c r="AX974" t="str">
        <f t="shared" si="190"/>
        <v/>
      </c>
    </row>
    <row r="975" spans="40:50">
      <c r="AN975" s="120">
        <f t="shared" si="192"/>
        <v>971</v>
      </c>
      <c r="AO975" s="93" t="str">
        <f t="shared" si="191"/>
        <v/>
      </c>
      <c r="AP975" t="str">
        <f t="shared" si="182"/>
        <v/>
      </c>
      <c r="AQ975" t="str">
        <f t="shared" si="183"/>
        <v/>
      </c>
      <c r="AR975" t="str">
        <f t="shared" si="184"/>
        <v/>
      </c>
      <c r="AS975" t="str">
        <f t="shared" si="185"/>
        <v/>
      </c>
      <c r="AT975" t="str">
        <f t="shared" si="186"/>
        <v/>
      </c>
      <c r="AU975" t="str">
        <f t="shared" si="187"/>
        <v/>
      </c>
      <c r="AV975">
        <f t="shared" si="188"/>
        <v>0</v>
      </c>
      <c r="AW975">
        <f t="shared" si="189"/>
        <v>0</v>
      </c>
      <c r="AX975" t="str">
        <f t="shared" si="190"/>
        <v/>
      </c>
    </row>
    <row r="976" spans="40:50">
      <c r="AN976" s="120">
        <f t="shared" si="192"/>
        <v>972</v>
      </c>
      <c r="AO976" s="93" t="str">
        <f t="shared" si="191"/>
        <v/>
      </c>
      <c r="AP976" t="str">
        <f t="shared" si="182"/>
        <v/>
      </c>
      <c r="AQ976" t="str">
        <f t="shared" si="183"/>
        <v/>
      </c>
      <c r="AR976" t="str">
        <f t="shared" si="184"/>
        <v/>
      </c>
      <c r="AS976" t="str">
        <f t="shared" si="185"/>
        <v/>
      </c>
      <c r="AT976" t="str">
        <f t="shared" si="186"/>
        <v/>
      </c>
      <c r="AU976" t="str">
        <f t="shared" si="187"/>
        <v/>
      </c>
      <c r="AV976">
        <f t="shared" si="188"/>
        <v>0</v>
      </c>
      <c r="AW976">
        <f t="shared" si="189"/>
        <v>0</v>
      </c>
      <c r="AX976" t="str">
        <f t="shared" si="190"/>
        <v/>
      </c>
    </row>
    <row r="977" spans="40:50">
      <c r="AN977" s="120">
        <f t="shared" si="192"/>
        <v>973</v>
      </c>
      <c r="AO977" s="93" t="str">
        <f t="shared" si="191"/>
        <v/>
      </c>
      <c r="AP977" t="str">
        <f t="shared" si="182"/>
        <v/>
      </c>
      <c r="AQ977" t="str">
        <f t="shared" si="183"/>
        <v/>
      </c>
      <c r="AR977" t="str">
        <f t="shared" si="184"/>
        <v/>
      </c>
      <c r="AS977" t="str">
        <f t="shared" si="185"/>
        <v/>
      </c>
      <c r="AT977" t="str">
        <f t="shared" si="186"/>
        <v/>
      </c>
      <c r="AU977" t="str">
        <f t="shared" si="187"/>
        <v/>
      </c>
      <c r="AV977">
        <f t="shared" si="188"/>
        <v>0</v>
      </c>
      <c r="AW977">
        <f t="shared" si="189"/>
        <v>0</v>
      </c>
      <c r="AX977" t="str">
        <f t="shared" si="190"/>
        <v/>
      </c>
    </row>
    <row r="978" spans="40:50">
      <c r="AN978" s="120">
        <f t="shared" si="192"/>
        <v>974</v>
      </c>
      <c r="AO978" s="93" t="str">
        <f t="shared" si="191"/>
        <v/>
      </c>
      <c r="AP978" t="str">
        <f t="shared" si="182"/>
        <v/>
      </c>
      <c r="AQ978" t="str">
        <f t="shared" si="183"/>
        <v/>
      </c>
      <c r="AR978" t="str">
        <f t="shared" si="184"/>
        <v/>
      </c>
      <c r="AS978" t="str">
        <f t="shared" si="185"/>
        <v/>
      </c>
      <c r="AT978" t="str">
        <f t="shared" si="186"/>
        <v/>
      </c>
      <c r="AU978" t="str">
        <f t="shared" si="187"/>
        <v/>
      </c>
      <c r="AV978">
        <f t="shared" si="188"/>
        <v>0</v>
      </c>
      <c r="AW978">
        <f t="shared" si="189"/>
        <v>0</v>
      </c>
      <c r="AX978" t="str">
        <f t="shared" si="190"/>
        <v/>
      </c>
    </row>
    <row r="979" spans="40:50">
      <c r="AN979" s="120">
        <f t="shared" si="192"/>
        <v>975</v>
      </c>
      <c r="AO979" s="93" t="str">
        <f t="shared" si="191"/>
        <v/>
      </c>
      <c r="AP979" t="str">
        <f t="shared" si="182"/>
        <v/>
      </c>
      <c r="AQ979" t="str">
        <f t="shared" si="183"/>
        <v/>
      </c>
      <c r="AR979" t="str">
        <f t="shared" si="184"/>
        <v/>
      </c>
      <c r="AS979" t="str">
        <f t="shared" si="185"/>
        <v/>
      </c>
      <c r="AT979" t="str">
        <f t="shared" si="186"/>
        <v/>
      </c>
      <c r="AU979" t="str">
        <f t="shared" si="187"/>
        <v/>
      </c>
      <c r="AV979">
        <f t="shared" si="188"/>
        <v>0</v>
      </c>
      <c r="AW979">
        <f t="shared" si="189"/>
        <v>0</v>
      </c>
      <c r="AX979" t="str">
        <f t="shared" si="190"/>
        <v/>
      </c>
    </row>
    <row r="980" spans="40:50">
      <c r="AN980" s="120">
        <f t="shared" si="192"/>
        <v>976</v>
      </c>
      <c r="AO980" s="93" t="str">
        <f t="shared" si="191"/>
        <v/>
      </c>
      <c r="AP980" t="str">
        <f t="shared" si="182"/>
        <v/>
      </c>
      <c r="AQ980" t="str">
        <f t="shared" si="183"/>
        <v/>
      </c>
      <c r="AR980" t="str">
        <f t="shared" si="184"/>
        <v/>
      </c>
      <c r="AS980" t="str">
        <f t="shared" si="185"/>
        <v/>
      </c>
      <c r="AT980" t="str">
        <f t="shared" si="186"/>
        <v/>
      </c>
      <c r="AU980" t="str">
        <f t="shared" si="187"/>
        <v/>
      </c>
      <c r="AV980">
        <f t="shared" si="188"/>
        <v>0</v>
      </c>
      <c r="AW980">
        <f t="shared" si="189"/>
        <v>0</v>
      </c>
      <c r="AX980" t="str">
        <f t="shared" si="190"/>
        <v/>
      </c>
    </row>
    <row r="981" spans="40:50">
      <c r="AN981" s="120">
        <f t="shared" si="192"/>
        <v>977</v>
      </c>
      <c r="AO981" s="93" t="str">
        <f t="shared" si="191"/>
        <v/>
      </c>
      <c r="AP981" t="str">
        <f t="shared" si="182"/>
        <v/>
      </c>
      <c r="AQ981" t="str">
        <f t="shared" si="183"/>
        <v/>
      </c>
      <c r="AR981" t="str">
        <f t="shared" si="184"/>
        <v/>
      </c>
      <c r="AS981" t="str">
        <f t="shared" si="185"/>
        <v/>
      </c>
      <c r="AT981" t="str">
        <f t="shared" si="186"/>
        <v/>
      </c>
      <c r="AU981" t="str">
        <f t="shared" si="187"/>
        <v/>
      </c>
      <c r="AV981">
        <f t="shared" si="188"/>
        <v>0</v>
      </c>
      <c r="AW981">
        <f t="shared" si="189"/>
        <v>0</v>
      </c>
      <c r="AX981" t="str">
        <f t="shared" si="190"/>
        <v/>
      </c>
    </row>
    <row r="982" spans="40:50">
      <c r="AN982" s="120">
        <f t="shared" si="192"/>
        <v>978</v>
      </c>
      <c r="AO982" s="93" t="str">
        <f t="shared" si="191"/>
        <v/>
      </c>
      <c r="AP982" t="str">
        <f t="shared" si="182"/>
        <v/>
      </c>
      <c r="AQ982" t="str">
        <f t="shared" si="183"/>
        <v/>
      </c>
      <c r="AR982" t="str">
        <f t="shared" si="184"/>
        <v/>
      </c>
      <c r="AS982" t="str">
        <f t="shared" si="185"/>
        <v/>
      </c>
      <c r="AT982" t="str">
        <f t="shared" si="186"/>
        <v/>
      </c>
      <c r="AU982" t="str">
        <f t="shared" si="187"/>
        <v/>
      </c>
      <c r="AV982">
        <f t="shared" si="188"/>
        <v>0</v>
      </c>
      <c r="AW982">
        <f t="shared" si="189"/>
        <v>0</v>
      </c>
      <c r="AX982" t="str">
        <f t="shared" si="190"/>
        <v/>
      </c>
    </row>
    <row r="983" spans="40:50">
      <c r="AN983" s="120">
        <f t="shared" si="192"/>
        <v>979</v>
      </c>
      <c r="AO983" s="93" t="str">
        <f t="shared" si="191"/>
        <v/>
      </c>
      <c r="AP983" t="str">
        <f t="shared" si="182"/>
        <v/>
      </c>
      <c r="AQ983" t="str">
        <f t="shared" si="183"/>
        <v/>
      </c>
      <c r="AR983" t="str">
        <f t="shared" si="184"/>
        <v/>
      </c>
      <c r="AS983" t="str">
        <f t="shared" si="185"/>
        <v/>
      </c>
      <c r="AT983" t="str">
        <f t="shared" si="186"/>
        <v/>
      </c>
      <c r="AU983" t="str">
        <f t="shared" si="187"/>
        <v/>
      </c>
      <c r="AV983">
        <f t="shared" si="188"/>
        <v>0</v>
      </c>
      <c r="AW983">
        <f t="shared" si="189"/>
        <v>0</v>
      </c>
      <c r="AX983" t="str">
        <f t="shared" si="190"/>
        <v/>
      </c>
    </row>
    <row r="984" spans="40:50">
      <c r="AN984" s="120">
        <f t="shared" si="192"/>
        <v>980</v>
      </c>
      <c r="AO984" s="93" t="str">
        <f t="shared" si="191"/>
        <v/>
      </c>
      <c r="AP984" t="str">
        <f t="shared" si="182"/>
        <v/>
      </c>
      <c r="AQ984" t="str">
        <f t="shared" si="183"/>
        <v/>
      </c>
      <c r="AR984" t="str">
        <f t="shared" si="184"/>
        <v/>
      </c>
      <c r="AS984" t="str">
        <f t="shared" si="185"/>
        <v/>
      </c>
      <c r="AT984" t="str">
        <f t="shared" si="186"/>
        <v/>
      </c>
      <c r="AU984" t="str">
        <f t="shared" si="187"/>
        <v/>
      </c>
      <c r="AV984">
        <f t="shared" si="188"/>
        <v>0</v>
      </c>
      <c r="AW984">
        <f t="shared" si="189"/>
        <v>0</v>
      </c>
      <c r="AX984" t="str">
        <f t="shared" si="190"/>
        <v/>
      </c>
    </row>
    <row r="985" spans="40:50">
      <c r="AN985" s="120">
        <f t="shared" si="192"/>
        <v>981</v>
      </c>
      <c r="AO985" s="93" t="str">
        <f t="shared" si="191"/>
        <v/>
      </c>
      <c r="AP985" t="str">
        <f t="shared" si="182"/>
        <v/>
      </c>
      <c r="AQ985" t="str">
        <f t="shared" si="183"/>
        <v/>
      </c>
      <c r="AR985" t="str">
        <f t="shared" si="184"/>
        <v/>
      </c>
      <c r="AS985" t="str">
        <f t="shared" si="185"/>
        <v/>
      </c>
      <c r="AT985" t="str">
        <f t="shared" si="186"/>
        <v/>
      </c>
      <c r="AU985" t="str">
        <f t="shared" si="187"/>
        <v/>
      </c>
      <c r="AV985">
        <f t="shared" si="188"/>
        <v>0</v>
      </c>
      <c r="AW985">
        <f t="shared" si="189"/>
        <v>0</v>
      </c>
      <c r="AX985" t="str">
        <f t="shared" si="190"/>
        <v/>
      </c>
    </row>
    <row r="986" spans="40:50">
      <c r="AN986" s="120">
        <f t="shared" si="192"/>
        <v>982</v>
      </c>
      <c r="AO986" s="93" t="str">
        <f t="shared" si="191"/>
        <v/>
      </c>
      <c r="AP986" t="str">
        <f t="shared" si="182"/>
        <v/>
      </c>
      <c r="AQ986" t="str">
        <f t="shared" si="183"/>
        <v/>
      </c>
      <c r="AR986" t="str">
        <f t="shared" si="184"/>
        <v/>
      </c>
      <c r="AS986" t="str">
        <f t="shared" si="185"/>
        <v/>
      </c>
      <c r="AT986" t="str">
        <f t="shared" si="186"/>
        <v/>
      </c>
      <c r="AU986" t="str">
        <f t="shared" si="187"/>
        <v/>
      </c>
      <c r="AV986">
        <f t="shared" si="188"/>
        <v>0</v>
      </c>
      <c r="AW986">
        <f t="shared" si="189"/>
        <v>0</v>
      </c>
      <c r="AX986" t="str">
        <f t="shared" si="190"/>
        <v/>
      </c>
    </row>
    <row r="987" spans="40:50">
      <c r="AN987" s="120">
        <f t="shared" si="192"/>
        <v>983</v>
      </c>
      <c r="AO987" s="93" t="str">
        <f t="shared" si="191"/>
        <v/>
      </c>
      <c r="AP987" t="str">
        <f t="shared" si="182"/>
        <v/>
      </c>
      <c r="AQ987" t="str">
        <f t="shared" si="183"/>
        <v/>
      </c>
      <c r="AR987" t="str">
        <f t="shared" si="184"/>
        <v/>
      </c>
      <c r="AS987" t="str">
        <f t="shared" si="185"/>
        <v/>
      </c>
      <c r="AT987" t="str">
        <f t="shared" si="186"/>
        <v/>
      </c>
      <c r="AU987" t="str">
        <f t="shared" si="187"/>
        <v/>
      </c>
      <c r="AV987">
        <f t="shared" si="188"/>
        <v>0</v>
      </c>
      <c r="AW987">
        <f t="shared" si="189"/>
        <v>0</v>
      </c>
      <c r="AX987" t="str">
        <f t="shared" si="190"/>
        <v/>
      </c>
    </row>
    <row r="988" spans="40:50">
      <c r="AN988" s="120">
        <f t="shared" si="192"/>
        <v>984</v>
      </c>
      <c r="AO988" s="93" t="str">
        <f t="shared" si="191"/>
        <v/>
      </c>
      <c r="AP988" t="str">
        <f t="shared" si="182"/>
        <v/>
      </c>
      <c r="AQ988" t="str">
        <f t="shared" si="183"/>
        <v/>
      </c>
      <c r="AR988" t="str">
        <f t="shared" si="184"/>
        <v/>
      </c>
      <c r="AS988" t="str">
        <f t="shared" si="185"/>
        <v/>
      </c>
      <c r="AT988" t="str">
        <f t="shared" si="186"/>
        <v/>
      </c>
      <c r="AU988" t="str">
        <f t="shared" si="187"/>
        <v/>
      </c>
      <c r="AV988">
        <f t="shared" si="188"/>
        <v>0</v>
      </c>
      <c r="AW988">
        <f t="shared" si="189"/>
        <v>0</v>
      </c>
      <c r="AX988" t="str">
        <f t="shared" si="190"/>
        <v/>
      </c>
    </row>
    <row r="989" spans="40:50">
      <c r="AN989" s="120">
        <f t="shared" si="192"/>
        <v>985</v>
      </c>
      <c r="AO989" s="93" t="str">
        <f t="shared" si="191"/>
        <v/>
      </c>
      <c r="AP989" t="str">
        <f t="shared" si="182"/>
        <v/>
      </c>
      <c r="AQ989" t="str">
        <f t="shared" si="183"/>
        <v/>
      </c>
      <c r="AR989" t="str">
        <f t="shared" si="184"/>
        <v/>
      </c>
      <c r="AS989" t="str">
        <f t="shared" si="185"/>
        <v/>
      </c>
      <c r="AT989" t="str">
        <f t="shared" si="186"/>
        <v/>
      </c>
      <c r="AU989" t="str">
        <f t="shared" si="187"/>
        <v/>
      </c>
      <c r="AV989">
        <f t="shared" si="188"/>
        <v>0</v>
      </c>
      <c r="AW989">
        <f t="shared" si="189"/>
        <v>0</v>
      </c>
      <c r="AX989" t="str">
        <f t="shared" si="190"/>
        <v/>
      </c>
    </row>
    <row r="990" spans="40:50">
      <c r="AN990" s="120">
        <f t="shared" si="192"/>
        <v>986</v>
      </c>
      <c r="AO990" s="93" t="str">
        <f t="shared" si="191"/>
        <v/>
      </c>
      <c r="AP990" t="str">
        <f t="shared" si="182"/>
        <v/>
      </c>
      <c r="AQ990" t="str">
        <f t="shared" si="183"/>
        <v/>
      </c>
      <c r="AR990" t="str">
        <f t="shared" si="184"/>
        <v/>
      </c>
      <c r="AS990" t="str">
        <f t="shared" si="185"/>
        <v/>
      </c>
      <c r="AT990" t="str">
        <f t="shared" si="186"/>
        <v/>
      </c>
      <c r="AU990" t="str">
        <f t="shared" si="187"/>
        <v/>
      </c>
      <c r="AV990">
        <f t="shared" si="188"/>
        <v>0</v>
      </c>
      <c r="AW990">
        <f t="shared" si="189"/>
        <v>0</v>
      </c>
      <c r="AX990" t="str">
        <f t="shared" si="190"/>
        <v/>
      </c>
    </row>
    <row r="991" spans="40:50">
      <c r="AN991" s="120">
        <f t="shared" si="192"/>
        <v>987</v>
      </c>
      <c r="AO991" s="93" t="str">
        <f t="shared" si="191"/>
        <v/>
      </c>
      <c r="AP991" t="str">
        <f t="shared" si="182"/>
        <v/>
      </c>
      <c r="AQ991" t="str">
        <f t="shared" si="183"/>
        <v/>
      </c>
      <c r="AR991" t="str">
        <f t="shared" si="184"/>
        <v/>
      </c>
      <c r="AS991" t="str">
        <f t="shared" si="185"/>
        <v/>
      </c>
      <c r="AT991" t="str">
        <f t="shared" si="186"/>
        <v/>
      </c>
      <c r="AU991" t="str">
        <f t="shared" si="187"/>
        <v/>
      </c>
      <c r="AV991">
        <f t="shared" si="188"/>
        <v>0</v>
      </c>
      <c r="AW991">
        <f t="shared" si="189"/>
        <v>0</v>
      </c>
      <c r="AX991" t="str">
        <f t="shared" si="190"/>
        <v/>
      </c>
    </row>
    <row r="992" spans="40:50">
      <c r="AN992" s="120">
        <f t="shared" si="192"/>
        <v>988</v>
      </c>
      <c r="AO992" s="93" t="str">
        <f t="shared" si="191"/>
        <v/>
      </c>
      <c r="AP992" t="str">
        <f t="shared" si="182"/>
        <v/>
      </c>
      <c r="AQ992" t="str">
        <f t="shared" si="183"/>
        <v/>
      </c>
      <c r="AR992" t="str">
        <f t="shared" si="184"/>
        <v/>
      </c>
      <c r="AS992" t="str">
        <f t="shared" si="185"/>
        <v/>
      </c>
      <c r="AT992" t="str">
        <f t="shared" si="186"/>
        <v/>
      </c>
      <c r="AU992" t="str">
        <f t="shared" si="187"/>
        <v/>
      </c>
      <c r="AV992">
        <f t="shared" si="188"/>
        <v>0</v>
      </c>
      <c r="AW992">
        <f t="shared" si="189"/>
        <v>0</v>
      </c>
      <c r="AX992" t="str">
        <f t="shared" si="190"/>
        <v/>
      </c>
    </row>
    <row r="993" spans="40:50">
      <c r="AN993" s="120">
        <f t="shared" si="192"/>
        <v>989</v>
      </c>
      <c r="AO993" s="93" t="str">
        <f t="shared" si="191"/>
        <v/>
      </c>
      <c r="AP993" t="str">
        <f t="shared" si="182"/>
        <v/>
      </c>
      <c r="AQ993" t="str">
        <f t="shared" si="183"/>
        <v/>
      </c>
      <c r="AR993" t="str">
        <f t="shared" si="184"/>
        <v/>
      </c>
      <c r="AS993" t="str">
        <f t="shared" si="185"/>
        <v/>
      </c>
      <c r="AT993" t="str">
        <f t="shared" si="186"/>
        <v/>
      </c>
      <c r="AU993" t="str">
        <f t="shared" si="187"/>
        <v/>
      </c>
      <c r="AV993">
        <f t="shared" si="188"/>
        <v>0</v>
      </c>
      <c r="AW993">
        <f t="shared" si="189"/>
        <v>0</v>
      </c>
      <c r="AX993" t="str">
        <f t="shared" si="190"/>
        <v/>
      </c>
    </row>
    <row r="994" spans="40:50">
      <c r="AN994" s="120">
        <f t="shared" si="192"/>
        <v>990</v>
      </c>
      <c r="AO994" s="93" t="str">
        <f t="shared" si="191"/>
        <v/>
      </c>
      <c r="AP994" t="str">
        <f t="shared" si="182"/>
        <v/>
      </c>
      <c r="AQ994" t="str">
        <f t="shared" si="183"/>
        <v/>
      </c>
      <c r="AR994" t="str">
        <f t="shared" si="184"/>
        <v/>
      </c>
      <c r="AS994" t="str">
        <f t="shared" si="185"/>
        <v/>
      </c>
      <c r="AT994" t="str">
        <f t="shared" si="186"/>
        <v/>
      </c>
      <c r="AU994" t="str">
        <f t="shared" si="187"/>
        <v/>
      </c>
      <c r="AV994">
        <f t="shared" si="188"/>
        <v>0</v>
      </c>
      <c r="AW994">
        <f t="shared" si="189"/>
        <v>0</v>
      </c>
      <c r="AX994" t="str">
        <f t="shared" si="190"/>
        <v/>
      </c>
    </row>
    <row r="995" spans="40:50">
      <c r="AN995" s="120">
        <f t="shared" si="192"/>
        <v>991</v>
      </c>
      <c r="AO995" s="93" t="str">
        <f t="shared" si="191"/>
        <v/>
      </c>
      <c r="AP995" t="str">
        <f t="shared" si="182"/>
        <v/>
      </c>
      <c r="AQ995" t="str">
        <f t="shared" si="183"/>
        <v/>
      </c>
      <c r="AR995" t="str">
        <f t="shared" si="184"/>
        <v/>
      </c>
      <c r="AS995" t="str">
        <f t="shared" si="185"/>
        <v/>
      </c>
      <c r="AT995" t="str">
        <f t="shared" si="186"/>
        <v/>
      </c>
      <c r="AU995" t="str">
        <f t="shared" si="187"/>
        <v/>
      </c>
      <c r="AV995">
        <f t="shared" si="188"/>
        <v>0</v>
      </c>
      <c r="AW995">
        <f t="shared" si="189"/>
        <v>0</v>
      </c>
      <c r="AX995" t="str">
        <f t="shared" si="190"/>
        <v/>
      </c>
    </row>
    <row r="996" spans="40:50">
      <c r="AN996" s="120">
        <f t="shared" si="192"/>
        <v>992</v>
      </c>
      <c r="AO996" s="93" t="str">
        <f t="shared" si="191"/>
        <v/>
      </c>
      <c r="AP996" t="str">
        <f t="shared" si="182"/>
        <v/>
      </c>
      <c r="AQ996" t="str">
        <f t="shared" si="183"/>
        <v/>
      </c>
      <c r="AR996" t="str">
        <f t="shared" si="184"/>
        <v/>
      </c>
      <c r="AS996" t="str">
        <f t="shared" si="185"/>
        <v/>
      </c>
      <c r="AT996" t="str">
        <f t="shared" si="186"/>
        <v/>
      </c>
      <c r="AU996" t="str">
        <f t="shared" si="187"/>
        <v/>
      </c>
      <c r="AV996">
        <f t="shared" si="188"/>
        <v>0</v>
      </c>
      <c r="AW996">
        <f t="shared" si="189"/>
        <v>0</v>
      </c>
      <c r="AX996" t="str">
        <f t="shared" si="190"/>
        <v/>
      </c>
    </row>
    <row r="997" spans="40:50">
      <c r="AN997" s="120">
        <f t="shared" si="192"/>
        <v>993</v>
      </c>
      <c r="AO997" s="93" t="str">
        <f t="shared" si="191"/>
        <v/>
      </c>
      <c r="AP997" t="str">
        <f t="shared" si="182"/>
        <v/>
      </c>
      <c r="AQ997" t="str">
        <f t="shared" si="183"/>
        <v/>
      </c>
      <c r="AR997" t="str">
        <f t="shared" si="184"/>
        <v/>
      </c>
      <c r="AS997" t="str">
        <f t="shared" si="185"/>
        <v/>
      </c>
      <c r="AT997" t="str">
        <f t="shared" si="186"/>
        <v/>
      </c>
      <c r="AU997" t="str">
        <f t="shared" si="187"/>
        <v/>
      </c>
      <c r="AV997">
        <f t="shared" si="188"/>
        <v>0</v>
      </c>
      <c r="AW997">
        <f t="shared" si="189"/>
        <v>0</v>
      </c>
      <c r="AX997" t="str">
        <f t="shared" si="190"/>
        <v/>
      </c>
    </row>
    <row r="998" spans="40:50">
      <c r="AN998" s="120">
        <f t="shared" si="192"/>
        <v>994</v>
      </c>
      <c r="AO998" s="93" t="str">
        <f t="shared" si="191"/>
        <v/>
      </c>
      <c r="AP998" t="str">
        <f t="shared" si="182"/>
        <v/>
      </c>
      <c r="AQ998" t="str">
        <f t="shared" si="183"/>
        <v/>
      </c>
      <c r="AR998" t="str">
        <f t="shared" si="184"/>
        <v/>
      </c>
      <c r="AS998" t="str">
        <f t="shared" si="185"/>
        <v/>
      </c>
      <c r="AT998" t="str">
        <f t="shared" si="186"/>
        <v/>
      </c>
      <c r="AU998" t="str">
        <f t="shared" si="187"/>
        <v/>
      </c>
      <c r="AV998">
        <f t="shared" si="188"/>
        <v>0</v>
      </c>
      <c r="AW998">
        <f t="shared" si="189"/>
        <v>0</v>
      </c>
      <c r="AX998" t="str">
        <f t="shared" si="190"/>
        <v/>
      </c>
    </row>
    <row r="999" spans="40:50">
      <c r="AN999" s="120">
        <f t="shared" si="192"/>
        <v>995</v>
      </c>
      <c r="AO999" s="93" t="str">
        <f t="shared" si="191"/>
        <v/>
      </c>
      <c r="AP999" t="str">
        <f t="shared" si="182"/>
        <v/>
      </c>
      <c r="AQ999" t="str">
        <f t="shared" si="183"/>
        <v/>
      </c>
      <c r="AR999" t="str">
        <f t="shared" si="184"/>
        <v/>
      </c>
      <c r="AS999" t="str">
        <f t="shared" si="185"/>
        <v/>
      </c>
      <c r="AT999" t="str">
        <f t="shared" si="186"/>
        <v/>
      </c>
      <c r="AU999" t="str">
        <f t="shared" si="187"/>
        <v/>
      </c>
      <c r="AV999">
        <f t="shared" si="188"/>
        <v>0</v>
      </c>
      <c r="AW999">
        <f t="shared" si="189"/>
        <v>0</v>
      </c>
      <c r="AX999" t="str">
        <f t="shared" si="190"/>
        <v/>
      </c>
    </row>
    <row r="1000" spans="40:50">
      <c r="AN1000" s="120">
        <f t="shared" si="192"/>
        <v>996</v>
      </c>
      <c r="AO1000" s="93" t="str">
        <f t="shared" si="191"/>
        <v/>
      </c>
      <c r="AP1000" t="str">
        <f t="shared" si="182"/>
        <v/>
      </c>
      <c r="AQ1000" t="str">
        <f t="shared" si="183"/>
        <v/>
      </c>
      <c r="AR1000" t="str">
        <f t="shared" si="184"/>
        <v/>
      </c>
      <c r="AS1000" t="str">
        <f t="shared" si="185"/>
        <v/>
      </c>
      <c r="AT1000" t="str">
        <f t="shared" si="186"/>
        <v/>
      </c>
      <c r="AU1000" t="str">
        <f t="shared" si="187"/>
        <v/>
      </c>
      <c r="AV1000">
        <f t="shared" si="188"/>
        <v>0</v>
      </c>
      <c r="AW1000">
        <f t="shared" si="189"/>
        <v>0</v>
      </c>
      <c r="AX1000" t="str">
        <f t="shared" si="190"/>
        <v/>
      </c>
    </row>
    <row r="1001" spans="40:50">
      <c r="AN1001" s="121"/>
    </row>
    <row r="1002" spans="40:50">
      <c r="AN1002" s="121"/>
    </row>
    <row r="1003" spans="40:50">
      <c r="AN1003" s="121"/>
    </row>
  </sheetData>
  <mergeCells count="11">
    <mergeCell ref="AP2:AQ2"/>
    <mergeCell ref="AR2:AS2"/>
    <mergeCell ref="AT2:AU2"/>
    <mergeCell ref="AV2:AW2"/>
    <mergeCell ref="H32:I32"/>
    <mergeCell ref="B2:N4"/>
    <mergeCell ref="B5:N5"/>
    <mergeCell ref="H29:I29"/>
    <mergeCell ref="H30:I30"/>
    <mergeCell ref="H31:I31"/>
    <mergeCell ref="H28:I2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0" r:id="rId4" name="Drop Down 4">
              <controlPr defaultSize="0" autoLine="0" autoPict="0">
                <anchor moveWithCells="1">
                  <from>
                    <xdr:col>2</xdr:col>
                    <xdr:colOff>28575</xdr:colOff>
                    <xdr:row>11</xdr:row>
                    <xdr:rowOff>9525</xdr:rowOff>
                  </from>
                  <to>
                    <xdr:col>4</xdr:col>
                    <xdr:colOff>38100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5" name="List Box 12">
              <controlPr defaultSize="0" autoLine="0" autoPict="0">
                <anchor moveWithCells="1">
                  <from>
                    <xdr:col>2</xdr:col>
                    <xdr:colOff>9525</xdr:colOff>
                    <xdr:row>16</xdr:row>
                    <xdr:rowOff>133350</xdr:rowOff>
                  </from>
                  <to>
                    <xdr:col>3</xdr:col>
                    <xdr:colOff>600075</xdr:colOff>
                    <xdr:row>21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6" name="Drop Down 13">
              <controlPr defaultSize="0" autoLine="0" autoPict="0">
                <anchor moveWithCells="1">
                  <from>
                    <xdr:col>5</xdr:col>
                    <xdr:colOff>9525</xdr:colOff>
                    <xdr:row>11</xdr:row>
                    <xdr:rowOff>9525</xdr:rowOff>
                  </from>
                  <to>
                    <xdr:col>7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7" name="Drop Down 15">
              <controlPr defaultSize="0" autoLine="0" autoPict="0">
                <anchor moveWithCells="1">
                  <from>
                    <xdr:col>8</xdr:col>
                    <xdr:colOff>38100</xdr:colOff>
                    <xdr:row>11</xdr:row>
                    <xdr:rowOff>9525</xdr:rowOff>
                  </from>
                  <to>
                    <xdr:col>10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8" name="Drop Down 16">
              <controlPr defaultSize="0" autoLine="0" autoPict="0">
                <anchor moveWithCells="1">
                  <from>
                    <xdr:col>10</xdr:col>
                    <xdr:colOff>609600</xdr:colOff>
                    <xdr:row>10</xdr:row>
                    <xdr:rowOff>180975</xdr:rowOff>
                  </from>
                  <to>
                    <xdr:col>13</xdr:col>
                    <xdr:colOff>9525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9" name="Drop Down 17">
              <controlPr defaultSize="0" autoLine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4</xdr:col>
                    <xdr:colOff>9525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0" name="Drop Down 18">
              <controlPr defaultSize="0" autoLine="0" autoPict="0">
                <anchor moveWithCells="1">
                  <from>
                    <xdr:col>5</xdr:col>
                    <xdr:colOff>9525</xdr:colOff>
                    <xdr:row>14</xdr:row>
                    <xdr:rowOff>19050</xdr:rowOff>
                  </from>
                  <to>
                    <xdr:col>7</xdr:col>
                    <xdr:colOff>28575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1" name="Drop Down 19">
              <controlPr defaultSize="0" autoLine="0" autoPict="0">
                <anchor moveWithCells="1">
                  <from>
                    <xdr:col>8</xdr:col>
                    <xdr:colOff>0</xdr:colOff>
                    <xdr:row>14</xdr:row>
                    <xdr:rowOff>9525</xdr:rowOff>
                  </from>
                  <to>
                    <xdr:col>10</xdr:col>
                    <xdr:colOff>9525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2" name="Drop Down 20">
              <controlPr defaultSize="0" autoLine="0" autoPict="0">
                <anchor moveWithCells="1">
                  <from>
                    <xdr:col>11</xdr:col>
                    <xdr:colOff>9525</xdr:colOff>
                    <xdr:row>14</xdr:row>
                    <xdr:rowOff>9525</xdr:rowOff>
                  </from>
                  <to>
                    <xdr:col>13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3" name="List Box 22">
              <controlPr defaultSize="0" autoLine="0" autoPict="0">
                <anchor moveWithCells="1">
                  <from>
                    <xdr:col>5</xdr:col>
                    <xdr:colOff>9525</xdr:colOff>
                    <xdr:row>16</xdr:row>
                    <xdr:rowOff>133350</xdr:rowOff>
                  </from>
                  <to>
                    <xdr:col>6</xdr:col>
                    <xdr:colOff>600075</xdr:colOff>
                    <xdr:row>21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4" name="List Box 23">
              <controlPr defaultSize="0" autoLine="0" autoPict="0">
                <anchor moveWithCells="1">
                  <from>
                    <xdr:col>8</xdr:col>
                    <xdr:colOff>9525</xdr:colOff>
                    <xdr:row>16</xdr:row>
                    <xdr:rowOff>123825</xdr:rowOff>
                  </from>
                  <to>
                    <xdr:col>9</xdr:col>
                    <xdr:colOff>600075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5" name="List Box 24">
              <controlPr defaultSize="0" autoLine="0" autoPict="0">
                <anchor moveWithCells="1">
                  <from>
                    <xdr:col>11</xdr:col>
                    <xdr:colOff>19050</xdr:colOff>
                    <xdr:row>16</xdr:row>
                    <xdr:rowOff>114300</xdr:rowOff>
                  </from>
                  <to>
                    <xdr:col>13</xdr:col>
                    <xdr:colOff>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6" name="Scroll Bar 27">
              <controlPr defaultSize="0" autoPict="0">
                <anchor moveWithCells="1">
                  <from>
                    <xdr:col>15</xdr:col>
                    <xdr:colOff>438150</xdr:colOff>
                    <xdr:row>21</xdr:row>
                    <xdr:rowOff>9525</xdr:rowOff>
                  </from>
                  <to>
                    <xdr:col>22</xdr:col>
                    <xdr:colOff>295275</xdr:colOff>
                    <xdr:row>22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003"/>
  <sheetViews>
    <sheetView topLeftCell="D1" zoomScale="70" zoomScaleNormal="70" workbookViewId="0">
      <selection activeCell="AA3" sqref="AA3"/>
    </sheetView>
  </sheetViews>
  <sheetFormatPr defaultRowHeight="15"/>
  <cols>
    <col min="1" max="1" width="5.28515625" customWidth="1"/>
    <col min="11" max="11" width="9.7109375" bestFit="1" customWidth="1"/>
    <col min="13" max="13" width="17.5703125" bestFit="1" customWidth="1"/>
    <col min="27" max="27" width="17.7109375" bestFit="1" customWidth="1"/>
    <col min="28" max="28" width="17.5703125" bestFit="1" customWidth="1"/>
  </cols>
  <sheetData>
    <row r="1" spans="1:29" ht="73.5" customHeight="1" thickBot="1">
      <c r="B1" s="113" t="s">
        <v>52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AA1" s="84" t="s">
        <v>54</v>
      </c>
      <c r="AB1" s="96" t="s">
        <v>51</v>
      </c>
      <c r="AC1" s="96"/>
    </row>
    <row r="2" spans="1:29" ht="22.5">
      <c r="B2" s="99" t="s">
        <v>0</v>
      </c>
      <c r="C2" s="94" t="s">
        <v>1</v>
      </c>
      <c r="D2" s="94" t="s">
        <v>2</v>
      </c>
      <c r="E2" s="94" t="s">
        <v>3</v>
      </c>
      <c r="F2" s="94" t="s">
        <v>4</v>
      </c>
      <c r="G2" s="94" t="s">
        <v>5</v>
      </c>
      <c r="H2" s="94" t="s">
        <v>6</v>
      </c>
      <c r="I2" s="81" t="s">
        <v>7</v>
      </c>
      <c r="J2" s="81" t="s">
        <v>7</v>
      </c>
      <c r="K2" s="81" t="s">
        <v>10</v>
      </c>
      <c r="L2" s="81" t="s">
        <v>10</v>
      </c>
      <c r="M2" s="94" t="s">
        <v>11</v>
      </c>
      <c r="N2" s="81" t="s">
        <v>7</v>
      </c>
      <c r="O2" s="81" t="s">
        <v>7</v>
      </c>
      <c r="P2" s="81" t="s">
        <v>10</v>
      </c>
      <c r="Q2" s="81" t="s">
        <v>10</v>
      </c>
      <c r="R2" s="94" t="s">
        <v>6</v>
      </c>
      <c r="S2" s="94" t="s">
        <v>5</v>
      </c>
      <c r="T2" s="94" t="s">
        <v>4</v>
      </c>
      <c r="U2" s="94" t="s">
        <v>3</v>
      </c>
      <c r="V2" s="94" t="s">
        <v>2</v>
      </c>
      <c r="W2" s="94" t="s">
        <v>1</v>
      </c>
      <c r="X2" s="94" t="s">
        <v>0</v>
      </c>
      <c r="AA2" s="1" t="s">
        <v>55</v>
      </c>
      <c r="AB2" s="4">
        <v>1926.8</v>
      </c>
    </row>
    <row r="3" spans="1:29" ht="18.75" thickBot="1">
      <c r="B3" s="100"/>
      <c r="C3" s="95"/>
      <c r="D3" s="95"/>
      <c r="E3" s="95"/>
      <c r="F3" s="95"/>
      <c r="G3" s="95"/>
      <c r="H3" s="95"/>
      <c r="I3" s="82" t="s">
        <v>8</v>
      </c>
      <c r="J3" s="82" t="s">
        <v>9</v>
      </c>
      <c r="K3" s="82" t="s">
        <v>9</v>
      </c>
      <c r="L3" s="82" t="s">
        <v>8</v>
      </c>
      <c r="M3" s="95"/>
      <c r="N3" s="82" t="s">
        <v>8</v>
      </c>
      <c r="O3" s="82" t="s">
        <v>9</v>
      </c>
      <c r="P3" s="82" t="s">
        <v>9</v>
      </c>
      <c r="Q3" s="82" t="s">
        <v>8</v>
      </c>
      <c r="R3" s="95"/>
      <c r="S3" s="95"/>
      <c r="T3" s="95"/>
      <c r="U3" s="95"/>
      <c r="V3" s="95"/>
      <c r="W3" s="95"/>
      <c r="X3" s="95"/>
      <c r="AA3" t="s">
        <v>50</v>
      </c>
      <c r="AB3">
        <f>M5-M4</f>
        <v>20</v>
      </c>
    </row>
    <row r="4" spans="1:29" ht="15.75" thickBot="1">
      <c r="A4">
        <v>1</v>
      </c>
      <c r="B4" s="15"/>
      <c r="C4" s="17">
        <v>8</v>
      </c>
      <c r="D4" s="17" t="s">
        <v>12</v>
      </c>
      <c r="E4" s="17" t="s">
        <v>12</v>
      </c>
      <c r="F4" s="17" t="s">
        <v>12</v>
      </c>
      <c r="G4" s="20">
        <v>534.35</v>
      </c>
      <c r="H4" s="17" t="s">
        <v>12</v>
      </c>
      <c r="I4" s="16">
        <v>9500</v>
      </c>
      <c r="J4" s="17">
        <v>508.95</v>
      </c>
      <c r="K4" s="17">
        <v>785.75</v>
      </c>
      <c r="L4" s="16">
        <v>9500</v>
      </c>
      <c r="M4" s="18">
        <v>1360</v>
      </c>
      <c r="N4" s="16">
        <v>1250</v>
      </c>
      <c r="O4" s="17">
        <v>0.5</v>
      </c>
      <c r="P4" s="17">
        <v>1.2</v>
      </c>
      <c r="Q4" s="16">
        <v>1000</v>
      </c>
      <c r="R4" s="80">
        <v>0.1</v>
      </c>
      <c r="S4" s="20">
        <v>0.5</v>
      </c>
      <c r="T4" s="17">
        <v>61.1</v>
      </c>
      <c r="U4" s="17">
        <v>14</v>
      </c>
      <c r="V4" s="17">
        <v>10</v>
      </c>
      <c r="W4" s="17">
        <v>16</v>
      </c>
      <c r="X4" s="21"/>
      <c r="AB4">
        <f>IF(MOD($AB$2,$AB$3)=0,$AB$2,IF(MOD($AB$2,$AB$3)&gt;($AB$3/2),($AB$2+($AB$3-MOD($AB$2,$AB$3))),($AB$2-MOD($AB$2,$AB$3))))</f>
        <v>1920</v>
      </c>
    </row>
    <row r="5" spans="1:29" ht="15.75" thickBot="1">
      <c r="A5">
        <v>2</v>
      </c>
      <c r="B5" s="22"/>
      <c r="C5" s="7" t="s">
        <v>12</v>
      </c>
      <c r="D5" s="7" t="s">
        <v>12</v>
      </c>
      <c r="E5" s="7" t="s">
        <v>12</v>
      </c>
      <c r="F5" s="7" t="s">
        <v>12</v>
      </c>
      <c r="G5" s="13" t="s">
        <v>12</v>
      </c>
      <c r="H5" s="7" t="s">
        <v>12</v>
      </c>
      <c r="I5" s="9">
        <v>9500</v>
      </c>
      <c r="J5" s="7">
        <v>500.5</v>
      </c>
      <c r="K5" s="7">
        <v>634.29999999999995</v>
      </c>
      <c r="L5" s="9">
        <v>9500</v>
      </c>
      <c r="M5" s="10">
        <v>1380</v>
      </c>
      <c r="N5" s="9">
        <v>3000</v>
      </c>
      <c r="O5" s="7">
        <v>0.2</v>
      </c>
      <c r="P5" s="7">
        <v>2</v>
      </c>
      <c r="Q5" s="7">
        <v>250</v>
      </c>
      <c r="R5" s="7" t="s">
        <v>12</v>
      </c>
      <c r="S5" s="13" t="s">
        <v>12</v>
      </c>
      <c r="T5" s="7" t="s">
        <v>12</v>
      </c>
      <c r="U5" s="7" t="s">
        <v>12</v>
      </c>
      <c r="V5" s="7" t="s">
        <v>12</v>
      </c>
      <c r="W5" s="7" t="s">
        <v>12</v>
      </c>
      <c r="X5" s="8"/>
    </row>
    <row r="6" spans="1:29" ht="15.75" thickBot="1">
      <c r="A6">
        <v>3</v>
      </c>
      <c r="B6" s="22"/>
      <c r="C6" s="7" t="s">
        <v>12</v>
      </c>
      <c r="D6" s="7" t="s">
        <v>12</v>
      </c>
      <c r="E6" s="7" t="s">
        <v>12</v>
      </c>
      <c r="F6" s="7" t="s">
        <v>12</v>
      </c>
      <c r="G6" s="13" t="s">
        <v>12</v>
      </c>
      <c r="H6" s="7" t="s">
        <v>12</v>
      </c>
      <c r="I6" s="9">
        <v>9500</v>
      </c>
      <c r="J6" s="7">
        <v>485.6</v>
      </c>
      <c r="K6" s="7">
        <v>611.6</v>
      </c>
      <c r="L6" s="9">
        <v>9500</v>
      </c>
      <c r="M6" s="10">
        <v>1400</v>
      </c>
      <c r="N6" s="7">
        <v>500</v>
      </c>
      <c r="O6" s="7">
        <v>0.85</v>
      </c>
      <c r="P6" s="7">
        <v>0.9</v>
      </c>
      <c r="Q6" s="9">
        <v>1000</v>
      </c>
      <c r="R6" s="11">
        <v>-0.1</v>
      </c>
      <c r="S6" s="13">
        <v>0.9</v>
      </c>
      <c r="T6" s="7">
        <v>60.83</v>
      </c>
      <c r="U6" s="7">
        <v>9</v>
      </c>
      <c r="V6" s="7">
        <v>4</v>
      </c>
      <c r="W6" s="7">
        <v>43</v>
      </c>
      <c r="X6" s="8"/>
    </row>
    <row r="7" spans="1:29" ht="15.75" thickBot="1">
      <c r="A7">
        <v>4</v>
      </c>
      <c r="B7" s="22"/>
      <c r="C7" s="7" t="s">
        <v>12</v>
      </c>
      <c r="D7" s="7" t="s">
        <v>12</v>
      </c>
      <c r="E7" s="7" t="s">
        <v>12</v>
      </c>
      <c r="F7" s="7" t="s">
        <v>12</v>
      </c>
      <c r="G7" s="13" t="s">
        <v>12</v>
      </c>
      <c r="H7" s="7" t="s">
        <v>12</v>
      </c>
      <c r="I7" s="9">
        <v>9500</v>
      </c>
      <c r="J7" s="7">
        <v>465.95</v>
      </c>
      <c r="K7" s="7">
        <v>589.79999999999995</v>
      </c>
      <c r="L7" s="9">
        <v>9500</v>
      </c>
      <c r="M7" s="10">
        <v>1420</v>
      </c>
      <c r="N7" s="9">
        <v>1000</v>
      </c>
      <c r="O7" s="7">
        <v>0.05</v>
      </c>
      <c r="P7" s="7" t="s">
        <v>12</v>
      </c>
      <c r="Q7" s="7" t="s">
        <v>12</v>
      </c>
      <c r="R7" s="7" t="s">
        <v>12</v>
      </c>
      <c r="S7" s="13" t="s">
        <v>12</v>
      </c>
      <c r="T7" s="7" t="s">
        <v>12</v>
      </c>
      <c r="U7" s="7" t="s">
        <v>12</v>
      </c>
      <c r="V7" s="7" t="s">
        <v>12</v>
      </c>
      <c r="W7" s="7" t="s">
        <v>12</v>
      </c>
      <c r="X7" s="8"/>
    </row>
    <row r="8" spans="1:29" ht="15.75" thickBot="1">
      <c r="A8">
        <v>5</v>
      </c>
      <c r="B8" s="22"/>
      <c r="C8" s="7" t="s">
        <v>12</v>
      </c>
      <c r="D8" s="7" t="s">
        <v>12</v>
      </c>
      <c r="E8" s="7" t="s">
        <v>12</v>
      </c>
      <c r="F8" s="7" t="s">
        <v>12</v>
      </c>
      <c r="G8" s="13" t="s">
        <v>12</v>
      </c>
      <c r="H8" s="7" t="s">
        <v>12</v>
      </c>
      <c r="I8" s="9">
        <v>9500</v>
      </c>
      <c r="J8" s="7">
        <v>449.15</v>
      </c>
      <c r="K8" s="7">
        <v>567.1</v>
      </c>
      <c r="L8" s="9">
        <v>9500</v>
      </c>
      <c r="M8" s="10">
        <v>1440</v>
      </c>
      <c r="N8" s="9">
        <v>1000</v>
      </c>
      <c r="O8" s="7">
        <v>0.05</v>
      </c>
      <c r="P8" s="7" t="s">
        <v>12</v>
      </c>
      <c r="Q8" s="7" t="s">
        <v>12</v>
      </c>
      <c r="R8" s="7" t="s">
        <v>12</v>
      </c>
      <c r="S8" s="13" t="s">
        <v>12</v>
      </c>
      <c r="T8" s="7" t="s">
        <v>12</v>
      </c>
      <c r="U8" s="7" t="s">
        <v>12</v>
      </c>
      <c r="V8" s="7" t="s">
        <v>12</v>
      </c>
      <c r="W8" s="7" t="s">
        <v>12</v>
      </c>
      <c r="X8" s="8"/>
    </row>
    <row r="9" spans="1:29" ht="15.75" thickBot="1">
      <c r="A9">
        <v>6</v>
      </c>
      <c r="B9" s="22"/>
      <c r="C9" s="7" t="s">
        <v>12</v>
      </c>
      <c r="D9" s="7" t="s">
        <v>12</v>
      </c>
      <c r="E9" s="7" t="s">
        <v>12</v>
      </c>
      <c r="F9" s="7" t="s">
        <v>12</v>
      </c>
      <c r="G9" s="13" t="s">
        <v>12</v>
      </c>
      <c r="H9" s="7" t="s">
        <v>12</v>
      </c>
      <c r="I9" s="9">
        <v>9500</v>
      </c>
      <c r="J9" s="7">
        <v>431.3</v>
      </c>
      <c r="K9" s="7">
        <v>544.45000000000005</v>
      </c>
      <c r="L9" s="9">
        <v>9500</v>
      </c>
      <c r="M9" s="10">
        <v>1460</v>
      </c>
      <c r="N9" s="9">
        <v>1000</v>
      </c>
      <c r="O9" s="7">
        <v>0.05</v>
      </c>
      <c r="P9" s="7" t="s">
        <v>12</v>
      </c>
      <c r="Q9" s="7" t="s">
        <v>12</v>
      </c>
      <c r="R9" s="7" t="s">
        <v>12</v>
      </c>
      <c r="S9" s="13" t="s">
        <v>12</v>
      </c>
      <c r="T9" s="7" t="s">
        <v>12</v>
      </c>
      <c r="U9" s="7" t="s">
        <v>12</v>
      </c>
      <c r="V9" s="7" t="s">
        <v>12</v>
      </c>
      <c r="W9" s="7" t="s">
        <v>12</v>
      </c>
      <c r="X9" s="8"/>
    </row>
    <row r="10" spans="1:29" ht="15.75" thickBot="1">
      <c r="A10">
        <v>7</v>
      </c>
      <c r="B10" s="22"/>
      <c r="C10" s="7" t="s">
        <v>12</v>
      </c>
      <c r="D10" s="7" t="s">
        <v>12</v>
      </c>
      <c r="E10" s="7" t="s">
        <v>12</v>
      </c>
      <c r="F10" s="7" t="s">
        <v>12</v>
      </c>
      <c r="G10" s="13" t="s">
        <v>12</v>
      </c>
      <c r="H10" s="7" t="s">
        <v>12</v>
      </c>
      <c r="I10" s="9">
        <v>9500</v>
      </c>
      <c r="J10" s="7">
        <v>413.9</v>
      </c>
      <c r="K10" s="7">
        <v>520.85</v>
      </c>
      <c r="L10" s="9">
        <v>9500</v>
      </c>
      <c r="M10" s="10">
        <v>1480</v>
      </c>
      <c r="N10" s="9">
        <v>1000</v>
      </c>
      <c r="O10" s="7">
        <v>0.05</v>
      </c>
      <c r="P10" s="7" t="s">
        <v>12</v>
      </c>
      <c r="Q10" s="7" t="s">
        <v>12</v>
      </c>
      <c r="R10" s="7" t="s">
        <v>12</v>
      </c>
      <c r="S10" s="13" t="s">
        <v>12</v>
      </c>
      <c r="T10" s="7" t="s">
        <v>12</v>
      </c>
      <c r="U10" s="7" t="s">
        <v>12</v>
      </c>
      <c r="V10" s="7" t="s">
        <v>12</v>
      </c>
      <c r="W10" s="7" t="s">
        <v>12</v>
      </c>
      <c r="X10" s="8"/>
    </row>
    <row r="11" spans="1:29" ht="15.75" thickBot="1">
      <c r="A11">
        <v>8</v>
      </c>
      <c r="B11" s="22"/>
      <c r="C11" s="7" t="s">
        <v>12</v>
      </c>
      <c r="D11" s="7" t="s">
        <v>12</v>
      </c>
      <c r="E11" s="7" t="s">
        <v>12</v>
      </c>
      <c r="F11" s="7" t="s">
        <v>12</v>
      </c>
      <c r="G11" s="13" t="s">
        <v>12</v>
      </c>
      <c r="H11" s="7" t="s">
        <v>12</v>
      </c>
      <c r="I11" s="7">
        <v>500</v>
      </c>
      <c r="J11" s="7">
        <v>418.3</v>
      </c>
      <c r="K11" s="7">
        <v>475.2</v>
      </c>
      <c r="L11" s="7">
        <v>500</v>
      </c>
      <c r="M11" s="10">
        <v>1500</v>
      </c>
      <c r="N11" s="7">
        <v>250</v>
      </c>
      <c r="O11" s="7">
        <v>1.3</v>
      </c>
      <c r="P11" s="7">
        <v>1.65</v>
      </c>
      <c r="Q11" s="7">
        <v>500</v>
      </c>
      <c r="R11" s="14">
        <v>0.25</v>
      </c>
      <c r="S11" s="13">
        <v>1.6</v>
      </c>
      <c r="T11" s="7">
        <v>53.49</v>
      </c>
      <c r="U11" s="7">
        <v>31</v>
      </c>
      <c r="V11" s="7">
        <v>4</v>
      </c>
      <c r="W11" s="7">
        <v>223</v>
      </c>
      <c r="X11" s="8"/>
    </row>
    <row r="12" spans="1:29" ht="15.75" thickBot="1">
      <c r="A12">
        <v>9</v>
      </c>
      <c r="B12" s="22"/>
      <c r="C12" s="7" t="s">
        <v>12</v>
      </c>
      <c r="D12" s="7" t="s">
        <v>12</v>
      </c>
      <c r="E12" s="7" t="s">
        <v>12</v>
      </c>
      <c r="F12" s="7" t="s">
        <v>12</v>
      </c>
      <c r="G12" s="13" t="s">
        <v>12</v>
      </c>
      <c r="H12" s="7" t="s">
        <v>12</v>
      </c>
      <c r="I12" s="9">
        <v>9500</v>
      </c>
      <c r="J12" s="7">
        <v>378.1</v>
      </c>
      <c r="K12" s="7">
        <v>477.9</v>
      </c>
      <c r="L12" s="9">
        <v>9500</v>
      </c>
      <c r="M12" s="10">
        <v>1520</v>
      </c>
      <c r="N12" s="9">
        <v>1000</v>
      </c>
      <c r="O12" s="7">
        <v>0.1</v>
      </c>
      <c r="P12" s="7" t="s">
        <v>12</v>
      </c>
      <c r="Q12" s="7" t="s">
        <v>12</v>
      </c>
      <c r="R12" s="7" t="s">
        <v>12</v>
      </c>
      <c r="S12" s="13" t="s">
        <v>12</v>
      </c>
      <c r="T12" s="7" t="s">
        <v>12</v>
      </c>
      <c r="U12" s="7" t="s">
        <v>12</v>
      </c>
      <c r="V12" s="7" t="s">
        <v>12</v>
      </c>
      <c r="W12" s="7" t="s">
        <v>12</v>
      </c>
      <c r="X12" s="8"/>
    </row>
    <row r="13" spans="1:29" ht="15.75" thickBot="1">
      <c r="A13">
        <v>10</v>
      </c>
      <c r="B13" s="22"/>
      <c r="C13" s="7" t="s">
        <v>12</v>
      </c>
      <c r="D13" s="7" t="s">
        <v>12</v>
      </c>
      <c r="E13" s="7" t="s">
        <v>12</v>
      </c>
      <c r="F13" s="7" t="s">
        <v>12</v>
      </c>
      <c r="G13" s="13" t="s">
        <v>12</v>
      </c>
      <c r="H13" s="7" t="s">
        <v>12</v>
      </c>
      <c r="I13" s="9">
        <v>9500</v>
      </c>
      <c r="J13" s="7">
        <v>359.65</v>
      </c>
      <c r="K13" s="7">
        <v>456.15</v>
      </c>
      <c r="L13" s="9">
        <v>9500</v>
      </c>
      <c r="M13" s="10">
        <v>1540</v>
      </c>
      <c r="N13" s="9">
        <v>1000</v>
      </c>
      <c r="O13" s="7">
        <v>0.1</v>
      </c>
      <c r="P13" s="7">
        <v>3.8</v>
      </c>
      <c r="Q13" s="7">
        <v>250</v>
      </c>
      <c r="R13" s="14">
        <v>0.45</v>
      </c>
      <c r="S13" s="13">
        <v>1</v>
      </c>
      <c r="T13" s="7">
        <v>45.41</v>
      </c>
      <c r="U13" s="7">
        <v>1</v>
      </c>
      <c r="V13" s="7" t="s">
        <v>12</v>
      </c>
      <c r="W13" s="7">
        <v>1</v>
      </c>
      <c r="X13" s="8"/>
    </row>
    <row r="14" spans="1:29" ht="15.75" thickBot="1">
      <c r="A14">
        <v>11</v>
      </c>
      <c r="B14" s="22"/>
      <c r="C14" s="7" t="s">
        <v>12</v>
      </c>
      <c r="D14" s="7" t="s">
        <v>12</v>
      </c>
      <c r="E14" s="7" t="s">
        <v>12</v>
      </c>
      <c r="F14" s="7" t="s">
        <v>12</v>
      </c>
      <c r="G14" s="13" t="s">
        <v>12</v>
      </c>
      <c r="H14" s="7" t="s">
        <v>12</v>
      </c>
      <c r="I14" s="7">
        <v>750</v>
      </c>
      <c r="J14" s="7">
        <v>351.7</v>
      </c>
      <c r="K14" s="7">
        <v>413.8</v>
      </c>
      <c r="L14" s="7">
        <v>750</v>
      </c>
      <c r="M14" s="10">
        <v>1560</v>
      </c>
      <c r="N14" s="9">
        <v>1000</v>
      </c>
      <c r="O14" s="7">
        <v>0.1</v>
      </c>
      <c r="P14" s="7">
        <v>4.75</v>
      </c>
      <c r="Q14" s="7">
        <v>500</v>
      </c>
      <c r="R14" s="7" t="s">
        <v>12</v>
      </c>
      <c r="S14" s="13" t="s">
        <v>12</v>
      </c>
      <c r="T14" s="7" t="s">
        <v>12</v>
      </c>
      <c r="U14" s="7" t="s">
        <v>12</v>
      </c>
      <c r="V14" s="7" t="s">
        <v>12</v>
      </c>
      <c r="W14" s="7" t="s">
        <v>12</v>
      </c>
      <c r="X14" s="8"/>
    </row>
    <row r="15" spans="1:29" ht="15.75" thickBot="1">
      <c r="A15">
        <v>12</v>
      </c>
      <c r="B15" s="22"/>
      <c r="C15" s="7" t="s">
        <v>12</v>
      </c>
      <c r="D15" s="7" t="s">
        <v>12</v>
      </c>
      <c r="E15" s="7" t="s">
        <v>12</v>
      </c>
      <c r="F15" s="7" t="s">
        <v>12</v>
      </c>
      <c r="G15" s="13" t="s">
        <v>12</v>
      </c>
      <c r="H15" s="7" t="s">
        <v>12</v>
      </c>
      <c r="I15" s="7">
        <v>750</v>
      </c>
      <c r="J15" s="7">
        <v>333.35</v>
      </c>
      <c r="K15" s="7">
        <v>389.4</v>
      </c>
      <c r="L15" s="7">
        <v>750</v>
      </c>
      <c r="M15" s="10">
        <v>1580</v>
      </c>
      <c r="N15" s="9">
        <v>2250</v>
      </c>
      <c r="O15" s="7">
        <v>1.4</v>
      </c>
      <c r="P15" s="7">
        <v>2.2000000000000002</v>
      </c>
      <c r="Q15" s="7">
        <v>250</v>
      </c>
      <c r="R15" s="11">
        <v>-0.4</v>
      </c>
      <c r="S15" s="13">
        <v>1.4</v>
      </c>
      <c r="T15" s="7">
        <v>43.07</v>
      </c>
      <c r="U15" s="7">
        <v>4</v>
      </c>
      <c r="V15" s="7" t="s">
        <v>12</v>
      </c>
      <c r="W15" s="7">
        <v>33</v>
      </c>
      <c r="X15" s="8"/>
    </row>
    <row r="16" spans="1:29" ht="15.75" thickBot="1">
      <c r="A16">
        <v>13</v>
      </c>
      <c r="B16" s="22"/>
      <c r="C16" s="7">
        <v>20</v>
      </c>
      <c r="D16" s="7" t="s">
        <v>12</v>
      </c>
      <c r="E16" s="7" t="s">
        <v>12</v>
      </c>
      <c r="F16" s="7" t="s">
        <v>12</v>
      </c>
      <c r="G16" s="13">
        <v>323</v>
      </c>
      <c r="H16" s="7" t="s">
        <v>12</v>
      </c>
      <c r="I16" s="9">
        <v>1250</v>
      </c>
      <c r="J16" s="7">
        <v>321.8</v>
      </c>
      <c r="K16" s="7">
        <v>342.2</v>
      </c>
      <c r="L16" s="7">
        <v>250</v>
      </c>
      <c r="M16" s="10">
        <v>1600</v>
      </c>
      <c r="N16" s="7">
        <v>250</v>
      </c>
      <c r="O16" s="7">
        <v>2.2999999999999998</v>
      </c>
      <c r="P16" s="7">
        <v>2.7</v>
      </c>
      <c r="Q16" s="7">
        <v>250</v>
      </c>
      <c r="R16" s="14">
        <v>0.1</v>
      </c>
      <c r="S16" s="13">
        <v>2.35</v>
      </c>
      <c r="T16" s="7">
        <v>44.44</v>
      </c>
      <c r="U16" s="7">
        <v>159</v>
      </c>
      <c r="V16" s="7">
        <v>45</v>
      </c>
      <c r="W16" s="7">
        <v>521</v>
      </c>
      <c r="X16" s="8"/>
    </row>
    <row r="17" spans="1:24" ht="15.75" thickBot="1">
      <c r="A17">
        <v>14</v>
      </c>
      <c r="B17" s="22"/>
      <c r="C17" s="7" t="s">
        <v>12</v>
      </c>
      <c r="D17" s="7" t="s">
        <v>12</v>
      </c>
      <c r="E17" s="7" t="s">
        <v>12</v>
      </c>
      <c r="F17" s="7" t="s">
        <v>12</v>
      </c>
      <c r="G17" s="13" t="s">
        <v>12</v>
      </c>
      <c r="H17" s="7" t="s">
        <v>12</v>
      </c>
      <c r="I17" s="7">
        <v>750</v>
      </c>
      <c r="J17" s="7">
        <v>296.25</v>
      </c>
      <c r="K17" s="7">
        <v>350.5</v>
      </c>
      <c r="L17" s="7">
        <v>750</v>
      </c>
      <c r="M17" s="10">
        <v>1620</v>
      </c>
      <c r="N17" s="9">
        <v>1000</v>
      </c>
      <c r="O17" s="7">
        <v>1.2</v>
      </c>
      <c r="P17" s="7">
        <v>5.7</v>
      </c>
      <c r="Q17" s="9">
        <v>9500</v>
      </c>
      <c r="R17" s="7" t="s">
        <v>12</v>
      </c>
      <c r="S17" s="13" t="s">
        <v>12</v>
      </c>
      <c r="T17" s="7" t="s">
        <v>12</v>
      </c>
      <c r="U17" s="7" t="s">
        <v>12</v>
      </c>
      <c r="V17" s="7" t="s">
        <v>12</v>
      </c>
      <c r="W17" s="7" t="s">
        <v>12</v>
      </c>
      <c r="X17" s="8"/>
    </row>
    <row r="18" spans="1:24" ht="15.75" thickBot="1">
      <c r="A18">
        <v>15</v>
      </c>
      <c r="B18" s="22"/>
      <c r="C18" s="7" t="s">
        <v>12</v>
      </c>
      <c r="D18" s="7" t="s">
        <v>12</v>
      </c>
      <c r="E18" s="7" t="s">
        <v>12</v>
      </c>
      <c r="F18" s="7" t="s">
        <v>12</v>
      </c>
      <c r="G18" s="13" t="s">
        <v>12</v>
      </c>
      <c r="H18" s="7" t="s">
        <v>12</v>
      </c>
      <c r="I18" s="7">
        <v>750</v>
      </c>
      <c r="J18" s="7">
        <v>276.2</v>
      </c>
      <c r="K18" s="7">
        <v>328.35</v>
      </c>
      <c r="L18" s="7">
        <v>750</v>
      </c>
      <c r="M18" s="10">
        <v>1640</v>
      </c>
      <c r="N18" s="7">
        <v>250</v>
      </c>
      <c r="O18" s="7">
        <v>2.15</v>
      </c>
      <c r="P18" s="7">
        <v>3.6</v>
      </c>
      <c r="Q18" s="7">
        <v>250</v>
      </c>
      <c r="R18" s="11">
        <v>-1.1499999999999999</v>
      </c>
      <c r="S18" s="13">
        <v>2.1</v>
      </c>
      <c r="T18" s="7">
        <v>38.79</v>
      </c>
      <c r="U18" s="7">
        <v>9</v>
      </c>
      <c r="V18" s="7">
        <v>1</v>
      </c>
      <c r="W18" s="7">
        <v>52</v>
      </c>
      <c r="X18" s="8"/>
    </row>
    <row r="19" spans="1:24" ht="15.75" thickBot="1">
      <c r="A19">
        <v>16</v>
      </c>
      <c r="B19" s="22"/>
      <c r="C19" s="7">
        <v>6</v>
      </c>
      <c r="D19" s="7" t="s">
        <v>12</v>
      </c>
      <c r="E19" s="7" t="s">
        <v>12</v>
      </c>
      <c r="F19" s="7" t="s">
        <v>12</v>
      </c>
      <c r="G19" s="13">
        <v>300</v>
      </c>
      <c r="H19" s="7" t="s">
        <v>12</v>
      </c>
      <c r="I19" s="7">
        <v>750</v>
      </c>
      <c r="J19" s="7">
        <v>256.3</v>
      </c>
      <c r="K19" s="7">
        <v>311.5</v>
      </c>
      <c r="L19" s="7">
        <v>750</v>
      </c>
      <c r="M19" s="10">
        <v>1660</v>
      </c>
      <c r="N19" s="7">
        <v>250</v>
      </c>
      <c r="O19" s="7">
        <v>2</v>
      </c>
      <c r="P19" s="7">
        <v>6.7</v>
      </c>
      <c r="Q19" s="7">
        <v>500</v>
      </c>
      <c r="R19" s="11">
        <v>-2.8</v>
      </c>
      <c r="S19" s="13">
        <v>1.35</v>
      </c>
      <c r="T19" s="7">
        <v>33.770000000000003</v>
      </c>
      <c r="U19" s="7">
        <v>1</v>
      </c>
      <c r="V19" s="7" t="s">
        <v>12</v>
      </c>
      <c r="W19" s="7">
        <v>11</v>
      </c>
      <c r="X19" s="8"/>
    </row>
    <row r="20" spans="1:24" ht="15.75" thickBot="1">
      <c r="A20">
        <v>17</v>
      </c>
      <c r="B20" s="22"/>
      <c r="C20" s="7" t="s">
        <v>12</v>
      </c>
      <c r="D20" s="7" t="s">
        <v>12</v>
      </c>
      <c r="E20" s="7" t="s">
        <v>12</v>
      </c>
      <c r="F20" s="7" t="s">
        <v>12</v>
      </c>
      <c r="G20" s="13" t="s">
        <v>12</v>
      </c>
      <c r="H20" s="7" t="s">
        <v>12</v>
      </c>
      <c r="I20" s="7">
        <v>750</v>
      </c>
      <c r="J20" s="7">
        <v>236.25</v>
      </c>
      <c r="K20" s="7">
        <v>303.25</v>
      </c>
      <c r="L20" s="7">
        <v>750</v>
      </c>
      <c r="M20" s="10">
        <v>1680</v>
      </c>
      <c r="N20" s="7">
        <v>250</v>
      </c>
      <c r="O20" s="7">
        <v>2.65</v>
      </c>
      <c r="P20" s="7">
        <v>18.45</v>
      </c>
      <c r="Q20" s="9">
        <v>9500</v>
      </c>
      <c r="R20" s="7" t="s">
        <v>12</v>
      </c>
      <c r="S20" s="13" t="s">
        <v>12</v>
      </c>
      <c r="T20" s="7" t="s">
        <v>12</v>
      </c>
      <c r="U20" s="7" t="s">
        <v>12</v>
      </c>
      <c r="V20" s="7" t="s">
        <v>12</v>
      </c>
      <c r="W20" s="7" t="s">
        <v>12</v>
      </c>
      <c r="X20" s="8"/>
    </row>
    <row r="21" spans="1:24" ht="15.75" thickBot="1">
      <c r="A21">
        <v>18</v>
      </c>
      <c r="B21" s="22"/>
      <c r="C21" s="7">
        <v>51</v>
      </c>
      <c r="D21" s="7">
        <v>-1</v>
      </c>
      <c r="E21" s="7">
        <v>8</v>
      </c>
      <c r="F21" s="7">
        <v>43.03</v>
      </c>
      <c r="G21" s="13">
        <v>244.4</v>
      </c>
      <c r="H21" s="14">
        <v>15.4</v>
      </c>
      <c r="I21" s="7">
        <v>750</v>
      </c>
      <c r="J21" s="7">
        <v>236.45</v>
      </c>
      <c r="K21" s="7">
        <v>239.25</v>
      </c>
      <c r="L21" s="7">
        <v>250</v>
      </c>
      <c r="M21" s="10">
        <v>1700</v>
      </c>
      <c r="N21" s="9">
        <v>3500</v>
      </c>
      <c r="O21" s="7">
        <v>4.25</v>
      </c>
      <c r="P21" s="7">
        <v>4.45</v>
      </c>
      <c r="Q21" s="9">
        <v>2500</v>
      </c>
      <c r="R21" s="11">
        <v>-0.05</v>
      </c>
      <c r="S21" s="13">
        <v>4.4000000000000004</v>
      </c>
      <c r="T21" s="7">
        <v>36.840000000000003</v>
      </c>
      <c r="U21" s="7">
        <v>587</v>
      </c>
      <c r="V21" s="7">
        <v>36</v>
      </c>
      <c r="W21" s="9">
        <v>1408</v>
      </c>
      <c r="X21" s="8"/>
    </row>
    <row r="22" spans="1:24" ht="15.75" thickBot="1">
      <c r="A22">
        <v>19</v>
      </c>
      <c r="B22" s="22"/>
      <c r="C22" s="7" t="s">
        <v>12</v>
      </c>
      <c r="D22" s="7" t="s">
        <v>12</v>
      </c>
      <c r="E22" s="7" t="s">
        <v>12</v>
      </c>
      <c r="F22" s="7" t="s">
        <v>12</v>
      </c>
      <c r="G22" s="13" t="s">
        <v>12</v>
      </c>
      <c r="H22" s="7" t="s">
        <v>12</v>
      </c>
      <c r="I22" s="7">
        <v>750</v>
      </c>
      <c r="J22" s="7">
        <v>196.2</v>
      </c>
      <c r="K22" s="7">
        <v>249.7</v>
      </c>
      <c r="L22" s="7">
        <v>750</v>
      </c>
      <c r="M22" s="10">
        <v>1720</v>
      </c>
      <c r="N22" s="7">
        <v>250</v>
      </c>
      <c r="O22" s="7">
        <v>4.2</v>
      </c>
      <c r="P22" s="7">
        <v>5</v>
      </c>
      <c r="Q22" s="7">
        <v>250</v>
      </c>
      <c r="R22" s="11">
        <v>-0.6</v>
      </c>
      <c r="S22" s="13">
        <v>4.2</v>
      </c>
      <c r="T22" s="7">
        <v>33.86</v>
      </c>
      <c r="U22" s="7">
        <v>6</v>
      </c>
      <c r="V22" s="7">
        <v>-1</v>
      </c>
      <c r="W22" s="7">
        <v>87</v>
      </c>
      <c r="X22" s="8"/>
    </row>
    <row r="23" spans="1:24" ht="15.75" thickBot="1">
      <c r="A23">
        <v>20</v>
      </c>
      <c r="B23" s="22"/>
      <c r="C23" s="7" t="s">
        <v>12</v>
      </c>
      <c r="D23" s="7" t="s">
        <v>12</v>
      </c>
      <c r="E23" s="7" t="s">
        <v>12</v>
      </c>
      <c r="F23" s="7" t="s">
        <v>12</v>
      </c>
      <c r="G23" s="13" t="s">
        <v>12</v>
      </c>
      <c r="H23" s="7" t="s">
        <v>12</v>
      </c>
      <c r="I23" s="7">
        <v>750</v>
      </c>
      <c r="J23" s="7">
        <v>176.25</v>
      </c>
      <c r="K23" s="7">
        <v>230</v>
      </c>
      <c r="L23" s="7">
        <v>750</v>
      </c>
      <c r="M23" s="10">
        <v>1740</v>
      </c>
      <c r="N23" s="7">
        <v>250</v>
      </c>
      <c r="O23" s="7">
        <v>5</v>
      </c>
      <c r="P23" s="7">
        <v>5.3</v>
      </c>
      <c r="Q23" s="7">
        <v>250</v>
      </c>
      <c r="R23" s="11">
        <v>-0.35</v>
      </c>
      <c r="S23" s="13">
        <v>5.3</v>
      </c>
      <c r="T23" s="7">
        <v>32.97</v>
      </c>
      <c r="U23" s="7">
        <v>82</v>
      </c>
      <c r="V23" s="7">
        <v>-19</v>
      </c>
      <c r="W23" s="7">
        <v>393</v>
      </c>
      <c r="X23" s="8"/>
    </row>
    <row r="24" spans="1:24" ht="15.75" thickBot="1">
      <c r="A24">
        <v>21</v>
      </c>
      <c r="B24" s="22"/>
      <c r="C24" s="7" t="s">
        <v>12</v>
      </c>
      <c r="D24" s="7" t="s">
        <v>12</v>
      </c>
      <c r="E24" s="7" t="s">
        <v>12</v>
      </c>
      <c r="F24" s="7" t="s">
        <v>12</v>
      </c>
      <c r="G24" s="13" t="s">
        <v>12</v>
      </c>
      <c r="H24" s="7" t="s">
        <v>12</v>
      </c>
      <c r="I24" s="7">
        <v>750</v>
      </c>
      <c r="J24" s="7">
        <v>156.19999999999999</v>
      </c>
      <c r="K24" s="7">
        <v>211.1</v>
      </c>
      <c r="L24" s="7">
        <v>750</v>
      </c>
      <c r="M24" s="10">
        <v>1760</v>
      </c>
      <c r="N24" s="7">
        <v>500</v>
      </c>
      <c r="O24" s="7">
        <v>6.25</v>
      </c>
      <c r="P24" s="7">
        <v>6.4</v>
      </c>
      <c r="Q24" s="7">
        <v>750</v>
      </c>
      <c r="R24" s="11">
        <v>-0.55000000000000004</v>
      </c>
      <c r="S24" s="13">
        <v>6.25</v>
      </c>
      <c r="T24" s="7">
        <v>31.66</v>
      </c>
      <c r="U24" s="7">
        <v>774</v>
      </c>
      <c r="V24" s="7">
        <v>-12</v>
      </c>
      <c r="W24" s="7">
        <v>393</v>
      </c>
      <c r="X24" s="8"/>
    </row>
    <row r="25" spans="1:24" ht="15.75" thickBot="1">
      <c r="A25">
        <v>22</v>
      </c>
      <c r="B25" s="22"/>
      <c r="C25" s="7">
        <v>14</v>
      </c>
      <c r="D25" s="7" t="s">
        <v>12</v>
      </c>
      <c r="E25" s="7">
        <v>1</v>
      </c>
      <c r="F25" s="7">
        <v>35.369999999999997</v>
      </c>
      <c r="G25" s="13">
        <v>168.7</v>
      </c>
      <c r="H25" s="11">
        <v>-15</v>
      </c>
      <c r="I25" s="7">
        <v>750</v>
      </c>
      <c r="J25" s="7">
        <v>154.30000000000001</v>
      </c>
      <c r="K25" s="7">
        <v>183.1</v>
      </c>
      <c r="L25" s="7">
        <v>750</v>
      </c>
      <c r="M25" s="10">
        <v>1780</v>
      </c>
      <c r="N25" s="7">
        <v>500</v>
      </c>
      <c r="O25" s="7">
        <v>7.6</v>
      </c>
      <c r="P25" s="7">
        <v>7.7</v>
      </c>
      <c r="Q25" s="7">
        <v>250</v>
      </c>
      <c r="R25" s="11">
        <v>-0.65</v>
      </c>
      <c r="S25" s="13">
        <v>7.8</v>
      </c>
      <c r="T25" s="7">
        <v>30.38</v>
      </c>
      <c r="U25" s="7">
        <v>698</v>
      </c>
      <c r="V25" s="7">
        <v>-26</v>
      </c>
      <c r="W25" s="7">
        <v>445</v>
      </c>
      <c r="X25" s="8"/>
    </row>
    <row r="26" spans="1:24" ht="15.75" thickBot="1">
      <c r="A26">
        <v>23</v>
      </c>
      <c r="B26" s="22"/>
      <c r="C26" s="7">
        <v>587</v>
      </c>
      <c r="D26" s="7">
        <v>3</v>
      </c>
      <c r="E26" s="7">
        <v>72</v>
      </c>
      <c r="F26" s="7">
        <v>29.44</v>
      </c>
      <c r="G26" s="13">
        <v>144</v>
      </c>
      <c r="H26" s="11">
        <v>-7.2</v>
      </c>
      <c r="I26" s="7">
        <v>250</v>
      </c>
      <c r="J26" s="7">
        <v>145</v>
      </c>
      <c r="K26" s="7">
        <v>145.55000000000001</v>
      </c>
      <c r="L26" s="7">
        <v>250</v>
      </c>
      <c r="M26" s="10">
        <v>1800</v>
      </c>
      <c r="N26" s="7">
        <v>750</v>
      </c>
      <c r="O26" s="7">
        <v>9.85</v>
      </c>
      <c r="P26" s="7">
        <v>9.9</v>
      </c>
      <c r="Q26" s="9">
        <v>1000</v>
      </c>
      <c r="R26" s="11">
        <v>-0.6</v>
      </c>
      <c r="S26" s="13">
        <v>10.25</v>
      </c>
      <c r="T26" s="7">
        <v>29.93</v>
      </c>
      <c r="U26" s="9">
        <v>3382</v>
      </c>
      <c r="V26" s="7">
        <v>-21</v>
      </c>
      <c r="W26" s="9">
        <v>4008</v>
      </c>
      <c r="X26" s="8"/>
    </row>
    <row r="27" spans="1:24" ht="15.75" thickBot="1">
      <c r="A27">
        <v>24</v>
      </c>
      <c r="B27" s="22"/>
      <c r="C27" s="7">
        <v>23</v>
      </c>
      <c r="D27" s="7">
        <v>2</v>
      </c>
      <c r="E27" s="7">
        <v>4</v>
      </c>
      <c r="F27" s="7">
        <v>28.25</v>
      </c>
      <c r="G27" s="13">
        <v>128.15</v>
      </c>
      <c r="H27" s="11">
        <v>-0.6</v>
      </c>
      <c r="I27" s="9">
        <v>1000</v>
      </c>
      <c r="J27" s="7">
        <v>124.2</v>
      </c>
      <c r="K27" s="7">
        <v>129.15</v>
      </c>
      <c r="L27" s="7">
        <v>250</v>
      </c>
      <c r="M27" s="10">
        <v>1820</v>
      </c>
      <c r="N27" s="7">
        <v>250</v>
      </c>
      <c r="O27" s="7">
        <v>12.2</v>
      </c>
      <c r="P27" s="7">
        <v>12.35</v>
      </c>
      <c r="Q27" s="7">
        <v>250</v>
      </c>
      <c r="R27" s="11">
        <v>-1.1000000000000001</v>
      </c>
      <c r="S27" s="13">
        <v>12.35</v>
      </c>
      <c r="T27" s="7">
        <v>28.96</v>
      </c>
      <c r="U27" s="9">
        <v>1213</v>
      </c>
      <c r="V27" s="7">
        <v>22</v>
      </c>
      <c r="W27" s="7">
        <v>856</v>
      </c>
      <c r="X27" s="8"/>
    </row>
    <row r="28" spans="1:24" ht="15.75" thickBot="1">
      <c r="A28">
        <v>25</v>
      </c>
      <c r="B28" s="22"/>
      <c r="C28" s="7">
        <v>33</v>
      </c>
      <c r="D28" s="7">
        <v>-6</v>
      </c>
      <c r="E28" s="7">
        <v>30</v>
      </c>
      <c r="F28" s="7">
        <v>24.86</v>
      </c>
      <c r="G28" s="13">
        <v>108.1</v>
      </c>
      <c r="H28" s="11">
        <v>-9.0500000000000007</v>
      </c>
      <c r="I28" s="7">
        <v>250</v>
      </c>
      <c r="J28" s="7">
        <v>108.5</v>
      </c>
      <c r="K28" s="7">
        <v>111.7</v>
      </c>
      <c r="L28" s="7">
        <v>500</v>
      </c>
      <c r="M28" s="10">
        <v>1840</v>
      </c>
      <c r="N28" s="7">
        <v>250</v>
      </c>
      <c r="O28" s="7">
        <v>15.6</v>
      </c>
      <c r="P28" s="7">
        <v>15.85</v>
      </c>
      <c r="Q28" s="7">
        <v>750</v>
      </c>
      <c r="R28" s="11">
        <v>-1.25</v>
      </c>
      <c r="S28" s="13">
        <v>15.8</v>
      </c>
      <c r="T28" s="7">
        <v>28.36</v>
      </c>
      <c r="U28" s="9">
        <v>1942</v>
      </c>
      <c r="V28" s="7">
        <v>-103</v>
      </c>
      <c r="W28" s="9">
        <v>1149</v>
      </c>
      <c r="X28" s="8"/>
    </row>
    <row r="29" spans="1:24" ht="15.75" thickBot="1">
      <c r="A29">
        <v>26</v>
      </c>
      <c r="B29" s="22"/>
      <c r="C29" s="7">
        <v>128</v>
      </c>
      <c r="D29" s="7">
        <v>-29</v>
      </c>
      <c r="E29" s="7">
        <v>401</v>
      </c>
      <c r="F29" s="7">
        <v>27.24</v>
      </c>
      <c r="G29" s="13">
        <v>96</v>
      </c>
      <c r="H29" s="11">
        <v>-5.7</v>
      </c>
      <c r="I29" s="7">
        <v>250</v>
      </c>
      <c r="J29" s="7">
        <v>94.05</v>
      </c>
      <c r="K29" s="7">
        <v>97.3</v>
      </c>
      <c r="L29" s="7">
        <v>250</v>
      </c>
      <c r="M29" s="10">
        <v>1860</v>
      </c>
      <c r="N29" s="7">
        <v>250</v>
      </c>
      <c r="O29" s="7">
        <v>19.8</v>
      </c>
      <c r="P29" s="7">
        <v>20.45</v>
      </c>
      <c r="Q29" s="7">
        <v>250</v>
      </c>
      <c r="R29" s="11">
        <v>-1.1499999999999999</v>
      </c>
      <c r="S29" s="13">
        <v>20.45</v>
      </c>
      <c r="T29" s="7">
        <v>27.84</v>
      </c>
      <c r="U29" s="9">
        <v>1644</v>
      </c>
      <c r="V29" s="7">
        <v>5</v>
      </c>
      <c r="W29" s="9">
        <v>1533</v>
      </c>
      <c r="X29" s="8"/>
    </row>
    <row r="30" spans="1:24" ht="15.75" thickBot="1">
      <c r="A30">
        <v>27</v>
      </c>
      <c r="B30" s="22"/>
      <c r="C30" s="7">
        <v>147</v>
      </c>
      <c r="D30" s="7">
        <v>-25</v>
      </c>
      <c r="E30" s="7">
        <v>173</v>
      </c>
      <c r="F30" s="7">
        <v>27.5</v>
      </c>
      <c r="G30" s="13">
        <v>82.5</v>
      </c>
      <c r="H30" s="11">
        <v>-5.55</v>
      </c>
      <c r="I30" s="7">
        <v>250</v>
      </c>
      <c r="J30" s="7">
        <v>77.2</v>
      </c>
      <c r="K30" s="7">
        <v>82.85</v>
      </c>
      <c r="L30" s="7">
        <v>250</v>
      </c>
      <c r="M30" s="10">
        <v>1880</v>
      </c>
      <c r="N30" s="7">
        <v>250</v>
      </c>
      <c r="O30" s="7">
        <v>25.6</v>
      </c>
      <c r="P30" s="7">
        <v>26.25</v>
      </c>
      <c r="Q30" s="7">
        <v>500</v>
      </c>
      <c r="R30" s="11">
        <v>-1.45</v>
      </c>
      <c r="S30" s="13">
        <v>25.95</v>
      </c>
      <c r="T30" s="7">
        <v>27.83</v>
      </c>
      <c r="U30" s="9">
        <v>1648</v>
      </c>
      <c r="V30" s="7">
        <v>24</v>
      </c>
      <c r="W30" s="9">
        <v>1233</v>
      </c>
      <c r="X30" s="8"/>
    </row>
    <row r="31" spans="1:24" ht="15.75" thickBot="1">
      <c r="A31">
        <v>28</v>
      </c>
      <c r="B31" s="22"/>
      <c r="C31" s="9">
        <v>2046</v>
      </c>
      <c r="D31" s="7">
        <v>-169</v>
      </c>
      <c r="E31" s="9">
        <v>3135</v>
      </c>
      <c r="F31" s="7">
        <v>26.55</v>
      </c>
      <c r="G31" s="13">
        <v>68.8</v>
      </c>
      <c r="H31" s="11">
        <v>-5.6</v>
      </c>
      <c r="I31" s="7">
        <v>250</v>
      </c>
      <c r="J31" s="7">
        <v>68.2</v>
      </c>
      <c r="K31" s="7">
        <v>69</v>
      </c>
      <c r="L31" s="7">
        <v>500</v>
      </c>
      <c r="M31" s="10">
        <v>1900</v>
      </c>
      <c r="N31" s="9">
        <v>7750</v>
      </c>
      <c r="O31" s="7">
        <v>33</v>
      </c>
      <c r="P31" s="7">
        <v>33.200000000000003</v>
      </c>
      <c r="Q31" s="7">
        <v>250</v>
      </c>
      <c r="R31" s="11">
        <v>-1.4</v>
      </c>
      <c r="S31" s="13">
        <v>33.25</v>
      </c>
      <c r="T31" s="7">
        <v>27.72</v>
      </c>
      <c r="U31" s="9">
        <v>5113</v>
      </c>
      <c r="V31" s="7">
        <v>-204</v>
      </c>
      <c r="W31" s="9">
        <v>5110</v>
      </c>
      <c r="X31" s="8"/>
    </row>
    <row r="32" spans="1:24" ht="15.75" thickBot="1">
      <c r="A32">
        <v>29</v>
      </c>
      <c r="B32" s="22"/>
      <c r="C32" s="9">
        <v>1231</v>
      </c>
      <c r="D32" s="7">
        <v>-356</v>
      </c>
      <c r="E32" s="9">
        <v>1943</v>
      </c>
      <c r="F32" s="7">
        <v>27.29</v>
      </c>
      <c r="G32" s="13">
        <v>57.5</v>
      </c>
      <c r="H32" s="11">
        <v>-6.3</v>
      </c>
      <c r="I32" s="7">
        <v>750</v>
      </c>
      <c r="J32" s="7">
        <v>57.4</v>
      </c>
      <c r="K32" s="7">
        <v>57.95</v>
      </c>
      <c r="L32" s="7">
        <v>250</v>
      </c>
      <c r="M32" s="10">
        <v>1920</v>
      </c>
      <c r="N32" s="7">
        <v>500</v>
      </c>
      <c r="O32" s="7">
        <v>41.75</v>
      </c>
      <c r="P32" s="7">
        <v>43.95</v>
      </c>
      <c r="Q32" s="7">
        <v>250</v>
      </c>
      <c r="R32" s="14">
        <v>0.45</v>
      </c>
      <c r="S32" s="13">
        <v>43.95</v>
      </c>
      <c r="T32" s="7">
        <v>29.11</v>
      </c>
      <c r="U32" s="9">
        <v>2464</v>
      </c>
      <c r="V32" s="7">
        <v>-58</v>
      </c>
      <c r="W32" s="9">
        <v>1474</v>
      </c>
      <c r="X32" s="8"/>
    </row>
    <row r="33" spans="1:24" ht="15.75" thickBot="1">
      <c r="A33">
        <v>30</v>
      </c>
      <c r="B33" s="22"/>
      <c r="C33" s="9">
        <v>2586</v>
      </c>
      <c r="D33" s="7">
        <v>-84</v>
      </c>
      <c r="E33" s="9">
        <v>6691</v>
      </c>
      <c r="F33" s="7">
        <v>27.38</v>
      </c>
      <c r="G33" s="13">
        <v>47.5</v>
      </c>
      <c r="H33" s="11">
        <v>-6.45</v>
      </c>
      <c r="I33" s="7">
        <v>250</v>
      </c>
      <c r="J33" s="7">
        <v>47.8</v>
      </c>
      <c r="K33" s="7">
        <v>47.9</v>
      </c>
      <c r="L33" s="7">
        <v>500</v>
      </c>
      <c r="M33" s="10">
        <v>1940</v>
      </c>
      <c r="N33" s="7">
        <v>250</v>
      </c>
      <c r="O33" s="7">
        <v>52.05</v>
      </c>
      <c r="P33" s="7">
        <v>54.75</v>
      </c>
      <c r="Q33" s="7">
        <v>500</v>
      </c>
      <c r="R33" s="11">
        <v>-1.6</v>
      </c>
      <c r="S33" s="13">
        <v>52.05</v>
      </c>
      <c r="T33" s="7">
        <v>28.19</v>
      </c>
      <c r="U33" s="9">
        <v>2789</v>
      </c>
      <c r="V33" s="7">
        <v>-131</v>
      </c>
      <c r="W33" s="9">
        <v>1559</v>
      </c>
      <c r="X33" s="8"/>
    </row>
    <row r="34" spans="1:24" ht="15.75" thickBot="1">
      <c r="A34">
        <v>31</v>
      </c>
      <c r="B34" s="22"/>
      <c r="C34" s="9">
        <v>3721</v>
      </c>
      <c r="D34" s="7">
        <v>339</v>
      </c>
      <c r="E34" s="9">
        <v>6361</v>
      </c>
      <c r="F34" s="7">
        <v>27.66</v>
      </c>
      <c r="G34" s="13">
        <v>39</v>
      </c>
      <c r="H34" s="11">
        <v>-6.2</v>
      </c>
      <c r="I34" s="7">
        <v>250</v>
      </c>
      <c r="J34" s="7">
        <v>39.4</v>
      </c>
      <c r="K34" s="7">
        <v>39.5</v>
      </c>
      <c r="L34" s="9">
        <v>2000</v>
      </c>
      <c r="M34" s="10">
        <v>1960</v>
      </c>
      <c r="N34" s="9">
        <v>1000</v>
      </c>
      <c r="O34" s="7">
        <v>62.75</v>
      </c>
      <c r="P34" s="7">
        <v>64.45</v>
      </c>
      <c r="Q34" s="7">
        <v>500</v>
      </c>
      <c r="R34" s="11">
        <v>-1.65</v>
      </c>
      <c r="S34" s="13">
        <v>63.25</v>
      </c>
      <c r="T34" s="7">
        <v>28.22</v>
      </c>
      <c r="U34" s="9">
        <v>1551</v>
      </c>
      <c r="V34" s="7">
        <v>119</v>
      </c>
      <c r="W34" s="9">
        <v>1387</v>
      </c>
      <c r="X34" s="8"/>
    </row>
    <row r="35" spans="1:24" ht="15.75" thickBot="1">
      <c r="A35">
        <v>32</v>
      </c>
      <c r="B35" s="22"/>
      <c r="C35" s="9">
        <v>3324</v>
      </c>
      <c r="D35" s="7">
        <v>53</v>
      </c>
      <c r="E35" s="9">
        <v>3490</v>
      </c>
      <c r="F35" s="7">
        <v>27.7</v>
      </c>
      <c r="G35" s="13">
        <v>32</v>
      </c>
      <c r="H35" s="11">
        <v>-5.15</v>
      </c>
      <c r="I35" s="9">
        <v>2750</v>
      </c>
      <c r="J35" s="7">
        <v>32</v>
      </c>
      <c r="K35" s="7">
        <v>32.25</v>
      </c>
      <c r="L35" s="7">
        <v>500</v>
      </c>
      <c r="M35" s="10">
        <v>1980</v>
      </c>
      <c r="N35" s="7">
        <v>500</v>
      </c>
      <c r="O35" s="7">
        <v>75.5</v>
      </c>
      <c r="P35" s="7">
        <v>76.7</v>
      </c>
      <c r="Q35" s="7">
        <v>500</v>
      </c>
      <c r="R35" s="11">
        <v>-1</v>
      </c>
      <c r="S35" s="13">
        <v>76</v>
      </c>
      <c r="T35" s="7">
        <v>27.89</v>
      </c>
      <c r="U35" s="7">
        <v>514</v>
      </c>
      <c r="V35" s="7">
        <v>68</v>
      </c>
      <c r="W35" s="7">
        <v>643</v>
      </c>
      <c r="X35" s="8"/>
    </row>
    <row r="36" spans="1:24" ht="15.75" thickBot="1">
      <c r="A36">
        <v>33</v>
      </c>
      <c r="B36" s="22"/>
      <c r="C36" s="9">
        <v>12563</v>
      </c>
      <c r="D36" s="9">
        <v>1219</v>
      </c>
      <c r="E36" s="9">
        <v>20541</v>
      </c>
      <c r="F36" s="7">
        <v>28.33</v>
      </c>
      <c r="G36" s="13">
        <v>26.35</v>
      </c>
      <c r="H36" s="11">
        <v>-4.55</v>
      </c>
      <c r="I36" s="7">
        <v>250</v>
      </c>
      <c r="J36" s="7">
        <v>26.45</v>
      </c>
      <c r="K36" s="7">
        <v>26.55</v>
      </c>
      <c r="L36" s="7">
        <v>250</v>
      </c>
      <c r="M36" s="10">
        <v>2000</v>
      </c>
      <c r="N36" s="7">
        <v>500</v>
      </c>
      <c r="O36" s="7">
        <v>90.05</v>
      </c>
      <c r="P36" s="7">
        <v>91</v>
      </c>
      <c r="Q36" s="7">
        <v>250</v>
      </c>
      <c r="R36" s="14">
        <v>0.45</v>
      </c>
      <c r="S36" s="13">
        <v>91</v>
      </c>
      <c r="T36" s="7">
        <v>29.63</v>
      </c>
      <c r="U36" s="7">
        <v>849</v>
      </c>
      <c r="V36" s="7">
        <v>-135</v>
      </c>
      <c r="W36" s="9">
        <v>2822</v>
      </c>
      <c r="X36" s="8"/>
    </row>
    <row r="37" spans="1:24" ht="15.75" thickBot="1">
      <c r="A37">
        <v>34</v>
      </c>
      <c r="B37" s="22"/>
      <c r="C37" s="9">
        <v>2063</v>
      </c>
      <c r="D37" s="7">
        <v>-15</v>
      </c>
      <c r="E37" s="9">
        <v>2804</v>
      </c>
      <c r="F37" s="7">
        <v>28.85</v>
      </c>
      <c r="G37" s="13">
        <v>21.8</v>
      </c>
      <c r="H37" s="11">
        <v>-3.55</v>
      </c>
      <c r="I37" s="7">
        <v>250</v>
      </c>
      <c r="J37" s="7">
        <v>21.55</v>
      </c>
      <c r="K37" s="7">
        <v>21.8</v>
      </c>
      <c r="L37" s="7">
        <v>250</v>
      </c>
      <c r="M37" s="10">
        <v>2020</v>
      </c>
      <c r="N37" s="7">
        <v>500</v>
      </c>
      <c r="O37" s="7">
        <v>104.55</v>
      </c>
      <c r="P37" s="7">
        <v>107.65</v>
      </c>
      <c r="Q37" s="9">
        <v>1000</v>
      </c>
      <c r="R37" s="11">
        <v>-2.8</v>
      </c>
      <c r="S37" s="13">
        <v>104.5</v>
      </c>
      <c r="T37" s="7">
        <v>29.24</v>
      </c>
      <c r="U37" s="7">
        <v>105</v>
      </c>
      <c r="V37" s="7">
        <v>-9</v>
      </c>
      <c r="W37" s="7">
        <v>485</v>
      </c>
      <c r="X37" s="8"/>
    </row>
    <row r="38" spans="1:24" ht="15.75" thickBot="1">
      <c r="A38">
        <v>35</v>
      </c>
      <c r="B38" s="22"/>
      <c r="C38" s="9">
        <v>2983</v>
      </c>
      <c r="D38" s="7">
        <v>-162</v>
      </c>
      <c r="E38" s="9">
        <v>3177</v>
      </c>
      <c r="F38" s="7">
        <v>29.48</v>
      </c>
      <c r="G38" s="13">
        <v>18</v>
      </c>
      <c r="H38" s="11">
        <v>-2.75</v>
      </c>
      <c r="I38" s="7">
        <v>250</v>
      </c>
      <c r="J38" s="7">
        <v>17.95</v>
      </c>
      <c r="K38" s="7">
        <v>18</v>
      </c>
      <c r="L38" s="7">
        <v>250</v>
      </c>
      <c r="M38" s="10">
        <v>2040</v>
      </c>
      <c r="N38" s="7">
        <v>250</v>
      </c>
      <c r="O38" s="7">
        <v>121.15</v>
      </c>
      <c r="P38" s="7">
        <v>124.8</v>
      </c>
      <c r="Q38" s="9">
        <v>1500</v>
      </c>
      <c r="R38" s="11">
        <v>-9.1999999999999993</v>
      </c>
      <c r="S38" s="13">
        <v>120.8</v>
      </c>
      <c r="T38" s="7">
        <v>30.04</v>
      </c>
      <c r="U38" s="7">
        <v>86</v>
      </c>
      <c r="V38" s="7">
        <v>3</v>
      </c>
      <c r="W38" s="7">
        <v>437</v>
      </c>
      <c r="X38" s="8"/>
    </row>
    <row r="39" spans="1:24" ht="15.75" thickBot="1">
      <c r="A39">
        <v>36</v>
      </c>
      <c r="B39" s="22"/>
      <c r="C39" s="9">
        <v>3640</v>
      </c>
      <c r="D39" s="7">
        <v>-152</v>
      </c>
      <c r="E39" s="9">
        <v>2749</v>
      </c>
      <c r="F39" s="7">
        <v>30.13</v>
      </c>
      <c r="G39" s="13">
        <v>14.9</v>
      </c>
      <c r="H39" s="11">
        <v>-2.2999999999999998</v>
      </c>
      <c r="I39" s="9">
        <v>1000</v>
      </c>
      <c r="J39" s="7">
        <v>14.85</v>
      </c>
      <c r="K39" s="7">
        <v>15</v>
      </c>
      <c r="L39" s="7">
        <v>250</v>
      </c>
      <c r="M39" s="10">
        <v>2060</v>
      </c>
      <c r="N39" s="7">
        <v>500</v>
      </c>
      <c r="O39" s="7">
        <v>137.85</v>
      </c>
      <c r="P39" s="7">
        <v>140.15</v>
      </c>
      <c r="Q39" s="7">
        <v>500</v>
      </c>
      <c r="R39" s="11">
        <v>-0.05</v>
      </c>
      <c r="S39" s="13">
        <v>136.85</v>
      </c>
      <c r="T39" s="7">
        <v>30.17</v>
      </c>
      <c r="U39" s="7">
        <v>83</v>
      </c>
      <c r="V39" s="7">
        <v>-8</v>
      </c>
      <c r="W39" s="7">
        <v>316</v>
      </c>
      <c r="X39" s="8"/>
    </row>
    <row r="40" spans="1:24" ht="15.75" thickBot="1">
      <c r="A40">
        <v>37</v>
      </c>
      <c r="B40" s="22"/>
      <c r="C40" s="9">
        <v>2483</v>
      </c>
      <c r="D40" s="7">
        <v>240</v>
      </c>
      <c r="E40" s="9">
        <v>1834</v>
      </c>
      <c r="F40" s="7">
        <v>30.82</v>
      </c>
      <c r="G40" s="13">
        <v>12.05</v>
      </c>
      <c r="H40" s="11">
        <v>-2.15</v>
      </c>
      <c r="I40" s="7">
        <v>250</v>
      </c>
      <c r="J40" s="7">
        <v>12.2</v>
      </c>
      <c r="K40" s="7">
        <v>12.35</v>
      </c>
      <c r="L40" s="7">
        <v>250</v>
      </c>
      <c r="M40" s="10">
        <v>2080</v>
      </c>
      <c r="N40" s="7">
        <v>750</v>
      </c>
      <c r="O40" s="7">
        <v>154.35</v>
      </c>
      <c r="P40" s="7">
        <v>159.15</v>
      </c>
      <c r="Q40" s="7">
        <v>750</v>
      </c>
      <c r="R40" s="11">
        <v>-15.8</v>
      </c>
      <c r="S40" s="13">
        <v>155.80000000000001</v>
      </c>
      <c r="T40" s="7">
        <v>32.200000000000003</v>
      </c>
      <c r="U40" s="7">
        <v>143</v>
      </c>
      <c r="V40" s="7">
        <v>4</v>
      </c>
      <c r="W40" s="7">
        <v>113</v>
      </c>
      <c r="X40" s="8"/>
    </row>
    <row r="41" spans="1:24" ht="15.75" thickBot="1">
      <c r="A41">
        <v>38</v>
      </c>
      <c r="B41" s="22"/>
      <c r="C41" s="9">
        <v>12138</v>
      </c>
      <c r="D41" s="7">
        <v>60</v>
      </c>
      <c r="E41" s="9">
        <v>7016</v>
      </c>
      <c r="F41" s="7">
        <v>31.99</v>
      </c>
      <c r="G41" s="13">
        <v>10.8</v>
      </c>
      <c r="H41" s="11">
        <v>-1.3</v>
      </c>
      <c r="I41" s="7">
        <v>250</v>
      </c>
      <c r="J41" s="7">
        <v>10.65</v>
      </c>
      <c r="K41" s="7">
        <v>10.8</v>
      </c>
      <c r="L41" s="9">
        <v>1000</v>
      </c>
      <c r="M41" s="10">
        <v>2100</v>
      </c>
      <c r="N41" s="7">
        <v>250</v>
      </c>
      <c r="O41" s="7">
        <v>173.55</v>
      </c>
      <c r="P41" s="7">
        <v>175.9</v>
      </c>
      <c r="Q41" s="9">
        <v>2000</v>
      </c>
      <c r="R41" s="11">
        <v>-0.1</v>
      </c>
      <c r="S41" s="13">
        <v>172</v>
      </c>
      <c r="T41" s="7">
        <v>31.49</v>
      </c>
      <c r="U41" s="7">
        <v>126</v>
      </c>
      <c r="V41" s="7">
        <v>11</v>
      </c>
      <c r="W41" s="9">
        <v>1063</v>
      </c>
      <c r="X41" s="8"/>
    </row>
    <row r="42" spans="1:24" ht="15.75" thickBot="1">
      <c r="A42">
        <v>39</v>
      </c>
      <c r="B42" s="22"/>
      <c r="C42" s="7">
        <v>656</v>
      </c>
      <c r="D42" s="7">
        <v>1</v>
      </c>
      <c r="E42" s="9">
        <v>1113</v>
      </c>
      <c r="F42" s="7">
        <v>32.78</v>
      </c>
      <c r="G42" s="13">
        <v>9.15</v>
      </c>
      <c r="H42" s="11">
        <v>-1.1499999999999999</v>
      </c>
      <c r="I42" s="7">
        <v>500</v>
      </c>
      <c r="J42" s="7">
        <v>9</v>
      </c>
      <c r="K42" s="7">
        <v>9.15</v>
      </c>
      <c r="L42" s="9">
        <v>1000</v>
      </c>
      <c r="M42" s="10">
        <v>2120</v>
      </c>
      <c r="N42" s="9">
        <v>2000</v>
      </c>
      <c r="O42" s="7">
        <v>168.95</v>
      </c>
      <c r="P42" s="7">
        <v>198.95</v>
      </c>
      <c r="Q42" s="7">
        <v>500</v>
      </c>
      <c r="R42" s="14">
        <v>11.8</v>
      </c>
      <c r="S42" s="13">
        <v>186</v>
      </c>
      <c r="T42" s="7">
        <v>26.95</v>
      </c>
      <c r="U42" s="7">
        <v>2</v>
      </c>
      <c r="V42" s="7" t="s">
        <v>12</v>
      </c>
      <c r="W42" s="7">
        <v>15</v>
      </c>
      <c r="X42" s="8"/>
    </row>
    <row r="43" spans="1:24" ht="15.75" thickBot="1">
      <c r="A43">
        <v>40</v>
      </c>
      <c r="B43" s="22"/>
      <c r="C43" s="9">
        <v>1010</v>
      </c>
      <c r="D43" s="7">
        <v>-51</v>
      </c>
      <c r="E43" s="9">
        <v>1277</v>
      </c>
      <c r="F43" s="7">
        <v>33.47</v>
      </c>
      <c r="G43" s="13">
        <v>7.8</v>
      </c>
      <c r="H43" s="11">
        <v>-0.95</v>
      </c>
      <c r="I43" s="7">
        <v>250</v>
      </c>
      <c r="J43" s="7">
        <v>7.7</v>
      </c>
      <c r="K43" s="7">
        <v>7.85</v>
      </c>
      <c r="L43" s="9">
        <v>1250</v>
      </c>
      <c r="M43" s="10">
        <v>2140</v>
      </c>
      <c r="N43" s="7">
        <v>750</v>
      </c>
      <c r="O43" s="7">
        <v>170.4</v>
      </c>
      <c r="P43" s="7">
        <v>228.8</v>
      </c>
      <c r="Q43" s="7">
        <v>750</v>
      </c>
      <c r="R43" s="7" t="s">
        <v>12</v>
      </c>
      <c r="S43" s="13">
        <v>204.8</v>
      </c>
      <c r="T43" s="7" t="s">
        <v>12</v>
      </c>
      <c r="U43" s="7" t="s">
        <v>12</v>
      </c>
      <c r="V43" s="7" t="s">
        <v>12</v>
      </c>
      <c r="W43" s="7">
        <v>29</v>
      </c>
      <c r="X43" s="8"/>
    </row>
    <row r="44" spans="1:24" ht="15.75" thickBot="1">
      <c r="A44">
        <v>41</v>
      </c>
      <c r="B44" s="22"/>
      <c r="C44" s="7">
        <v>941</v>
      </c>
      <c r="D44" s="7">
        <v>86</v>
      </c>
      <c r="E44" s="7">
        <v>785</v>
      </c>
      <c r="F44" s="7">
        <v>34.42</v>
      </c>
      <c r="G44" s="13">
        <v>6.65</v>
      </c>
      <c r="H44" s="11">
        <v>-1.05</v>
      </c>
      <c r="I44" s="9">
        <v>5000</v>
      </c>
      <c r="J44" s="7">
        <v>6.65</v>
      </c>
      <c r="K44" s="7">
        <v>6.8</v>
      </c>
      <c r="L44" s="7">
        <v>250</v>
      </c>
      <c r="M44" s="10">
        <v>2160</v>
      </c>
      <c r="N44" s="7">
        <v>750</v>
      </c>
      <c r="O44" s="7">
        <v>220.6</v>
      </c>
      <c r="P44" s="7">
        <v>232.9</v>
      </c>
      <c r="Q44" s="7">
        <v>250</v>
      </c>
      <c r="R44" s="14">
        <v>16</v>
      </c>
      <c r="S44" s="13">
        <v>220</v>
      </c>
      <c r="T44" s="7" t="s">
        <v>12</v>
      </c>
      <c r="U44" s="7">
        <v>1</v>
      </c>
      <c r="V44" s="7">
        <v>1</v>
      </c>
      <c r="W44" s="7">
        <v>98</v>
      </c>
      <c r="X44" s="8"/>
    </row>
    <row r="45" spans="1:24" ht="15.75" thickBot="1">
      <c r="A45">
        <v>42</v>
      </c>
      <c r="B45" s="22"/>
      <c r="C45" s="7">
        <v>692</v>
      </c>
      <c r="D45" s="7">
        <v>59</v>
      </c>
      <c r="E45" s="7">
        <v>468</v>
      </c>
      <c r="F45" s="7">
        <v>35.49</v>
      </c>
      <c r="G45" s="13">
        <v>5.8</v>
      </c>
      <c r="H45" s="11">
        <v>-0.95</v>
      </c>
      <c r="I45" s="9">
        <v>1000</v>
      </c>
      <c r="J45" s="7">
        <v>5.85</v>
      </c>
      <c r="K45" s="7">
        <v>6</v>
      </c>
      <c r="L45" s="7">
        <v>250</v>
      </c>
      <c r="M45" s="10">
        <v>2180</v>
      </c>
      <c r="N45" s="7">
        <v>250</v>
      </c>
      <c r="O45" s="7">
        <v>246.85</v>
      </c>
      <c r="P45" s="7">
        <v>275</v>
      </c>
      <c r="Q45" s="7">
        <v>750</v>
      </c>
      <c r="R45" s="7" t="s">
        <v>12</v>
      </c>
      <c r="S45" s="13">
        <v>230.5</v>
      </c>
      <c r="T45" s="7" t="s">
        <v>12</v>
      </c>
      <c r="U45" s="7" t="s">
        <v>12</v>
      </c>
      <c r="V45" s="7" t="s">
        <v>12</v>
      </c>
      <c r="W45" s="7">
        <v>2</v>
      </c>
      <c r="X45" s="8"/>
    </row>
    <row r="46" spans="1:24" ht="15.75" thickBot="1">
      <c r="A46">
        <v>43</v>
      </c>
      <c r="B46" s="22"/>
      <c r="C46" s="9">
        <v>8976</v>
      </c>
      <c r="D46" s="7">
        <v>-157</v>
      </c>
      <c r="E46" s="9">
        <v>3032</v>
      </c>
      <c r="F46" s="7">
        <v>36.68</v>
      </c>
      <c r="G46" s="13">
        <v>5.4</v>
      </c>
      <c r="H46" s="11">
        <v>-0.7</v>
      </c>
      <c r="I46" s="7">
        <v>250</v>
      </c>
      <c r="J46" s="7">
        <v>5.35</v>
      </c>
      <c r="K46" s="7">
        <v>5.45</v>
      </c>
      <c r="L46" s="9">
        <v>2000</v>
      </c>
      <c r="M46" s="10">
        <v>2200</v>
      </c>
      <c r="N46" s="7">
        <v>500</v>
      </c>
      <c r="O46" s="7">
        <v>267.3</v>
      </c>
      <c r="P46" s="7">
        <v>270.45</v>
      </c>
      <c r="Q46" s="9">
        <v>1250</v>
      </c>
      <c r="R46" s="14">
        <v>1.75</v>
      </c>
      <c r="S46" s="13">
        <v>264.85000000000002</v>
      </c>
      <c r="T46" s="7">
        <v>33.72</v>
      </c>
      <c r="U46" s="7">
        <v>18</v>
      </c>
      <c r="V46" s="7">
        <v>-13</v>
      </c>
      <c r="W46" s="7">
        <v>553</v>
      </c>
      <c r="X46" s="8"/>
    </row>
    <row r="47" spans="1:24" ht="15.75" thickBot="1">
      <c r="A47">
        <v>44</v>
      </c>
      <c r="B47" s="22"/>
      <c r="C47" s="7">
        <v>667</v>
      </c>
      <c r="D47" s="7">
        <v>-44</v>
      </c>
      <c r="E47" s="7">
        <v>673</v>
      </c>
      <c r="F47" s="7">
        <v>37.479999999999997</v>
      </c>
      <c r="G47" s="13">
        <v>4.7</v>
      </c>
      <c r="H47" s="11">
        <v>-0.7</v>
      </c>
      <c r="I47" s="7">
        <v>250</v>
      </c>
      <c r="J47" s="7">
        <v>2.5</v>
      </c>
      <c r="K47" s="7">
        <v>6</v>
      </c>
      <c r="L47" s="7">
        <v>500</v>
      </c>
      <c r="M47" s="10">
        <v>2220</v>
      </c>
      <c r="N47" s="7">
        <v>750</v>
      </c>
      <c r="O47" s="7">
        <v>255.35</v>
      </c>
      <c r="P47" s="7">
        <v>309.55</v>
      </c>
      <c r="Q47" s="7">
        <v>750</v>
      </c>
      <c r="R47" s="7" t="s">
        <v>12</v>
      </c>
      <c r="S47" s="13">
        <v>274</v>
      </c>
      <c r="T47" s="7" t="s">
        <v>12</v>
      </c>
      <c r="U47" s="7" t="s">
        <v>12</v>
      </c>
      <c r="V47" s="7" t="s">
        <v>12</v>
      </c>
      <c r="W47" s="7">
        <v>2</v>
      </c>
      <c r="X47" s="8"/>
    </row>
    <row r="48" spans="1:24" ht="15.75" thickBot="1">
      <c r="A48">
        <v>45</v>
      </c>
      <c r="B48" s="22"/>
      <c r="C48" s="7">
        <v>531</v>
      </c>
      <c r="D48" s="7">
        <v>9</v>
      </c>
      <c r="E48" s="7">
        <v>152</v>
      </c>
      <c r="F48" s="7">
        <v>38.35</v>
      </c>
      <c r="G48" s="13">
        <v>4.3</v>
      </c>
      <c r="H48" s="11">
        <v>-0.45</v>
      </c>
      <c r="I48" s="7">
        <v>250</v>
      </c>
      <c r="J48" s="7">
        <v>4.1500000000000004</v>
      </c>
      <c r="K48" s="7">
        <v>4.4000000000000004</v>
      </c>
      <c r="L48" s="7">
        <v>250</v>
      </c>
      <c r="M48" s="10">
        <v>2240</v>
      </c>
      <c r="N48" s="7">
        <v>750</v>
      </c>
      <c r="O48" s="7">
        <v>297</v>
      </c>
      <c r="P48" s="7">
        <v>332.75</v>
      </c>
      <c r="Q48" s="9">
        <v>1750</v>
      </c>
      <c r="R48" s="11">
        <v>-26.55</v>
      </c>
      <c r="S48" s="13">
        <v>291.5</v>
      </c>
      <c r="T48" s="7" t="s">
        <v>12</v>
      </c>
      <c r="U48" s="7">
        <v>1</v>
      </c>
      <c r="V48" s="7">
        <v>-1</v>
      </c>
      <c r="W48" s="7">
        <v>15</v>
      </c>
      <c r="X48" s="8"/>
    </row>
    <row r="49" spans="1:24" ht="15.75" thickBot="1">
      <c r="A49">
        <v>46</v>
      </c>
      <c r="B49" s="22"/>
      <c r="C49" s="7">
        <v>309</v>
      </c>
      <c r="D49" s="7">
        <v>-2</v>
      </c>
      <c r="E49" s="7">
        <v>59</v>
      </c>
      <c r="F49" s="7">
        <v>39.56</v>
      </c>
      <c r="G49" s="13">
        <v>3.85</v>
      </c>
      <c r="H49" s="11">
        <v>-0.55000000000000004</v>
      </c>
      <c r="I49" s="7">
        <v>250</v>
      </c>
      <c r="J49" s="7">
        <v>3.8</v>
      </c>
      <c r="K49" s="7">
        <v>4</v>
      </c>
      <c r="L49" s="9">
        <v>1000</v>
      </c>
      <c r="M49" s="10">
        <v>2260</v>
      </c>
      <c r="N49" s="7">
        <v>750</v>
      </c>
      <c r="O49" s="7">
        <v>295.25</v>
      </c>
      <c r="P49" s="7">
        <v>348.25</v>
      </c>
      <c r="Q49" s="7">
        <v>750</v>
      </c>
      <c r="R49" s="7" t="s">
        <v>12</v>
      </c>
      <c r="S49" s="13">
        <v>310</v>
      </c>
      <c r="T49" s="7" t="s">
        <v>12</v>
      </c>
      <c r="U49" s="7" t="s">
        <v>12</v>
      </c>
      <c r="V49" s="7" t="s">
        <v>12</v>
      </c>
      <c r="W49" s="7">
        <v>2</v>
      </c>
      <c r="X49" s="8"/>
    </row>
    <row r="50" spans="1:24" ht="15.75" thickBot="1">
      <c r="A50">
        <v>47</v>
      </c>
      <c r="B50" s="22"/>
      <c r="C50" s="7">
        <v>213</v>
      </c>
      <c r="D50" s="7">
        <v>-7</v>
      </c>
      <c r="E50" s="7">
        <v>29</v>
      </c>
      <c r="F50" s="7">
        <v>40.79</v>
      </c>
      <c r="G50" s="13">
        <v>3.55</v>
      </c>
      <c r="H50" s="11">
        <v>-0.75</v>
      </c>
      <c r="I50" s="9">
        <v>1000</v>
      </c>
      <c r="J50" s="7">
        <v>3.55</v>
      </c>
      <c r="K50" s="7">
        <v>4.05</v>
      </c>
      <c r="L50" s="7">
        <v>250</v>
      </c>
      <c r="M50" s="10">
        <v>2280</v>
      </c>
      <c r="N50" s="7">
        <v>750</v>
      </c>
      <c r="O50" s="7">
        <v>335.8</v>
      </c>
      <c r="P50" s="7">
        <v>364.5</v>
      </c>
      <c r="Q50" s="9">
        <v>2000</v>
      </c>
      <c r="R50" s="7" t="s">
        <v>12</v>
      </c>
      <c r="S50" s="13" t="s">
        <v>12</v>
      </c>
      <c r="T50" s="7" t="s">
        <v>12</v>
      </c>
      <c r="U50" s="7" t="s">
        <v>12</v>
      </c>
      <c r="V50" s="7" t="s">
        <v>12</v>
      </c>
      <c r="W50" s="7" t="s">
        <v>12</v>
      </c>
      <c r="X50" s="8"/>
    </row>
    <row r="51" spans="1:24" ht="15.75" thickBot="1">
      <c r="A51">
        <v>48</v>
      </c>
      <c r="B51" s="22"/>
      <c r="C51" s="9">
        <v>3594</v>
      </c>
      <c r="D51" s="7">
        <v>233</v>
      </c>
      <c r="E51" s="7">
        <v>986</v>
      </c>
      <c r="F51" s="7">
        <v>41.09</v>
      </c>
      <c r="G51" s="13">
        <v>3.2</v>
      </c>
      <c r="H51" s="11">
        <v>-0.3</v>
      </c>
      <c r="I51" s="7">
        <v>250</v>
      </c>
      <c r="J51" s="7">
        <v>3.05</v>
      </c>
      <c r="K51" s="7">
        <v>3.2</v>
      </c>
      <c r="L51" s="9">
        <v>1750</v>
      </c>
      <c r="M51" s="10">
        <v>2300</v>
      </c>
      <c r="N51" s="7">
        <v>250</v>
      </c>
      <c r="O51" s="7">
        <v>363.5</v>
      </c>
      <c r="P51" s="7">
        <v>370.1</v>
      </c>
      <c r="Q51" s="7">
        <v>250</v>
      </c>
      <c r="R51" s="11">
        <v>-3.7</v>
      </c>
      <c r="S51" s="13">
        <v>360</v>
      </c>
      <c r="T51" s="7" t="s">
        <v>12</v>
      </c>
      <c r="U51" s="7">
        <v>5</v>
      </c>
      <c r="V51" s="7">
        <v>-1</v>
      </c>
      <c r="W51" s="7">
        <v>235</v>
      </c>
      <c r="X51" s="8"/>
    </row>
    <row r="52" spans="1:24" ht="15.75" thickBot="1">
      <c r="A52">
        <v>49</v>
      </c>
      <c r="B52" s="22"/>
      <c r="C52" s="7">
        <v>94</v>
      </c>
      <c r="D52" s="7">
        <v>-3</v>
      </c>
      <c r="E52" s="7">
        <v>16</v>
      </c>
      <c r="F52" s="7">
        <v>42.22</v>
      </c>
      <c r="G52" s="13">
        <v>2.85</v>
      </c>
      <c r="H52" s="14">
        <v>0.1</v>
      </c>
      <c r="I52" s="7">
        <v>250</v>
      </c>
      <c r="J52" s="7">
        <v>2.75</v>
      </c>
      <c r="K52" s="7">
        <v>2.85</v>
      </c>
      <c r="L52" s="7">
        <v>250</v>
      </c>
      <c r="M52" s="10">
        <v>2320</v>
      </c>
      <c r="N52" s="7">
        <v>750</v>
      </c>
      <c r="O52" s="7">
        <v>350.85</v>
      </c>
      <c r="P52" s="7">
        <v>411.45</v>
      </c>
      <c r="Q52" s="7">
        <v>750</v>
      </c>
      <c r="R52" s="7" t="s">
        <v>12</v>
      </c>
      <c r="S52" s="13" t="s">
        <v>12</v>
      </c>
      <c r="T52" s="7" t="s">
        <v>12</v>
      </c>
      <c r="U52" s="7" t="s">
        <v>12</v>
      </c>
      <c r="V52" s="7" t="s">
        <v>12</v>
      </c>
      <c r="W52" s="7" t="s">
        <v>12</v>
      </c>
      <c r="X52" s="8"/>
    </row>
    <row r="53" spans="1:24" ht="15.75" thickBot="1">
      <c r="A53">
        <v>50</v>
      </c>
      <c r="B53" s="22"/>
      <c r="C53" s="7">
        <v>113</v>
      </c>
      <c r="D53" s="7">
        <v>-7</v>
      </c>
      <c r="E53" s="7">
        <v>10</v>
      </c>
      <c r="F53" s="7">
        <v>43.84</v>
      </c>
      <c r="G53" s="13">
        <v>2.8</v>
      </c>
      <c r="H53" s="14">
        <v>0.1</v>
      </c>
      <c r="I53" s="7">
        <v>250</v>
      </c>
      <c r="J53" s="7">
        <v>2.5499999999999998</v>
      </c>
      <c r="K53" s="7">
        <v>3.65</v>
      </c>
      <c r="L53" s="7">
        <v>250</v>
      </c>
      <c r="M53" s="10">
        <v>2340</v>
      </c>
      <c r="N53" s="9">
        <v>9500</v>
      </c>
      <c r="O53" s="7">
        <v>348.35</v>
      </c>
      <c r="P53" s="7">
        <v>437.85</v>
      </c>
      <c r="Q53" s="9">
        <v>9500</v>
      </c>
      <c r="R53" s="7" t="s">
        <v>12</v>
      </c>
      <c r="S53" s="13" t="s">
        <v>12</v>
      </c>
      <c r="T53" s="7" t="s">
        <v>12</v>
      </c>
      <c r="U53" s="7" t="s">
        <v>12</v>
      </c>
      <c r="V53" s="7" t="s">
        <v>12</v>
      </c>
      <c r="W53" s="7" t="s">
        <v>12</v>
      </c>
      <c r="X53" s="8"/>
    </row>
    <row r="54" spans="1:24" ht="15.75" thickBot="1">
      <c r="A54">
        <v>51</v>
      </c>
      <c r="B54" s="22"/>
      <c r="C54" s="7">
        <v>133</v>
      </c>
      <c r="D54" s="7">
        <v>-5</v>
      </c>
      <c r="E54" s="7">
        <v>13</v>
      </c>
      <c r="F54" s="7">
        <v>44.4</v>
      </c>
      <c r="G54" s="13">
        <v>2.4500000000000002</v>
      </c>
      <c r="H54" s="14">
        <v>0.1</v>
      </c>
      <c r="I54" s="7">
        <v>250</v>
      </c>
      <c r="J54" s="7">
        <v>2.4</v>
      </c>
      <c r="K54" s="7">
        <v>2.5499999999999998</v>
      </c>
      <c r="L54" s="7">
        <v>250</v>
      </c>
      <c r="M54" s="10">
        <v>2360</v>
      </c>
      <c r="N54" s="9">
        <v>9500</v>
      </c>
      <c r="O54" s="7">
        <v>366.35</v>
      </c>
      <c r="P54" s="7">
        <v>460.65</v>
      </c>
      <c r="Q54" s="9">
        <v>9500</v>
      </c>
      <c r="R54" s="7" t="s">
        <v>12</v>
      </c>
      <c r="S54" s="13">
        <v>353</v>
      </c>
      <c r="T54" s="7" t="s">
        <v>12</v>
      </c>
      <c r="U54" s="7" t="s">
        <v>12</v>
      </c>
      <c r="V54" s="7" t="s">
        <v>12</v>
      </c>
      <c r="W54" s="7">
        <v>10</v>
      </c>
      <c r="X54" s="8"/>
    </row>
    <row r="55" spans="1:24" ht="15.75" thickBot="1">
      <c r="A55">
        <v>52</v>
      </c>
      <c r="B55" s="22"/>
      <c r="C55" s="7" t="s">
        <v>12</v>
      </c>
      <c r="D55" s="7" t="s">
        <v>12</v>
      </c>
      <c r="E55" s="7" t="s">
        <v>12</v>
      </c>
      <c r="F55" s="7" t="s">
        <v>12</v>
      </c>
      <c r="G55" s="13" t="s">
        <v>12</v>
      </c>
      <c r="H55" s="7" t="s">
        <v>12</v>
      </c>
      <c r="I55" s="9">
        <v>9500</v>
      </c>
      <c r="J55" s="7">
        <v>0.45</v>
      </c>
      <c r="K55" s="7">
        <v>3.4</v>
      </c>
      <c r="L55" s="7">
        <v>250</v>
      </c>
      <c r="M55" s="10">
        <v>2380</v>
      </c>
      <c r="N55" s="9">
        <v>9500</v>
      </c>
      <c r="O55" s="7">
        <v>384.5</v>
      </c>
      <c r="P55" s="7">
        <v>484.1</v>
      </c>
      <c r="Q55" s="9">
        <v>9500</v>
      </c>
      <c r="R55" s="7" t="s">
        <v>12</v>
      </c>
      <c r="S55" s="13" t="s">
        <v>12</v>
      </c>
      <c r="T55" s="7" t="s">
        <v>12</v>
      </c>
      <c r="U55" s="7" t="s">
        <v>12</v>
      </c>
      <c r="V55" s="7" t="s">
        <v>12</v>
      </c>
      <c r="W55" s="7" t="s">
        <v>12</v>
      </c>
      <c r="X55" s="8"/>
    </row>
    <row r="56" spans="1:24" ht="15.75" thickBot="1">
      <c r="A56">
        <v>53</v>
      </c>
      <c r="B56" s="22"/>
      <c r="C56" s="9">
        <v>2973</v>
      </c>
      <c r="D56" s="7">
        <v>-22</v>
      </c>
      <c r="E56" s="7">
        <v>413</v>
      </c>
      <c r="F56" s="7">
        <v>46.46</v>
      </c>
      <c r="G56" s="13">
        <v>2.1</v>
      </c>
      <c r="H56" s="11">
        <v>-0.2</v>
      </c>
      <c r="I56" s="7">
        <v>250</v>
      </c>
      <c r="J56" s="7">
        <v>2.15</v>
      </c>
      <c r="K56" s="7">
        <v>2.2000000000000002</v>
      </c>
      <c r="L56" s="9">
        <v>1750</v>
      </c>
      <c r="M56" s="10">
        <v>2400</v>
      </c>
      <c r="N56" s="7">
        <v>250</v>
      </c>
      <c r="O56" s="7">
        <v>461.4</v>
      </c>
      <c r="P56" s="7">
        <v>468.5</v>
      </c>
      <c r="Q56" s="7">
        <v>250</v>
      </c>
      <c r="R56" s="7" t="s">
        <v>12</v>
      </c>
      <c r="S56" s="13">
        <v>460.6</v>
      </c>
      <c r="T56" s="7" t="s">
        <v>12</v>
      </c>
      <c r="U56" s="7" t="s">
        <v>12</v>
      </c>
      <c r="V56" s="7" t="s">
        <v>12</v>
      </c>
      <c r="W56" s="7">
        <v>109</v>
      </c>
      <c r="X56" s="8"/>
    </row>
    <row r="57" spans="1:24" ht="15.75" thickBot="1">
      <c r="A57">
        <v>54</v>
      </c>
      <c r="B57" s="22"/>
      <c r="C57" s="7">
        <v>40</v>
      </c>
      <c r="D57" s="7">
        <v>1</v>
      </c>
      <c r="E57" s="7">
        <v>3</v>
      </c>
      <c r="F57" s="7">
        <v>49.13</v>
      </c>
      <c r="G57" s="13">
        <v>2.5</v>
      </c>
      <c r="H57" s="14">
        <v>0.35</v>
      </c>
      <c r="I57" s="7">
        <v>500</v>
      </c>
      <c r="J57" s="7">
        <v>1.75</v>
      </c>
      <c r="K57" s="7">
        <v>2.4</v>
      </c>
      <c r="L57" s="7">
        <v>250</v>
      </c>
      <c r="M57" s="10">
        <v>2420</v>
      </c>
      <c r="N57" s="9">
        <v>9500</v>
      </c>
      <c r="O57" s="7">
        <v>418.4</v>
      </c>
      <c r="P57" s="7">
        <v>526.5</v>
      </c>
      <c r="Q57" s="9">
        <v>9500</v>
      </c>
      <c r="R57" s="7" t="s">
        <v>12</v>
      </c>
      <c r="S57" s="13">
        <v>475</v>
      </c>
      <c r="T57" s="7" t="s">
        <v>12</v>
      </c>
      <c r="U57" s="7" t="s">
        <v>12</v>
      </c>
      <c r="V57" s="7" t="s">
        <v>12</v>
      </c>
      <c r="W57" s="7">
        <v>2</v>
      </c>
      <c r="X57" s="8"/>
    </row>
    <row r="58" spans="1:24" ht="15.75" thickBot="1">
      <c r="A58">
        <v>55</v>
      </c>
      <c r="B58" s="22"/>
      <c r="C58" s="7">
        <v>7</v>
      </c>
      <c r="D58" s="7" t="s">
        <v>12</v>
      </c>
      <c r="E58" s="7">
        <v>1</v>
      </c>
      <c r="F58" s="7">
        <v>52.02</v>
      </c>
      <c r="G58" s="13">
        <v>2.95</v>
      </c>
      <c r="H58" s="14">
        <v>1.35</v>
      </c>
      <c r="I58" s="7">
        <v>500</v>
      </c>
      <c r="J58" s="7">
        <v>1.6</v>
      </c>
      <c r="K58" s="7">
        <v>2.9</v>
      </c>
      <c r="L58" s="7">
        <v>250</v>
      </c>
      <c r="M58" s="10">
        <v>2440</v>
      </c>
      <c r="N58" s="9">
        <v>9500</v>
      </c>
      <c r="O58" s="7">
        <v>437.8</v>
      </c>
      <c r="P58" s="7">
        <v>549</v>
      </c>
      <c r="Q58" s="9">
        <v>9500</v>
      </c>
      <c r="R58" s="7" t="s">
        <v>12</v>
      </c>
      <c r="S58" s="13" t="s">
        <v>12</v>
      </c>
      <c r="T58" s="7" t="s">
        <v>12</v>
      </c>
      <c r="U58" s="7" t="s">
        <v>12</v>
      </c>
      <c r="V58" s="7" t="s">
        <v>12</v>
      </c>
      <c r="W58" s="7" t="s">
        <v>12</v>
      </c>
      <c r="X58" s="8"/>
    </row>
    <row r="59" spans="1:24" ht="15.75" thickBot="1">
      <c r="A59">
        <v>56</v>
      </c>
      <c r="B59" s="22"/>
      <c r="C59" s="7" t="s">
        <v>12</v>
      </c>
      <c r="D59" s="7" t="s">
        <v>12</v>
      </c>
      <c r="E59" s="7" t="s">
        <v>12</v>
      </c>
      <c r="F59" s="7" t="s">
        <v>12</v>
      </c>
      <c r="G59" s="13" t="s">
        <v>12</v>
      </c>
      <c r="H59" s="7" t="s">
        <v>12</v>
      </c>
      <c r="I59" s="9">
        <v>1000</v>
      </c>
      <c r="J59" s="7">
        <v>0.25</v>
      </c>
      <c r="K59" s="7">
        <v>2.9</v>
      </c>
      <c r="L59" s="9">
        <v>1250</v>
      </c>
      <c r="M59" s="10">
        <v>2460</v>
      </c>
      <c r="N59" s="9">
        <v>9500</v>
      </c>
      <c r="O59" s="7">
        <v>456.1</v>
      </c>
      <c r="P59" s="7">
        <v>571.75</v>
      </c>
      <c r="Q59" s="9">
        <v>9500</v>
      </c>
      <c r="R59" s="7" t="s">
        <v>12</v>
      </c>
      <c r="S59" s="13" t="s">
        <v>12</v>
      </c>
      <c r="T59" s="7" t="s">
        <v>12</v>
      </c>
      <c r="U59" s="7" t="s">
        <v>12</v>
      </c>
      <c r="V59" s="7" t="s">
        <v>12</v>
      </c>
      <c r="W59" s="7" t="s">
        <v>12</v>
      </c>
      <c r="X59" s="8"/>
    </row>
    <row r="60" spans="1:24" ht="15.75" thickBot="1">
      <c r="A60">
        <v>57</v>
      </c>
      <c r="B60" s="22"/>
      <c r="C60" s="7" t="s">
        <v>12</v>
      </c>
      <c r="D60" s="7" t="s">
        <v>12</v>
      </c>
      <c r="E60" s="7" t="s">
        <v>12</v>
      </c>
      <c r="F60" s="7" t="s">
        <v>12</v>
      </c>
      <c r="G60" s="13" t="s">
        <v>12</v>
      </c>
      <c r="H60" s="7" t="s">
        <v>12</v>
      </c>
      <c r="I60" s="9">
        <v>1000</v>
      </c>
      <c r="J60" s="7">
        <v>0.2</v>
      </c>
      <c r="K60" s="7">
        <v>3</v>
      </c>
      <c r="L60" s="9">
        <v>1250</v>
      </c>
      <c r="M60" s="10">
        <v>2480</v>
      </c>
      <c r="N60" s="9">
        <v>9500</v>
      </c>
      <c r="O60" s="7">
        <v>462.3</v>
      </c>
      <c r="P60" s="7">
        <v>594.45000000000005</v>
      </c>
      <c r="Q60" s="9">
        <v>9500</v>
      </c>
      <c r="R60" s="7" t="s">
        <v>12</v>
      </c>
      <c r="S60" s="13" t="s">
        <v>12</v>
      </c>
      <c r="T60" s="7" t="s">
        <v>12</v>
      </c>
      <c r="U60" s="7" t="s">
        <v>12</v>
      </c>
      <c r="V60" s="7" t="s">
        <v>12</v>
      </c>
      <c r="W60" s="7" t="s">
        <v>12</v>
      </c>
      <c r="X60" s="8"/>
    </row>
    <row r="61" spans="1:24" ht="15.75" thickBot="1">
      <c r="A61">
        <v>58</v>
      </c>
      <c r="B61" s="22"/>
      <c r="C61" s="9">
        <v>1617</v>
      </c>
      <c r="D61" s="7">
        <v>256</v>
      </c>
      <c r="E61" s="7">
        <v>967</v>
      </c>
      <c r="F61" s="7">
        <v>53.26</v>
      </c>
      <c r="G61" s="13">
        <v>1.9</v>
      </c>
      <c r="H61" s="14">
        <v>0.05</v>
      </c>
      <c r="I61" s="9">
        <v>4250</v>
      </c>
      <c r="J61" s="7">
        <v>2</v>
      </c>
      <c r="K61" s="7">
        <v>2.0499999999999998</v>
      </c>
      <c r="L61" s="7">
        <v>500</v>
      </c>
      <c r="M61" s="10">
        <v>2500</v>
      </c>
      <c r="N61" s="7">
        <v>750</v>
      </c>
      <c r="O61" s="7">
        <v>545.45000000000005</v>
      </c>
      <c r="P61" s="7">
        <v>590.04999999999995</v>
      </c>
      <c r="Q61" s="9">
        <v>1250</v>
      </c>
      <c r="R61" s="7" t="s">
        <v>12</v>
      </c>
      <c r="S61" s="13">
        <v>461</v>
      </c>
      <c r="T61" s="7" t="s">
        <v>12</v>
      </c>
      <c r="U61" s="7" t="s">
        <v>12</v>
      </c>
      <c r="V61" s="7" t="s">
        <v>12</v>
      </c>
      <c r="W61" s="7">
        <v>14</v>
      </c>
      <c r="X61" s="8"/>
    </row>
    <row r="62" spans="1:24" ht="15.75" thickBot="1">
      <c r="A62">
        <v>59</v>
      </c>
      <c r="B62" s="22"/>
      <c r="C62" s="7" t="s">
        <v>12</v>
      </c>
      <c r="D62" s="7" t="s">
        <v>12</v>
      </c>
      <c r="E62" s="7" t="s">
        <v>12</v>
      </c>
      <c r="F62" s="7" t="s">
        <v>12</v>
      </c>
      <c r="G62" s="13" t="s">
        <v>12</v>
      </c>
      <c r="H62" s="7" t="s">
        <v>12</v>
      </c>
      <c r="I62" s="9">
        <v>1000</v>
      </c>
      <c r="J62" s="7">
        <v>0.15</v>
      </c>
      <c r="K62" s="7" t="s">
        <v>12</v>
      </c>
      <c r="L62" s="7" t="s">
        <v>12</v>
      </c>
      <c r="M62" s="10">
        <v>2520</v>
      </c>
      <c r="N62" s="9">
        <v>9500</v>
      </c>
      <c r="O62" s="7">
        <v>497.25</v>
      </c>
      <c r="P62" s="7">
        <v>638.4</v>
      </c>
      <c r="Q62" s="9">
        <v>9500</v>
      </c>
      <c r="R62" s="7" t="s">
        <v>12</v>
      </c>
      <c r="S62" s="13" t="s">
        <v>12</v>
      </c>
      <c r="T62" s="7" t="s">
        <v>12</v>
      </c>
      <c r="U62" s="7" t="s">
        <v>12</v>
      </c>
      <c r="V62" s="7" t="s">
        <v>12</v>
      </c>
      <c r="W62" s="7" t="s">
        <v>12</v>
      </c>
      <c r="X62" s="8"/>
    </row>
    <row r="63" spans="1:24" ht="15.75" thickBot="1">
      <c r="A63">
        <v>60</v>
      </c>
      <c r="B63" s="22"/>
      <c r="C63" s="7" t="s">
        <v>12</v>
      </c>
      <c r="D63" s="7" t="s">
        <v>12</v>
      </c>
      <c r="E63" s="7" t="s">
        <v>12</v>
      </c>
      <c r="F63" s="7" t="s">
        <v>12</v>
      </c>
      <c r="G63" s="13" t="s">
        <v>12</v>
      </c>
      <c r="H63" s="7" t="s">
        <v>12</v>
      </c>
      <c r="I63" s="9">
        <v>1000</v>
      </c>
      <c r="J63" s="7">
        <v>0.15</v>
      </c>
      <c r="K63" s="7" t="s">
        <v>12</v>
      </c>
      <c r="L63" s="7" t="s">
        <v>12</v>
      </c>
      <c r="M63" s="10">
        <v>2540</v>
      </c>
      <c r="N63" s="9">
        <v>9500</v>
      </c>
      <c r="O63" s="7">
        <v>514.70000000000005</v>
      </c>
      <c r="P63" s="7">
        <v>661.45</v>
      </c>
      <c r="Q63" s="9">
        <v>9500</v>
      </c>
      <c r="R63" s="7" t="s">
        <v>12</v>
      </c>
      <c r="S63" s="13" t="s">
        <v>12</v>
      </c>
      <c r="T63" s="7" t="s">
        <v>12</v>
      </c>
      <c r="U63" s="7" t="s">
        <v>12</v>
      </c>
      <c r="V63" s="7" t="s">
        <v>12</v>
      </c>
      <c r="W63" s="7" t="s">
        <v>12</v>
      </c>
      <c r="X63" s="8"/>
    </row>
    <row r="64" spans="1:24" ht="15.75" thickBot="1">
      <c r="A64">
        <v>61</v>
      </c>
      <c r="B64" s="22"/>
      <c r="C64" s="7" t="s">
        <v>12</v>
      </c>
      <c r="D64" s="7" t="s">
        <v>12</v>
      </c>
      <c r="E64" s="7" t="s">
        <v>12</v>
      </c>
      <c r="F64" s="7" t="s">
        <v>12</v>
      </c>
      <c r="G64" s="13" t="s">
        <v>12</v>
      </c>
      <c r="H64" s="7" t="s">
        <v>12</v>
      </c>
      <c r="I64" s="9">
        <v>1000</v>
      </c>
      <c r="J64" s="7">
        <v>0.15</v>
      </c>
      <c r="K64" s="7" t="s">
        <v>12</v>
      </c>
      <c r="L64" s="7" t="s">
        <v>12</v>
      </c>
      <c r="M64" s="10">
        <v>2560</v>
      </c>
      <c r="N64" s="9">
        <v>9500</v>
      </c>
      <c r="O64" s="7">
        <v>532.1</v>
      </c>
      <c r="P64" s="7">
        <v>684.25</v>
      </c>
      <c r="Q64" s="9">
        <v>9500</v>
      </c>
      <c r="R64" s="7" t="s">
        <v>12</v>
      </c>
      <c r="S64" s="13" t="s">
        <v>12</v>
      </c>
      <c r="T64" s="7" t="s">
        <v>12</v>
      </c>
      <c r="U64" s="7" t="s">
        <v>12</v>
      </c>
      <c r="V64" s="7" t="s">
        <v>12</v>
      </c>
      <c r="W64" s="7" t="s">
        <v>12</v>
      </c>
      <c r="X64" s="8"/>
    </row>
    <row r="65" spans="1:24" ht="15.75" thickBot="1">
      <c r="A65">
        <v>62</v>
      </c>
      <c r="B65" s="22"/>
      <c r="C65" s="7" t="s">
        <v>12</v>
      </c>
      <c r="D65" s="7" t="s">
        <v>12</v>
      </c>
      <c r="E65" s="7" t="s">
        <v>12</v>
      </c>
      <c r="F65" s="7" t="s">
        <v>12</v>
      </c>
      <c r="G65" s="13" t="s">
        <v>12</v>
      </c>
      <c r="H65" s="7" t="s">
        <v>12</v>
      </c>
      <c r="I65" s="9">
        <v>1000</v>
      </c>
      <c r="J65" s="7">
        <v>0.15</v>
      </c>
      <c r="K65" s="7" t="s">
        <v>12</v>
      </c>
      <c r="L65" s="7" t="s">
        <v>12</v>
      </c>
      <c r="M65" s="10">
        <v>2580</v>
      </c>
      <c r="N65" s="9">
        <v>9500</v>
      </c>
      <c r="O65" s="7">
        <v>549.70000000000005</v>
      </c>
      <c r="P65" s="7">
        <v>706.95</v>
      </c>
      <c r="Q65" s="9">
        <v>9500</v>
      </c>
      <c r="R65" s="7" t="s">
        <v>12</v>
      </c>
      <c r="S65" s="13" t="s">
        <v>12</v>
      </c>
      <c r="T65" s="7" t="s">
        <v>12</v>
      </c>
      <c r="U65" s="7" t="s">
        <v>12</v>
      </c>
      <c r="V65" s="7" t="s">
        <v>12</v>
      </c>
      <c r="W65" s="7" t="s">
        <v>12</v>
      </c>
      <c r="X65" s="8"/>
    </row>
    <row r="66" spans="1:24" ht="15.75" thickBot="1">
      <c r="A66">
        <v>63</v>
      </c>
      <c r="B66" s="22"/>
      <c r="C66" s="7">
        <v>512</v>
      </c>
      <c r="D66" s="7">
        <v>12</v>
      </c>
      <c r="E66" s="7">
        <v>74</v>
      </c>
      <c r="F66" s="7">
        <v>56.82</v>
      </c>
      <c r="G66" s="13">
        <v>1.4</v>
      </c>
      <c r="H66" s="14">
        <v>0.1</v>
      </c>
      <c r="I66" s="7">
        <v>250</v>
      </c>
      <c r="J66" s="7">
        <v>1.25</v>
      </c>
      <c r="K66" s="7">
        <v>1.4</v>
      </c>
      <c r="L66" s="9">
        <v>2500</v>
      </c>
      <c r="M66" s="10">
        <v>2600</v>
      </c>
      <c r="N66" s="9">
        <v>9500</v>
      </c>
      <c r="O66" s="7">
        <v>566.35</v>
      </c>
      <c r="P66" s="7">
        <v>728.35</v>
      </c>
      <c r="Q66" s="9">
        <v>9500</v>
      </c>
      <c r="R66" s="7" t="s">
        <v>12</v>
      </c>
      <c r="S66" s="13" t="s">
        <v>12</v>
      </c>
      <c r="T66" s="7" t="s">
        <v>12</v>
      </c>
      <c r="U66" s="7" t="s">
        <v>12</v>
      </c>
      <c r="V66" s="7" t="s">
        <v>12</v>
      </c>
      <c r="W66" s="7" t="s">
        <v>12</v>
      </c>
      <c r="X66" s="8"/>
    </row>
    <row r="67" spans="1:24" ht="15.75" thickBot="1">
      <c r="A67">
        <v>64</v>
      </c>
      <c r="B67" s="22"/>
      <c r="C67" s="7" t="s">
        <v>12</v>
      </c>
      <c r="D67" s="7" t="s">
        <v>12</v>
      </c>
      <c r="E67" s="7" t="s">
        <v>12</v>
      </c>
      <c r="F67" s="7" t="s">
        <v>12</v>
      </c>
      <c r="G67" s="13" t="s">
        <v>12</v>
      </c>
      <c r="H67" s="7" t="s">
        <v>12</v>
      </c>
      <c r="I67" s="9">
        <v>1000</v>
      </c>
      <c r="J67" s="7">
        <v>0.05</v>
      </c>
      <c r="K67" s="7">
        <v>3</v>
      </c>
      <c r="L67" s="9">
        <v>9500</v>
      </c>
      <c r="M67" s="10">
        <v>2620</v>
      </c>
      <c r="N67" s="9">
        <v>9500</v>
      </c>
      <c r="O67" s="7">
        <v>584.54999999999995</v>
      </c>
      <c r="P67" s="7">
        <v>751.65</v>
      </c>
      <c r="Q67" s="9">
        <v>9500</v>
      </c>
      <c r="R67" s="7" t="s">
        <v>12</v>
      </c>
      <c r="S67" s="13" t="s">
        <v>12</v>
      </c>
      <c r="T67" s="7" t="s">
        <v>12</v>
      </c>
      <c r="U67" s="7" t="s">
        <v>12</v>
      </c>
      <c r="V67" s="7" t="s">
        <v>12</v>
      </c>
      <c r="W67" s="7" t="s">
        <v>12</v>
      </c>
      <c r="X67" s="8"/>
    </row>
    <row r="68" spans="1:24" ht="15.75" thickBot="1">
      <c r="A68">
        <v>65</v>
      </c>
      <c r="B68" s="22"/>
      <c r="C68" s="7" t="s">
        <v>12</v>
      </c>
      <c r="D68" s="7" t="s">
        <v>12</v>
      </c>
      <c r="E68" s="7" t="s">
        <v>12</v>
      </c>
      <c r="F68" s="7" t="s">
        <v>12</v>
      </c>
      <c r="G68" s="13" t="s">
        <v>12</v>
      </c>
      <c r="H68" s="7" t="s">
        <v>12</v>
      </c>
      <c r="I68" s="9">
        <v>1000</v>
      </c>
      <c r="J68" s="7">
        <v>0.05</v>
      </c>
      <c r="K68" s="7">
        <v>2.95</v>
      </c>
      <c r="L68" s="9">
        <v>9500</v>
      </c>
      <c r="M68" s="10">
        <v>2640</v>
      </c>
      <c r="N68" s="9">
        <v>9500</v>
      </c>
      <c r="O68" s="7">
        <v>602.04999999999995</v>
      </c>
      <c r="P68" s="7">
        <v>774</v>
      </c>
      <c r="Q68" s="9">
        <v>9500</v>
      </c>
      <c r="R68" s="7" t="s">
        <v>12</v>
      </c>
      <c r="S68" s="13" t="s">
        <v>12</v>
      </c>
      <c r="T68" s="7" t="s">
        <v>12</v>
      </c>
      <c r="U68" s="7" t="s">
        <v>12</v>
      </c>
      <c r="V68" s="7" t="s">
        <v>12</v>
      </c>
      <c r="W68" s="7" t="s">
        <v>12</v>
      </c>
      <c r="X68" s="8"/>
    </row>
    <row r="69" spans="1:24" ht="15.75" thickBot="1">
      <c r="A69">
        <v>66</v>
      </c>
      <c r="B69" s="22"/>
      <c r="C69" s="7" t="s">
        <v>12</v>
      </c>
      <c r="D69" s="7" t="s">
        <v>12</v>
      </c>
      <c r="E69" s="7" t="s">
        <v>12</v>
      </c>
      <c r="F69" s="7" t="s">
        <v>12</v>
      </c>
      <c r="G69" s="13" t="s">
        <v>12</v>
      </c>
      <c r="H69" s="7" t="s">
        <v>12</v>
      </c>
      <c r="I69" s="9">
        <v>1000</v>
      </c>
      <c r="J69" s="7">
        <v>0.05</v>
      </c>
      <c r="K69" s="7">
        <v>3.05</v>
      </c>
      <c r="L69" s="9">
        <v>9500</v>
      </c>
      <c r="M69" s="10">
        <v>2660</v>
      </c>
      <c r="N69" s="9">
        <v>9500</v>
      </c>
      <c r="O69" s="7">
        <v>619.65</v>
      </c>
      <c r="P69" s="7">
        <v>796.4</v>
      </c>
      <c r="Q69" s="9">
        <v>9500</v>
      </c>
      <c r="R69" s="7" t="s">
        <v>12</v>
      </c>
      <c r="S69" s="13" t="s">
        <v>12</v>
      </c>
      <c r="T69" s="7" t="s">
        <v>12</v>
      </c>
      <c r="U69" s="7" t="s">
        <v>12</v>
      </c>
      <c r="V69" s="7" t="s">
        <v>12</v>
      </c>
      <c r="W69" s="7" t="s">
        <v>12</v>
      </c>
      <c r="X69" s="8"/>
    </row>
    <row r="70" spans="1:24" ht="15.75" thickBot="1">
      <c r="A70">
        <v>67</v>
      </c>
      <c r="B70" s="22"/>
      <c r="C70" s="7">
        <v>53</v>
      </c>
      <c r="D70" s="7">
        <v>-5</v>
      </c>
      <c r="E70" s="7">
        <v>10</v>
      </c>
      <c r="F70" s="7">
        <v>58.32</v>
      </c>
      <c r="G70" s="13">
        <v>0.9</v>
      </c>
      <c r="H70" s="14">
        <v>0.2</v>
      </c>
      <c r="I70" s="7">
        <v>250</v>
      </c>
      <c r="J70" s="7">
        <v>0.85</v>
      </c>
      <c r="K70" s="7">
        <v>0.9</v>
      </c>
      <c r="L70" s="9">
        <v>1250</v>
      </c>
      <c r="M70" s="10">
        <v>2680</v>
      </c>
      <c r="N70" s="9">
        <v>9500</v>
      </c>
      <c r="O70" s="7">
        <v>637</v>
      </c>
      <c r="P70" s="7">
        <v>819.35</v>
      </c>
      <c r="Q70" s="9">
        <v>9500</v>
      </c>
      <c r="R70" s="7" t="s">
        <v>12</v>
      </c>
      <c r="S70" s="13">
        <v>640</v>
      </c>
      <c r="T70" s="7" t="s">
        <v>12</v>
      </c>
      <c r="U70" s="7" t="s">
        <v>12</v>
      </c>
      <c r="V70" s="7" t="s">
        <v>12</v>
      </c>
      <c r="W70" s="7">
        <v>9</v>
      </c>
      <c r="X70" s="8"/>
    </row>
    <row r="71" spans="1:24">
      <c r="A71">
        <v>68</v>
      </c>
    </row>
    <row r="72" spans="1:24">
      <c r="A72">
        <v>69</v>
      </c>
    </row>
    <row r="73" spans="1:24">
      <c r="A73">
        <v>70</v>
      </c>
    </row>
    <row r="74" spans="1:24">
      <c r="A74">
        <v>71</v>
      </c>
    </row>
    <row r="75" spans="1:24">
      <c r="A75">
        <v>72</v>
      </c>
    </row>
    <row r="76" spans="1:24">
      <c r="A76">
        <v>73</v>
      </c>
    </row>
    <row r="77" spans="1:24">
      <c r="A77">
        <v>74</v>
      </c>
    </row>
    <row r="78" spans="1:24">
      <c r="A78">
        <v>75</v>
      </c>
    </row>
    <row r="79" spans="1:24">
      <c r="A79">
        <v>76</v>
      </c>
    </row>
    <row r="80" spans="1:24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1">
      <c r="A97">
        <v>94</v>
      </c>
    </row>
    <row r="98" spans="1:1">
      <c r="A98">
        <v>95</v>
      </c>
    </row>
    <row r="99" spans="1:1">
      <c r="A99">
        <v>96</v>
      </c>
    </row>
    <row r="100" spans="1:1">
      <c r="A100">
        <v>97</v>
      </c>
    </row>
    <row r="101" spans="1:1">
      <c r="A101">
        <v>98</v>
      </c>
    </row>
    <row r="102" spans="1:1">
      <c r="A102">
        <v>99</v>
      </c>
    </row>
    <row r="103" spans="1:1">
      <c r="A103">
        <v>100</v>
      </c>
    </row>
    <row r="104" spans="1:1">
      <c r="A104">
        <v>101</v>
      </c>
    </row>
    <row r="105" spans="1:1">
      <c r="A105">
        <v>102</v>
      </c>
    </row>
    <row r="106" spans="1:1">
      <c r="A106">
        <v>103</v>
      </c>
    </row>
    <row r="107" spans="1:1">
      <c r="A107">
        <v>104</v>
      </c>
    </row>
    <row r="108" spans="1:1">
      <c r="A108">
        <v>105</v>
      </c>
    </row>
    <row r="109" spans="1:1">
      <c r="A109">
        <v>106</v>
      </c>
    </row>
    <row r="110" spans="1:1">
      <c r="A110">
        <v>107</v>
      </c>
    </row>
    <row r="111" spans="1:1">
      <c r="A111">
        <v>108</v>
      </c>
    </row>
    <row r="112" spans="1:1">
      <c r="A112">
        <v>109</v>
      </c>
    </row>
    <row r="113" spans="1:1">
      <c r="A113">
        <v>110</v>
      </c>
    </row>
    <row r="114" spans="1:1">
      <c r="A114">
        <v>111</v>
      </c>
    </row>
    <row r="115" spans="1:1">
      <c r="A115">
        <v>112</v>
      </c>
    </row>
    <row r="116" spans="1:1">
      <c r="A116">
        <v>113</v>
      </c>
    </row>
    <row r="117" spans="1:1">
      <c r="A117">
        <v>114</v>
      </c>
    </row>
    <row r="118" spans="1:1">
      <c r="A118">
        <v>115</v>
      </c>
    </row>
    <row r="119" spans="1:1">
      <c r="A119">
        <v>116</v>
      </c>
    </row>
    <row r="120" spans="1:1">
      <c r="A120">
        <v>117</v>
      </c>
    </row>
    <row r="121" spans="1:1">
      <c r="A121">
        <v>118</v>
      </c>
    </row>
    <row r="122" spans="1:1">
      <c r="A122">
        <v>119</v>
      </c>
    </row>
    <row r="123" spans="1:1">
      <c r="A123">
        <v>120</v>
      </c>
    </row>
    <row r="124" spans="1:1">
      <c r="A124">
        <v>121</v>
      </c>
    </row>
    <row r="125" spans="1:1">
      <c r="A125">
        <v>122</v>
      </c>
    </row>
    <row r="126" spans="1:1">
      <c r="A126">
        <v>123</v>
      </c>
    </row>
    <row r="127" spans="1:1">
      <c r="A127">
        <v>124</v>
      </c>
    </row>
    <row r="128" spans="1:1">
      <c r="A128">
        <v>125</v>
      </c>
    </row>
    <row r="129" spans="1:1">
      <c r="A129">
        <v>126</v>
      </c>
    </row>
    <row r="130" spans="1:1">
      <c r="A130">
        <v>127</v>
      </c>
    </row>
    <row r="131" spans="1:1">
      <c r="A131">
        <v>128</v>
      </c>
    </row>
    <row r="132" spans="1:1">
      <c r="A132">
        <v>129</v>
      </c>
    </row>
    <row r="133" spans="1:1">
      <c r="A133">
        <v>130</v>
      </c>
    </row>
    <row r="134" spans="1:1">
      <c r="A134">
        <v>131</v>
      </c>
    </row>
    <row r="135" spans="1:1">
      <c r="A135">
        <v>132</v>
      </c>
    </row>
    <row r="136" spans="1:1">
      <c r="A136">
        <v>133</v>
      </c>
    </row>
    <row r="137" spans="1:1">
      <c r="A137">
        <v>134</v>
      </c>
    </row>
    <row r="138" spans="1:1">
      <c r="A138">
        <v>135</v>
      </c>
    </row>
    <row r="139" spans="1:1">
      <c r="A139">
        <v>136</v>
      </c>
    </row>
    <row r="140" spans="1:1">
      <c r="A140">
        <v>137</v>
      </c>
    </row>
    <row r="141" spans="1:1">
      <c r="A141">
        <v>138</v>
      </c>
    </row>
    <row r="142" spans="1:1">
      <c r="A142">
        <v>139</v>
      </c>
    </row>
    <row r="143" spans="1:1">
      <c r="A143">
        <v>140</v>
      </c>
    </row>
    <row r="144" spans="1:1">
      <c r="A144">
        <v>141</v>
      </c>
    </row>
    <row r="145" spans="1:1">
      <c r="A145">
        <v>142</v>
      </c>
    </row>
    <row r="146" spans="1:1">
      <c r="A146">
        <v>143</v>
      </c>
    </row>
    <row r="147" spans="1:1">
      <c r="A147">
        <v>144</v>
      </c>
    </row>
    <row r="148" spans="1:1">
      <c r="A148">
        <v>145</v>
      </c>
    </row>
    <row r="149" spans="1:1">
      <c r="A149">
        <v>146</v>
      </c>
    </row>
    <row r="150" spans="1:1">
      <c r="A150">
        <v>147</v>
      </c>
    </row>
    <row r="151" spans="1:1">
      <c r="A151">
        <v>148</v>
      </c>
    </row>
    <row r="152" spans="1:1">
      <c r="A152">
        <v>149</v>
      </c>
    </row>
    <row r="153" spans="1:1">
      <c r="A153">
        <v>150</v>
      </c>
    </row>
    <row r="154" spans="1:1">
      <c r="A154">
        <v>151</v>
      </c>
    </row>
    <row r="155" spans="1:1">
      <c r="A155">
        <v>152</v>
      </c>
    </row>
    <row r="156" spans="1:1">
      <c r="A156">
        <v>153</v>
      </c>
    </row>
    <row r="157" spans="1:1">
      <c r="A157">
        <v>154</v>
      </c>
    </row>
    <row r="158" spans="1:1">
      <c r="A158">
        <v>155</v>
      </c>
    </row>
    <row r="159" spans="1:1">
      <c r="A159">
        <v>156</v>
      </c>
    </row>
    <row r="160" spans="1:1">
      <c r="A160">
        <v>157</v>
      </c>
    </row>
    <row r="161" spans="1:1">
      <c r="A161">
        <v>158</v>
      </c>
    </row>
    <row r="162" spans="1:1">
      <c r="A162">
        <v>159</v>
      </c>
    </row>
    <row r="163" spans="1:1">
      <c r="A163">
        <v>160</v>
      </c>
    </row>
    <row r="164" spans="1:1">
      <c r="A164">
        <v>161</v>
      </c>
    </row>
    <row r="165" spans="1:1">
      <c r="A165">
        <v>162</v>
      </c>
    </row>
    <row r="166" spans="1:1">
      <c r="A166">
        <v>163</v>
      </c>
    </row>
    <row r="167" spans="1:1">
      <c r="A167">
        <v>164</v>
      </c>
    </row>
    <row r="168" spans="1:1">
      <c r="A168">
        <v>165</v>
      </c>
    </row>
    <row r="169" spans="1:1">
      <c r="A169">
        <v>166</v>
      </c>
    </row>
    <row r="170" spans="1:1">
      <c r="A170">
        <v>167</v>
      </c>
    </row>
    <row r="171" spans="1:1">
      <c r="A171">
        <v>168</v>
      </c>
    </row>
    <row r="172" spans="1:1">
      <c r="A172">
        <v>169</v>
      </c>
    </row>
    <row r="173" spans="1:1">
      <c r="A173">
        <v>170</v>
      </c>
    </row>
    <row r="174" spans="1:1">
      <c r="A174">
        <v>171</v>
      </c>
    </row>
    <row r="175" spans="1:1">
      <c r="A175">
        <v>172</v>
      </c>
    </row>
    <row r="176" spans="1:1">
      <c r="A176">
        <v>173</v>
      </c>
    </row>
    <row r="177" spans="1:1">
      <c r="A177">
        <v>174</v>
      </c>
    </row>
    <row r="178" spans="1:1">
      <c r="A178">
        <v>175</v>
      </c>
    </row>
    <row r="179" spans="1:1">
      <c r="A179">
        <v>176</v>
      </c>
    </row>
    <row r="180" spans="1:1">
      <c r="A180">
        <v>177</v>
      </c>
    </row>
    <row r="181" spans="1:1">
      <c r="A181">
        <v>178</v>
      </c>
    </row>
    <row r="182" spans="1:1">
      <c r="A182">
        <v>179</v>
      </c>
    </row>
    <row r="183" spans="1:1">
      <c r="A183">
        <v>180</v>
      </c>
    </row>
    <row r="184" spans="1:1">
      <c r="A184">
        <v>181</v>
      </c>
    </row>
    <row r="185" spans="1:1">
      <c r="A185">
        <v>182</v>
      </c>
    </row>
    <row r="186" spans="1:1">
      <c r="A186">
        <v>183</v>
      </c>
    </row>
    <row r="187" spans="1:1">
      <c r="A187">
        <v>184</v>
      </c>
    </row>
    <row r="188" spans="1:1">
      <c r="A188">
        <v>185</v>
      </c>
    </row>
    <row r="189" spans="1:1">
      <c r="A189">
        <v>186</v>
      </c>
    </row>
    <row r="190" spans="1:1">
      <c r="A190">
        <v>187</v>
      </c>
    </row>
    <row r="191" spans="1:1">
      <c r="A191">
        <v>188</v>
      </c>
    </row>
    <row r="192" spans="1:1">
      <c r="A192">
        <v>189</v>
      </c>
    </row>
    <row r="193" spans="1:1">
      <c r="A193">
        <v>190</v>
      </c>
    </row>
    <row r="194" spans="1:1">
      <c r="A194">
        <v>191</v>
      </c>
    </row>
    <row r="195" spans="1:1">
      <c r="A195">
        <v>192</v>
      </c>
    </row>
    <row r="196" spans="1:1">
      <c r="A196">
        <v>193</v>
      </c>
    </row>
    <row r="197" spans="1:1">
      <c r="A197">
        <v>194</v>
      </c>
    </row>
    <row r="198" spans="1:1">
      <c r="A198">
        <v>195</v>
      </c>
    </row>
    <row r="199" spans="1:1">
      <c r="A199">
        <v>196</v>
      </c>
    </row>
    <row r="200" spans="1:1">
      <c r="A200">
        <v>197</v>
      </c>
    </row>
    <row r="201" spans="1:1">
      <c r="A201">
        <v>198</v>
      </c>
    </row>
    <row r="202" spans="1:1">
      <c r="A202">
        <v>199</v>
      </c>
    </row>
    <row r="203" spans="1:1">
      <c r="A203">
        <v>200</v>
      </c>
    </row>
    <row r="204" spans="1:1">
      <c r="A204">
        <v>201</v>
      </c>
    </row>
    <row r="205" spans="1:1">
      <c r="A205">
        <v>202</v>
      </c>
    </row>
    <row r="206" spans="1:1">
      <c r="A206">
        <v>203</v>
      </c>
    </row>
    <row r="207" spans="1:1">
      <c r="A207">
        <v>204</v>
      </c>
    </row>
    <row r="208" spans="1:1">
      <c r="A208">
        <v>205</v>
      </c>
    </row>
    <row r="209" spans="1:1">
      <c r="A209">
        <v>206</v>
      </c>
    </row>
    <row r="210" spans="1:1">
      <c r="A210">
        <v>207</v>
      </c>
    </row>
    <row r="211" spans="1:1">
      <c r="A211">
        <v>208</v>
      </c>
    </row>
    <row r="212" spans="1:1">
      <c r="A212">
        <v>209</v>
      </c>
    </row>
    <row r="213" spans="1:1">
      <c r="A213">
        <v>210</v>
      </c>
    </row>
    <row r="214" spans="1:1">
      <c r="A214">
        <v>211</v>
      </c>
    </row>
    <row r="215" spans="1:1">
      <c r="A215">
        <v>212</v>
      </c>
    </row>
    <row r="216" spans="1:1">
      <c r="A216">
        <v>213</v>
      </c>
    </row>
    <row r="217" spans="1:1">
      <c r="A217">
        <v>214</v>
      </c>
    </row>
    <row r="218" spans="1:1">
      <c r="A218">
        <v>215</v>
      </c>
    </row>
    <row r="219" spans="1:1">
      <c r="A219">
        <v>216</v>
      </c>
    </row>
    <row r="220" spans="1:1">
      <c r="A220">
        <v>217</v>
      </c>
    </row>
    <row r="221" spans="1:1">
      <c r="A221">
        <v>218</v>
      </c>
    </row>
    <row r="222" spans="1:1">
      <c r="A222">
        <v>219</v>
      </c>
    </row>
    <row r="223" spans="1:1">
      <c r="A223">
        <v>220</v>
      </c>
    </row>
    <row r="224" spans="1:1">
      <c r="A224">
        <v>221</v>
      </c>
    </row>
    <row r="225" spans="1:1">
      <c r="A225">
        <v>222</v>
      </c>
    </row>
    <row r="226" spans="1:1">
      <c r="A226">
        <v>223</v>
      </c>
    </row>
    <row r="227" spans="1:1">
      <c r="A227">
        <v>224</v>
      </c>
    </row>
    <row r="228" spans="1:1">
      <c r="A228">
        <v>225</v>
      </c>
    </row>
    <row r="229" spans="1:1">
      <c r="A229">
        <v>226</v>
      </c>
    </row>
    <row r="230" spans="1:1">
      <c r="A230">
        <v>227</v>
      </c>
    </row>
    <row r="231" spans="1:1">
      <c r="A231">
        <v>228</v>
      </c>
    </row>
    <row r="232" spans="1:1">
      <c r="A232">
        <v>229</v>
      </c>
    </row>
    <row r="233" spans="1:1">
      <c r="A233">
        <v>230</v>
      </c>
    </row>
    <row r="234" spans="1:1">
      <c r="A234">
        <v>231</v>
      </c>
    </row>
    <row r="235" spans="1:1">
      <c r="A235">
        <v>232</v>
      </c>
    </row>
    <row r="236" spans="1:1">
      <c r="A236">
        <v>233</v>
      </c>
    </row>
    <row r="237" spans="1:1">
      <c r="A237">
        <v>234</v>
      </c>
    </row>
    <row r="238" spans="1:1">
      <c r="A238">
        <v>235</v>
      </c>
    </row>
    <row r="239" spans="1:1">
      <c r="A239">
        <v>236</v>
      </c>
    </row>
    <row r="240" spans="1:1">
      <c r="A240">
        <v>237</v>
      </c>
    </row>
    <row r="241" spans="1:1">
      <c r="A241">
        <v>238</v>
      </c>
    </row>
    <row r="242" spans="1:1">
      <c r="A242">
        <v>239</v>
      </c>
    </row>
    <row r="243" spans="1:1">
      <c r="A243">
        <v>240</v>
      </c>
    </row>
    <row r="244" spans="1:1">
      <c r="A244">
        <v>241</v>
      </c>
    </row>
    <row r="245" spans="1:1">
      <c r="A245">
        <v>242</v>
      </c>
    </row>
    <row r="246" spans="1:1">
      <c r="A246">
        <v>243</v>
      </c>
    </row>
    <row r="247" spans="1:1">
      <c r="A247">
        <v>244</v>
      </c>
    </row>
    <row r="248" spans="1:1">
      <c r="A248">
        <v>245</v>
      </c>
    </row>
    <row r="249" spans="1:1">
      <c r="A249">
        <v>246</v>
      </c>
    </row>
    <row r="250" spans="1:1">
      <c r="A250">
        <v>247</v>
      </c>
    </row>
    <row r="251" spans="1:1">
      <c r="A251">
        <v>248</v>
      </c>
    </row>
    <row r="252" spans="1:1">
      <c r="A252">
        <v>249</v>
      </c>
    </row>
    <row r="253" spans="1:1">
      <c r="A253">
        <v>250</v>
      </c>
    </row>
    <row r="254" spans="1:1">
      <c r="A254">
        <v>251</v>
      </c>
    </row>
    <row r="255" spans="1:1">
      <c r="A255">
        <v>252</v>
      </c>
    </row>
    <row r="256" spans="1:1">
      <c r="A256">
        <v>253</v>
      </c>
    </row>
    <row r="257" spans="1:1">
      <c r="A257">
        <v>254</v>
      </c>
    </row>
    <row r="258" spans="1:1">
      <c r="A258">
        <v>255</v>
      </c>
    </row>
    <row r="259" spans="1:1">
      <c r="A259">
        <v>256</v>
      </c>
    </row>
    <row r="260" spans="1:1">
      <c r="A260">
        <v>257</v>
      </c>
    </row>
    <row r="261" spans="1:1">
      <c r="A261">
        <v>258</v>
      </c>
    </row>
    <row r="262" spans="1:1">
      <c r="A262">
        <v>259</v>
      </c>
    </row>
    <row r="263" spans="1:1">
      <c r="A263">
        <v>260</v>
      </c>
    </row>
    <row r="264" spans="1:1">
      <c r="A264">
        <v>261</v>
      </c>
    </row>
    <row r="265" spans="1:1">
      <c r="A265">
        <v>262</v>
      </c>
    </row>
    <row r="266" spans="1:1">
      <c r="A266">
        <v>263</v>
      </c>
    </row>
    <row r="267" spans="1:1">
      <c r="A267">
        <v>264</v>
      </c>
    </row>
    <row r="268" spans="1:1">
      <c r="A268">
        <v>265</v>
      </c>
    </row>
    <row r="269" spans="1:1">
      <c r="A269">
        <v>266</v>
      </c>
    </row>
    <row r="270" spans="1:1">
      <c r="A270">
        <v>267</v>
      </c>
    </row>
    <row r="271" spans="1:1">
      <c r="A271">
        <v>268</v>
      </c>
    </row>
    <row r="272" spans="1:1">
      <c r="A272">
        <v>269</v>
      </c>
    </row>
    <row r="273" spans="1:1">
      <c r="A273">
        <v>270</v>
      </c>
    </row>
    <row r="274" spans="1:1">
      <c r="A274">
        <v>271</v>
      </c>
    </row>
    <row r="275" spans="1:1">
      <c r="A275">
        <v>272</v>
      </c>
    </row>
    <row r="276" spans="1:1">
      <c r="A276">
        <v>273</v>
      </c>
    </row>
    <row r="277" spans="1:1">
      <c r="A277">
        <v>274</v>
      </c>
    </row>
    <row r="278" spans="1:1">
      <c r="A278">
        <v>275</v>
      </c>
    </row>
    <row r="279" spans="1:1">
      <c r="A279">
        <v>276</v>
      </c>
    </row>
    <row r="280" spans="1:1">
      <c r="A280">
        <v>277</v>
      </c>
    </row>
    <row r="281" spans="1:1">
      <c r="A281">
        <v>278</v>
      </c>
    </row>
    <row r="282" spans="1:1">
      <c r="A282">
        <v>279</v>
      </c>
    </row>
    <row r="283" spans="1:1">
      <c r="A283">
        <v>280</v>
      </c>
    </row>
    <row r="284" spans="1:1">
      <c r="A284">
        <v>281</v>
      </c>
    </row>
    <row r="285" spans="1:1">
      <c r="A285">
        <v>282</v>
      </c>
    </row>
    <row r="286" spans="1:1">
      <c r="A286">
        <v>283</v>
      </c>
    </row>
    <row r="287" spans="1:1">
      <c r="A287">
        <v>284</v>
      </c>
    </row>
    <row r="288" spans="1:1">
      <c r="A288">
        <v>285</v>
      </c>
    </row>
    <row r="289" spans="1:1">
      <c r="A289">
        <v>286</v>
      </c>
    </row>
    <row r="290" spans="1:1">
      <c r="A290">
        <v>287</v>
      </c>
    </row>
    <row r="291" spans="1:1">
      <c r="A291">
        <v>288</v>
      </c>
    </row>
    <row r="292" spans="1:1">
      <c r="A292">
        <v>289</v>
      </c>
    </row>
    <row r="293" spans="1:1">
      <c r="A293">
        <v>290</v>
      </c>
    </row>
    <row r="294" spans="1:1">
      <c r="A294">
        <v>291</v>
      </c>
    </row>
    <row r="295" spans="1:1">
      <c r="A295">
        <v>292</v>
      </c>
    </row>
    <row r="296" spans="1:1">
      <c r="A296">
        <v>293</v>
      </c>
    </row>
    <row r="297" spans="1:1">
      <c r="A297">
        <v>294</v>
      </c>
    </row>
    <row r="298" spans="1:1">
      <c r="A298">
        <v>295</v>
      </c>
    </row>
    <row r="299" spans="1:1">
      <c r="A299">
        <v>296</v>
      </c>
    </row>
    <row r="300" spans="1:1">
      <c r="A300">
        <v>297</v>
      </c>
    </row>
    <row r="301" spans="1:1">
      <c r="A301">
        <v>298</v>
      </c>
    </row>
    <row r="302" spans="1:1">
      <c r="A302">
        <v>299</v>
      </c>
    </row>
    <row r="303" spans="1:1">
      <c r="A303">
        <v>300</v>
      </c>
    </row>
    <row r="304" spans="1:1">
      <c r="A304">
        <v>301</v>
      </c>
    </row>
    <row r="305" spans="1:1">
      <c r="A305">
        <v>302</v>
      </c>
    </row>
    <row r="306" spans="1:1">
      <c r="A306">
        <v>303</v>
      </c>
    </row>
    <row r="307" spans="1:1">
      <c r="A307">
        <v>304</v>
      </c>
    </row>
    <row r="308" spans="1:1">
      <c r="A308">
        <v>305</v>
      </c>
    </row>
    <row r="309" spans="1:1">
      <c r="A309">
        <v>306</v>
      </c>
    </row>
    <row r="310" spans="1:1">
      <c r="A310">
        <v>307</v>
      </c>
    </row>
    <row r="311" spans="1:1">
      <c r="A311">
        <v>308</v>
      </c>
    </row>
    <row r="312" spans="1:1">
      <c r="A312">
        <v>309</v>
      </c>
    </row>
    <row r="313" spans="1:1">
      <c r="A313">
        <v>310</v>
      </c>
    </row>
    <row r="314" spans="1:1">
      <c r="A314">
        <v>311</v>
      </c>
    </row>
    <row r="315" spans="1:1">
      <c r="A315">
        <v>312</v>
      </c>
    </row>
    <row r="316" spans="1:1">
      <c r="A316">
        <v>313</v>
      </c>
    </row>
    <row r="317" spans="1:1">
      <c r="A317">
        <v>314</v>
      </c>
    </row>
    <row r="318" spans="1:1">
      <c r="A318">
        <v>315</v>
      </c>
    </row>
    <row r="319" spans="1:1">
      <c r="A319">
        <v>316</v>
      </c>
    </row>
    <row r="320" spans="1:1">
      <c r="A320">
        <v>317</v>
      </c>
    </row>
    <row r="321" spans="1:1">
      <c r="A321">
        <v>318</v>
      </c>
    </row>
    <row r="322" spans="1:1">
      <c r="A322">
        <v>319</v>
      </c>
    </row>
    <row r="323" spans="1:1">
      <c r="A323">
        <v>320</v>
      </c>
    </row>
    <row r="324" spans="1:1">
      <c r="A324">
        <v>321</v>
      </c>
    </row>
    <row r="325" spans="1:1">
      <c r="A325">
        <v>322</v>
      </c>
    </row>
    <row r="326" spans="1:1">
      <c r="A326">
        <v>323</v>
      </c>
    </row>
    <row r="327" spans="1:1">
      <c r="A327">
        <v>324</v>
      </c>
    </row>
    <row r="328" spans="1:1">
      <c r="A328">
        <v>325</v>
      </c>
    </row>
    <row r="329" spans="1:1">
      <c r="A329">
        <v>326</v>
      </c>
    </row>
    <row r="330" spans="1:1">
      <c r="A330">
        <v>327</v>
      </c>
    </row>
    <row r="331" spans="1:1">
      <c r="A331">
        <v>328</v>
      </c>
    </row>
    <row r="332" spans="1:1">
      <c r="A332">
        <v>329</v>
      </c>
    </row>
    <row r="333" spans="1:1">
      <c r="A333">
        <v>330</v>
      </c>
    </row>
    <row r="334" spans="1:1">
      <c r="A334">
        <v>331</v>
      </c>
    </row>
    <row r="335" spans="1:1">
      <c r="A335">
        <v>332</v>
      </c>
    </row>
    <row r="336" spans="1:1">
      <c r="A336">
        <v>333</v>
      </c>
    </row>
    <row r="337" spans="1:1">
      <c r="A337">
        <v>334</v>
      </c>
    </row>
    <row r="338" spans="1:1">
      <c r="A338">
        <v>335</v>
      </c>
    </row>
    <row r="339" spans="1:1">
      <c r="A339">
        <v>336</v>
      </c>
    </row>
    <row r="340" spans="1:1">
      <c r="A340">
        <v>337</v>
      </c>
    </row>
    <row r="341" spans="1:1">
      <c r="A341">
        <v>338</v>
      </c>
    </row>
    <row r="342" spans="1:1">
      <c r="A342">
        <v>339</v>
      </c>
    </row>
    <row r="343" spans="1:1">
      <c r="A343">
        <v>340</v>
      </c>
    </row>
    <row r="344" spans="1:1">
      <c r="A344">
        <v>341</v>
      </c>
    </row>
    <row r="345" spans="1:1">
      <c r="A345">
        <v>342</v>
      </c>
    </row>
    <row r="346" spans="1:1">
      <c r="A346">
        <v>343</v>
      </c>
    </row>
    <row r="347" spans="1:1">
      <c r="A347">
        <v>344</v>
      </c>
    </row>
    <row r="348" spans="1:1">
      <c r="A348">
        <v>345</v>
      </c>
    </row>
    <row r="349" spans="1:1">
      <c r="A349">
        <v>346</v>
      </c>
    </row>
    <row r="350" spans="1:1">
      <c r="A350">
        <v>347</v>
      </c>
    </row>
    <row r="351" spans="1:1">
      <c r="A351">
        <v>348</v>
      </c>
    </row>
    <row r="352" spans="1:1">
      <c r="A352">
        <v>349</v>
      </c>
    </row>
    <row r="353" spans="1:1">
      <c r="A353">
        <v>350</v>
      </c>
    </row>
    <row r="354" spans="1:1">
      <c r="A354">
        <v>351</v>
      </c>
    </row>
    <row r="355" spans="1:1">
      <c r="A355">
        <v>352</v>
      </c>
    </row>
    <row r="356" spans="1:1">
      <c r="A356">
        <v>353</v>
      </c>
    </row>
    <row r="357" spans="1:1">
      <c r="A357">
        <v>354</v>
      </c>
    </row>
    <row r="358" spans="1:1">
      <c r="A358">
        <v>355</v>
      </c>
    </row>
    <row r="359" spans="1:1">
      <c r="A359">
        <v>356</v>
      </c>
    </row>
    <row r="360" spans="1:1">
      <c r="A360">
        <v>357</v>
      </c>
    </row>
    <row r="361" spans="1:1">
      <c r="A361">
        <v>358</v>
      </c>
    </row>
    <row r="362" spans="1:1">
      <c r="A362">
        <v>359</v>
      </c>
    </row>
    <row r="363" spans="1:1">
      <c r="A363">
        <v>360</v>
      </c>
    </row>
    <row r="364" spans="1:1">
      <c r="A364">
        <v>361</v>
      </c>
    </row>
    <row r="365" spans="1:1">
      <c r="A365">
        <v>362</v>
      </c>
    </row>
    <row r="366" spans="1:1">
      <c r="A366">
        <v>363</v>
      </c>
    </row>
    <row r="367" spans="1:1">
      <c r="A367">
        <v>364</v>
      </c>
    </row>
    <row r="368" spans="1:1">
      <c r="A368">
        <v>365</v>
      </c>
    </row>
    <row r="369" spans="1:1">
      <c r="A369">
        <v>366</v>
      </c>
    </row>
    <row r="370" spans="1:1">
      <c r="A370">
        <v>367</v>
      </c>
    </row>
    <row r="371" spans="1:1">
      <c r="A371">
        <v>368</v>
      </c>
    </row>
    <row r="372" spans="1:1">
      <c r="A372">
        <v>369</v>
      </c>
    </row>
    <row r="373" spans="1:1">
      <c r="A373">
        <v>370</v>
      </c>
    </row>
    <row r="374" spans="1:1">
      <c r="A374">
        <v>371</v>
      </c>
    </row>
    <row r="375" spans="1:1">
      <c r="A375">
        <v>372</v>
      </c>
    </row>
    <row r="376" spans="1:1">
      <c r="A376">
        <v>373</v>
      </c>
    </row>
    <row r="377" spans="1:1">
      <c r="A377">
        <v>374</v>
      </c>
    </row>
    <row r="378" spans="1:1">
      <c r="A378">
        <v>375</v>
      </c>
    </row>
    <row r="379" spans="1:1">
      <c r="A379">
        <v>376</v>
      </c>
    </row>
    <row r="380" spans="1:1">
      <c r="A380">
        <v>377</v>
      </c>
    </row>
    <row r="381" spans="1:1">
      <c r="A381">
        <v>378</v>
      </c>
    </row>
    <row r="382" spans="1:1">
      <c r="A382">
        <v>379</v>
      </c>
    </row>
    <row r="383" spans="1:1">
      <c r="A383">
        <v>380</v>
      </c>
    </row>
    <row r="384" spans="1:1">
      <c r="A384">
        <v>381</v>
      </c>
    </row>
    <row r="385" spans="1:1">
      <c r="A385">
        <v>382</v>
      </c>
    </row>
    <row r="386" spans="1:1">
      <c r="A386">
        <v>383</v>
      </c>
    </row>
    <row r="387" spans="1:1">
      <c r="A387">
        <v>384</v>
      </c>
    </row>
    <row r="388" spans="1:1">
      <c r="A388">
        <v>385</v>
      </c>
    </row>
    <row r="389" spans="1:1">
      <c r="A389">
        <v>386</v>
      </c>
    </row>
    <row r="390" spans="1:1">
      <c r="A390">
        <v>387</v>
      </c>
    </row>
    <row r="391" spans="1:1">
      <c r="A391">
        <v>388</v>
      </c>
    </row>
    <row r="392" spans="1:1">
      <c r="A392">
        <v>389</v>
      </c>
    </row>
    <row r="393" spans="1:1">
      <c r="A393">
        <v>390</v>
      </c>
    </row>
    <row r="394" spans="1:1">
      <c r="A394">
        <v>391</v>
      </c>
    </row>
    <row r="395" spans="1:1">
      <c r="A395">
        <v>392</v>
      </c>
    </row>
    <row r="396" spans="1:1">
      <c r="A396">
        <v>393</v>
      </c>
    </row>
    <row r="397" spans="1:1">
      <c r="A397">
        <v>394</v>
      </c>
    </row>
    <row r="398" spans="1:1">
      <c r="A398">
        <v>395</v>
      </c>
    </row>
    <row r="399" spans="1:1">
      <c r="A399">
        <v>396</v>
      </c>
    </row>
    <row r="400" spans="1:1">
      <c r="A400">
        <v>397</v>
      </c>
    </row>
    <row r="401" spans="1:1">
      <c r="A401">
        <v>398</v>
      </c>
    </row>
    <row r="402" spans="1:1">
      <c r="A402">
        <v>399</v>
      </c>
    </row>
    <row r="403" spans="1:1">
      <c r="A403">
        <v>400</v>
      </c>
    </row>
    <row r="404" spans="1:1">
      <c r="A404">
        <v>401</v>
      </c>
    </row>
    <row r="405" spans="1:1">
      <c r="A405">
        <v>402</v>
      </c>
    </row>
    <row r="406" spans="1:1">
      <c r="A406">
        <v>403</v>
      </c>
    </row>
    <row r="407" spans="1:1">
      <c r="A407">
        <v>404</v>
      </c>
    </row>
    <row r="408" spans="1:1">
      <c r="A408">
        <v>405</v>
      </c>
    </row>
    <row r="409" spans="1:1">
      <c r="A409">
        <v>406</v>
      </c>
    </row>
    <row r="410" spans="1:1">
      <c r="A410">
        <v>407</v>
      </c>
    </row>
    <row r="411" spans="1:1">
      <c r="A411">
        <v>408</v>
      </c>
    </row>
    <row r="412" spans="1:1">
      <c r="A412">
        <v>409</v>
      </c>
    </row>
    <row r="413" spans="1:1">
      <c r="A413">
        <v>410</v>
      </c>
    </row>
    <row r="414" spans="1:1">
      <c r="A414">
        <v>411</v>
      </c>
    </row>
    <row r="415" spans="1:1">
      <c r="A415">
        <v>412</v>
      </c>
    </row>
    <row r="416" spans="1:1">
      <c r="A416">
        <v>413</v>
      </c>
    </row>
    <row r="417" spans="1:1">
      <c r="A417">
        <v>414</v>
      </c>
    </row>
    <row r="418" spans="1:1">
      <c r="A418">
        <v>415</v>
      </c>
    </row>
    <row r="419" spans="1:1">
      <c r="A419">
        <v>416</v>
      </c>
    </row>
    <row r="420" spans="1:1">
      <c r="A420">
        <v>417</v>
      </c>
    </row>
    <row r="421" spans="1:1">
      <c r="A421">
        <v>418</v>
      </c>
    </row>
    <row r="422" spans="1:1">
      <c r="A422">
        <v>419</v>
      </c>
    </row>
    <row r="423" spans="1:1">
      <c r="A423">
        <v>420</v>
      </c>
    </row>
    <row r="424" spans="1:1">
      <c r="A424">
        <v>421</v>
      </c>
    </row>
    <row r="425" spans="1:1">
      <c r="A425">
        <v>422</v>
      </c>
    </row>
    <row r="426" spans="1:1">
      <c r="A426">
        <v>423</v>
      </c>
    </row>
    <row r="427" spans="1:1">
      <c r="A427">
        <v>424</v>
      </c>
    </row>
    <row r="428" spans="1:1">
      <c r="A428">
        <v>425</v>
      </c>
    </row>
    <row r="429" spans="1:1">
      <c r="A429">
        <v>426</v>
      </c>
    </row>
    <row r="430" spans="1:1">
      <c r="A430">
        <v>427</v>
      </c>
    </row>
    <row r="431" spans="1:1">
      <c r="A431">
        <v>428</v>
      </c>
    </row>
    <row r="432" spans="1:1">
      <c r="A432">
        <v>429</v>
      </c>
    </row>
    <row r="433" spans="1:1">
      <c r="A433">
        <v>430</v>
      </c>
    </row>
    <row r="434" spans="1:1">
      <c r="A434">
        <v>431</v>
      </c>
    </row>
    <row r="435" spans="1:1">
      <c r="A435">
        <v>432</v>
      </c>
    </row>
    <row r="436" spans="1:1">
      <c r="A436">
        <v>433</v>
      </c>
    </row>
    <row r="437" spans="1:1">
      <c r="A437">
        <v>434</v>
      </c>
    </row>
    <row r="438" spans="1:1">
      <c r="A438">
        <v>435</v>
      </c>
    </row>
    <row r="439" spans="1:1">
      <c r="A439">
        <v>436</v>
      </c>
    </row>
    <row r="440" spans="1:1">
      <c r="A440">
        <v>437</v>
      </c>
    </row>
    <row r="441" spans="1:1">
      <c r="A441">
        <v>438</v>
      </c>
    </row>
    <row r="442" spans="1:1">
      <c r="A442">
        <v>439</v>
      </c>
    </row>
    <row r="443" spans="1:1">
      <c r="A443">
        <v>440</v>
      </c>
    </row>
    <row r="444" spans="1:1">
      <c r="A444">
        <v>441</v>
      </c>
    </row>
    <row r="445" spans="1:1">
      <c r="A445">
        <v>442</v>
      </c>
    </row>
    <row r="446" spans="1:1">
      <c r="A446">
        <v>443</v>
      </c>
    </row>
    <row r="447" spans="1:1">
      <c r="A447">
        <v>444</v>
      </c>
    </row>
    <row r="448" spans="1:1">
      <c r="A448">
        <v>445</v>
      </c>
    </row>
    <row r="449" spans="1:1">
      <c r="A449">
        <v>446</v>
      </c>
    </row>
    <row r="450" spans="1:1">
      <c r="A450">
        <v>447</v>
      </c>
    </row>
    <row r="451" spans="1:1">
      <c r="A451">
        <v>448</v>
      </c>
    </row>
    <row r="452" spans="1:1">
      <c r="A452">
        <v>449</v>
      </c>
    </row>
    <row r="453" spans="1:1">
      <c r="A453">
        <v>450</v>
      </c>
    </row>
    <row r="454" spans="1:1">
      <c r="A454">
        <v>451</v>
      </c>
    </row>
    <row r="455" spans="1:1">
      <c r="A455">
        <v>452</v>
      </c>
    </row>
    <row r="456" spans="1:1">
      <c r="A456">
        <v>453</v>
      </c>
    </row>
    <row r="457" spans="1:1">
      <c r="A457">
        <v>454</v>
      </c>
    </row>
    <row r="458" spans="1:1">
      <c r="A458">
        <v>455</v>
      </c>
    </row>
    <row r="459" spans="1:1">
      <c r="A459">
        <v>456</v>
      </c>
    </row>
    <row r="460" spans="1:1">
      <c r="A460">
        <v>457</v>
      </c>
    </row>
    <row r="461" spans="1:1">
      <c r="A461">
        <v>458</v>
      </c>
    </row>
    <row r="462" spans="1:1">
      <c r="A462">
        <v>459</v>
      </c>
    </row>
    <row r="463" spans="1:1">
      <c r="A463">
        <v>460</v>
      </c>
    </row>
    <row r="464" spans="1:1">
      <c r="A464">
        <v>461</v>
      </c>
    </row>
    <row r="465" spans="1:1">
      <c r="A465">
        <v>462</v>
      </c>
    </row>
    <row r="466" spans="1:1">
      <c r="A466">
        <v>463</v>
      </c>
    </row>
    <row r="467" spans="1:1">
      <c r="A467">
        <v>464</v>
      </c>
    </row>
    <row r="468" spans="1:1">
      <c r="A468">
        <v>465</v>
      </c>
    </row>
    <row r="469" spans="1:1">
      <c r="A469">
        <v>466</v>
      </c>
    </row>
    <row r="470" spans="1:1">
      <c r="A470">
        <v>467</v>
      </c>
    </row>
    <row r="471" spans="1:1">
      <c r="A471">
        <v>468</v>
      </c>
    </row>
    <row r="472" spans="1:1">
      <c r="A472">
        <v>469</v>
      </c>
    </row>
    <row r="473" spans="1:1">
      <c r="A473">
        <v>470</v>
      </c>
    </row>
    <row r="474" spans="1:1">
      <c r="A474">
        <v>471</v>
      </c>
    </row>
    <row r="475" spans="1:1">
      <c r="A475">
        <v>472</v>
      </c>
    </row>
    <row r="476" spans="1:1">
      <c r="A476">
        <v>473</v>
      </c>
    </row>
    <row r="477" spans="1:1">
      <c r="A477">
        <v>474</v>
      </c>
    </row>
    <row r="478" spans="1:1">
      <c r="A478">
        <v>475</v>
      </c>
    </row>
    <row r="479" spans="1:1">
      <c r="A479">
        <v>476</v>
      </c>
    </row>
    <row r="480" spans="1:1">
      <c r="A480">
        <v>477</v>
      </c>
    </row>
    <row r="481" spans="1:1">
      <c r="A481">
        <v>478</v>
      </c>
    </row>
    <row r="482" spans="1:1">
      <c r="A482">
        <v>479</v>
      </c>
    </row>
    <row r="483" spans="1:1">
      <c r="A483">
        <v>480</v>
      </c>
    </row>
    <row r="484" spans="1:1">
      <c r="A484">
        <v>481</v>
      </c>
    </row>
    <row r="485" spans="1:1">
      <c r="A485">
        <v>482</v>
      </c>
    </row>
    <row r="486" spans="1:1">
      <c r="A486">
        <v>483</v>
      </c>
    </row>
    <row r="487" spans="1:1">
      <c r="A487">
        <v>484</v>
      </c>
    </row>
    <row r="488" spans="1:1">
      <c r="A488">
        <v>485</v>
      </c>
    </row>
    <row r="489" spans="1:1">
      <c r="A489">
        <v>486</v>
      </c>
    </row>
    <row r="490" spans="1:1">
      <c r="A490">
        <v>487</v>
      </c>
    </row>
    <row r="491" spans="1:1">
      <c r="A491">
        <v>488</v>
      </c>
    </row>
    <row r="492" spans="1:1">
      <c r="A492">
        <v>489</v>
      </c>
    </row>
    <row r="493" spans="1:1">
      <c r="A493">
        <v>490</v>
      </c>
    </row>
    <row r="494" spans="1:1">
      <c r="A494">
        <v>491</v>
      </c>
    </row>
    <row r="495" spans="1:1">
      <c r="A495">
        <v>492</v>
      </c>
    </row>
    <row r="496" spans="1:1">
      <c r="A496">
        <v>493</v>
      </c>
    </row>
    <row r="497" spans="1:1">
      <c r="A497">
        <v>494</v>
      </c>
    </row>
    <row r="498" spans="1:1">
      <c r="A498">
        <v>495</v>
      </c>
    </row>
    <row r="499" spans="1:1">
      <c r="A499">
        <v>496</v>
      </c>
    </row>
    <row r="500" spans="1:1">
      <c r="A500">
        <v>497</v>
      </c>
    </row>
    <row r="501" spans="1:1">
      <c r="A501">
        <v>498</v>
      </c>
    </row>
    <row r="502" spans="1:1">
      <c r="A502">
        <v>499</v>
      </c>
    </row>
    <row r="503" spans="1:1">
      <c r="A503">
        <v>500</v>
      </c>
    </row>
    <row r="504" spans="1:1">
      <c r="A504">
        <v>501</v>
      </c>
    </row>
    <row r="505" spans="1:1">
      <c r="A505">
        <v>502</v>
      </c>
    </row>
    <row r="506" spans="1:1">
      <c r="A506">
        <v>503</v>
      </c>
    </row>
    <row r="507" spans="1:1">
      <c r="A507">
        <v>504</v>
      </c>
    </row>
    <row r="508" spans="1:1">
      <c r="A508">
        <v>505</v>
      </c>
    </row>
    <row r="509" spans="1:1">
      <c r="A509">
        <v>506</v>
      </c>
    </row>
    <row r="510" spans="1:1">
      <c r="A510">
        <v>507</v>
      </c>
    </row>
    <row r="511" spans="1:1">
      <c r="A511">
        <v>508</v>
      </c>
    </row>
    <row r="512" spans="1:1">
      <c r="A512">
        <v>509</v>
      </c>
    </row>
    <row r="513" spans="1:1">
      <c r="A513">
        <v>510</v>
      </c>
    </row>
    <row r="514" spans="1:1">
      <c r="A514">
        <v>511</v>
      </c>
    </row>
    <row r="515" spans="1:1">
      <c r="A515">
        <v>512</v>
      </c>
    </row>
    <row r="516" spans="1:1">
      <c r="A516">
        <v>513</v>
      </c>
    </row>
    <row r="517" spans="1:1">
      <c r="A517">
        <v>514</v>
      </c>
    </row>
    <row r="518" spans="1:1">
      <c r="A518">
        <v>515</v>
      </c>
    </row>
    <row r="519" spans="1:1">
      <c r="A519">
        <v>516</v>
      </c>
    </row>
    <row r="520" spans="1:1">
      <c r="A520">
        <v>517</v>
      </c>
    </row>
    <row r="521" spans="1:1">
      <c r="A521">
        <v>518</v>
      </c>
    </row>
    <row r="522" spans="1:1">
      <c r="A522">
        <v>519</v>
      </c>
    </row>
    <row r="523" spans="1:1">
      <c r="A523">
        <v>520</v>
      </c>
    </row>
    <row r="524" spans="1:1">
      <c r="A524">
        <v>521</v>
      </c>
    </row>
    <row r="525" spans="1:1">
      <c r="A525">
        <v>522</v>
      </c>
    </row>
    <row r="526" spans="1:1">
      <c r="A526">
        <v>523</v>
      </c>
    </row>
    <row r="527" spans="1:1">
      <c r="A527">
        <v>524</v>
      </c>
    </row>
    <row r="528" spans="1:1">
      <c r="A528">
        <v>525</v>
      </c>
    </row>
    <row r="529" spans="1:1">
      <c r="A529">
        <v>526</v>
      </c>
    </row>
    <row r="530" spans="1:1">
      <c r="A530">
        <v>527</v>
      </c>
    </row>
    <row r="531" spans="1:1">
      <c r="A531">
        <v>528</v>
      </c>
    </row>
    <row r="532" spans="1:1">
      <c r="A532">
        <v>529</v>
      </c>
    </row>
    <row r="533" spans="1:1">
      <c r="A533">
        <v>530</v>
      </c>
    </row>
    <row r="534" spans="1:1">
      <c r="A534">
        <v>531</v>
      </c>
    </row>
    <row r="535" spans="1:1">
      <c r="A535">
        <v>532</v>
      </c>
    </row>
    <row r="536" spans="1:1">
      <c r="A536">
        <v>533</v>
      </c>
    </row>
    <row r="537" spans="1:1">
      <c r="A537">
        <v>534</v>
      </c>
    </row>
    <row r="538" spans="1:1">
      <c r="A538">
        <v>535</v>
      </c>
    </row>
    <row r="539" spans="1:1">
      <c r="A539">
        <v>536</v>
      </c>
    </row>
    <row r="540" spans="1:1">
      <c r="A540">
        <v>537</v>
      </c>
    </row>
    <row r="541" spans="1:1">
      <c r="A541">
        <v>538</v>
      </c>
    </row>
    <row r="542" spans="1:1">
      <c r="A542">
        <v>539</v>
      </c>
    </row>
    <row r="543" spans="1:1">
      <c r="A543">
        <v>540</v>
      </c>
    </row>
    <row r="544" spans="1:1">
      <c r="A544">
        <v>541</v>
      </c>
    </row>
    <row r="545" spans="1:1">
      <c r="A545">
        <v>542</v>
      </c>
    </row>
    <row r="546" spans="1:1">
      <c r="A546">
        <v>543</v>
      </c>
    </row>
    <row r="547" spans="1:1">
      <c r="A547">
        <v>544</v>
      </c>
    </row>
    <row r="548" spans="1:1">
      <c r="A548">
        <v>545</v>
      </c>
    </row>
    <row r="549" spans="1:1">
      <c r="A549">
        <v>546</v>
      </c>
    </row>
    <row r="550" spans="1:1">
      <c r="A550">
        <v>547</v>
      </c>
    </row>
    <row r="551" spans="1:1">
      <c r="A551">
        <v>548</v>
      </c>
    </row>
    <row r="552" spans="1:1">
      <c r="A552">
        <v>549</v>
      </c>
    </row>
    <row r="553" spans="1:1">
      <c r="A553">
        <v>550</v>
      </c>
    </row>
    <row r="554" spans="1:1">
      <c r="A554">
        <v>551</v>
      </c>
    </row>
    <row r="555" spans="1:1">
      <c r="A555">
        <v>552</v>
      </c>
    </row>
    <row r="556" spans="1:1">
      <c r="A556">
        <v>553</v>
      </c>
    </row>
    <row r="557" spans="1:1">
      <c r="A557">
        <v>554</v>
      </c>
    </row>
    <row r="558" spans="1:1">
      <c r="A558">
        <v>555</v>
      </c>
    </row>
    <row r="559" spans="1:1">
      <c r="A559">
        <v>556</v>
      </c>
    </row>
    <row r="560" spans="1:1">
      <c r="A560">
        <v>557</v>
      </c>
    </row>
    <row r="561" spans="1:1">
      <c r="A561">
        <v>558</v>
      </c>
    </row>
    <row r="562" spans="1:1">
      <c r="A562">
        <v>559</v>
      </c>
    </row>
    <row r="563" spans="1:1">
      <c r="A563">
        <v>560</v>
      </c>
    </row>
    <row r="564" spans="1:1">
      <c r="A564">
        <v>561</v>
      </c>
    </row>
    <row r="565" spans="1:1">
      <c r="A565">
        <v>562</v>
      </c>
    </row>
    <row r="566" spans="1:1">
      <c r="A566">
        <v>563</v>
      </c>
    </row>
    <row r="567" spans="1:1">
      <c r="A567">
        <v>564</v>
      </c>
    </row>
    <row r="568" spans="1:1">
      <c r="A568">
        <v>565</v>
      </c>
    </row>
    <row r="569" spans="1:1">
      <c r="A569">
        <v>566</v>
      </c>
    </row>
    <row r="570" spans="1:1">
      <c r="A570">
        <v>567</v>
      </c>
    </row>
    <row r="571" spans="1:1">
      <c r="A571">
        <v>568</v>
      </c>
    </row>
    <row r="572" spans="1:1">
      <c r="A572">
        <v>569</v>
      </c>
    </row>
    <row r="573" spans="1:1">
      <c r="A573">
        <v>570</v>
      </c>
    </row>
    <row r="574" spans="1:1">
      <c r="A574">
        <v>571</v>
      </c>
    </row>
    <row r="575" spans="1:1">
      <c r="A575">
        <v>572</v>
      </c>
    </row>
    <row r="576" spans="1:1">
      <c r="A576">
        <v>573</v>
      </c>
    </row>
    <row r="577" spans="1:1">
      <c r="A577">
        <v>574</v>
      </c>
    </row>
    <row r="578" spans="1:1">
      <c r="A578">
        <v>575</v>
      </c>
    </row>
    <row r="579" spans="1:1">
      <c r="A579">
        <v>576</v>
      </c>
    </row>
    <row r="580" spans="1:1">
      <c r="A580">
        <v>577</v>
      </c>
    </row>
    <row r="581" spans="1:1">
      <c r="A581">
        <v>578</v>
      </c>
    </row>
    <row r="582" spans="1:1">
      <c r="A582">
        <v>579</v>
      </c>
    </row>
    <row r="583" spans="1:1">
      <c r="A583">
        <v>580</v>
      </c>
    </row>
    <row r="584" spans="1:1">
      <c r="A584">
        <v>581</v>
      </c>
    </row>
    <row r="585" spans="1:1">
      <c r="A585">
        <v>582</v>
      </c>
    </row>
    <row r="586" spans="1:1">
      <c r="A586">
        <v>583</v>
      </c>
    </row>
    <row r="587" spans="1:1">
      <c r="A587">
        <v>584</v>
      </c>
    </row>
    <row r="588" spans="1:1">
      <c r="A588">
        <v>585</v>
      </c>
    </row>
    <row r="589" spans="1:1">
      <c r="A589">
        <v>586</v>
      </c>
    </row>
    <row r="590" spans="1:1">
      <c r="A590">
        <v>587</v>
      </c>
    </row>
    <row r="591" spans="1:1">
      <c r="A591">
        <v>588</v>
      </c>
    </row>
    <row r="592" spans="1:1">
      <c r="A592">
        <v>589</v>
      </c>
    </row>
    <row r="593" spans="1:1">
      <c r="A593">
        <v>590</v>
      </c>
    </row>
    <row r="594" spans="1:1">
      <c r="A594">
        <v>591</v>
      </c>
    </row>
    <row r="595" spans="1:1">
      <c r="A595">
        <v>592</v>
      </c>
    </row>
    <row r="596" spans="1:1">
      <c r="A596">
        <v>593</v>
      </c>
    </row>
    <row r="597" spans="1:1">
      <c r="A597">
        <v>594</v>
      </c>
    </row>
    <row r="598" spans="1:1">
      <c r="A598">
        <v>595</v>
      </c>
    </row>
    <row r="599" spans="1:1">
      <c r="A599">
        <v>596</v>
      </c>
    </row>
    <row r="600" spans="1:1">
      <c r="A600">
        <v>597</v>
      </c>
    </row>
    <row r="601" spans="1:1">
      <c r="A601">
        <v>598</v>
      </c>
    </row>
    <row r="602" spans="1:1">
      <c r="A602">
        <v>599</v>
      </c>
    </row>
    <row r="603" spans="1:1">
      <c r="A603">
        <v>600</v>
      </c>
    </row>
    <row r="604" spans="1:1">
      <c r="A604">
        <v>601</v>
      </c>
    </row>
    <row r="605" spans="1:1">
      <c r="A605">
        <v>602</v>
      </c>
    </row>
    <row r="606" spans="1:1">
      <c r="A606">
        <v>603</v>
      </c>
    </row>
    <row r="607" spans="1:1">
      <c r="A607">
        <v>604</v>
      </c>
    </row>
    <row r="608" spans="1:1">
      <c r="A608">
        <v>605</v>
      </c>
    </row>
    <row r="609" spans="1:1">
      <c r="A609">
        <v>606</v>
      </c>
    </row>
    <row r="610" spans="1:1">
      <c r="A610">
        <v>607</v>
      </c>
    </row>
    <row r="611" spans="1:1">
      <c r="A611">
        <v>608</v>
      </c>
    </row>
    <row r="612" spans="1:1">
      <c r="A612">
        <v>609</v>
      </c>
    </row>
    <row r="613" spans="1:1">
      <c r="A613">
        <v>610</v>
      </c>
    </row>
    <row r="614" spans="1:1">
      <c r="A614">
        <v>611</v>
      </c>
    </row>
    <row r="615" spans="1:1">
      <c r="A615">
        <v>612</v>
      </c>
    </row>
    <row r="616" spans="1:1">
      <c r="A616">
        <v>613</v>
      </c>
    </row>
    <row r="617" spans="1:1">
      <c r="A617">
        <v>614</v>
      </c>
    </row>
    <row r="618" spans="1:1">
      <c r="A618">
        <v>615</v>
      </c>
    </row>
    <row r="619" spans="1:1">
      <c r="A619">
        <v>616</v>
      </c>
    </row>
    <row r="620" spans="1:1">
      <c r="A620">
        <v>617</v>
      </c>
    </row>
    <row r="621" spans="1:1">
      <c r="A621">
        <v>618</v>
      </c>
    </row>
    <row r="622" spans="1:1">
      <c r="A622">
        <v>619</v>
      </c>
    </row>
    <row r="623" spans="1:1">
      <c r="A623">
        <v>620</v>
      </c>
    </row>
    <row r="624" spans="1:1">
      <c r="A624">
        <v>621</v>
      </c>
    </row>
    <row r="625" spans="1:1">
      <c r="A625">
        <v>622</v>
      </c>
    </row>
    <row r="626" spans="1:1">
      <c r="A626">
        <v>623</v>
      </c>
    </row>
    <row r="627" spans="1:1">
      <c r="A627">
        <v>624</v>
      </c>
    </row>
    <row r="628" spans="1:1">
      <c r="A628">
        <v>625</v>
      </c>
    </row>
    <row r="629" spans="1:1">
      <c r="A629">
        <v>626</v>
      </c>
    </row>
    <row r="630" spans="1:1">
      <c r="A630">
        <v>627</v>
      </c>
    </row>
    <row r="631" spans="1:1">
      <c r="A631">
        <v>628</v>
      </c>
    </row>
    <row r="632" spans="1:1">
      <c r="A632">
        <v>629</v>
      </c>
    </row>
    <row r="633" spans="1:1">
      <c r="A633">
        <v>630</v>
      </c>
    </row>
    <row r="634" spans="1:1">
      <c r="A634">
        <v>631</v>
      </c>
    </row>
    <row r="635" spans="1:1">
      <c r="A635">
        <v>632</v>
      </c>
    </row>
    <row r="636" spans="1:1">
      <c r="A636">
        <v>633</v>
      </c>
    </row>
    <row r="637" spans="1:1">
      <c r="A637">
        <v>634</v>
      </c>
    </row>
    <row r="638" spans="1:1">
      <c r="A638">
        <v>635</v>
      </c>
    </row>
    <row r="639" spans="1:1">
      <c r="A639">
        <v>636</v>
      </c>
    </row>
    <row r="640" spans="1:1">
      <c r="A640">
        <v>637</v>
      </c>
    </row>
    <row r="641" spans="1:1">
      <c r="A641">
        <v>638</v>
      </c>
    </row>
    <row r="642" spans="1:1">
      <c r="A642">
        <v>639</v>
      </c>
    </row>
    <row r="643" spans="1:1">
      <c r="A643">
        <v>640</v>
      </c>
    </row>
    <row r="644" spans="1:1">
      <c r="A644">
        <v>641</v>
      </c>
    </row>
    <row r="645" spans="1:1">
      <c r="A645">
        <v>642</v>
      </c>
    </row>
    <row r="646" spans="1:1">
      <c r="A646">
        <v>643</v>
      </c>
    </row>
    <row r="647" spans="1:1">
      <c r="A647">
        <v>644</v>
      </c>
    </row>
    <row r="648" spans="1:1">
      <c r="A648">
        <v>645</v>
      </c>
    </row>
    <row r="649" spans="1:1">
      <c r="A649">
        <v>646</v>
      </c>
    </row>
    <row r="650" spans="1:1">
      <c r="A650">
        <v>647</v>
      </c>
    </row>
    <row r="651" spans="1:1">
      <c r="A651">
        <v>648</v>
      </c>
    </row>
    <row r="652" spans="1:1">
      <c r="A652">
        <v>649</v>
      </c>
    </row>
    <row r="653" spans="1:1">
      <c r="A653">
        <v>650</v>
      </c>
    </row>
    <row r="654" spans="1:1">
      <c r="A654">
        <v>651</v>
      </c>
    </row>
    <row r="655" spans="1:1">
      <c r="A655">
        <v>652</v>
      </c>
    </row>
    <row r="656" spans="1:1">
      <c r="A656">
        <v>653</v>
      </c>
    </row>
    <row r="657" spans="1:1">
      <c r="A657">
        <v>654</v>
      </c>
    </row>
    <row r="658" spans="1:1">
      <c r="A658">
        <v>655</v>
      </c>
    </row>
    <row r="659" spans="1:1">
      <c r="A659">
        <v>656</v>
      </c>
    </row>
    <row r="660" spans="1:1">
      <c r="A660">
        <v>657</v>
      </c>
    </row>
    <row r="661" spans="1:1">
      <c r="A661">
        <v>658</v>
      </c>
    </row>
    <row r="662" spans="1:1">
      <c r="A662">
        <v>659</v>
      </c>
    </row>
    <row r="663" spans="1:1">
      <c r="A663">
        <v>660</v>
      </c>
    </row>
    <row r="664" spans="1:1">
      <c r="A664">
        <v>661</v>
      </c>
    </row>
    <row r="665" spans="1:1">
      <c r="A665">
        <v>662</v>
      </c>
    </row>
    <row r="666" spans="1:1">
      <c r="A666">
        <v>663</v>
      </c>
    </row>
    <row r="667" spans="1:1">
      <c r="A667">
        <v>664</v>
      </c>
    </row>
    <row r="668" spans="1:1">
      <c r="A668">
        <v>665</v>
      </c>
    </row>
    <row r="669" spans="1:1">
      <c r="A669">
        <v>666</v>
      </c>
    </row>
    <row r="670" spans="1:1">
      <c r="A670">
        <v>667</v>
      </c>
    </row>
    <row r="671" spans="1:1">
      <c r="A671">
        <v>668</v>
      </c>
    </row>
    <row r="672" spans="1:1">
      <c r="A672">
        <v>669</v>
      </c>
    </row>
    <row r="673" spans="1:1">
      <c r="A673">
        <v>670</v>
      </c>
    </row>
    <row r="674" spans="1:1">
      <c r="A674">
        <v>671</v>
      </c>
    </row>
    <row r="675" spans="1:1">
      <c r="A675">
        <v>672</v>
      </c>
    </row>
    <row r="676" spans="1:1">
      <c r="A676">
        <v>673</v>
      </c>
    </row>
    <row r="677" spans="1:1">
      <c r="A677">
        <v>674</v>
      </c>
    </row>
    <row r="678" spans="1:1">
      <c r="A678">
        <v>675</v>
      </c>
    </row>
    <row r="679" spans="1:1">
      <c r="A679">
        <v>676</v>
      </c>
    </row>
    <row r="680" spans="1:1">
      <c r="A680">
        <v>677</v>
      </c>
    </row>
    <row r="681" spans="1:1">
      <c r="A681">
        <v>678</v>
      </c>
    </row>
    <row r="682" spans="1:1">
      <c r="A682">
        <v>679</v>
      </c>
    </row>
    <row r="683" spans="1:1">
      <c r="A683">
        <v>680</v>
      </c>
    </row>
    <row r="684" spans="1:1">
      <c r="A684">
        <v>681</v>
      </c>
    </row>
    <row r="685" spans="1:1">
      <c r="A685">
        <v>682</v>
      </c>
    </row>
    <row r="686" spans="1:1">
      <c r="A686">
        <v>683</v>
      </c>
    </row>
    <row r="687" spans="1:1">
      <c r="A687">
        <v>684</v>
      </c>
    </row>
    <row r="688" spans="1:1">
      <c r="A688">
        <v>685</v>
      </c>
    </row>
    <row r="689" spans="1:1">
      <c r="A689">
        <v>686</v>
      </c>
    </row>
    <row r="690" spans="1:1">
      <c r="A690">
        <v>687</v>
      </c>
    </row>
    <row r="691" spans="1:1">
      <c r="A691">
        <v>688</v>
      </c>
    </row>
    <row r="692" spans="1:1">
      <c r="A692">
        <v>689</v>
      </c>
    </row>
    <row r="693" spans="1:1">
      <c r="A693">
        <v>690</v>
      </c>
    </row>
    <row r="694" spans="1:1">
      <c r="A694">
        <v>691</v>
      </c>
    </row>
    <row r="695" spans="1:1">
      <c r="A695">
        <v>692</v>
      </c>
    </row>
    <row r="696" spans="1:1">
      <c r="A696">
        <v>693</v>
      </c>
    </row>
    <row r="697" spans="1:1">
      <c r="A697">
        <v>694</v>
      </c>
    </row>
    <row r="698" spans="1:1">
      <c r="A698">
        <v>695</v>
      </c>
    </row>
    <row r="699" spans="1:1">
      <c r="A699">
        <v>696</v>
      </c>
    </row>
    <row r="700" spans="1:1">
      <c r="A700">
        <v>697</v>
      </c>
    </row>
    <row r="701" spans="1:1">
      <c r="A701">
        <v>698</v>
      </c>
    </row>
    <row r="702" spans="1:1">
      <c r="A702">
        <v>699</v>
      </c>
    </row>
    <row r="703" spans="1:1">
      <c r="A703">
        <v>700</v>
      </c>
    </row>
    <row r="704" spans="1:1">
      <c r="A704">
        <v>701</v>
      </c>
    </row>
    <row r="705" spans="1:1">
      <c r="A705">
        <v>702</v>
      </c>
    </row>
    <row r="706" spans="1:1">
      <c r="A706">
        <v>703</v>
      </c>
    </row>
    <row r="707" spans="1:1">
      <c r="A707">
        <v>704</v>
      </c>
    </row>
    <row r="708" spans="1:1">
      <c r="A708">
        <v>705</v>
      </c>
    </row>
    <row r="709" spans="1:1">
      <c r="A709">
        <v>706</v>
      </c>
    </row>
    <row r="710" spans="1:1">
      <c r="A710">
        <v>707</v>
      </c>
    </row>
    <row r="711" spans="1:1">
      <c r="A711">
        <v>708</v>
      </c>
    </row>
    <row r="712" spans="1:1">
      <c r="A712">
        <v>709</v>
      </c>
    </row>
    <row r="713" spans="1:1">
      <c r="A713">
        <v>710</v>
      </c>
    </row>
    <row r="714" spans="1:1">
      <c r="A714">
        <v>711</v>
      </c>
    </row>
    <row r="715" spans="1:1">
      <c r="A715">
        <v>712</v>
      </c>
    </row>
    <row r="716" spans="1:1">
      <c r="A716">
        <v>713</v>
      </c>
    </row>
    <row r="717" spans="1:1">
      <c r="A717">
        <v>714</v>
      </c>
    </row>
    <row r="718" spans="1:1">
      <c r="A718">
        <v>715</v>
      </c>
    </row>
    <row r="719" spans="1:1">
      <c r="A719">
        <v>716</v>
      </c>
    </row>
    <row r="720" spans="1:1">
      <c r="A720">
        <v>717</v>
      </c>
    </row>
    <row r="721" spans="1:1">
      <c r="A721">
        <v>718</v>
      </c>
    </row>
    <row r="722" spans="1:1">
      <c r="A722">
        <v>719</v>
      </c>
    </row>
    <row r="723" spans="1:1">
      <c r="A723">
        <v>720</v>
      </c>
    </row>
    <row r="724" spans="1:1">
      <c r="A724">
        <v>721</v>
      </c>
    </row>
    <row r="725" spans="1:1">
      <c r="A725">
        <v>722</v>
      </c>
    </row>
    <row r="726" spans="1:1">
      <c r="A726">
        <v>723</v>
      </c>
    </row>
    <row r="727" spans="1:1">
      <c r="A727">
        <v>724</v>
      </c>
    </row>
    <row r="728" spans="1:1">
      <c r="A728">
        <v>725</v>
      </c>
    </row>
    <row r="729" spans="1:1">
      <c r="A729">
        <v>726</v>
      </c>
    </row>
    <row r="730" spans="1:1">
      <c r="A730">
        <v>727</v>
      </c>
    </row>
    <row r="731" spans="1:1">
      <c r="A731">
        <v>728</v>
      </c>
    </row>
    <row r="732" spans="1:1">
      <c r="A732">
        <v>729</v>
      </c>
    </row>
    <row r="733" spans="1:1">
      <c r="A733">
        <v>730</v>
      </c>
    </row>
    <row r="734" spans="1:1">
      <c r="A734">
        <v>731</v>
      </c>
    </row>
    <row r="735" spans="1:1">
      <c r="A735">
        <v>732</v>
      </c>
    </row>
    <row r="736" spans="1:1">
      <c r="A736">
        <v>733</v>
      </c>
    </row>
    <row r="737" spans="1:1">
      <c r="A737">
        <v>734</v>
      </c>
    </row>
    <row r="738" spans="1:1">
      <c r="A738">
        <v>735</v>
      </c>
    </row>
    <row r="739" spans="1:1">
      <c r="A739">
        <v>736</v>
      </c>
    </row>
    <row r="740" spans="1:1">
      <c r="A740">
        <v>737</v>
      </c>
    </row>
    <row r="741" spans="1:1">
      <c r="A741">
        <v>738</v>
      </c>
    </row>
    <row r="742" spans="1:1">
      <c r="A742">
        <v>739</v>
      </c>
    </row>
    <row r="743" spans="1:1">
      <c r="A743">
        <v>740</v>
      </c>
    </row>
    <row r="744" spans="1:1">
      <c r="A744">
        <v>741</v>
      </c>
    </row>
    <row r="745" spans="1:1">
      <c r="A745">
        <v>742</v>
      </c>
    </row>
    <row r="746" spans="1:1">
      <c r="A746">
        <v>743</v>
      </c>
    </row>
    <row r="747" spans="1:1">
      <c r="A747">
        <v>744</v>
      </c>
    </row>
    <row r="748" spans="1:1">
      <c r="A748">
        <v>745</v>
      </c>
    </row>
    <row r="749" spans="1:1">
      <c r="A749">
        <v>746</v>
      </c>
    </row>
    <row r="750" spans="1:1">
      <c r="A750">
        <v>747</v>
      </c>
    </row>
    <row r="751" spans="1:1">
      <c r="A751">
        <v>748</v>
      </c>
    </row>
    <row r="752" spans="1:1">
      <c r="A752">
        <v>749</v>
      </c>
    </row>
    <row r="753" spans="1:1">
      <c r="A753">
        <v>750</v>
      </c>
    </row>
    <row r="754" spans="1:1">
      <c r="A754">
        <v>751</v>
      </c>
    </row>
    <row r="755" spans="1:1">
      <c r="A755">
        <v>752</v>
      </c>
    </row>
    <row r="756" spans="1:1">
      <c r="A756">
        <v>753</v>
      </c>
    </row>
    <row r="757" spans="1:1">
      <c r="A757">
        <v>754</v>
      </c>
    </row>
    <row r="758" spans="1:1">
      <c r="A758">
        <v>755</v>
      </c>
    </row>
    <row r="759" spans="1:1">
      <c r="A759">
        <v>756</v>
      </c>
    </row>
    <row r="760" spans="1:1">
      <c r="A760">
        <v>757</v>
      </c>
    </row>
    <row r="761" spans="1:1">
      <c r="A761">
        <v>758</v>
      </c>
    </row>
    <row r="762" spans="1:1">
      <c r="A762">
        <v>759</v>
      </c>
    </row>
    <row r="763" spans="1:1">
      <c r="A763">
        <v>760</v>
      </c>
    </row>
    <row r="764" spans="1:1">
      <c r="A764">
        <v>761</v>
      </c>
    </row>
    <row r="765" spans="1:1">
      <c r="A765">
        <v>762</v>
      </c>
    </row>
    <row r="766" spans="1:1">
      <c r="A766">
        <v>763</v>
      </c>
    </row>
    <row r="767" spans="1:1">
      <c r="A767">
        <v>764</v>
      </c>
    </row>
    <row r="768" spans="1:1">
      <c r="A768">
        <v>765</v>
      </c>
    </row>
    <row r="769" spans="1:1">
      <c r="A769">
        <v>766</v>
      </c>
    </row>
    <row r="770" spans="1:1">
      <c r="A770">
        <v>767</v>
      </c>
    </row>
    <row r="771" spans="1:1">
      <c r="A771">
        <v>768</v>
      </c>
    </row>
    <row r="772" spans="1:1">
      <c r="A772">
        <v>769</v>
      </c>
    </row>
    <row r="773" spans="1:1">
      <c r="A773">
        <v>770</v>
      </c>
    </row>
    <row r="774" spans="1:1">
      <c r="A774">
        <v>771</v>
      </c>
    </row>
    <row r="775" spans="1:1">
      <c r="A775">
        <v>772</v>
      </c>
    </row>
    <row r="776" spans="1:1">
      <c r="A776">
        <v>773</v>
      </c>
    </row>
    <row r="777" spans="1:1">
      <c r="A777">
        <v>774</v>
      </c>
    </row>
    <row r="778" spans="1:1">
      <c r="A778">
        <v>775</v>
      </c>
    </row>
    <row r="779" spans="1:1">
      <c r="A779">
        <v>776</v>
      </c>
    </row>
    <row r="780" spans="1:1">
      <c r="A780">
        <v>777</v>
      </c>
    </row>
    <row r="781" spans="1:1">
      <c r="A781">
        <v>778</v>
      </c>
    </row>
    <row r="782" spans="1:1">
      <c r="A782">
        <v>779</v>
      </c>
    </row>
    <row r="783" spans="1:1">
      <c r="A783">
        <v>780</v>
      </c>
    </row>
    <row r="784" spans="1:1">
      <c r="A784">
        <v>781</v>
      </c>
    </row>
    <row r="785" spans="1:1">
      <c r="A785">
        <v>782</v>
      </c>
    </row>
    <row r="786" spans="1:1">
      <c r="A786">
        <v>783</v>
      </c>
    </row>
    <row r="787" spans="1:1">
      <c r="A787">
        <v>784</v>
      </c>
    </row>
    <row r="788" spans="1:1">
      <c r="A788">
        <v>785</v>
      </c>
    </row>
    <row r="789" spans="1:1">
      <c r="A789">
        <v>786</v>
      </c>
    </row>
    <row r="790" spans="1:1">
      <c r="A790">
        <v>787</v>
      </c>
    </row>
    <row r="791" spans="1:1">
      <c r="A791">
        <v>788</v>
      </c>
    </row>
    <row r="792" spans="1:1">
      <c r="A792">
        <v>789</v>
      </c>
    </row>
    <row r="793" spans="1:1">
      <c r="A793">
        <v>790</v>
      </c>
    </row>
    <row r="794" spans="1:1">
      <c r="A794">
        <v>791</v>
      </c>
    </row>
    <row r="795" spans="1:1">
      <c r="A795">
        <v>792</v>
      </c>
    </row>
    <row r="796" spans="1:1">
      <c r="A796">
        <v>793</v>
      </c>
    </row>
    <row r="797" spans="1:1">
      <c r="A797">
        <v>794</v>
      </c>
    </row>
    <row r="798" spans="1:1">
      <c r="A798">
        <v>795</v>
      </c>
    </row>
    <row r="799" spans="1:1">
      <c r="A799">
        <v>796</v>
      </c>
    </row>
    <row r="800" spans="1:1">
      <c r="A800">
        <v>797</v>
      </c>
    </row>
    <row r="801" spans="1:1">
      <c r="A801">
        <v>798</v>
      </c>
    </row>
    <row r="802" spans="1:1">
      <c r="A802">
        <v>799</v>
      </c>
    </row>
    <row r="803" spans="1:1">
      <c r="A803">
        <v>800</v>
      </c>
    </row>
    <row r="804" spans="1:1">
      <c r="A804">
        <v>801</v>
      </c>
    </row>
    <row r="805" spans="1:1">
      <c r="A805">
        <v>802</v>
      </c>
    </row>
    <row r="806" spans="1:1">
      <c r="A806">
        <v>803</v>
      </c>
    </row>
    <row r="807" spans="1:1">
      <c r="A807">
        <v>804</v>
      </c>
    </row>
    <row r="808" spans="1:1">
      <c r="A808">
        <v>805</v>
      </c>
    </row>
    <row r="809" spans="1:1">
      <c r="A809">
        <v>806</v>
      </c>
    </row>
    <row r="810" spans="1:1">
      <c r="A810">
        <v>807</v>
      </c>
    </row>
    <row r="811" spans="1:1">
      <c r="A811">
        <v>808</v>
      </c>
    </row>
    <row r="812" spans="1:1">
      <c r="A812">
        <v>809</v>
      </c>
    </row>
    <row r="813" spans="1:1">
      <c r="A813">
        <v>810</v>
      </c>
    </row>
    <row r="814" spans="1:1">
      <c r="A814">
        <v>811</v>
      </c>
    </row>
    <row r="815" spans="1:1">
      <c r="A815">
        <v>812</v>
      </c>
    </row>
    <row r="816" spans="1:1">
      <c r="A816">
        <v>813</v>
      </c>
    </row>
    <row r="817" spans="1:1">
      <c r="A817">
        <v>814</v>
      </c>
    </row>
    <row r="818" spans="1:1">
      <c r="A818">
        <v>815</v>
      </c>
    </row>
    <row r="819" spans="1:1">
      <c r="A819">
        <v>816</v>
      </c>
    </row>
    <row r="820" spans="1:1">
      <c r="A820">
        <v>817</v>
      </c>
    </row>
    <row r="821" spans="1:1">
      <c r="A821">
        <v>818</v>
      </c>
    </row>
    <row r="822" spans="1:1">
      <c r="A822">
        <v>819</v>
      </c>
    </row>
    <row r="823" spans="1:1">
      <c r="A823">
        <v>820</v>
      </c>
    </row>
    <row r="824" spans="1:1">
      <c r="A824">
        <v>821</v>
      </c>
    </row>
    <row r="825" spans="1:1">
      <c r="A825">
        <v>822</v>
      </c>
    </row>
    <row r="826" spans="1:1">
      <c r="A826">
        <v>823</v>
      </c>
    </row>
    <row r="827" spans="1:1">
      <c r="A827">
        <v>824</v>
      </c>
    </row>
    <row r="828" spans="1:1">
      <c r="A828">
        <v>825</v>
      </c>
    </row>
    <row r="829" spans="1:1">
      <c r="A829">
        <v>826</v>
      </c>
    </row>
    <row r="830" spans="1:1">
      <c r="A830">
        <v>827</v>
      </c>
    </row>
    <row r="831" spans="1:1">
      <c r="A831">
        <v>828</v>
      </c>
    </row>
    <row r="832" spans="1:1">
      <c r="A832">
        <v>829</v>
      </c>
    </row>
    <row r="833" spans="1:1">
      <c r="A833">
        <v>830</v>
      </c>
    </row>
    <row r="834" spans="1:1">
      <c r="A834">
        <v>831</v>
      </c>
    </row>
    <row r="835" spans="1:1">
      <c r="A835">
        <v>832</v>
      </c>
    </row>
    <row r="836" spans="1:1">
      <c r="A836">
        <v>833</v>
      </c>
    </row>
    <row r="837" spans="1:1">
      <c r="A837">
        <v>834</v>
      </c>
    </row>
    <row r="838" spans="1:1">
      <c r="A838">
        <v>835</v>
      </c>
    </row>
    <row r="839" spans="1:1">
      <c r="A839">
        <v>836</v>
      </c>
    </row>
    <row r="840" spans="1:1">
      <c r="A840">
        <v>837</v>
      </c>
    </row>
    <row r="841" spans="1:1">
      <c r="A841">
        <v>838</v>
      </c>
    </row>
    <row r="842" spans="1:1">
      <c r="A842">
        <v>839</v>
      </c>
    </row>
    <row r="843" spans="1:1">
      <c r="A843">
        <v>840</v>
      </c>
    </row>
    <row r="844" spans="1:1">
      <c r="A844">
        <v>841</v>
      </c>
    </row>
    <row r="845" spans="1:1">
      <c r="A845">
        <v>842</v>
      </c>
    </row>
    <row r="846" spans="1:1">
      <c r="A846">
        <v>843</v>
      </c>
    </row>
    <row r="847" spans="1:1">
      <c r="A847">
        <v>844</v>
      </c>
    </row>
    <row r="848" spans="1:1">
      <c r="A848">
        <v>845</v>
      </c>
    </row>
    <row r="849" spans="1:1">
      <c r="A849">
        <v>846</v>
      </c>
    </row>
    <row r="850" spans="1:1">
      <c r="A850">
        <v>847</v>
      </c>
    </row>
    <row r="851" spans="1:1">
      <c r="A851">
        <v>848</v>
      </c>
    </row>
    <row r="852" spans="1:1">
      <c r="A852">
        <v>849</v>
      </c>
    </row>
    <row r="853" spans="1:1">
      <c r="A853">
        <v>850</v>
      </c>
    </row>
    <row r="854" spans="1:1">
      <c r="A854">
        <v>851</v>
      </c>
    </row>
    <row r="855" spans="1:1">
      <c r="A855">
        <v>852</v>
      </c>
    </row>
    <row r="856" spans="1:1">
      <c r="A856">
        <v>853</v>
      </c>
    </row>
    <row r="857" spans="1:1">
      <c r="A857">
        <v>854</v>
      </c>
    </row>
    <row r="858" spans="1:1">
      <c r="A858">
        <v>855</v>
      </c>
    </row>
    <row r="859" spans="1:1">
      <c r="A859">
        <v>856</v>
      </c>
    </row>
    <row r="860" spans="1:1">
      <c r="A860">
        <v>857</v>
      </c>
    </row>
    <row r="861" spans="1:1">
      <c r="A861">
        <v>858</v>
      </c>
    </row>
    <row r="862" spans="1:1">
      <c r="A862">
        <v>859</v>
      </c>
    </row>
    <row r="863" spans="1:1">
      <c r="A863">
        <v>860</v>
      </c>
    </row>
    <row r="864" spans="1:1">
      <c r="A864">
        <v>861</v>
      </c>
    </row>
    <row r="865" spans="1:1">
      <c r="A865">
        <v>862</v>
      </c>
    </row>
    <row r="866" spans="1:1">
      <c r="A866">
        <v>863</v>
      </c>
    </row>
    <row r="867" spans="1:1">
      <c r="A867">
        <v>864</v>
      </c>
    </row>
    <row r="868" spans="1:1">
      <c r="A868">
        <v>865</v>
      </c>
    </row>
    <row r="869" spans="1:1">
      <c r="A869">
        <v>866</v>
      </c>
    </row>
    <row r="870" spans="1:1">
      <c r="A870">
        <v>867</v>
      </c>
    </row>
    <row r="871" spans="1:1">
      <c r="A871">
        <v>868</v>
      </c>
    </row>
    <row r="872" spans="1:1">
      <c r="A872">
        <v>869</v>
      </c>
    </row>
    <row r="873" spans="1:1">
      <c r="A873">
        <v>870</v>
      </c>
    </row>
    <row r="874" spans="1:1">
      <c r="A874">
        <v>871</v>
      </c>
    </row>
    <row r="875" spans="1:1">
      <c r="A875">
        <v>872</v>
      </c>
    </row>
    <row r="876" spans="1:1">
      <c r="A876">
        <v>873</v>
      </c>
    </row>
    <row r="877" spans="1:1">
      <c r="A877">
        <v>874</v>
      </c>
    </row>
    <row r="878" spans="1:1">
      <c r="A878">
        <v>875</v>
      </c>
    </row>
    <row r="879" spans="1:1">
      <c r="A879">
        <v>876</v>
      </c>
    </row>
    <row r="880" spans="1:1">
      <c r="A880">
        <v>877</v>
      </c>
    </row>
    <row r="881" spans="1:1">
      <c r="A881">
        <v>878</v>
      </c>
    </row>
    <row r="882" spans="1:1">
      <c r="A882">
        <v>879</v>
      </c>
    </row>
    <row r="883" spans="1:1">
      <c r="A883">
        <v>880</v>
      </c>
    </row>
    <row r="884" spans="1:1">
      <c r="A884">
        <v>881</v>
      </c>
    </row>
    <row r="885" spans="1:1">
      <c r="A885">
        <v>882</v>
      </c>
    </row>
    <row r="886" spans="1:1">
      <c r="A886">
        <v>883</v>
      </c>
    </row>
    <row r="887" spans="1:1">
      <c r="A887">
        <v>884</v>
      </c>
    </row>
    <row r="888" spans="1:1">
      <c r="A888">
        <v>885</v>
      </c>
    </row>
    <row r="889" spans="1:1">
      <c r="A889">
        <v>886</v>
      </c>
    </row>
    <row r="890" spans="1:1">
      <c r="A890">
        <v>887</v>
      </c>
    </row>
    <row r="891" spans="1:1">
      <c r="A891">
        <v>888</v>
      </c>
    </row>
    <row r="892" spans="1:1">
      <c r="A892">
        <v>889</v>
      </c>
    </row>
    <row r="893" spans="1:1">
      <c r="A893">
        <v>890</v>
      </c>
    </row>
    <row r="894" spans="1:1">
      <c r="A894">
        <v>891</v>
      </c>
    </row>
    <row r="895" spans="1:1">
      <c r="A895">
        <v>892</v>
      </c>
    </row>
    <row r="896" spans="1:1">
      <c r="A896">
        <v>893</v>
      </c>
    </row>
    <row r="897" spans="1:1">
      <c r="A897">
        <v>894</v>
      </c>
    </row>
    <row r="898" spans="1:1">
      <c r="A898">
        <v>895</v>
      </c>
    </row>
    <row r="899" spans="1:1">
      <c r="A899">
        <v>896</v>
      </c>
    </row>
    <row r="900" spans="1:1">
      <c r="A900">
        <v>897</v>
      </c>
    </row>
    <row r="901" spans="1:1">
      <c r="A901">
        <v>898</v>
      </c>
    </row>
    <row r="902" spans="1:1">
      <c r="A902">
        <v>899</v>
      </c>
    </row>
    <row r="903" spans="1:1">
      <c r="A903">
        <v>900</v>
      </c>
    </row>
    <row r="904" spans="1:1">
      <c r="A904">
        <v>901</v>
      </c>
    </row>
    <row r="905" spans="1:1">
      <c r="A905">
        <v>902</v>
      </c>
    </row>
    <row r="906" spans="1:1">
      <c r="A906">
        <v>903</v>
      </c>
    </row>
    <row r="907" spans="1:1">
      <c r="A907">
        <v>904</v>
      </c>
    </row>
    <row r="908" spans="1:1">
      <c r="A908">
        <v>905</v>
      </c>
    </row>
    <row r="909" spans="1:1">
      <c r="A909">
        <v>906</v>
      </c>
    </row>
    <row r="910" spans="1:1">
      <c r="A910">
        <v>907</v>
      </c>
    </row>
    <row r="911" spans="1:1">
      <c r="A911">
        <v>908</v>
      </c>
    </row>
    <row r="912" spans="1:1">
      <c r="A912">
        <v>909</v>
      </c>
    </row>
    <row r="913" spans="1:1">
      <c r="A913">
        <v>910</v>
      </c>
    </row>
    <row r="914" spans="1:1">
      <c r="A914">
        <v>911</v>
      </c>
    </row>
    <row r="915" spans="1:1">
      <c r="A915">
        <v>912</v>
      </c>
    </row>
    <row r="916" spans="1:1">
      <c r="A916">
        <v>913</v>
      </c>
    </row>
    <row r="917" spans="1:1">
      <c r="A917">
        <v>914</v>
      </c>
    </row>
    <row r="918" spans="1:1">
      <c r="A918">
        <v>915</v>
      </c>
    </row>
    <row r="919" spans="1:1">
      <c r="A919">
        <v>916</v>
      </c>
    </row>
    <row r="920" spans="1:1">
      <c r="A920">
        <v>917</v>
      </c>
    </row>
    <row r="921" spans="1:1">
      <c r="A921">
        <v>918</v>
      </c>
    </row>
    <row r="922" spans="1:1">
      <c r="A922">
        <v>919</v>
      </c>
    </row>
    <row r="923" spans="1:1">
      <c r="A923">
        <v>920</v>
      </c>
    </row>
    <row r="924" spans="1:1">
      <c r="A924">
        <v>921</v>
      </c>
    </row>
    <row r="925" spans="1:1">
      <c r="A925">
        <v>922</v>
      </c>
    </row>
    <row r="926" spans="1:1">
      <c r="A926">
        <v>923</v>
      </c>
    </row>
    <row r="927" spans="1:1">
      <c r="A927">
        <v>924</v>
      </c>
    </row>
    <row r="928" spans="1:1">
      <c r="A928">
        <v>925</v>
      </c>
    </row>
    <row r="929" spans="1:1">
      <c r="A929">
        <v>926</v>
      </c>
    </row>
    <row r="930" spans="1:1">
      <c r="A930">
        <v>927</v>
      </c>
    </row>
    <row r="931" spans="1:1">
      <c r="A931">
        <v>928</v>
      </c>
    </row>
    <row r="932" spans="1:1">
      <c r="A932">
        <v>929</v>
      </c>
    </row>
    <row r="933" spans="1:1">
      <c r="A933">
        <v>930</v>
      </c>
    </row>
    <row r="934" spans="1:1">
      <c r="A934">
        <v>931</v>
      </c>
    </row>
    <row r="935" spans="1:1">
      <c r="A935">
        <v>932</v>
      </c>
    </row>
    <row r="936" spans="1:1">
      <c r="A936">
        <v>933</v>
      </c>
    </row>
    <row r="937" spans="1:1">
      <c r="A937">
        <v>934</v>
      </c>
    </row>
    <row r="938" spans="1:1">
      <c r="A938">
        <v>935</v>
      </c>
    </row>
    <row r="939" spans="1:1">
      <c r="A939">
        <v>936</v>
      </c>
    </row>
    <row r="940" spans="1:1">
      <c r="A940">
        <v>937</v>
      </c>
    </row>
    <row r="941" spans="1:1">
      <c r="A941">
        <v>938</v>
      </c>
    </row>
    <row r="942" spans="1:1">
      <c r="A942">
        <v>939</v>
      </c>
    </row>
    <row r="943" spans="1:1">
      <c r="A943">
        <v>940</v>
      </c>
    </row>
    <row r="944" spans="1:1">
      <c r="A944">
        <v>941</v>
      </c>
    </row>
    <row r="945" spans="1:1">
      <c r="A945">
        <v>942</v>
      </c>
    </row>
    <row r="946" spans="1:1">
      <c r="A946">
        <v>943</v>
      </c>
    </row>
    <row r="947" spans="1:1">
      <c r="A947">
        <v>944</v>
      </c>
    </row>
    <row r="948" spans="1:1">
      <c r="A948">
        <v>945</v>
      </c>
    </row>
    <row r="949" spans="1:1">
      <c r="A949">
        <v>946</v>
      </c>
    </row>
    <row r="950" spans="1:1">
      <c r="A950">
        <v>947</v>
      </c>
    </row>
    <row r="951" spans="1:1">
      <c r="A951">
        <v>948</v>
      </c>
    </row>
    <row r="952" spans="1:1">
      <c r="A952">
        <v>949</v>
      </c>
    </row>
    <row r="953" spans="1:1">
      <c r="A953">
        <v>950</v>
      </c>
    </row>
    <row r="954" spans="1:1">
      <c r="A954">
        <v>951</v>
      </c>
    </row>
    <row r="955" spans="1:1">
      <c r="A955">
        <v>952</v>
      </c>
    </row>
    <row r="956" spans="1:1">
      <c r="A956">
        <v>953</v>
      </c>
    </row>
    <row r="957" spans="1:1">
      <c r="A957">
        <v>954</v>
      </c>
    </row>
    <row r="958" spans="1:1">
      <c r="A958">
        <v>955</v>
      </c>
    </row>
    <row r="959" spans="1:1">
      <c r="A959">
        <v>956</v>
      </c>
    </row>
    <row r="960" spans="1:1">
      <c r="A960">
        <v>957</v>
      </c>
    </row>
    <row r="961" spans="1:1">
      <c r="A961">
        <v>958</v>
      </c>
    </row>
    <row r="962" spans="1:1">
      <c r="A962">
        <v>959</v>
      </c>
    </row>
    <row r="963" spans="1:1">
      <c r="A963">
        <v>960</v>
      </c>
    </row>
    <row r="964" spans="1:1">
      <c r="A964">
        <v>961</v>
      </c>
    </row>
    <row r="965" spans="1:1">
      <c r="A965">
        <v>962</v>
      </c>
    </row>
    <row r="966" spans="1:1">
      <c r="A966">
        <v>963</v>
      </c>
    </row>
    <row r="967" spans="1:1">
      <c r="A967">
        <v>964</v>
      </c>
    </row>
    <row r="968" spans="1:1">
      <c r="A968">
        <v>965</v>
      </c>
    </row>
    <row r="969" spans="1:1">
      <c r="A969">
        <v>966</v>
      </c>
    </row>
    <row r="970" spans="1:1">
      <c r="A970">
        <v>967</v>
      </c>
    </row>
    <row r="971" spans="1:1">
      <c r="A971">
        <v>968</v>
      </c>
    </row>
    <row r="972" spans="1:1">
      <c r="A972">
        <v>969</v>
      </c>
    </row>
    <row r="973" spans="1:1">
      <c r="A973">
        <v>970</v>
      </c>
    </row>
    <row r="974" spans="1:1">
      <c r="A974">
        <v>971</v>
      </c>
    </row>
    <row r="975" spans="1:1">
      <c r="A975">
        <v>972</v>
      </c>
    </row>
    <row r="976" spans="1:1">
      <c r="A976">
        <v>973</v>
      </c>
    </row>
    <row r="977" spans="1:1">
      <c r="A977">
        <v>974</v>
      </c>
    </row>
    <row r="978" spans="1:1">
      <c r="A978">
        <v>975</v>
      </c>
    </row>
    <row r="979" spans="1:1">
      <c r="A979">
        <v>976</v>
      </c>
    </row>
    <row r="980" spans="1:1">
      <c r="A980">
        <v>977</v>
      </c>
    </row>
    <row r="981" spans="1:1">
      <c r="A981">
        <v>978</v>
      </c>
    </row>
    <row r="982" spans="1:1">
      <c r="A982">
        <v>979</v>
      </c>
    </row>
    <row r="983" spans="1:1">
      <c r="A983">
        <v>980</v>
      </c>
    </row>
    <row r="984" spans="1:1">
      <c r="A984">
        <v>981</v>
      </c>
    </row>
    <row r="985" spans="1:1">
      <c r="A985">
        <v>982</v>
      </c>
    </row>
    <row r="986" spans="1:1">
      <c r="A986">
        <v>983</v>
      </c>
    </row>
    <row r="987" spans="1:1">
      <c r="A987">
        <v>984</v>
      </c>
    </row>
    <row r="988" spans="1:1">
      <c r="A988">
        <v>985</v>
      </c>
    </row>
    <row r="989" spans="1:1">
      <c r="A989">
        <v>986</v>
      </c>
    </row>
    <row r="990" spans="1:1">
      <c r="A990">
        <v>987</v>
      </c>
    </row>
    <row r="991" spans="1:1">
      <c r="A991">
        <v>988</v>
      </c>
    </row>
    <row r="992" spans="1:1">
      <c r="A992">
        <v>989</v>
      </c>
    </row>
    <row r="993" spans="1:1">
      <c r="A993">
        <v>990</v>
      </c>
    </row>
    <row r="994" spans="1:1">
      <c r="A994">
        <v>991</v>
      </c>
    </row>
    <row r="995" spans="1:1">
      <c r="A995">
        <v>992</v>
      </c>
    </row>
    <row r="996" spans="1:1">
      <c r="A996">
        <v>993</v>
      </c>
    </row>
    <row r="997" spans="1:1">
      <c r="A997">
        <v>994</v>
      </c>
    </row>
    <row r="998" spans="1:1">
      <c r="A998">
        <v>995</v>
      </c>
    </row>
    <row r="999" spans="1:1">
      <c r="A999">
        <v>996</v>
      </c>
    </row>
    <row r="1000" spans="1:1">
      <c r="A1000">
        <v>997</v>
      </c>
    </row>
    <row r="1001" spans="1:1">
      <c r="A1001">
        <v>998</v>
      </c>
    </row>
    <row r="1002" spans="1:1">
      <c r="A1002">
        <v>999</v>
      </c>
    </row>
    <row r="1003" spans="1:1">
      <c r="A1003">
        <v>1000</v>
      </c>
    </row>
    <row r="1004" spans="1:1">
      <c r="A1004">
        <v>1001</v>
      </c>
    </row>
    <row r="1005" spans="1:1">
      <c r="A1005">
        <v>1002</v>
      </c>
    </row>
    <row r="1006" spans="1:1">
      <c r="A1006">
        <v>1003</v>
      </c>
    </row>
    <row r="1007" spans="1:1">
      <c r="A1007">
        <v>1004</v>
      </c>
    </row>
    <row r="1008" spans="1:1">
      <c r="A1008">
        <v>1005</v>
      </c>
    </row>
    <row r="1009" spans="1:1">
      <c r="A1009">
        <v>1006</v>
      </c>
    </row>
    <row r="1010" spans="1:1">
      <c r="A1010">
        <v>1007</v>
      </c>
    </row>
    <row r="1011" spans="1:1">
      <c r="A1011">
        <v>1008</v>
      </c>
    </row>
    <row r="1012" spans="1:1">
      <c r="A1012">
        <v>1009</v>
      </c>
    </row>
    <row r="1013" spans="1:1">
      <c r="A1013">
        <v>1010</v>
      </c>
    </row>
    <row r="1014" spans="1:1">
      <c r="A1014">
        <v>1011</v>
      </c>
    </row>
    <row r="1015" spans="1:1">
      <c r="A1015">
        <v>1012</v>
      </c>
    </row>
    <row r="1016" spans="1:1">
      <c r="A1016">
        <v>1013</v>
      </c>
    </row>
    <row r="1017" spans="1:1">
      <c r="A1017">
        <v>1014</v>
      </c>
    </row>
    <row r="1018" spans="1:1">
      <c r="A1018">
        <v>1015</v>
      </c>
    </row>
    <row r="1019" spans="1:1">
      <c r="A1019">
        <v>1016</v>
      </c>
    </row>
    <row r="1020" spans="1:1">
      <c r="A1020">
        <v>1017</v>
      </c>
    </row>
    <row r="1021" spans="1:1">
      <c r="A1021">
        <v>1018</v>
      </c>
    </row>
    <row r="1022" spans="1:1">
      <c r="A1022">
        <v>1019</v>
      </c>
    </row>
    <row r="1023" spans="1:1">
      <c r="A1023">
        <v>1020</v>
      </c>
    </row>
    <row r="1024" spans="1:1">
      <c r="A1024">
        <v>1021</v>
      </c>
    </row>
    <row r="1025" spans="1:1">
      <c r="A1025">
        <v>1022</v>
      </c>
    </row>
    <row r="1026" spans="1:1">
      <c r="A1026">
        <v>1023</v>
      </c>
    </row>
    <row r="1027" spans="1:1">
      <c r="A1027">
        <v>1024</v>
      </c>
    </row>
    <row r="1028" spans="1:1">
      <c r="A1028">
        <v>1025</v>
      </c>
    </row>
    <row r="1029" spans="1:1">
      <c r="A1029">
        <v>1026</v>
      </c>
    </row>
    <row r="1030" spans="1:1">
      <c r="A1030">
        <v>1027</v>
      </c>
    </row>
    <row r="1031" spans="1:1">
      <c r="A1031">
        <v>1028</v>
      </c>
    </row>
    <row r="1032" spans="1:1">
      <c r="A1032">
        <v>1029</v>
      </c>
    </row>
    <row r="1033" spans="1:1">
      <c r="A1033">
        <v>1030</v>
      </c>
    </row>
    <row r="1034" spans="1:1">
      <c r="A1034">
        <v>1031</v>
      </c>
    </row>
    <row r="1035" spans="1:1">
      <c r="A1035">
        <v>1032</v>
      </c>
    </row>
    <row r="1036" spans="1:1">
      <c r="A1036">
        <v>1033</v>
      </c>
    </row>
    <row r="1037" spans="1:1">
      <c r="A1037">
        <v>1034</v>
      </c>
    </row>
    <row r="1038" spans="1:1">
      <c r="A1038">
        <v>1035</v>
      </c>
    </row>
    <row r="1039" spans="1:1">
      <c r="A1039">
        <v>1036</v>
      </c>
    </row>
    <row r="1040" spans="1:1">
      <c r="A1040">
        <v>1037</v>
      </c>
    </row>
    <row r="1041" spans="1:1">
      <c r="A1041">
        <v>1038</v>
      </c>
    </row>
    <row r="1042" spans="1:1">
      <c r="A1042">
        <v>1039</v>
      </c>
    </row>
    <row r="1043" spans="1:1">
      <c r="A1043">
        <v>1040</v>
      </c>
    </row>
    <row r="1044" spans="1:1">
      <c r="A1044">
        <v>1041</v>
      </c>
    </row>
    <row r="1045" spans="1:1">
      <c r="A1045">
        <v>1042</v>
      </c>
    </row>
    <row r="1046" spans="1:1">
      <c r="A1046">
        <v>1043</v>
      </c>
    </row>
    <row r="1047" spans="1:1">
      <c r="A1047">
        <v>1044</v>
      </c>
    </row>
    <row r="1048" spans="1:1">
      <c r="A1048">
        <v>1045</v>
      </c>
    </row>
    <row r="1049" spans="1:1">
      <c r="A1049">
        <v>1046</v>
      </c>
    </row>
    <row r="1050" spans="1:1">
      <c r="A1050">
        <v>1047</v>
      </c>
    </row>
    <row r="1051" spans="1:1">
      <c r="A1051">
        <v>1048</v>
      </c>
    </row>
    <row r="1052" spans="1:1">
      <c r="A1052">
        <v>1049</v>
      </c>
    </row>
    <row r="1053" spans="1:1">
      <c r="A1053">
        <v>1050</v>
      </c>
    </row>
    <row r="1054" spans="1:1">
      <c r="A1054">
        <v>1051</v>
      </c>
    </row>
    <row r="1055" spans="1:1">
      <c r="A1055">
        <v>1052</v>
      </c>
    </row>
    <row r="1056" spans="1:1">
      <c r="A1056">
        <v>1053</v>
      </c>
    </row>
    <row r="1057" spans="1:1">
      <c r="A1057">
        <v>1054</v>
      </c>
    </row>
    <row r="1058" spans="1:1">
      <c r="A1058">
        <v>1055</v>
      </c>
    </row>
    <row r="1059" spans="1:1">
      <c r="A1059">
        <v>1056</v>
      </c>
    </row>
    <row r="1060" spans="1:1">
      <c r="A1060">
        <v>1057</v>
      </c>
    </row>
    <row r="1061" spans="1:1">
      <c r="A1061">
        <v>1058</v>
      </c>
    </row>
    <row r="1062" spans="1:1">
      <c r="A1062">
        <v>1059</v>
      </c>
    </row>
    <row r="1063" spans="1:1">
      <c r="A1063">
        <v>1060</v>
      </c>
    </row>
    <row r="1064" spans="1:1">
      <c r="A1064">
        <v>1061</v>
      </c>
    </row>
    <row r="1065" spans="1:1">
      <c r="A1065">
        <v>1062</v>
      </c>
    </row>
    <row r="1066" spans="1:1">
      <c r="A1066">
        <v>1063</v>
      </c>
    </row>
    <row r="1067" spans="1:1">
      <c r="A1067">
        <v>1064</v>
      </c>
    </row>
    <row r="1068" spans="1:1">
      <c r="A1068">
        <v>1065</v>
      </c>
    </row>
    <row r="1069" spans="1:1">
      <c r="A1069">
        <v>1066</v>
      </c>
    </row>
    <row r="1070" spans="1:1">
      <c r="A1070">
        <v>1067</v>
      </c>
    </row>
    <row r="1071" spans="1:1">
      <c r="A1071">
        <v>1068</v>
      </c>
    </row>
    <row r="1072" spans="1:1">
      <c r="A1072">
        <v>1069</v>
      </c>
    </row>
    <row r="1073" spans="1:1">
      <c r="A1073">
        <v>1070</v>
      </c>
    </row>
    <row r="1074" spans="1:1">
      <c r="A1074">
        <v>1071</v>
      </c>
    </row>
    <row r="1075" spans="1:1">
      <c r="A1075">
        <v>1072</v>
      </c>
    </row>
    <row r="1076" spans="1:1">
      <c r="A1076">
        <v>1073</v>
      </c>
    </row>
    <row r="1077" spans="1:1">
      <c r="A1077">
        <v>1074</v>
      </c>
    </row>
    <row r="1078" spans="1:1">
      <c r="A1078">
        <v>1075</v>
      </c>
    </row>
    <row r="1079" spans="1:1">
      <c r="A1079">
        <v>1076</v>
      </c>
    </row>
    <row r="1080" spans="1:1">
      <c r="A1080">
        <v>1077</v>
      </c>
    </row>
    <row r="1081" spans="1:1">
      <c r="A1081">
        <v>1078</v>
      </c>
    </row>
    <row r="1082" spans="1:1">
      <c r="A1082">
        <v>1079</v>
      </c>
    </row>
    <row r="1083" spans="1:1">
      <c r="A1083">
        <v>1080</v>
      </c>
    </row>
    <row r="1084" spans="1:1">
      <c r="A1084">
        <v>1081</v>
      </c>
    </row>
    <row r="1085" spans="1:1">
      <c r="A1085">
        <v>1082</v>
      </c>
    </row>
    <row r="1086" spans="1:1">
      <c r="A1086">
        <v>1083</v>
      </c>
    </row>
    <row r="1087" spans="1:1">
      <c r="A1087">
        <v>1084</v>
      </c>
    </row>
    <row r="1088" spans="1:1">
      <c r="A1088">
        <v>1085</v>
      </c>
    </row>
    <row r="1089" spans="1:1">
      <c r="A1089">
        <v>1086</v>
      </c>
    </row>
    <row r="1090" spans="1:1">
      <c r="A1090">
        <v>1087</v>
      </c>
    </row>
    <row r="1091" spans="1:1">
      <c r="A1091">
        <v>1088</v>
      </c>
    </row>
    <row r="1092" spans="1:1">
      <c r="A1092">
        <v>1089</v>
      </c>
    </row>
    <row r="1093" spans="1:1">
      <c r="A1093">
        <v>1090</v>
      </c>
    </row>
    <row r="1094" spans="1:1">
      <c r="A1094">
        <v>1091</v>
      </c>
    </row>
    <row r="1095" spans="1:1">
      <c r="A1095">
        <v>1092</v>
      </c>
    </row>
    <row r="1096" spans="1:1">
      <c r="A1096">
        <v>1093</v>
      </c>
    </row>
    <row r="1097" spans="1:1">
      <c r="A1097">
        <v>1094</v>
      </c>
    </row>
    <row r="1098" spans="1:1">
      <c r="A1098">
        <v>1095</v>
      </c>
    </row>
    <row r="1099" spans="1:1">
      <c r="A1099">
        <v>1096</v>
      </c>
    </row>
    <row r="1100" spans="1:1">
      <c r="A1100">
        <v>1097</v>
      </c>
    </row>
    <row r="1101" spans="1:1">
      <c r="A1101">
        <v>1098</v>
      </c>
    </row>
    <row r="1102" spans="1:1">
      <c r="A1102">
        <v>1099</v>
      </c>
    </row>
    <row r="1103" spans="1:1">
      <c r="A1103">
        <v>1100</v>
      </c>
    </row>
    <row r="1104" spans="1:1">
      <c r="A1104">
        <v>1101</v>
      </c>
    </row>
    <row r="1105" spans="1:1">
      <c r="A1105">
        <v>1102</v>
      </c>
    </row>
    <row r="1106" spans="1:1">
      <c r="A1106">
        <v>1103</v>
      </c>
    </row>
    <row r="1107" spans="1:1">
      <c r="A1107">
        <v>1104</v>
      </c>
    </row>
    <row r="1108" spans="1:1">
      <c r="A1108">
        <v>1105</v>
      </c>
    </row>
    <row r="1109" spans="1:1">
      <c r="A1109">
        <v>1106</v>
      </c>
    </row>
    <row r="1110" spans="1:1">
      <c r="A1110">
        <v>1107</v>
      </c>
    </row>
    <row r="1111" spans="1:1">
      <c r="A1111">
        <v>1108</v>
      </c>
    </row>
    <row r="1112" spans="1:1">
      <c r="A1112">
        <v>1109</v>
      </c>
    </row>
    <row r="1113" spans="1:1">
      <c r="A1113">
        <v>1110</v>
      </c>
    </row>
    <row r="1114" spans="1:1">
      <c r="A1114">
        <v>1111</v>
      </c>
    </row>
    <row r="1115" spans="1:1">
      <c r="A1115">
        <v>1112</v>
      </c>
    </row>
    <row r="1116" spans="1:1">
      <c r="A1116">
        <v>1113</v>
      </c>
    </row>
    <row r="1117" spans="1:1">
      <c r="A1117">
        <v>1114</v>
      </c>
    </row>
    <row r="1118" spans="1:1">
      <c r="A1118">
        <v>1115</v>
      </c>
    </row>
    <row r="1119" spans="1:1">
      <c r="A1119">
        <v>1116</v>
      </c>
    </row>
    <row r="1120" spans="1:1">
      <c r="A1120">
        <v>1117</v>
      </c>
    </row>
    <row r="1121" spans="1:1">
      <c r="A1121">
        <v>1118</v>
      </c>
    </row>
    <row r="1122" spans="1:1">
      <c r="A1122">
        <v>1119</v>
      </c>
    </row>
    <row r="1123" spans="1:1">
      <c r="A1123">
        <v>1120</v>
      </c>
    </row>
    <row r="1124" spans="1:1">
      <c r="A1124">
        <v>1121</v>
      </c>
    </row>
    <row r="1125" spans="1:1">
      <c r="A1125">
        <v>1122</v>
      </c>
    </row>
    <row r="1126" spans="1:1">
      <c r="A1126">
        <v>1123</v>
      </c>
    </row>
    <row r="1127" spans="1:1">
      <c r="A1127">
        <v>1124</v>
      </c>
    </row>
    <row r="1128" spans="1:1">
      <c r="A1128">
        <v>1125</v>
      </c>
    </row>
    <row r="1129" spans="1:1">
      <c r="A1129">
        <v>1126</v>
      </c>
    </row>
    <row r="1130" spans="1:1">
      <c r="A1130">
        <v>1127</v>
      </c>
    </row>
    <row r="1131" spans="1:1">
      <c r="A1131">
        <v>1128</v>
      </c>
    </row>
    <row r="1132" spans="1:1">
      <c r="A1132">
        <v>1129</v>
      </c>
    </row>
    <row r="1133" spans="1:1">
      <c r="A1133">
        <v>1130</v>
      </c>
    </row>
    <row r="1134" spans="1:1">
      <c r="A1134">
        <v>1131</v>
      </c>
    </row>
    <row r="1135" spans="1:1">
      <c r="A1135">
        <v>1132</v>
      </c>
    </row>
    <row r="1136" spans="1:1">
      <c r="A1136">
        <v>1133</v>
      </c>
    </row>
    <row r="1137" spans="1:1">
      <c r="A1137">
        <v>1134</v>
      </c>
    </row>
    <row r="1138" spans="1:1">
      <c r="A1138">
        <v>1135</v>
      </c>
    </row>
    <row r="1139" spans="1:1">
      <c r="A1139">
        <v>1136</v>
      </c>
    </row>
    <row r="1140" spans="1:1">
      <c r="A1140">
        <v>1137</v>
      </c>
    </row>
    <row r="1141" spans="1:1">
      <c r="A1141">
        <v>1138</v>
      </c>
    </row>
    <row r="1142" spans="1:1">
      <c r="A1142">
        <v>1139</v>
      </c>
    </row>
    <row r="1143" spans="1:1">
      <c r="A1143">
        <v>1140</v>
      </c>
    </row>
    <row r="1144" spans="1:1">
      <c r="A1144">
        <v>1141</v>
      </c>
    </row>
    <row r="1145" spans="1:1">
      <c r="A1145">
        <v>1142</v>
      </c>
    </row>
    <row r="1146" spans="1:1">
      <c r="A1146">
        <v>1143</v>
      </c>
    </row>
    <row r="1147" spans="1:1">
      <c r="A1147">
        <v>1144</v>
      </c>
    </row>
    <row r="1148" spans="1:1">
      <c r="A1148">
        <v>1145</v>
      </c>
    </row>
    <row r="1149" spans="1:1">
      <c r="A1149">
        <v>1146</v>
      </c>
    </row>
    <row r="1150" spans="1:1">
      <c r="A1150">
        <v>1147</v>
      </c>
    </row>
    <row r="1151" spans="1:1">
      <c r="A1151">
        <v>1148</v>
      </c>
    </row>
    <row r="1152" spans="1:1">
      <c r="A1152">
        <v>1149</v>
      </c>
    </row>
    <row r="1153" spans="1:1">
      <c r="A1153">
        <v>1150</v>
      </c>
    </row>
    <row r="1154" spans="1:1">
      <c r="A1154">
        <v>1151</v>
      </c>
    </row>
    <row r="1155" spans="1:1">
      <c r="A1155">
        <v>1152</v>
      </c>
    </row>
    <row r="1156" spans="1:1">
      <c r="A1156">
        <v>1153</v>
      </c>
    </row>
    <row r="1157" spans="1:1">
      <c r="A1157">
        <v>1154</v>
      </c>
    </row>
    <row r="1158" spans="1:1">
      <c r="A1158">
        <v>1155</v>
      </c>
    </row>
    <row r="1159" spans="1:1">
      <c r="A1159">
        <v>1156</v>
      </c>
    </row>
    <row r="1160" spans="1:1">
      <c r="A1160">
        <v>1157</v>
      </c>
    </row>
    <row r="1161" spans="1:1">
      <c r="A1161">
        <v>1158</v>
      </c>
    </row>
    <row r="1162" spans="1:1">
      <c r="A1162">
        <v>1159</v>
      </c>
    </row>
    <row r="1163" spans="1:1">
      <c r="A1163">
        <v>1160</v>
      </c>
    </row>
    <row r="1164" spans="1:1">
      <c r="A1164">
        <v>1161</v>
      </c>
    </row>
    <row r="1165" spans="1:1">
      <c r="A1165">
        <v>1162</v>
      </c>
    </row>
    <row r="1166" spans="1:1">
      <c r="A1166">
        <v>1163</v>
      </c>
    </row>
    <row r="1167" spans="1:1">
      <c r="A1167">
        <v>1164</v>
      </c>
    </row>
    <row r="1168" spans="1:1">
      <c r="A1168">
        <v>1165</v>
      </c>
    </row>
    <row r="1169" spans="1:1">
      <c r="A1169">
        <v>1166</v>
      </c>
    </row>
    <row r="1170" spans="1:1">
      <c r="A1170">
        <v>1167</v>
      </c>
    </row>
    <row r="1171" spans="1:1">
      <c r="A1171">
        <v>1168</v>
      </c>
    </row>
    <row r="1172" spans="1:1">
      <c r="A1172">
        <v>1169</v>
      </c>
    </row>
    <row r="1173" spans="1:1">
      <c r="A1173">
        <v>1170</v>
      </c>
    </row>
    <row r="1174" spans="1:1">
      <c r="A1174">
        <v>1171</v>
      </c>
    </row>
    <row r="1175" spans="1:1">
      <c r="A1175">
        <v>1172</v>
      </c>
    </row>
    <row r="1176" spans="1:1">
      <c r="A1176">
        <v>1173</v>
      </c>
    </row>
    <row r="1177" spans="1:1">
      <c r="A1177">
        <v>1174</v>
      </c>
    </row>
    <row r="1178" spans="1:1">
      <c r="A1178">
        <v>1175</v>
      </c>
    </row>
    <row r="1179" spans="1:1">
      <c r="A1179">
        <v>1176</v>
      </c>
    </row>
    <row r="1180" spans="1:1">
      <c r="A1180">
        <v>1177</v>
      </c>
    </row>
    <row r="1181" spans="1:1">
      <c r="A1181">
        <v>1178</v>
      </c>
    </row>
    <row r="1182" spans="1:1">
      <c r="A1182">
        <v>1179</v>
      </c>
    </row>
    <row r="1183" spans="1:1">
      <c r="A1183">
        <v>1180</v>
      </c>
    </row>
    <row r="1184" spans="1:1">
      <c r="A1184">
        <v>1181</v>
      </c>
    </row>
    <row r="1185" spans="1:1">
      <c r="A1185">
        <v>1182</v>
      </c>
    </row>
    <row r="1186" spans="1:1">
      <c r="A1186">
        <v>1183</v>
      </c>
    </row>
    <row r="1187" spans="1:1">
      <c r="A1187">
        <v>1184</v>
      </c>
    </row>
    <row r="1188" spans="1:1">
      <c r="A1188">
        <v>1185</v>
      </c>
    </row>
    <row r="1189" spans="1:1">
      <c r="A1189">
        <v>1186</v>
      </c>
    </row>
    <row r="1190" spans="1:1">
      <c r="A1190">
        <v>1187</v>
      </c>
    </row>
    <row r="1191" spans="1:1">
      <c r="A1191">
        <v>1188</v>
      </c>
    </row>
    <row r="1192" spans="1:1">
      <c r="A1192">
        <v>1189</v>
      </c>
    </row>
    <row r="1193" spans="1:1">
      <c r="A1193">
        <v>1190</v>
      </c>
    </row>
    <row r="1194" spans="1:1">
      <c r="A1194">
        <v>1191</v>
      </c>
    </row>
    <row r="1195" spans="1:1">
      <c r="A1195">
        <v>1192</v>
      </c>
    </row>
    <row r="1196" spans="1:1">
      <c r="A1196">
        <v>1193</v>
      </c>
    </row>
    <row r="1197" spans="1:1">
      <c r="A1197">
        <v>1194</v>
      </c>
    </row>
    <row r="1198" spans="1:1">
      <c r="A1198">
        <v>1195</v>
      </c>
    </row>
    <row r="1199" spans="1:1">
      <c r="A1199">
        <v>1196</v>
      </c>
    </row>
    <row r="1200" spans="1:1">
      <c r="A1200">
        <v>1197</v>
      </c>
    </row>
    <row r="1201" spans="1:1">
      <c r="A1201">
        <v>1198</v>
      </c>
    </row>
    <row r="1202" spans="1:1">
      <c r="A1202">
        <v>1199</v>
      </c>
    </row>
    <row r="1203" spans="1:1">
      <c r="A1203">
        <v>1200</v>
      </c>
    </row>
    <row r="1204" spans="1:1">
      <c r="A1204">
        <v>1201</v>
      </c>
    </row>
    <row r="1205" spans="1:1">
      <c r="A1205">
        <v>1202</v>
      </c>
    </row>
    <row r="1206" spans="1:1">
      <c r="A1206">
        <v>1203</v>
      </c>
    </row>
    <row r="1207" spans="1:1">
      <c r="A1207">
        <v>1204</v>
      </c>
    </row>
    <row r="1208" spans="1:1">
      <c r="A1208">
        <v>1205</v>
      </c>
    </row>
    <row r="1209" spans="1:1">
      <c r="A1209">
        <v>1206</v>
      </c>
    </row>
    <row r="1210" spans="1:1">
      <c r="A1210">
        <v>1207</v>
      </c>
    </row>
    <row r="1211" spans="1:1">
      <c r="A1211">
        <v>1208</v>
      </c>
    </row>
    <row r="1212" spans="1:1">
      <c r="A1212">
        <v>1209</v>
      </c>
    </row>
    <row r="1213" spans="1:1">
      <c r="A1213">
        <v>1210</v>
      </c>
    </row>
    <row r="1214" spans="1:1">
      <c r="A1214">
        <v>1211</v>
      </c>
    </row>
    <row r="1215" spans="1:1">
      <c r="A1215">
        <v>1212</v>
      </c>
    </row>
    <row r="1216" spans="1:1">
      <c r="A1216">
        <v>1213</v>
      </c>
    </row>
    <row r="1217" spans="1:1">
      <c r="A1217">
        <v>1214</v>
      </c>
    </row>
    <row r="1218" spans="1:1">
      <c r="A1218">
        <v>1215</v>
      </c>
    </row>
    <row r="1219" spans="1:1">
      <c r="A1219">
        <v>1216</v>
      </c>
    </row>
    <row r="1220" spans="1:1">
      <c r="A1220">
        <v>1217</v>
      </c>
    </row>
    <row r="1221" spans="1:1">
      <c r="A1221">
        <v>1218</v>
      </c>
    </row>
    <row r="1222" spans="1:1">
      <c r="A1222">
        <v>1219</v>
      </c>
    </row>
    <row r="1223" spans="1:1">
      <c r="A1223">
        <v>1220</v>
      </c>
    </row>
    <row r="1224" spans="1:1">
      <c r="A1224">
        <v>1221</v>
      </c>
    </row>
    <row r="1225" spans="1:1">
      <c r="A1225">
        <v>1222</v>
      </c>
    </row>
    <row r="1226" spans="1:1">
      <c r="A1226">
        <v>1223</v>
      </c>
    </row>
    <row r="1227" spans="1:1">
      <c r="A1227">
        <v>1224</v>
      </c>
    </row>
    <row r="1228" spans="1:1">
      <c r="A1228">
        <v>1225</v>
      </c>
    </row>
    <row r="1229" spans="1:1">
      <c r="A1229">
        <v>1226</v>
      </c>
    </row>
    <row r="1230" spans="1:1">
      <c r="A1230">
        <v>1227</v>
      </c>
    </row>
    <row r="1231" spans="1:1">
      <c r="A1231">
        <v>1228</v>
      </c>
    </row>
    <row r="1232" spans="1:1">
      <c r="A1232">
        <v>1229</v>
      </c>
    </row>
    <row r="1233" spans="1:1">
      <c r="A1233">
        <v>1230</v>
      </c>
    </row>
    <row r="1234" spans="1:1">
      <c r="A1234">
        <v>1231</v>
      </c>
    </row>
    <row r="1235" spans="1:1">
      <c r="A1235">
        <v>1232</v>
      </c>
    </row>
    <row r="1236" spans="1:1">
      <c r="A1236">
        <v>1233</v>
      </c>
    </row>
    <row r="1237" spans="1:1">
      <c r="A1237">
        <v>1234</v>
      </c>
    </row>
    <row r="1238" spans="1:1">
      <c r="A1238">
        <v>1235</v>
      </c>
    </row>
    <row r="1239" spans="1:1">
      <c r="A1239">
        <v>1236</v>
      </c>
    </row>
    <row r="1240" spans="1:1">
      <c r="A1240">
        <v>1237</v>
      </c>
    </row>
    <row r="1241" spans="1:1">
      <c r="A1241">
        <v>1238</v>
      </c>
    </row>
    <row r="1242" spans="1:1">
      <c r="A1242">
        <v>1239</v>
      </c>
    </row>
    <row r="1243" spans="1:1">
      <c r="A1243">
        <v>1240</v>
      </c>
    </row>
    <row r="1244" spans="1:1">
      <c r="A1244">
        <v>1241</v>
      </c>
    </row>
    <row r="1245" spans="1:1">
      <c r="A1245">
        <v>1242</v>
      </c>
    </row>
    <row r="1246" spans="1:1">
      <c r="A1246">
        <v>1243</v>
      </c>
    </row>
    <row r="1247" spans="1:1">
      <c r="A1247">
        <v>1244</v>
      </c>
    </row>
    <row r="1248" spans="1:1">
      <c r="A1248">
        <v>1245</v>
      </c>
    </row>
    <row r="1249" spans="1:1">
      <c r="A1249">
        <v>1246</v>
      </c>
    </row>
    <row r="1250" spans="1:1">
      <c r="A1250">
        <v>1247</v>
      </c>
    </row>
    <row r="1251" spans="1:1">
      <c r="A1251">
        <v>1248</v>
      </c>
    </row>
    <row r="1252" spans="1:1">
      <c r="A1252">
        <v>1249</v>
      </c>
    </row>
    <row r="1253" spans="1:1">
      <c r="A1253">
        <v>1250</v>
      </c>
    </row>
    <row r="1254" spans="1:1">
      <c r="A1254">
        <v>1251</v>
      </c>
    </row>
    <row r="1255" spans="1:1">
      <c r="A1255">
        <v>1252</v>
      </c>
    </row>
    <row r="1256" spans="1:1">
      <c r="A1256">
        <v>1253</v>
      </c>
    </row>
    <row r="1257" spans="1:1">
      <c r="A1257">
        <v>1254</v>
      </c>
    </row>
    <row r="1258" spans="1:1">
      <c r="A1258">
        <v>1255</v>
      </c>
    </row>
    <row r="1259" spans="1:1">
      <c r="A1259">
        <v>1256</v>
      </c>
    </row>
    <row r="1260" spans="1:1">
      <c r="A1260">
        <v>1257</v>
      </c>
    </row>
    <row r="1261" spans="1:1">
      <c r="A1261">
        <v>1258</v>
      </c>
    </row>
    <row r="1262" spans="1:1">
      <c r="A1262">
        <v>1259</v>
      </c>
    </row>
    <row r="1263" spans="1:1">
      <c r="A1263">
        <v>1260</v>
      </c>
    </row>
    <row r="1264" spans="1:1">
      <c r="A1264">
        <v>1261</v>
      </c>
    </row>
    <row r="1265" spans="1:1">
      <c r="A1265">
        <v>1262</v>
      </c>
    </row>
    <row r="1266" spans="1:1">
      <c r="A1266">
        <v>1263</v>
      </c>
    </row>
    <row r="1267" spans="1:1">
      <c r="A1267">
        <v>1264</v>
      </c>
    </row>
    <row r="1268" spans="1:1">
      <c r="A1268">
        <v>1265</v>
      </c>
    </row>
    <row r="1269" spans="1:1">
      <c r="A1269">
        <v>1266</v>
      </c>
    </row>
    <row r="1270" spans="1:1">
      <c r="A1270">
        <v>1267</v>
      </c>
    </row>
    <row r="1271" spans="1:1">
      <c r="A1271">
        <v>1268</v>
      </c>
    </row>
    <row r="1272" spans="1:1">
      <c r="A1272">
        <v>1269</v>
      </c>
    </row>
    <row r="1273" spans="1:1">
      <c r="A1273">
        <v>1270</v>
      </c>
    </row>
    <row r="1274" spans="1:1">
      <c r="A1274">
        <v>1271</v>
      </c>
    </row>
    <row r="1275" spans="1:1">
      <c r="A1275">
        <v>1272</v>
      </c>
    </row>
    <row r="1276" spans="1:1">
      <c r="A1276">
        <v>1273</v>
      </c>
    </row>
    <row r="1277" spans="1:1">
      <c r="A1277">
        <v>1274</v>
      </c>
    </row>
    <row r="1278" spans="1:1">
      <c r="A1278">
        <v>1275</v>
      </c>
    </row>
    <row r="1279" spans="1:1">
      <c r="A1279">
        <v>1276</v>
      </c>
    </row>
    <row r="1280" spans="1:1">
      <c r="A1280">
        <v>1277</v>
      </c>
    </row>
    <row r="1281" spans="1:1">
      <c r="A1281">
        <v>1278</v>
      </c>
    </row>
    <row r="1282" spans="1:1">
      <c r="A1282">
        <v>1279</v>
      </c>
    </row>
    <row r="1283" spans="1:1">
      <c r="A1283">
        <v>1280</v>
      </c>
    </row>
    <row r="1284" spans="1:1">
      <c r="A1284">
        <v>1281</v>
      </c>
    </row>
    <row r="1285" spans="1:1">
      <c r="A1285">
        <v>1282</v>
      </c>
    </row>
    <row r="1286" spans="1:1">
      <c r="A1286">
        <v>1283</v>
      </c>
    </row>
    <row r="1287" spans="1:1">
      <c r="A1287">
        <v>1284</v>
      </c>
    </row>
    <row r="1288" spans="1:1">
      <c r="A1288">
        <v>1285</v>
      </c>
    </row>
    <row r="1289" spans="1:1">
      <c r="A1289">
        <v>1286</v>
      </c>
    </row>
    <row r="1290" spans="1:1">
      <c r="A1290">
        <v>1287</v>
      </c>
    </row>
    <row r="1291" spans="1:1">
      <c r="A1291">
        <v>1288</v>
      </c>
    </row>
    <row r="1292" spans="1:1">
      <c r="A1292">
        <v>1289</v>
      </c>
    </row>
    <row r="1293" spans="1:1">
      <c r="A1293">
        <v>1290</v>
      </c>
    </row>
    <row r="1294" spans="1:1">
      <c r="A1294">
        <v>1291</v>
      </c>
    </row>
    <row r="1295" spans="1:1">
      <c r="A1295">
        <v>1292</v>
      </c>
    </row>
    <row r="1296" spans="1:1">
      <c r="A1296">
        <v>1293</v>
      </c>
    </row>
    <row r="1297" spans="1:1">
      <c r="A1297">
        <v>1294</v>
      </c>
    </row>
    <row r="1298" spans="1:1">
      <c r="A1298">
        <v>1295</v>
      </c>
    </row>
    <row r="1299" spans="1:1">
      <c r="A1299">
        <v>1296</v>
      </c>
    </row>
    <row r="1300" spans="1:1">
      <c r="A1300">
        <v>1297</v>
      </c>
    </row>
    <row r="1301" spans="1:1">
      <c r="A1301">
        <v>1298</v>
      </c>
    </row>
    <row r="1302" spans="1:1">
      <c r="A1302">
        <v>1299</v>
      </c>
    </row>
    <row r="1303" spans="1:1">
      <c r="A1303">
        <v>1300</v>
      </c>
    </row>
    <row r="1304" spans="1:1">
      <c r="A1304">
        <v>1301</v>
      </c>
    </row>
    <row r="1305" spans="1:1">
      <c r="A1305">
        <v>1302</v>
      </c>
    </row>
    <row r="1306" spans="1:1">
      <c r="A1306">
        <v>1303</v>
      </c>
    </row>
    <row r="1307" spans="1:1">
      <c r="A1307">
        <v>1304</v>
      </c>
    </row>
    <row r="1308" spans="1:1">
      <c r="A1308">
        <v>1305</v>
      </c>
    </row>
    <row r="1309" spans="1:1">
      <c r="A1309">
        <v>1306</v>
      </c>
    </row>
    <row r="1310" spans="1:1">
      <c r="A1310">
        <v>1307</v>
      </c>
    </row>
    <row r="1311" spans="1:1">
      <c r="A1311">
        <v>1308</v>
      </c>
    </row>
    <row r="1312" spans="1:1">
      <c r="A1312">
        <v>1309</v>
      </c>
    </row>
    <row r="1313" spans="1:1">
      <c r="A1313">
        <v>1310</v>
      </c>
    </row>
    <row r="1314" spans="1:1">
      <c r="A1314">
        <v>1311</v>
      </c>
    </row>
    <row r="1315" spans="1:1">
      <c r="A1315">
        <v>1312</v>
      </c>
    </row>
    <row r="1316" spans="1:1">
      <c r="A1316">
        <v>1313</v>
      </c>
    </row>
    <row r="1317" spans="1:1">
      <c r="A1317">
        <v>1314</v>
      </c>
    </row>
    <row r="1318" spans="1:1">
      <c r="A1318">
        <v>1315</v>
      </c>
    </row>
    <row r="1319" spans="1:1">
      <c r="A1319">
        <v>1316</v>
      </c>
    </row>
    <row r="1320" spans="1:1">
      <c r="A1320">
        <v>1317</v>
      </c>
    </row>
    <row r="1321" spans="1:1">
      <c r="A1321">
        <v>1318</v>
      </c>
    </row>
    <row r="1322" spans="1:1">
      <c r="A1322">
        <v>1319</v>
      </c>
    </row>
    <row r="1323" spans="1:1">
      <c r="A1323">
        <v>1320</v>
      </c>
    </row>
    <row r="1324" spans="1:1">
      <c r="A1324">
        <v>1321</v>
      </c>
    </row>
    <row r="1325" spans="1:1">
      <c r="A1325">
        <v>1322</v>
      </c>
    </row>
    <row r="1326" spans="1:1">
      <c r="A1326">
        <v>1323</v>
      </c>
    </row>
    <row r="1327" spans="1:1">
      <c r="A1327">
        <v>1324</v>
      </c>
    </row>
    <row r="1328" spans="1:1">
      <c r="A1328">
        <v>1325</v>
      </c>
    </row>
    <row r="1329" spans="1:1">
      <c r="A1329">
        <v>1326</v>
      </c>
    </row>
    <row r="1330" spans="1:1">
      <c r="A1330">
        <v>1327</v>
      </c>
    </row>
    <row r="1331" spans="1:1">
      <c r="A1331">
        <v>1328</v>
      </c>
    </row>
    <row r="1332" spans="1:1">
      <c r="A1332">
        <v>1329</v>
      </c>
    </row>
    <row r="1333" spans="1:1">
      <c r="A1333">
        <v>1330</v>
      </c>
    </row>
    <row r="1334" spans="1:1">
      <c r="A1334">
        <v>1331</v>
      </c>
    </row>
    <row r="1335" spans="1:1">
      <c r="A1335">
        <v>1332</v>
      </c>
    </row>
    <row r="1336" spans="1:1">
      <c r="A1336">
        <v>1333</v>
      </c>
    </row>
    <row r="1337" spans="1:1">
      <c r="A1337">
        <v>1334</v>
      </c>
    </row>
    <row r="1338" spans="1:1">
      <c r="A1338">
        <v>1335</v>
      </c>
    </row>
    <row r="1339" spans="1:1">
      <c r="A1339">
        <v>1336</v>
      </c>
    </row>
    <row r="1340" spans="1:1">
      <c r="A1340">
        <v>1337</v>
      </c>
    </row>
    <row r="1341" spans="1:1">
      <c r="A1341">
        <v>1338</v>
      </c>
    </row>
    <row r="1342" spans="1:1">
      <c r="A1342">
        <v>1339</v>
      </c>
    </row>
    <row r="1343" spans="1:1">
      <c r="A1343">
        <v>1340</v>
      </c>
    </row>
    <row r="1344" spans="1:1">
      <c r="A1344">
        <v>1341</v>
      </c>
    </row>
    <row r="1345" spans="1:1">
      <c r="A1345">
        <v>1342</v>
      </c>
    </row>
    <row r="1346" spans="1:1">
      <c r="A1346">
        <v>1343</v>
      </c>
    </row>
    <row r="1347" spans="1:1">
      <c r="A1347">
        <v>1344</v>
      </c>
    </row>
    <row r="1348" spans="1:1">
      <c r="A1348">
        <v>1345</v>
      </c>
    </row>
    <row r="1349" spans="1:1">
      <c r="A1349">
        <v>1346</v>
      </c>
    </row>
    <row r="1350" spans="1:1">
      <c r="A1350">
        <v>1347</v>
      </c>
    </row>
    <row r="1351" spans="1:1">
      <c r="A1351">
        <v>1348</v>
      </c>
    </row>
    <row r="1352" spans="1:1">
      <c r="A1352">
        <v>1349</v>
      </c>
    </row>
    <row r="1353" spans="1:1">
      <c r="A1353">
        <v>1350</v>
      </c>
    </row>
    <row r="1354" spans="1:1">
      <c r="A1354">
        <v>1351</v>
      </c>
    </row>
    <row r="1355" spans="1:1">
      <c r="A1355">
        <v>1352</v>
      </c>
    </row>
    <row r="1356" spans="1:1">
      <c r="A1356">
        <v>1353</v>
      </c>
    </row>
    <row r="1357" spans="1:1">
      <c r="A1357">
        <v>1354</v>
      </c>
    </row>
    <row r="1358" spans="1:1">
      <c r="A1358">
        <v>1355</v>
      </c>
    </row>
    <row r="1359" spans="1:1">
      <c r="A1359">
        <v>1356</v>
      </c>
    </row>
    <row r="1360" spans="1:1">
      <c r="A1360">
        <v>1357</v>
      </c>
    </row>
    <row r="1361" spans="1:1">
      <c r="A1361">
        <v>1358</v>
      </c>
    </row>
    <row r="1362" spans="1:1">
      <c r="A1362">
        <v>1359</v>
      </c>
    </row>
    <row r="1363" spans="1:1">
      <c r="A1363">
        <v>1360</v>
      </c>
    </row>
    <row r="1364" spans="1:1">
      <c r="A1364">
        <v>1361</v>
      </c>
    </row>
    <row r="1365" spans="1:1">
      <c r="A1365">
        <v>1362</v>
      </c>
    </row>
    <row r="1366" spans="1:1">
      <c r="A1366">
        <v>1363</v>
      </c>
    </row>
    <row r="1367" spans="1:1">
      <c r="A1367">
        <v>1364</v>
      </c>
    </row>
    <row r="1368" spans="1:1">
      <c r="A1368">
        <v>1365</v>
      </c>
    </row>
    <row r="1369" spans="1:1">
      <c r="A1369">
        <v>1366</v>
      </c>
    </row>
    <row r="1370" spans="1:1">
      <c r="A1370">
        <v>1367</v>
      </c>
    </row>
    <row r="1371" spans="1:1">
      <c r="A1371">
        <v>1368</v>
      </c>
    </row>
    <row r="1372" spans="1:1">
      <c r="A1372">
        <v>1369</v>
      </c>
    </row>
    <row r="1373" spans="1:1">
      <c r="A1373">
        <v>1370</v>
      </c>
    </row>
    <row r="1374" spans="1:1">
      <c r="A1374">
        <v>1371</v>
      </c>
    </row>
    <row r="1375" spans="1:1">
      <c r="A1375">
        <v>1372</v>
      </c>
    </row>
    <row r="1376" spans="1:1">
      <c r="A1376">
        <v>1373</v>
      </c>
    </row>
    <row r="1377" spans="1:1">
      <c r="A1377">
        <v>1374</v>
      </c>
    </row>
    <row r="1378" spans="1:1">
      <c r="A1378">
        <v>1375</v>
      </c>
    </row>
    <row r="1379" spans="1:1">
      <c r="A1379">
        <v>1376</v>
      </c>
    </row>
    <row r="1380" spans="1:1">
      <c r="A1380">
        <v>1377</v>
      </c>
    </row>
    <row r="1381" spans="1:1">
      <c r="A1381">
        <v>1378</v>
      </c>
    </row>
    <row r="1382" spans="1:1">
      <c r="A1382">
        <v>1379</v>
      </c>
    </row>
    <row r="1383" spans="1:1">
      <c r="A1383">
        <v>1380</v>
      </c>
    </row>
    <row r="1384" spans="1:1">
      <c r="A1384">
        <v>1381</v>
      </c>
    </row>
    <row r="1385" spans="1:1">
      <c r="A1385">
        <v>1382</v>
      </c>
    </row>
    <row r="1386" spans="1:1">
      <c r="A1386">
        <v>1383</v>
      </c>
    </row>
    <row r="1387" spans="1:1">
      <c r="A1387">
        <v>1384</v>
      </c>
    </row>
    <row r="1388" spans="1:1">
      <c r="A1388">
        <v>1385</v>
      </c>
    </row>
    <row r="1389" spans="1:1">
      <c r="A1389">
        <v>1386</v>
      </c>
    </row>
    <row r="1390" spans="1:1">
      <c r="A1390">
        <v>1387</v>
      </c>
    </row>
    <row r="1391" spans="1:1">
      <c r="A1391">
        <v>1388</v>
      </c>
    </row>
    <row r="1392" spans="1:1">
      <c r="A1392">
        <v>1389</v>
      </c>
    </row>
    <row r="1393" spans="1:1">
      <c r="A1393">
        <v>1390</v>
      </c>
    </row>
    <row r="1394" spans="1:1">
      <c r="A1394">
        <v>1391</v>
      </c>
    </row>
    <row r="1395" spans="1:1">
      <c r="A1395">
        <v>1392</v>
      </c>
    </row>
    <row r="1396" spans="1:1">
      <c r="A1396">
        <v>1393</v>
      </c>
    </row>
    <row r="1397" spans="1:1">
      <c r="A1397">
        <v>1394</v>
      </c>
    </row>
    <row r="1398" spans="1:1">
      <c r="A1398">
        <v>1395</v>
      </c>
    </row>
    <row r="1399" spans="1:1">
      <c r="A1399">
        <v>1396</v>
      </c>
    </row>
    <row r="1400" spans="1:1">
      <c r="A1400">
        <v>1397</v>
      </c>
    </row>
    <row r="1401" spans="1:1">
      <c r="A1401">
        <v>1398</v>
      </c>
    </row>
    <row r="1402" spans="1:1">
      <c r="A1402">
        <v>1399</v>
      </c>
    </row>
    <row r="1403" spans="1:1">
      <c r="A1403">
        <v>1400</v>
      </c>
    </row>
    <row r="1404" spans="1:1">
      <c r="A1404">
        <v>1401</v>
      </c>
    </row>
    <row r="1405" spans="1:1">
      <c r="A1405">
        <v>1402</v>
      </c>
    </row>
    <row r="1406" spans="1:1">
      <c r="A1406">
        <v>1403</v>
      </c>
    </row>
    <row r="1407" spans="1:1">
      <c r="A1407">
        <v>1404</v>
      </c>
    </row>
    <row r="1408" spans="1:1">
      <c r="A1408">
        <v>1405</v>
      </c>
    </row>
    <row r="1409" spans="1:1">
      <c r="A1409">
        <v>1406</v>
      </c>
    </row>
    <row r="1410" spans="1:1">
      <c r="A1410">
        <v>1407</v>
      </c>
    </row>
    <row r="1411" spans="1:1">
      <c r="A1411">
        <v>1408</v>
      </c>
    </row>
    <row r="1412" spans="1:1">
      <c r="A1412">
        <v>1409</v>
      </c>
    </row>
    <row r="1413" spans="1:1">
      <c r="A1413">
        <v>1410</v>
      </c>
    </row>
    <row r="1414" spans="1:1">
      <c r="A1414">
        <v>1411</v>
      </c>
    </row>
    <row r="1415" spans="1:1">
      <c r="A1415">
        <v>1412</v>
      </c>
    </row>
    <row r="1416" spans="1:1">
      <c r="A1416">
        <v>1413</v>
      </c>
    </row>
    <row r="1417" spans="1:1">
      <c r="A1417">
        <v>1414</v>
      </c>
    </row>
    <row r="1418" spans="1:1">
      <c r="A1418">
        <v>1415</v>
      </c>
    </row>
    <row r="1419" spans="1:1">
      <c r="A1419">
        <v>1416</v>
      </c>
    </row>
    <row r="1420" spans="1:1">
      <c r="A1420">
        <v>1417</v>
      </c>
    </row>
    <row r="1421" spans="1:1">
      <c r="A1421">
        <v>1418</v>
      </c>
    </row>
    <row r="1422" spans="1:1">
      <c r="A1422">
        <v>1419</v>
      </c>
    </row>
    <row r="1423" spans="1:1">
      <c r="A1423">
        <v>1420</v>
      </c>
    </row>
    <row r="1424" spans="1:1">
      <c r="A1424">
        <v>1421</v>
      </c>
    </row>
    <row r="1425" spans="1:1">
      <c r="A1425">
        <v>1422</v>
      </c>
    </row>
    <row r="1426" spans="1:1">
      <c r="A1426">
        <v>1423</v>
      </c>
    </row>
    <row r="1427" spans="1:1">
      <c r="A1427">
        <v>1424</v>
      </c>
    </row>
    <row r="1428" spans="1:1">
      <c r="A1428">
        <v>1425</v>
      </c>
    </row>
    <row r="1429" spans="1:1">
      <c r="A1429">
        <v>1426</v>
      </c>
    </row>
    <row r="1430" spans="1:1">
      <c r="A1430">
        <v>1427</v>
      </c>
    </row>
    <row r="1431" spans="1:1">
      <c r="A1431">
        <v>1428</v>
      </c>
    </row>
    <row r="1432" spans="1:1">
      <c r="A1432">
        <v>1429</v>
      </c>
    </row>
    <row r="1433" spans="1:1">
      <c r="A1433">
        <v>1430</v>
      </c>
    </row>
    <row r="1434" spans="1:1">
      <c r="A1434">
        <v>1431</v>
      </c>
    </row>
    <row r="1435" spans="1:1">
      <c r="A1435">
        <v>1432</v>
      </c>
    </row>
    <row r="1436" spans="1:1">
      <c r="A1436">
        <v>1433</v>
      </c>
    </row>
    <row r="1437" spans="1:1">
      <c r="A1437">
        <v>1434</v>
      </c>
    </row>
    <row r="1438" spans="1:1">
      <c r="A1438">
        <v>1435</v>
      </c>
    </row>
    <row r="1439" spans="1:1">
      <c r="A1439">
        <v>1436</v>
      </c>
    </row>
    <row r="1440" spans="1:1">
      <c r="A1440">
        <v>1437</v>
      </c>
    </row>
    <row r="1441" spans="1:1">
      <c r="A1441">
        <v>1438</v>
      </c>
    </row>
    <row r="1442" spans="1:1">
      <c r="A1442">
        <v>1439</v>
      </c>
    </row>
    <row r="1443" spans="1:1">
      <c r="A1443">
        <v>1440</v>
      </c>
    </row>
    <row r="1444" spans="1:1">
      <c r="A1444">
        <v>1441</v>
      </c>
    </row>
    <row r="1445" spans="1:1">
      <c r="A1445">
        <v>1442</v>
      </c>
    </row>
    <row r="1446" spans="1:1">
      <c r="A1446">
        <v>1443</v>
      </c>
    </row>
    <row r="1447" spans="1:1">
      <c r="A1447">
        <v>1444</v>
      </c>
    </row>
    <row r="1448" spans="1:1">
      <c r="A1448">
        <v>1445</v>
      </c>
    </row>
    <row r="1449" spans="1:1">
      <c r="A1449">
        <v>1446</v>
      </c>
    </row>
    <row r="1450" spans="1:1">
      <c r="A1450">
        <v>1447</v>
      </c>
    </row>
    <row r="1451" spans="1:1">
      <c r="A1451">
        <v>1448</v>
      </c>
    </row>
    <row r="1452" spans="1:1">
      <c r="A1452">
        <v>1449</v>
      </c>
    </row>
    <row r="1453" spans="1:1">
      <c r="A1453">
        <v>1450</v>
      </c>
    </row>
    <row r="1454" spans="1:1">
      <c r="A1454">
        <v>1451</v>
      </c>
    </row>
    <row r="1455" spans="1:1">
      <c r="A1455">
        <v>1452</v>
      </c>
    </row>
    <row r="1456" spans="1:1">
      <c r="A1456">
        <v>1453</v>
      </c>
    </row>
    <row r="1457" spans="1:1">
      <c r="A1457">
        <v>1454</v>
      </c>
    </row>
    <row r="1458" spans="1:1">
      <c r="A1458">
        <v>1455</v>
      </c>
    </row>
    <row r="1459" spans="1:1">
      <c r="A1459">
        <v>1456</v>
      </c>
    </row>
    <row r="1460" spans="1:1">
      <c r="A1460">
        <v>1457</v>
      </c>
    </row>
    <row r="1461" spans="1:1">
      <c r="A1461">
        <v>1458</v>
      </c>
    </row>
    <row r="1462" spans="1:1">
      <c r="A1462">
        <v>1459</v>
      </c>
    </row>
    <row r="1463" spans="1:1">
      <c r="A1463">
        <v>1460</v>
      </c>
    </row>
    <row r="1464" spans="1:1">
      <c r="A1464">
        <v>1461</v>
      </c>
    </row>
    <row r="1465" spans="1:1">
      <c r="A1465">
        <v>1462</v>
      </c>
    </row>
    <row r="1466" spans="1:1">
      <c r="A1466">
        <v>1463</v>
      </c>
    </row>
    <row r="1467" spans="1:1">
      <c r="A1467">
        <v>1464</v>
      </c>
    </row>
    <row r="1468" spans="1:1">
      <c r="A1468">
        <v>1465</v>
      </c>
    </row>
    <row r="1469" spans="1:1">
      <c r="A1469">
        <v>1466</v>
      </c>
    </row>
    <row r="1470" spans="1:1">
      <c r="A1470">
        <v>1467</v>
      </c>
    </row>
    <row r="1471" spans="1:1">
      <c r="A1471">
        <v>1468</v>
      </c>
    </row>
    <row r="1472" spans="1:1">
      <c r="A1472">
        <v>1469</v>
      </c>
    </row>
    <row r="1473" spans="1:1">
      <c r="A1473">
        <v>1470</v>
      </c>
    </row>
    <row r="1474" spans="1:1">
      <c r="A1474">
        <v>1471</v>
      </c>
    </row>
    <row r="1475" spans="1:1">
      <c r="A1475">
        <v>1472</v>
      </c>
    </row>
    <row r="1476" spans="1:1">
      <c r="A1476">
        <v>1473</v>
      </c>
    </row>
    <row r="1477" spans="1:1">
      <c r="A1477">
        <v>1474</v>
      </c>
    </row>
    <row r="1478" spans="1:1">
      <c r="A1478">
        <v>1475</v>
      </c>
    </row>
    <row r="1479" spans="1:1">
      <c r="A1479">
        <v>1476</v>
      </c>
    </row>
    <row r="1480" spans="1:1">
      <c r="A1480">
        <v>1477</v>
      </c>
    </row>
    <row r="1481" spans="1:1">
      <c r="A1481">
        <v>1478</v>
      </c>
    </row>
    <row r="1482" spans="1:1">
      <c r="A1482">
        <v>1479</v>
      </c>
    </row>
    <row r="1483" spans="1:1">
      <c r="A1483">
        <v>1480</v>
      </c>
    </row>
    <row r="1484" spans="1:1">
      <c r="A1484">
        <v>1481</v>
      </c>
    </row>
    <row r="1485" spans="1:1">
      <c r="A1485">
        <v>1482</v>
      </c>
    </row>
    <row r="1486" spans="1:1">
      <c r="A1486">
        <v>1483</v>
      </c>
    </row>
    <row r="1487" spans="1:1">
      <c r="A1487">
        <v>1484</v>
      </c>
    </row>
    <row r="1488" spans="1:1">
      <c r="A1488">
        <v>1485</v>
      </c>
    </row>
    <row r="1489" spans="1:1">
      <c r="A1489">
        <v>1486</v>
      </c>
    </row>
    <row r="1490" spans="1:1">
      <c r="A1490">
        <v>1487</v>
      </c>
    </row>
    <row r="1491" spans="1:1">
      <c r="A1491">
        <v>1488</v>
      </c>
    </row>
    <row r="1492" spans="1:1">
      <c r="A1492">
        <v>1489</v>
      </c>
    </row>
    <row r="1493" spans="1:1">
      <c r="A1493">
        <v>1490</v>
      </c>
    </row>
    <row r="1494" spans="1:1">
      <c r="A1494">
        <v>1491</v>
      </c>
    </row>
    <row r="1495" spans="1:1">
      <c r="A1495">
        <v>1492</v>
      </c>
    </row>
    <row r="1496" spans="1:1">
      <c r="A1496">
        <v>1493</v>
      </c>
    </row>
    <row r="1497" spans="1:1">
      <c r="A1497">
        <v>1494</v>
      </c>
    </row>
    <row r="1498" spans="1:1">
      <c r="A1498">
        <v>1495</v>
      </c>
    </row>
    <row r="1499" spans="1:1">
      <c r="A1499">
        <v>1496</v>
      </c>
    </row>
    <row r="1500" spans="1:1">
      <c r="A1500">
        <v>1497</v>
      </c>
    </row>
    <row r="1501" spans="1:1">
      <c r="A1501">
        <v>1498</v>
      </c>
    </row>
    <row r="1502" spans="1:1">
      <c r="A1502">
        <v>1499</v>
      </c>
    </row>
    <row r="1503" spans="1:1">
      <c r="A1503">
        <v>1500</v>
      </c>
    </row>
    <row r="1504" spans="1:1">
      <c r="A1504">
        <v>1501</v>
      </c>
    </row>
    <row r="1505" spans="1:1">
      <c r="A1505">
        <v>1502</v>
      </c>
    </row>
    <row r="1506" spans="1:1">
      <c r="A1506">
        <v>1503</v>
      </c>
    </row>
    <row r="1507" spans="1:1">
      <c r="A1507">
        <v>1504</v>
      </c>
    </row>
    <row r="1508" spans="1:1">
      <c r="A1508">
        <v>1505</v>
      </c>
    </row>
    <row r="1509" spans="1:1">
      <c r="A1509">
        <v>1506</v>
      </c>
    </row>
    <row r="1510" spans="1:1">
      <c r="A1510">
        <v>1507</v>
      </c>
    </row>
    <row r="1511" spans="1:1">
      <c r="A1511">
        <v>1508</v>
      </c>
    </row>
    <row r="1512" spans="1:1">
      <c r="A1512">
        <v>1509</v>
      </c>
    </row>
    <row r="1513" spans="1:1">
      <c r="A1513">
        <v>1510</v>
      </c>
    </row>
    <row r="1514" spans="1:1">
      <c r="A1514">
        <v>1511</v>
      </c>
    </row>
    <row r="1515" spans="1:1">
      <c r="A1515">
        <v>1512</v>
      </c>
    </row>
    <row r="1516" spans="1:1">
      <c r="A1516">
        <v>1513</v>
      </c>
    </row>
    <row r="1517" spans="1:1">
      <c r="A1517">
        <v>1514</v>
      </c>
    </row>
    <row r="1518" spans="1:1">
      <c r="A1518">
        <v>1515</v>
      </c>
    </row>
    <row r="1519" spans="1:1">
      <c r="A1519">
        <v>1516</v>
      </c>
    </row>
    <row r="1520" spans="1:1">
      <c r="A1520">
        <v>1517</v>
      </c>
    </row>
    <row r="1521" spans="1:1">
      <c r="A1521">
        <v>1518</v>
      </c>
    </row>
    <row r="1522" spans="1:1">
      <c r="A1522">
        <v>1519</v>
      </c>
    </row>
    <row r="1523" spans="1:1">
      <c r="A1523">
        <v>1520</v>
      </c>
    </row>
    <row r="1524" spans="1:1">
      <c r="A1524">
        <v>1521</v>
      </c>
    </row>
    <row r="1525" spans="1:1">
      <c r="A1525">
        <v>1522</v>
      </c>
    </row>
    <row r="1526" spans="1:1">
      <c r="A1526">
        <v>1523</v>
      </c>
    </row>
    <row r="1527" spans="1:1">
      <c r="A1527">
        <v>1524</v>
      </c>
    </row>
    <row r="1528" spans="1:1">
      <c r="A1528">
        <v>1525</v>
      </c>
    </row>
    <row r="1529" spans="1:1">
      <c r="A1529">
        <v>1526</v>
      </c>
    </row>
    <row r="1530" spans="1:1">
      <c r="A1530">
        <v>1527</v>
      </c>
    </row>
    <row r="1531" spans="1:1">
      <c r="A1531">
        <v>1528</v>
      </c>
    </row>
    <row r="1532" spans="1:1">
      <c r="A1532">
        <v>1529</v>
      </c>
    </row>
    <row r="1533" spans="1:1">
      <c r="A1533">
        <v>1530</v>
      </c>
    </row>
    <row r="1534" spans="1:1">
      <c r="A1534">
        <v>1531</v>
      </c>
    </row>
    <row r="1535" spans="1:1">
      <c r="A1535">
        <v>1532</v>
      </c>
    </row>
    <row r="1536" spans="1:1">
      <c r="A1536">
        <v>1533</v>
      </c>
    </row>
    <row r="1537" spans="1:1">
      <c r="A1537">
        <v>1534</v>
      </c>
    </row>
    <row r="1538" spans="1:1">
      <c r="A1538">
        <v>1535</v>
      </c>
    </row>
    <row r="1539" spans="1:1">
      <c r="A1539">
        <v>1536</v>
      </c>
    </row>
    <row r="1540" spans="1:1">
      <c r="A1540">
        <v>1537</v>
      </c>
    </row>
    <row r="1541" spans="1:1">
      <c r="A1541">
        <v>1538</v>
      </c>
    </row>
    <row r="1542" spans="1:1">
      <c r="A1542">
        <v>1539</v>
      </c>
    </row>
    <row r="1543" spans="1:1">
      <c r="A1543">
        <v>1540</v>
      </c>
    </row>
    <row r="1544" spans="1:1">
      <c r="A1544">
        <v>1541</v>
      </c>
    </row>
    <row r="1545" spans="1:1">
      <c r="A1545">
        <v>1542</v>
      </c>
    </row>
    <row r="1546" spans="1:1">
      <c r="A1546">
        <v>1543</v>
      </c>
    </row>
    <row r="1547" spans="1:1">
      <c r="A1547">
        <v>1544</v>
      </c>
    </row>
    <row r="1548" spans="1:1">
      <c r="A1548">
        <v>1545</v>
      </c>
    </row>
    <row r="1549" spans="1:1">
      <c r="A1549">
        <v>1546</v>
      </c>
    </row>
    <row r="1550" spans="1:1">
      <c r="A1550">
        <v>1547</v>
      </c>
    </row>
    <row r="1551" spans="1:1">
      <c r="A1551">
        <v>1548</v>
      </c>
    </row>
    <row r="1552" spans="1:1">
      <c r="A1552">
        <v>1549</v>
      </c>
    </row>
    <row r="1553" spans="1:1">
      <c r="A1553">
        <v>1550</v>
      </c>
    </row>
    <row r="1554" spans="1:1">
      <c r="A1554">
        <v>1551</v>
      </c>
    </row>
    <row r="1555" spans="1:1">
      <c r="A1555">
        <v>1552</v>
      </c>
    </row>
    <row r="1556" spans="1:1">
      <c r="A1556">
        <v>1553</v>
      </c>
    </row>
    <row r="1557" spans="1:1">
      <c r="A1557">
        <v>1554</v>
      </c>
    </row>
    <row r="1558" spans="1:1">
      <c r="A1558">
        <v>1555</v>
      </c>
    </row>
    <row r="1559" spans="1:1">
      <c r="A1559">
        <v>1556</v>
      </c>
    </row>
    <row r="1560" spans="1:1">
      <c r="A1560">
        <v>1557</v>
      </c>
    </row>
    <row r="1561" spans="1:1">
      <c r="A1561">
        <v>1558</v>
      </c>
    </row>
    <row r="1562" spans="1:1">
      <c r="A1562">
        <v>1559</v>
      </c>
    </row>
    <row r="1563" spans="1:1">
      <c r="A1563">
        <v>1560</v>
      </c>
    </row>
    <row r="1564" spans="1:1">
      <c r="A1564">
        <v>1561</v>
      </c>
    </row>
    <row r="1565" spans="1:1">
      <c r="A1565">
        <v>1562</v>
      </c>
    </row>
    <row r="1566" spans="1:1">
      <c r="A1566">
        <v>1563</v>
      </c>
    </row>
    <row r="1567" spans="1:1">
      <c r="A1567">
        <v>1564</v>
      </c>
    </row>
    <row r="1568" spans="1:1">
      <c r="A1568">
        <v>1565</v>
      </c>
    </row>
    <row r="1569" spans="1:1">
      <c r="A1569">
        <v>1566</v>
      </c>
    </row>
    <row r="1570" spans="1:1">
      <c r="A1570">
        <v>1567</v>
      </c>
    </row>
    <row r="1571" spans="1:1">
      <c r="A1571">
        <v>1568</v>
      </c>
    </row>
    <row r="1572" spans="1:1">
      <c r="A1572">
        <v>1569</v>
      </c>
    </row>
    <row r="1573" spans="1:1">
      <c r="A1573">
        <v>1570</v>
      </c>
    </row>
    <row r="1574" spans="1:1">
      <c r="A1574">
        <v>1571</v>
      </c>
    </row>
    <row r="1575" spans="1:1">
      <c r="A1575">
        <v>1572</v>
      </c>
    </row>
    <row r="1576" spans="1:1">
      <c r="A1576">
        <v>1573</v>
      </c>
    </row>
    <row r="1577" spans="1:1">
      <c r="A1577">
        <v>1574</v>
      </c>
    </row>
    <row r="1578" spans="1:1">
      <c r="A1578">
        <v>1575</v>
      </c>
    </row>
    <row r="1579" spans="1:1">
      <c r="A1579">
        <v>1576</v>
      </c>
    </row>
    <row r="1580" spans="1:1">
      <c r="A1580">
        <v>1577</v>
      </c>
    </row>
    <row r="1581" spans="1:1">
      <c r="A1581">
        <v>1578</v>
      </c>
    </row>
    <row r="1582" spans="1:1">
      <c r="A1582">
        <v>1579</v>
      </c>
    </row>
    <row r="1583" spans="1:1">
      <c r="A1583">
        <v>1580</v>
      </c>
    </row>
    <row r="1584" spans="1:1">
      <c r="A1584">
        <v>1581</v>
      </c>
    </row>
    <row r="1585" spans="1:1">
      <c r="A1585">
        <v>1582</v>
      </c>
    </row>
    <row r="1586" spans="1:1">
      <c r="A1586">
        <v>1583</v>
      </c>
    </row>
    <row r="1587" spans="1:1">
      <c r="A1587">
        <v>1584</v>
      </c>
    </row>
    <row r="1588" spans="1:1">
      <c r="A1588">
        <v>1585</v>
      </c>
    </row>
    <row r="1589" spans="1:1">
      <c r="A1589">
        <v>1586</v>
      </c>
    </row>
    <row r="1590" spans="1:1">
      <c r="A1590">
        <v>1587</v>
      </c>
    </row>
    <row r="1591" spans="1:1">
      <c r="A1591">
        <v>1588</v>
      </c>
    </row>
    <row r="1592" spans="1:1">
      <c r="A1592">
        <v>1589</v>
      </c>
    </row>
    <row r="1593" spans="1:1">
      <c r="A1593">
        <v>1590</v>
      </c>
    </row>
    <row r="1594" spans="1:1">
      <c r="A1594">
        <v>1591</v>
      </c>
    </row>
    <row r="1595" spans="1:1">
      <c r="A1595">
        <v>1592</v>
      </c>
    </row>
    <row r="1596" spans="1:1">
      <c r="A1596">
        <v>1593</v>
      </c>
    </row>
    <row r="1597" spans="1:1">
      <c r="A1597">
        <v>1594</v>
      </c>
    </row>
    <row r="1598" spans="1:1">
      <c r="A1598">
        <v>1595</v>
      </c>
    </row>
    <row r="1599" spans="1:1">
      <c r="A1599">
        <v>1596</v>
      </c>
    </row>
    <row r="1600" spans="1:1">
      <c r="A1600">
        <v>1597</v>
      </c>
    </row>
    <row r="1601" spans="1:1">
      <c r="A1601">
        <v>1598</v>
      </c>
    </row>
    <row r="1602" spans="1:1">
      <c r="A1602">
        <v>1599</v>
      </c>
    </row>
    <row r="1603" spans="1:1">
      <c r="A1603">
        <v>1600</v>
      </c>
    </row>
    <row r="1604" spans="1:1">
      <c r="A1604">
        <v>1601</v>
      </c>
    </row>
    <row r="1605" spans="1:1">
      <c r="A1605">
        <v>1602</v>
      </c>
    </row>
    <row r="1606" spans="1:1">
      <c r="A1606">
        <v>1603</v>
      </c>
    </row>
    <row r="1607" spans="1:1">
      <c r="A1607">
        <v>1604</v>
      </c>
    </row>
    <row r="1608" spans="1:1">
      <c r="A1608">
        <v>1605</v>
      </c>
    </row>
    <row r="1609" spans="1:1">
      <c r="A1609">
        <v>1606</v>
      </c>
    </row>
    <row r="1610" spans="1:1">
      <c r="A1610">
        <v>1607</v>
      </c>
    </row>
    <row r="1611" spans="1:1">
      <c r="A1611">
        <v>1608</v>
      </c>
    </row>
    <row r="1612" spans="1:1">
      <c r="A1612">
        <v>1609</v>
      </c>
    </row>
    <row r="1613" spans="1:1">
      <c r="A1613">
        <v>1610</v>
      </c>
    </row>
    <row r="1614" spans="1:1">
      <c r="A1614">
        <v>1611</v>
      </c>
    </row>
    <row r="1615" spans="1:1">
      <c r="A1615">
        <v>1612</v>
      </c>
    </row>
    <row r="1616" spans="1:1">
      <c r="A1616">
        <v>1613</v>
      </c>
    </row>
    <row r="1617" spans="1:1">
      <c r="A1617">
        <v>1614</v>
      </c>
    </row>
    <row r="1618" spans="1:1">
      <c r="A1618">
        <v>1615</v>
      </c>
    </row>
    <row r="1619" spans="1:1">
      <c r="A1619">
        <v>1616</v>
      </c>
    </row>
    <row r="1620" spans="1:1">
      <c r="A1620">
        <v>1617</v>
      </c>
    </row>
    <row r="1621" spans="1:1">
      <c r="A1621">
        <v>1618</v>
      </c>
    </row>
    <row r="1622" spans="1:1">
      <c r="A1622">
        <v>1619</v>
      </c>
    </row>
    <row r="1623" spans="1:1">
      <c r="A1623">
        <v>1620</v>
      </c>
    </row>
    <row r="1624" spans="1:1">
      <c r="A1624">
        <v>1621</v>
      </c>
    </row>
    <row r="1625" spans="1:1">
      <c r="A1625">
        <v>1622</v>
      </c>
    </row>
    <row r="1626" spans="1:1">
      <c r="A1626">
        <v>1623</v>
      </c>
    </row>
    <row r="1627" spans="1:1">
      <c r="A1627">
        <v>1624</v>
      </c>
    </row>
    <row r="1628" spans="1:1">
      <c r="A1628">
        <v>1625</v>
      </c>
    </row>
    <row r="1629" spans="1:1">
      <c r="A1629">
        <v>1626</v>
      </c>
    </row>
    <row r="1630" spans="1:1">
      <c r="A1630">
        <v>1627</v>
      </c>
    </row>
    <row r="1631" spans="1:1">
      <c r="A1631">
        <v>1628</v>
      </c>
    </row>
    <row r="1632" spans="1:1">
      <c r="A1632">
        <v>1629</v>
      </c>
    </row>
    <row r="1633" spans="1:1">
      <c r="A1633">
        <v>1630</v>
      </c>
    </row>
    <row r="1634" spans="1:1">
      <c r="A1634">
        <v>1631</v>
      </c>
    </row>
    <row r="1635" spans="1:1">
      <c r="A1635">
        <v>1632</v>
      </c>
    </row>
    <row r="1636" spans="1:1">
      <c r="A1636">
        <v>1633</v>
      </c>
    </row>
    <row r="1637" spans="1:1">
      <c r="A1637">
        <v>1634</v>
      </c>
    </row>
    <row r="1638" spans="1:1">
      <c r="A1638">
        <v>1635</v>
      </c>
    </row>
    <row r="1639" spans="1:1">
      <c r="A1639">
        <v>1636</v>
      </c>
    </row>
    <row r="1640" spans="1:1">
      <c r="A1640">
        <v>1637</v>
      </c>
    </row>
    <row r="1641" spans="1:1">
      <c r="A1641">
        <v>1638</v>
      </c>
    </row>
    <row r="1642" spans="1:1">
      <c r="A1642">
        <v>1639</v>
      </c>
    </row>
    <row r="1643" spans="1:1">
      <c r="A1643">
        <v>1640</v>
      </c>
    </row>
    <row r="1644" spans="1:1">
      <c r="A1644">
        <v>1641</v>
      </c>
    </row>
    <row r="1645" spans="1:1">
      <c r="A1645">
        <v>1642</v>
      </c>
    </row>
    <row r="1646" spans="1:1">
      <c r="A1646">
        <v>1643</v>
      </c>
    </row>
    <row r="1647" spans="1:1">
      <c r="A1647">
        <v>1644</v>
      </c>
    </row>
    <row r="1648" spans="1:1">
      <c r="A1648">
        <v>1645</v>
      </c>
    </row>
    <row r="1649" spans="1:1">
      <c r="A1649">
        <v>1646</v>
      </c>
    </row>
    <row r="1650" spans="1:1">
      <c r="A1650">
        <v>1647</v>
      </c>
    </row>
    <row r="1651" spans="1:1">
      <c r="A1651">
        <v>1648</v>
      </c>
    </row>
    <row r="1652" spans="1:1">
      <c r="A1652">
        <v>1649</v>
      </c>
    </row>
    <row r="1653" spans="1:1">
      <c r="A1653">
        <v>1650</v>
      </c>
    </row>
    <row r="1654" spans="1:1">
      <c r="A1654">
        <v>1651</v>
      </c>
    </row>
    <row r="1655" spans="1:1">
      <c r="A1655">
        <v>1652</v>
      </c>
    </row>
    <row r="1656" spans="1:1">
      <c r="A1656">
        <v>1653</v>
      </c>
    </row>
    <row r="1657" spans="1:1">
      <c r="A1657">
        <v>1654</v>
      </c>
    </row>
    <row r="1658" spans="1:1">
      <c r="A1658">
        <v>1655</v>
      </c>
    </row>
    <row r="1659" spans="1:1">
      <c r="A1659">
        <v>1656</v>
      </c>
    </row>
    <row r="1660" spans="1:1">
      <c r="A1660">
        <v>1657</v>
      </c>
    </row>
    <row r="1661" spans="1:1">
      <c r="A1661">
        <v>1658</v>
      </c>
    </row>
    <row r="1662" spans="1:1">
      <c r="A1662">
        <v>1659</v>
      </c>
    </row>
    <row r="1663" spans="1:1">
      <c r="A1663">
        <v>1660</v>
      </c>
    </row>
    <row r="1664" spans="1:1">
      <c r="A1664">
        <v>1661</v>
      </c>
    </row>
    <row r="1665" spans="1:1">
      <c r="A1665">
        <v>1662</v>
      </c>
    </row>
    <row r="1666" spans="1:1">
      <c r="A1666">
        <v>1663</v>
      </c>
    </row>
    <row r="1667" spans="1:1">
      <c r="A1667">
        <v>1664</v>
      </c>
    </row>
    <row r="1668" spans="1:1">
      <c r="A1668">
        <v>1665</v>
      </c>
    </row>
    <row r="1669" spans="1:1">
      <c r="A1669">
        <v>1666</v>
      </c>
    </row>
    <row r="1670" spans="1:1">
      <c r="A1670">
        <v>1667</v>
      </c>
    </row>
    <row r="1671" spans="1:1">
      <c r="A1671">
        <v>1668</v>
      </c>
    </row>
    <row r="1672" spans="1:1">
      <c r="A1672">
        <v>1669</v>
      </c>
    </row>
    <row r="1673" spans="1:1">
      <c r="A1673">
        <v>1670</v>
      </c>
    </row>
    <row r="1674" spans="1:1">
      <c r="A1674">
        <v>1671</v>
      </c>
    </row>
    <row r="1675" spans="1:1">
      <c r="A1675">
        <v>1672</v>
      </c>
    </row>
    <row r="1676" spans="1:1">
      <c r="A1676">
        <v>1673</v>
      </c>
    </row>
    <row r="1677" spans="1:1">
      <c r="A1677">
        <v>1674</v>
      </c>
    </row>
    <row r="1678" spans="1:1">
      <c r="A1678">
        <v>1675</v>
      </c>
    </row>
    <row r="1679" spans="1:1">
      <c r="A1679">
        <v>1676</v>
      </c>
    </row>
    <row r="1680" spans="1:1">
      <c r="A1680">
        <v>1677</v>
      </c>
    </row>
    <row r="1681" spans="1:1">
      <c r="A1681">
        <v>1678</v>
      </c>
    </row>
    <row r="1682" spans="1:1">
      <c r="A1682">
        <v>1679</v>
      </c>
    </row>
    <row r="1683" spans="1:1">
      <c r="A1683">
        <v>1680</v>
      </c>
    </row>
    <row r="1684" spans="1:1">
      <c r="A1684">
        <v>1681</v>
      </c>
    </row>
    <row r="1685" spans="1:1">
      <c r="A1685">
        <v>1682</v>
      </c>
    </row>
    <row r="1686" spans="1:1">
      <c r="A1686">
        <v>1683</v>
      </c>
    </row>
    <row r="1687" spans="1:1">
      <c r="A1687">
        <v>1684</v>
      </c>
    </row>
    <row r="1688" spans="1:1">
      <c r="A1688">
        <v>1685</v>
      </c>
    </row>
    <row r="1689" spans="1:1">
      <c r="A1689">
        <v>1686</v>
      </c>
    </row>
    <row r="1690" spans="1:1">
      <c r="A1690">
        <v>1687</v>
      </c>
    </row>
    <row r="1691" spans="1:1">
      <c r="A1691">
        <v>1688</v>
      </c>
    </row>
    <row r="1692" spans="1:1">
      <c r="A1692">
        <v>1689</v>
      </c>
    </row>
    <row r="1693" spans="1:1">
      <c r="A1693">
        <v>1690</v>
      </c>
    </row>
    <row r="1694" spans="1:1">
      <c r="A1694">
        <v>1691</v>
      </c>
    </row>
    <row r="1695" spans="1:1">
      <c r="A1695">
        <v>1692</v>
      </c>
    </row>
    <row r="1696" spans="1:1">
      <c r="A1696">
        <v>1693</v>
      </c>
    </row>
    <row r="1697" spans="1:1">
      <c r="A1697">
        <v>1694</v>
      </c>
    </row>
    <row r="1698" spans="1:1">
      <c r="A1698">
        <v>1695</v>
      </c>
    </row>
    <row r="1699" spans="1:1">
      <c r="A1699">
        <v>1696</v>
      </c>
    </row>
    <row r="1700" spans="1:1">
      <c r="A1700">
        <v>1697</v>
      </c>
    </row>
    <row r="1701" spans="1:1">
      <c r="A1701">
        <v>1698</v>
      </c>
    </row>
    <row r="1702" spans="1:1">
      <c r="A1702">
        <v>1699</v>
      </c>
    </row>
    <row r="1703" spans="1:1">
      <c r="A1703">
        <v>1700</v>
      </c>
    </row>
    <row r="1704" spans="1:1">
      <c r="A1704">
        <v>1701</v>
      </c>
    </row>
    <row r="1705" spans="1:1">
      <c r="A1705">
        <v>1702</v>
      </c>
    </row>
    <row r="1706" spans="1:1">
      <c r="A1706">
        <v>1703</v>
      </c>
    </row>
    <row r="1707" spans="1:1">
      <c r="A1707">
        <v>1704</v>
      </c>
    </row>
    <row r="1708" spans="1:1">
      <c r="A1708">
        <v>1705</v>
      </c>
    </row>
    <row r="1709" spans="1:1">
      <c r="A1709">
        <v>1706</v>
      </c>
    </row>
    <row r="1710" spans="1:1">
      <c r="A1710">
        <v>1707</v>
      </c>
    </row>
    <row r="1711" spans="1:1">
      <c r="A1711">
        <v>1708</v>
      </c>
    </row>
    <row r="1712" spans="1:1">
      <c r="A1712">
        <v>1709</v>
      </c>
    </row>
    <row r="1713" spans="1:1">
      <c r="A1713">
        <v>1710</v>
      </c>
    </row>
    <row r="1714" spans="1:1">
      <c r="A1714">
        <v>1711</v>
      </c>
    </row>
    <row r="1715" spans="1:1">
      <c r="A1715">
        <v>1712</v>
      </c>
    </row>
    <row r="1716" spans="1:1">
      <c r="A1716">
        <v>1713</v>
      </c>
    </row>
    <row r="1717" spans="1:1">
      <c r="A1717">
        <v>1714</v>
      </c>
    </row>
    <row r="1718" spans="1:1">
      <c r="A1718">
        <v>1715</v>
      </c>
    </row>
    <row r="1719" spans="1:1">
      <c r="A1719">
        <v>1716</v>
      </c>
    </row>
    <row r="1720" spans="1:1">
      <c r="A1720">
        <v>1717</v>
      </c>
    </row>
    <row r="1721" spans="1:1">
      <c r="A1721">
        <v>1718</v>
      </c>
    </row>
    <row r="1722" spans="1:1">
      <c r="A1722">
        <v>1719</v>
      </c>
    </row>
    <row r="1723" spans="1:1">
      <c r="A1723">
        <v>1720</v>
      </c>
    </row>
    <row r="1724" spans="1:1">
      <c r="A1724">
        <v>1721</v>
      </c>
    </row>
    <row r="1725" spans="1:1">
      <c r="A1725">
        <v>1722</v>
      </c>
    </row>
    <row r="1726" spans="1:1">
      <c r="A1726">
        <v>1723</v>
      </c>
    </row>
    <row r="1727" spans="1:1">
      <c r="A1727">
        <v>1724</v>
      </c>
    </row>
    <row r="1728" spans="1:1">
      <c r="A1728">
        <v>1725</v>
      </c>
    </row>
    <row r="1729" spans="1:1">
      <c r="A1729">
        <v>1726</v>
      </c>
    </row>
    <row r="1730" spans="1:1">
      <c r="A1730">
        <v>1727</v>
      </c>
    </row>
    <row r="1731" spans="1:1">
      <c r="A1731">
        <v>1728</v>
      </c>
    </row>
    <row r="1732" spans="1:1">
      <c r="A1732">
        <v>1729</v>
      </c>
    </row>
    <row r="1733" spans="1:1">
      <c r="A1733">
        <v>1730</v>
      </c>
    </row>
    <row r="1734" spans="1:1">
      <c r="A1734">
        <v>1731</v>
      </c>
    </row>
    <row r="1735" spans="1:1">
      <c r="A1735">
        <v>1732</v>
      </c>
    </row>
    <row r="1736" spans="1:1">
      <c r="A1736">
        <v>1733</v>
      </c>
    </row>
    <row r="1737" spans="1:1">
      <c r="A1737">
        <v>1734</v>
      </c>
    </row>
    <row r="1738" spans="1:1">
      <c r="A1738">
        <v>1735</v>
      </c>
    </row>
    <row r="1739" spans="1:1">
      <c r="A1739">
        <v>1736</v>
      </c>
    </row>
    <row r="1740" spans="1:1">
      <c r="A1740">
        <v>1737</v>
      </c>
    </row>
    <row r="1741" spans="1:1">
      <c r="A1741">
        <v>1738</v>
      </c>
    </row>
    <row r="1742" spans="1:1">
      <c r="A1742">
        <v>1739</v>
      </c>
    </row>
    <row r="1743" spans="1:1">
      <c r="A1743">
        <v>1740</v>
      </c>
    </row>
    <row r="1744" spans="1:1">
      <c r="A1744">
        <v>1741</v>
      </c>
    </row>
    <row r="1745" spans="1:1">
      <c r="A1745">
        <v>1742</v>
      </c>
    </row>
    <row r="1746" spans="1:1">
      <c r="A1746">
        <v>1743</v>
      </c>
    </row>
    <row r="1747" spans="1:1">
      <c r="A1747">
        <v>1744</v>
      </c>
    </row>
    <row r="1748" spans="1:1">
      <c r="A1748">
        <v>1745</v>
      </c>
    </row>
    <row r="1749" spans="1:1">
      <c r="A1749">
        <v>1746</v>
      </c>
    </row>
    <row r="1750" spans="1:1">
      <c r="A1750">
        <v>1747</v>
      </c>
    </row>
    <row r="1751" spans="1:1">
      <c r="A1751">
        <v>1748</v>
      </c>
    </row>
    <row r="1752" spans="1:1">
      <c r="A1752">
        <v>1749</v>
      </c>
    </row>
    <row r="1753" spans="1:1">
      <c r="A1753">
        <v>1750</v>
      </c>
    </row>
    <row r="1754" spans="1:1">
      <c r="A1754">
        <v>1751</v>
      </c>
    </row>
    <row r="1755" spans="1:1">
      <c r="A1755">
        <v>1752</v>
      </c>
    </row>
    <row r="1756" spans="1:1">
      <c r="A1756">
        <v>1753</v>
      </c>
    </row>
    <row r="1757" spans="1:1">
      <c r="A1757">
        <v>1754</v>
      </c>
    </row>
    <row r="1758" spans="1:1">
      <c r="A1758">
        <v>1755</v>
      </c>
    </row>
    <row r="1759" spans="1:1">
      <c r="A1759">
        <v>1756</v>
      </c>
    </row>
    <row r="1760" spans="1:1">
      <c r="A1760">
        <v>1757</v>
      </c>
    </row>
    <row r="1761" spans="1:1">
      <c r="A1761">
        <v>1758</v>
      </c>
    </row>
    <row r="1762" spans="1:1">
      <c r="A1762">
        <v>1759</v>
      </c>
    </row>
    <row r="1763" spans="1:1">
      <c r="A1763">
        <v>1760</v>
      </c>
    </row>
    <row r="1764" spans="1:1">
      <c r="A1764">
        <v>1761</v>
      </c>
    </row>
    <row r="1765" spans="1:1">
      <c r="A1765">
        <v>1762</v>
      </c>
    </row>
    <row r="1766" spans="1:1">
      <c r="A1766">
        <v>1763</v>
      </c>
    </row>
    <row r="1767" spans="1:1">
      <c r="A1767">
        <v>1764</v>
      </c>
    </row>
    <row r="1768" spans="1:1">
      <c r="A1768">
        <v>1765</v>
      </c>
    </row>
    <row r="1769" spans="1:1">
      <c r="A1769">
        <v>1766</v>
      </c>
    </row>
    <row r="1770" spans="1:1">
      <c r="A1770">
        <v>1767</v>
      </c>
    </row>
    <row r="1771" spans="1:1">
      <c r="A1771">
        <v>1768</v>
      </c>
    </row>
    <row r="1772" spans="1:1">
      <c r="A1772">
        <v>1769</v>
      </c>
    </row>
    <row r="1773" spans="1:1">
      <c r="A1773">
        <v>1770</v>
      </c>
    </row>
    <row r="1774" spans="1:1">
      <c r="A1774">
        <v>1771</v>
      </c>
    </row>
    <row r="1775" spans="1:1">
      <c r="A1775">
        <v>1772</v>
      </c>
    </row>
    <row r="1776" spans="1:1">
      <c r="A1776">
        <v>1773</v>
      </c>
    </row>
    <row r="1777" spans="1:1">
      <c r="A1777">
        <v>1774</v>
      </c>
    </row>
    <row r="1778" spans="1:1">
      <c r="A1778">
        <v>1775</v>
      </c>
    </row>
    <row r="1779" spans="1:1">
      <c r="A1779">
        <v>1776</v>
      </c>
    </row>
    <row r="1780" spans="1:1">
      <c r="A1780">
        <v>1777</v>
      </c>
    </row>
    <row r="1781" spans="1:1">
      <c r="A1781">
        <v>1778</v>
      </c>
    </row>
    <row r="1782" spans="1:1">
      <c r="A1782">
        <v>1779</v>
      </c>
    </row>
    <row r="1783" spans="1:1">
      <c r="A1783">
        <v>1780</v>
      </c>
    </row>
    <row r="1784" spans="1:1">
      <c r="A1784">
        <v>1781</v>
      </c>
    </row>
    <row r="1785" spans="1:1">
      <c r="A1785">
        <v>1782</v>
      </c>
    </row>
    <row r="1786" spans="1:1">
      <c r="A1786">
        <v>1783</v>
      </c>
    </row>
    <row r="1787" spans="1:1">
      <c r="A1787">
        <v>1784</v>
      </c>
    </row>
    <row r="1788" spans="1:1">
      <c r="A1788">
        <v>1785</v>
      </c>
    </row>
    <row r="1789" spans="1:1">
      <c r="A1789">
        <v>1786</v>
      </c>
    </row>
    <row r="1790" spans="1:1">
      <c r="A1790">
        <v>1787</v>
      </c>
    </row>
    <row r="1791" spans="1:1">
      <c r="A1791">
        <v>1788</v>
      </c>
    </row>
    <row r="1792" spans="1:1">
      <c r="A1792">
        <v>1789</v>
      </c>
    </row>
    <row r="1793" spans="1:1">
      <c r="A1793">
        <v>1790</v>
      </c>
    </row>
    <row r="1794" spans="1:1">
      <c r="A1794">
        <v>1791</v>
      </c>
    </row>
    <row r="1795" spans="1:1">
      <c r="A1795">
        <v>1792</v>
      </c>
    </row>
    <row r="1796" spans="1:1">
      <c r="A1796">
        <v>1793</v>
      </c>
    </row>
    <row r="1797" spans="1:1">
      <c r="A1797">
        <v>1794</v>
      </c>
    </row>
    <row r="1798" spans="1:1">
      <c r="A1798">
        <v>1795</v>
      </c>
    </row>
    <row r="1799" spans="1:1">
      <c r="A1799">
        <v>1796</v>
      </c>
    </row>
    <row r="1800" spans="1:1">
      <c r="A1800">
        <v>1797</v>
      </c>
    </row>
    <row r="1801" spans="1:1">
      <c r="A1801">
        <v>1798</v>
      </c>
    </row>
    <row r="1802" spans="1:1">
      <c r="A1802">
        <v>1799</v>
      </c>
    </row>
    <row r="1803" spans="1:1">
      <c r="A1803">
        <v>1800</v>
      </c>
    </row>
    <row r="1804" spans="1:1">
      <c r="A1804">
        <v>1801</v>
      </c>
    </row>
    <row r="1805" spans="1:1">
      <c r="A1805">
        <v>1802</v>
      </c>
    </row>
    <row r="1806" spans="1:1">
      <c r="A1806">
        <v>1803</v>
      </c>
    </row>
    <row r="1807" spans="1:1">
      <c r="A1807">
        <v>1804</v>
      </c>
    </row>
    <row r="1808" spans="1:1">
      <c r="A1808">
        <v>1805</v>
      </c>
    </row>
    <row r="1809" spans="1:1">
      <c r="A1809">
        <v>1806</v>
      </c>
    </row>
    <row r="1810" spans="1:1">
      <c r="A1810">
        <v>1807</v>
      </c>
    </row>
    <row r="1811" spans="1:1">
      <c r="A1811">
        <v>1808</v>
      </c>
    </row>
    <row r="1812" spans="1:1">
      <c r="A1812">
        <v>1809</v>
      </c>
    </row>
    <row r="1813" spans="1:1">
      <c r="A1813">
        <v>1810</v>
      </c>
    </row>
    <row r="1814" spans="1:1">
      <c r="A1814">
        <v>1811</v>
      </c>
    </row>
    <row r="1815" spans="1:1">
      <c r="A1815">
        <v>1812</v>
      </c>
    </row>
    <row r="1816" spans="1:1">
      <c r="A1816">
        <v>1813</v>
      </c>
    </row>
    <row r="1817" spans="1:1">
      <c r="A1817">
        <v>1814</v>
      </c>
    </row>
    <row r="1818" spans="1:1">
      <c r="A1818">
        <v>1815</v>
      </c>
    </row>
    <row r="1819" spans="1:1">
      <c r="A1819">
        <v>1816</v>
      </c>
    </row>
    <row r="1820" spans="1:1">
      <c r="A1820">
        <v>1817</v>
      </c>
    </row>
    <row r="1821" spans="1:1">
      <c r="A1821">
        <v>1818</v>
      </c>
    </row>
    <row r="1822" spans="1:1">
      <c r="A1822">
        <v>1819</v>
      </c>
    </row>
    <row r="1823" spans="1:1">
      <c r="A1823">
        <v>1820</v>
      </c>
    </row>
    <row r="1824" spans="1:1">
      <c r="A1824">
        <v>1821</v>
      </c>
    </row>
    <row r="1825" spans="1:1">
      <c r="A1825">
        <v>1822</v>
      </c>
    </row>
    <row r="1826" spans="1:1">
      <c r="A1826">
        <v>1823</v>
      </c>
    </row>
    <row r="1827" spans="1:1">
      <c r="A1827">
        <v>1824</v>
      </c>
    </row>
    <row r="1828" spans="1:1">
      <c r="A1828">
        <v>1825</v>
      </c>
    </row>
    <row r="1829" spans="1:1">
      <c r="A1829">
        <v>1826</v>
      </c>
    </row>
    <row r="1830" spans="1:1">
      <c r="A1830">
        <v>1827</v>
      </c>
    </row>
    <row r="1831" spans="1:1">
      <c r="A1831">
        <v>1828</v>
      </c>
    </row>
    <row r="1832" spans="1:1">
      <c r="A1832">
        <v>1829</v>
      </c>
    </row>
    <row r="1833" spans="1:1">
      <c r="A1833">
        <v>1830</v>
      </c>
    </row>
    <row r="1834" spans="1:1">
      <c r="A1834">
        <v>1831</v>
      </c>
    </row>
    <row r="1835" spans="1:1">
      <c r="A1835">
        <v>1832</v>
      </c>
    </row>
    <row r="1836" spans="1:1">
      <c r="A1836">
        <v>1833</v>
      </c>
    </row>
    <row r="1837" spans="1:1">
      <c r="A1837">
        <v>1834</v>
      </c>
    </row>
    <row r="1838" spans="1:1">
      <c r="A1838">
        <v>1835</v>
      </c>
    </row>
    <row r="1839" spans="1:1">
      <c r="A1839">
        <v>1836</v>
      </c>
    </row>
    <row r="1840" spans="1:1">
      <c r="A1840">
        <v>1837</v>
      </c>
    </row>
    <row r="1841" spans="1:1">
      <c r="A1841">
        <v>1838</v>
      </c>
    </row>
    <row r="1842" spans="1:1">
      <c r="A1842">
        <v>1839</v>
      </c>
    </row>
    <row r="1843" spans="1:1">
      <c r="A1843">
        <v>1840</v>
      </c>
    </row>
    <row r="1844" spans="1:1">
      <c r="A1844">
        <v>1841</v>
      </c>
    </row>
    <row r="1845" spans="1:1">
      <c r="A1845">
        <v>1842</v>
      </c>
    </row>
    <row r="1846" spans="1:1">
      <c r="A1846">
        <v>1843</v>
      </c>
    </row>
    <row r="1847" spans="1:1">
      <c r="A1847">
        <v>1844</v>
      </c>
    </row>
    <row r="1848" spans="1:1">
      <c r="A1848">
        <v>1845</v>
      </c>
    </row>
    <row r="1849" spans="1:1">
      <c r="A1849">
        <v>1846</v>
      </c>
    </row>
    <row r="1850" spans="1:1">
      <c r="A1850">
        <v>1847</v>
      </c>
    </row>
    <row r="1851" spans="1:1">
      <c r="A1851">
        <v>1848</v>
      </c>
    </row>
    <row r="1852" spans="1:1">
      <c r="A1852">
        <v>1849</v>
      </c>
    </row>
    <row r="1853" spans="1:1">
      <c r="A1853">
        <v>1850</v>
      </c>
    </row>
    <row r="1854" spans="1:1">
      <c r="A1854">
        <v>1851</v>
      </c>
    </row>
    <row r="1855" spans="1:1">
      <c r="A1855">
        <v>1852</v>
      </c>
    </row>
    <row r="1856" spans="1:1">
      <c r="A1856">
        <v>1853</v>
      </c>
    </row>
    <row r="1857" spans="1:1">
      <c r="A1857">
        <v>1854</v>
      </c>
    </row>
    <row r="1858" spans="1:1">
      <c r="A1858">
        <v>1855</v>
      </c>
    </row>
    <row r="1859" spans="1:1">
      <c r="A1859">
        <v>1856</v>
      </c>
    </row>
    <row r="1860" spans="1:1">
      <c r="A1860">
        <v>1857</v>
      </c>
    </row>
    <row r="1861" spans="1:1">
      <c r="A1861">
        <v>1858</v>
      </c>
    </row>
    <row r="1862" spans="1:1">
      <c r="A1862">
        <v>1859</v>
      </c>
    </row>
    <row r="1863" spans="1:1">
      <c r="A1863">
        <v>1860</v>
      </c>
    </row>
    <row r="1864" spans="1:1">
      <c r="A1864">
        <v>1861</v>
      </c>
    </row>
    <row r="1865" spans="1:1">
      <c r="A1865">
        <v>1862</v>
      </c>
    </row>
    <row r="1866" spans="1:1">
      <c r="A1866">
        <v>1863</v>
      </c>
    </row>
    <row r="1867" spans="1:1">
      <c r="A1867">
        <v>1864</v>
      </c>
    </row>
    <row r="1868" spans="1:1">
      <c r="A1868">
        <v>1865</v>
      </c>
    </row>
    <row r="1869" spans="1:1">
      <c r="A1869">
        <v>1866</v>
      </c>
    </row>
    <row r="1870" spans="1:1">
      <c r="A1870">
        <v>1867</v>
      </c>
    </row>
    <row r="1871" spans="1:1">
      <c r="A1871">
        <v>1868</v>
      </c>
    </row>
    <row r="1872" spans="1:1">
      <c r="A1872">
        <v>1869</v>
      </c>
    </row>
    <row r="1873" spans="1:1">
      <c r="A1873">
        <v>1870</v>
      </c>
    </row>
    <row r="1874" spans="1:1">
      <c r="A1874">
        <v>1871</v>
      </c>
    </row>
    <row r="1875" spans="1:1">
      <c r="A1875">
        <v>1872</v>
      </c>
    </row>
    <row r="1876" spans="1:1">
      <c r="A1876">
        <v>1873</v>
      </c>
    </row>
    <row r="1877" spans="1:1">
      <c r="A1877">
        <v>1874</v>
      </c>
    </row>
    <row r="1878" spans="1:1">
      <c r="A1878">
        <v>1875</v>
      </c>
    </row>
    <row r="1879" spans="1:1">
      <c r="A1879">
        <v>1876</v>
      </c>
    </row>
    <row r="1880" spans="1:1">
      <c r="A1880">
        <v>1877</v>
      </c>
    </row>
    <row r="1881" spans="1:1">
      <c r="A1881">
        <v>1878</v>
      </c>
    </row>
    <row r="1882" spans="1:1">
      <c r="A1882">
        <v>1879</v>
      </c>
    </row>
    <row r="1883" spans="1:1">
      <c r="A1883">
        <v>1880</v>
      </c>
    </row>
    <row r="1884" spans="1:1">
      <c r="A1884">
        <v>1881</v>
      </c>
    </row>
    <row r="1885" spans="1:1">
      <c r="A1885">
        <v>1882</v>
      </c>
    </row>
    <row r="1886" spans="1:1">
      <c r="A1886">
        <v>1883</v>
      </c>
    </row>
    <row r="1887" spans="1:1">
      <c r="A1887">
        <v>1884</v>
      </c>
    </row>
    <row r="1888" spans="1:1">
      <c r="A1888">
        <v>1885</v>
      </c>
    </row>
    <row r="1889" spans="1:1">
      <c r="A1889">
        <v>1886</v>
      </c>
    </row>
    <row r="1890" spans="1:1">
      <c r="A1890">
        <v>1887</v>
      </c>
    </row>
    <row r="1891" spans="1:1">
      <c r="A1891">
        <v>1888</v>
      </c>
    </row>
    <row r="1892" spans="1:1">
      <c r="A1892">
        <v>1889</v>
      </c>
    </row>
    <row r="1893" spans="1:1">
      <c r="A1893">
        <v>1890</v>
      </c>
    </row>
    <row r="1894" spans="1:1">
      <c r="A1894">
        <v>1891</v>
      </c>
    </row>
    <row r="1895" spans="1:1">
      <c r="A1895">
        <v>1892</v>
      </c>
    </row>
    <row r="1896" spans="1:1">
      <c r="A1896">
        <v>1893</v>
      </c>
    </row>
    <row r="1897" spans="1:1">
      <c r="A1897">
        <v>1894</v>
      </c>
    </row>
    <row r="1898" spans="1:1">
      <c r="A1898">
        <v>1895</v>
      </c>
    </row>
    <row r="1899" spans="1:1">
      <c r="A1899">
        <v>1896</v>
      </c>
    </row>
    <row r="1900" spans="1:1">
      <c r="A1900">
        <v>1897</v>
      </c>
    </row>
    <row r="1901" spans="1:1">
      <c r="A1901">
        <v>1898</v>
      </c>
    </row>
    <row r="1902" spans="1:1">
      <c r="A1902">
        <v>1899</v>
      </c>
    </row>
    <row r="1903" spans="1:1">
      <c r="A1903">
        <v>1900</v>
      </c>
    </row>
    <row r="1904" spans="1:1">
      <c r="A1904">
        <v>1901</v>
      </c>
    </row>
    <row r="1905" spans="1:1">
      <c r="A1905">
        <v>1902</v>
      </c>
    </row>
    <row r="1906" spans="1:1">
      <c r="A1906">
        <v>1903</v>
      </c>
    </row>
    <row r="1907" spans="1:1">
      <c r="A1907">
        <v>1904</v>
      </c>
    </row>
    <row r="1908" spans="1:1">
      <c r="A1908">
        <v>1905</v>
      </c>
    </row>
    <row r="1909" spans="1:1">
      <c r="A1909">
        <v>1906</v>
      </c>
    </row>
    <row r="1910" spans="1:1">
      <c r="A1910">
        <v>1907</v>
      </c>
    </row>
    <row r="1911" spans="1:1">
      <c r="A1911">
        <v>1908</v>
      </c>
    </row>
    <row r="1912" spans="1:1">
      <c r="A1912">
        <v>1909</v>
      </c>
    </row>
    <row r="1913" spans="1:1">
      <c r="A1913">
        <v>1910</v>
      </c>
    </row>
    <row r="1914" spans="1:1">
      <c r="A1914">
        <v>1911</v>
      </c>
    </row>
    <row r="1915" spans="1:1">
      <c r="A1915">
        <v>1912</v>
      </c>
    </row>
    <row r="1916" spans="1:1">
      <c r="A1916">
        <v>1913</v>
      </c>
    </row>
    <row r="1917" spans="1:1">
      <c r="A1917">
        <v>1914</v>
      </c>
    </row>
    <row r="1918" spans="1:1">
      <c r="A1918">
        <v>1915</v>
      </c>
    </row>
    <row r="1919" spans="1:1">
      <c r="A1919">
        <v>1916</v>
      </c>
    </row>
    <row r="1920" spans="1:1">
      <c r="A1920">
        <v>1917</v>
      </c>
    </row>
    <row r="1921" spans="1:1">
      <c r="A1921">
        <v>1918</v>
      </c>
    </row>
    <row r="1922" spans="1:1">
      <c r="A1922">
        <v>1919</v>
      </c>
    </row>
    <row r="1923" spans="1:1">
      <c r="A1923">
        <v>1920</v>
      </c>
    </row>
    <row r="1924" spans="1:1">
      <c r="A1924">
        <v>1921</v>
      </c>
    </row>
    <row r="1925" spans="1:1">
      <c r="A1925">
        <v>1922</v>
      </c>
    </row>
    <row r="1926" spans="1:1">
      <c r="A1926">
        <v>1923</v>
      </c>
    </row>
    <row r="1927" spans="1:1">
      <c r="A1927">
        <v>1924</v>
      </c>
    </row>
    <row r="1928" spans="1:1">
      <c r="A1928">
        <v>1925</v>
      </c>
    </row>
    <row r="1929" spans="1:1">
      <c r="A1929">
        <v>1926</v>
      </c>
    </row>
    <row r="1930" spans="1:1">
      <c r="A1930">
        <v>1927</v>
      </c>
    </row>
    <row r="1931" spans="1:1">
      <c r="A1931">
        <v>1928</v>
      </c>
    </row>
    <row r="1932" spans="1:1">
      <c r="A1932">
        <v>1929</v>
      </c>
    </row>
    <row r="1933" spans="1:1">
      <c r="A1933">
        <v>1930</v>
      </c>
    </row>
    <row r="1934" spans="1:1">
      <c r="A1934">
        <v>1931</v>
      </c>
    </row>
    <row r="1935" spans="1:1">
      <c r="A1935">
        <v>1932</v>
      </c>
    </row>
    <row r="1936" spans="1:1">
      <c r="A1936">
        <v>1933</v>
      </c>
    </row>
    <row r="1937" spans="1:1">
      <c r="A1937">
        <v>1934</v>
      </c>
    </row>
    <row r="1938" spans="1:1">
      <c r="A1938">
        <v>1935</v>
      </c>
    </row>
    <row r="1939" spans="1:1">
      <c r="A1939">
        <v>1936</v>
      </c>
    </row>
    <row r="1940" spans="1:1">
      <c r="A1940">
        <v>1937</v>
      </c>
    </row>
    <row r="1941" spans="1:1">
      <c r="A1941">
        <v>1938</v>
      </c>
    </row>
    <row r="1942" spans="1:1">
      <c r="A1942">
        <v>1939</v>
      </c>
    </row>
    <row r="1943" spans="1:1">
      <c r="A1943">
        <v>1940</v>
      </c>
    </row>
    <row r="1944" spans="1:1">
      <c r="A1944">
        <v>1941</v>
      </c>
    </row>
    <row r="1945" spans="1:1">
      <c r="A1945">
        <v>1942</v>
      </c>
    </row>
    <row r="1946" spans="1:1">
      <c r="A1946">
        <v>1943</v>
      </c>
    </row>
    <row r="1947" spans="1:1">
      <c r="A1947">
        <v>1944</v>
      </c>
    </row>
    <row r="1948" spans="1:1">
      <c r="A1948">
        <v>1945</v>
      </c>
    </row>
    <row r="1949" spans="1:1">
      <c r="A1949">
        <v>1946</v>
      </c>
    </row>
    <row r="1950" spans="1:1">
      <c r="A1950">
        <v>1947</v>
      </c>
    </row>
    <row r="1951" spans="1:1">
      <c r="A1951">
        <v>1948</v>
      </c>
    </row>
    <row r="1952" spans="1:1">
      <c r="A1952">
        <v>1949</v>
      </c>
    </row>
    <row r="1953" spans="1:1">
      <c r="A1953">
        <v>1950</v>
      </c>
    </row>
    <row r="1954" spans="1:1">
      <c r="A1954">
        <v>1951</v>
      </c>
    </row>
    <row r="1955" spans="1:1">
      <c r="A1955">
        <v>1952</v>
      </c>
    </row>
    <row r="1956" spans="1:1">
      <c r="A1956">
        <v>1953</v>
      </c>
    </row>
    <row r="1957" spans="1:1">
      <c r="A1957">
        <v>1954</v>
      </c>
    </row>
    <row r="1958" spans="1:1">
      <c r="A1958">
        <v>1955</v>
      </c>
    </row>
    <row r="1959" spans="1:1">
      <c r="A1959">
        <v>1956</v>
      </c>
    </row>
    <row r="1960" spans="1:1">
      <c r="A1960">
        <v>1957</v>
      </c>
    </row>
    <row r="1961" spans="1:1">
      <c r="A1961">
        <v>1958</v>
      </c>
    </row>
    <row r="1962" spans="1:1">
      <c r="A1962">
        <v>1959</v>
      </c>
    </row>
    <row r="1963" spans="1:1">
      <c r="A1963">
        <v>1960</v>
      </c>
    </row>
    <row r="1964" spans="1:1">
      <c r="A1964">
        <v>1961</v>
      </c>
    </row>
    <row r="1965" spans="1:1">
      <c r="A1965">
        <v>1962</v>
      </c>
    </row>
    <row r="1966" spans="1:1">
      <c r="A1966">
        <v>1963</v>
      </c>
    </row>
    <row r="1967" spans="1:1">
      <c r="A1967">
        <v>1964</v>
      </c>
    </row>
    <row r="1968" spans="1:1">
      <c r="A1968">
        <v>1965</v>
      </c>
    </row>
    <row r="1969" spans="1:1">
      <c r="A1969">
        <v>1966</v>
      </c>
    </row>
    <row r="1970" spans="1:1">
      <c r="A1970">
        <v>1967</v>
      </c>
    </row>
    <row r="1971" spans="1:1">
      <c r="A1971">
        <v>1968</v>
      </c>
    </row>
    <row r="1972" spans="1:1">
      <c r="A1972">
        <v>1969</v>
      </c>
    </row>
    <row r="1973" spans="1:1">
      <c r="A1973">
        <v>1970</v>
      </c>
    </row>
    <row r="1974" spans="1:1">
      <c r="A1974">
        <v>1971</v>
      </c>
    </row>
    <row r="1975" spans="1:1">
      <c r="A1975">
        <v>1972</v>
      </c>
    </row>
    <row r="1976" spans="1:1">
      <c r="A1976">
        <v>1973</v>
      </c>
    </row>
    <row r="1977" spans="1:1">
      <c r="A1977">
        <v>1974</v>
      </c>
    </row>
    <row r="1978" spans="1:1">
      <c r="A1978">
        <v>1975</v>
      </c>
    </row>
    <row r="1979" spans="1:1">
      <c r="A1979">
        <v>1976</v>
      </c>
    </row>
    <row r="1980" spans="1:1">
      <c r="A1980">
        <v>1977</v>
      </c>
    </row>
    <row r="1981" spans="1:1">
      <c r="A1981">
        <v>1978</v>
      </c>
    </row>
    <row r="1982" spans="1:1">
      <c r="A1982">
        <v>1979</v>
      </c>
    </row>
    <row r="1983" spans="1:1">
      <c r="A1983">
        <v>1980</v>
      </c>
    </row>
    <row r="1984" spans="1:1">
      <c r="A1984">
        <v>1981</v>
      </c>
    </row>
    <row r="1985" spans="1:1">
      <c r="A1985">
        <v>1982</v>
      </c>
    </row>
    <row r="1986" spans="1:1">
      <c r="A1986">
        <v>1983</v>
      </c>
    </row>
    <row r="1987" spans="1:1">
      <c r="A1987">
        <v>1984</v>
      </c>
    </row>
    <row r="1988" spans="1:1">
      <c r="A1988">
        <v>1985</v>
      </c>
    </row>
    <row r="1989" spans="1:1">
      <c r="A1989">
        <v>1986</v>
      </c>
    </row>
    <row r="1990" spans="1:1">
      <c r="A1990">
        <v>1987</v>
      </c>
    </row>
    <row r="1991" spans="1:1">
      <c r="A1991">
        <v>1988</v>
      </c>
    </row>
    <row r="1992" spans="1:1">
      <c r="A1992">
        <v>1989</v>
      </c>
    </row>
    <row r="1993" spans="1:1">
      <c r="A1993">
        <v>1990</v>
      </c>
    </row>
    <row r="1994" spans="1:1">
      <c r="A1994">
        <v>1991</v>
      </c>
    </row>
    <row r="1995" spans="1:1">
      <c r="A1995">
        <v>1992</v>
      </c>
    </row>
    <row r="1996" spans="1:1">
      <c r="A1996">
        <v>1993</v>
      </c>
    </row>
    <row r="1997" spans="1:1">
      <c r="A1997">
        <v>1994</v>
      </c>
    </row>
    <row r="1998" spans="1:1">
      <c r="A1998">
        <v>1995</v>
      </c>
    </row>
    <row r="1999" spans="1:1">
      <c r="A1999">
        <v>1996</v>
      </c>
    </row>
    <row r="2000" spans="1:1">
      <c r="A2000">
        <v>1997</v>
      </c>
    </row>
    <row r="2001" spans="1:1">
      <c r="A2001">
        <v>1998</v>
      </c>
    </row>
    <row r="2002" spans="1:1">
      <c r="A2002">
        <v>1999</v>
      </c>
    </row>
    <row r="2003" spans="1:1">
      <c r="A2003">
        <v>2000</v>
      </c>
    </row>
  </sheetData>
  <mergeCells count="18">
    <mergeCell ref="F2:F3"/>
    <mergeCell ref="G2:G3"/>
    <mergeCell ref="V2:V3"/>
    <mergeCell ref="W2:W3"/>
    <mergeCell ref="X2:X3"/>
    <mergeCell ref="AB1:AC1"/>
    <mergeCell ref="B1:M1"/>
    <mergeCell ref="N1:X1"/>
    <mergeCell ref="H2:H3"/>
    <mergeCell ref="M2:M3"/>
    <mergeCell ref="R2:R3"/>
    <mergeCell ref="S2:S3"/>
    <mergeCell ref="T2:T3"/>
    <mergeCell ref="U2:U3"/>
    <mergeCell ref="B2:B3"/>
    <mergeCell ref="C2:C3"/>
    <mergeCell ref="D2:D3"/>
    <mergeCell ref="E2:E3"/>
  </mergeCells>
  <hyperlinks>
    <hyperlink ref="G4" r:id="rId1" display="https://www.nseindia.com/get-quotes/derivatives?symbol=RELIANCE&amp;identifier=OPTSTKRELIANCE27-05-2021CE1360.00"/>
    <hyperlink ref="M4" r:id="rId2" display="javascript:;"/>
    <hyperlink ref="S4" r:id="rId3" display="https://www.nseindia.com/get-quotes/derivatives?symbol=RELIANCE&amp;identifier=OPTSTKRELIANCE27-05-2021PE1360.00"/>
    <hyperlink ref="G5" r:id="rId4" display="https://www.nseindia.com/get-quotes/derivatives?symbol=RELIANCE&amp;identifier=OPTSTKRELIANCE27-05-2021CE1380.00"/>
    <hyperlink ref="M5" r:id="rId5" display="javascript:;"/>
    <hyperlink ref="S5" r:id="rId6" display="https://www.nseindia.com/get-quotes/derivatives?symbol=RELIANCE&amp;identifier=OPTSTKRELIANCE27-05-2021PE1380.00"/>
    <hyperlink ref="G6" r:id="rId7" display="https://www.nseindia.com/get-quotes/derivatives?symbol=RELIANCE&amp;identifier=OPTSTKRELIANCE27-05-2021CE1400.00"/>
    <hyperlink ref="M6" r:id="rId8" display="javascript:;"/>
    <hyperlink ref="S6" r:id="rId9" display="https://www.nseindia.com/get-quotes/derivatives?symbol=RELIANCE&amp;identifier=OPTSTKRELIANCE27-05-2021PE1400.00"/>
    <hyperlink ref="G7" r:id="rId10" display="https://www.nseindia.com/get-quotes/derivatives?symbol=RELIANCE&amp;identifier=OPTSTKRELIANCE27-05-2021CE1420.00"/>
    <hyperlink ref="M7" r:id="rId11" display="javascript:;"/>
    <hyperlink ref="S7" r:id="rId12" display="https://www.nseindia.com/get-quotes/derivatives?symbol=RELIANCE&amp;identifier=OPTSTKRELIANCE27-05-2021PE1420.00"/>
    <hyperlink ref="G8" r:id="rId13" display="https://www.nseindia.com/get-quotes/derivatives?symbol=RELIANCE&amp;identifier=OPTSTKRELIANCE27-05-2021CE1440.00"/>
    <hyperlink ref="M8" r:id="rId14" display="javascript:;"/>
    <hyperlink ref="S8" r:id="rId15" display="https://www.nseindia.com/get-quotes/derivatives?symbol=RELIANCE&amp;identifier=OPTSTKRELIANCE27-05-2021PE1440.00"/>
    <hyperlink ref="G9" r:id="rId16" display="https://www.nseindia.com/get-quotes/derivatives?symbol=RELIANCE&amp;identifier=OPTSTKRELIANCE27-05-2021CE1460.00"/>
    <hyperlink ref="M9" r:id="rId17" display="javascript:;"/>
    <hyperlink ref="S9" r:id="rId18" display="https://www.nseindia.com/get-quotes/derivatives?symbol=RELIANCE&amp;identifier=OPTSTKRELIANCE27-05-2021PE1460.00"/>
    <hyperlink ref="G10" r:id="rId19" display="https://www.nseindia.com/get-quotes/derivatives?symbol=RELIANCE&amp;identifier=OPTSTKRELIANCE27-05-2021CE1480.00"/>
    <hyperlink ref="M10" r:id="rId20" display="javascript:;"/>
    <hyperlink ref="S10" r:id="rId21" display="https://www.nseindia.com/get-quotes/derivatives?symbol=RELIANCE&amp;identifier=OPTSTKRELIANCE27-05-2021PE1480.00"/>
    <hyperlink ref="G11" r:id="rId22" display="https://www.nseindia.com/get-quotes/derivatives?symbol=RELIANCE&amp;identifier=OPTSTKRELIANCE27-05-2021CE1500.00"/>
    <hyperlink ref="M11" r:id="rId23" display="javascript:;"/>
    <hyperlink ref="S11" r:id="rId24" display="https://www.nseindia.com/get-quotes/derivatives?symbol=RELIANCE&amp;identifier=OPTSTKRELIANCE27-05-2021PE1500.00"/>
    <hyperlink ref="G12" r:id="rId25" display="https://www.nseindia.com/get-quotes/derivatives?symbol=RELIANCE&amp;identifier=OPTSTKRELIANCE27-05-2021CE1520.00"/>
    <hyperlink ref="M12" r:id="rId26" display="javascript:;"/>
    <hyperlink ref="S12" r:id="rId27" display="https://www.nseindia.com/get-quotes/derivatives?symbol=RELIANCE&amp;identifier=OPTSTKRELIANCE27-05-2021PE1520.00"/>
    <hyperlink ref="G13" r:id="rId28" display="https://www.nseindia.com/get-quotes/derivatives?symbol=RELIANCE&amp;identifier=OPTSTKRELIANCE27-05-2021CE1540.00"/>
    <hyperlink ref="M13" r:id="rId29" display="javascript:;"/>
    <hyperlink ref="S13" r:id="rId30" display="https://www.nseindia.com/get-quotes/derivatives?symbol=RELIANCE&amp;identifier=OPTSTKRELIANCE27-05-2021PE1540.00"/>
    <hyperlink ref="G14" r:id="rId31" display="https://www.nseindia.com/get-quotes/derivatives?symbol=RELIANCE&amp;identifier=OPTSTKRELIANCE27-05-2021CE1560.00"/>
    <hyperlink ref="M14" r:id="rId32" display="javascript:;"/>
    <hyperlink ref="S14" r:id="rId33" display="https://www.nseindia.com/get-quotes/derivatives?symbol=RELIANCE&amp;identifier=OPTSTKRELIANCE27-05-2021PE1560.00"/>
    <hyperlink ref="G15" r:id="rId34" display="https://www.nseindia.com/get-quotes/derivatives?symbol=RELIANCE&amp;identifier=OPTSTKRELIANCE27-05-2021CE1580.00"/>
    <hyperlink ref="M15" r:id="rId35" display="javascript:;"/>
    <hyperlink ref="S15" r:id="rId36" display="https://www.nseindia.com/get-quotes/derivatives?symbol=RELIANCE&amp;identifier=OPTSTKRELIANCE27-05-2021PE1580.00"/>
    <hyperlink ref="G16" r:id="rId37" display="https://www.nseindia.com/get-quotes/derivatives?symbol=RELIANCE&amp;identifier=OPTSTKRELIANCE27-05-2021CE1600.00"/>
    <hyperlink ref="M16" r:id="rId38" display="javascript:;"/>
    <hyperlink ref="S16" r:id="rId39" display="https://www.nseindia.com/get-quotes/derivatives?symbol=RELIANCE&amp;identifier=OPTSTKRELIANCE27-05-2021PE1600.00"/>
    <hyperlink ref="G17" r:id="rId40" display="https://www.nseindia.com/get-quotes/derivatives?symbol=RELIANCE&amp;identifier=OPTSTKRELIANCE27-05-2021CE1620.00"/>
    <hyperlink ref="M17" r:id="rId41" display="javascript:;"/>
    <hyperlink ref="S17" r:id="rId42" display="https://www.nseindia.com/get-quotes/derivatives?symbol=RELIANCE&amp;identifier=OPTSTKRELIANCE27-05-2021PE1620.00"/>
    <hyperlink ref="G18" r:id="rId43" display="https://www.nseindia.com/get-quotes/derivatives?symbol=RELIANCE&amp;identifier=OPTSTKRELIANCE27-05-2021CE1640.00"/>
    <hyperlink ref="M18" r:id="rId44" display="javascript:;"/>
    <hyperlink ref="S18" r:id="rId45" display="https://www.nseindia.com/get-quotes/derivatives?symbol=RELIANCE&amp;identifier=OPTSTKRELIANCE27-05-2021PE1640.00"/>
    <hyperlink ref="G19" r:id="rId46" display="https://www.nseindia.com/get-quotes/derivatives?symbol=RELIANCE&amp;identifier=OPTSTKRELIANCE27-05-2021CE1660.00"/>
    <hyperlink ref="M19" r:id="rId47" display="javascript:;"/>
    <hyperlink ref="S19" r:id="rId48" display="https://www.nseindia.com/get-quotes/derivatives?symbol=RELIANCE&amp;identifier=OPTSTKRELIANCE27-05-2021PE1660.00"/>
    <hyperlink ref="G20" r:id="rId49" display="https://www.nseindia.com/get-quotes/derivatives?symbol=RELIANCE&amp;identifier=OPTSTKRELIANCE27-05-2021CE1680.00"/>
    <hyperlink ref="M20" r:id="rId50" display="javascript:;"/>
    <hyperlink ref="S20" r:id="rId51" display="https://www.nseindia.com/get-quotes/derivatives?symbol=RELIANCE&amp;identifier=OPTSTKRELIANCE27-05-2021PE1680.00"/>
    <hyperlink ref="G21" r:id="rId52" display="https://www.nseindia.com/get-quotes/derivatives?symbol=RELIANCE&amp;identifier=OPTSTKRELIANCE27-05-2021CE1700.00"/>
    <hyperlink ref="M21" r:id="rId53" display="javascript:;"/>
    <hyperlink ref="S21" r:id="rId54" display="https://www.nseindia.com/get-quotes/derivatives?symbol=RELIANCE&amp;identifier=OPTSTKRELIANCE27-05-2021PE1700.00"/>
    <hyperlink ref="G22" r:id="rId55" display="https://www.nseindia.com/get-quotes/derivatives?symbol=RELIANCE&amp;identifier=OPTSTKRELIANCE27-05-2021CE1720.00"/>
    <hyperlink ref="M22" r:id="rId56" display="javascript:;"/>
    <hyperlink ref="S22" r:id="rId57" display="https://www.nseindia.com/get-quotes/derivatives?symbol=RELIANCE&amp;identifier=OPTSTKRELIANCE27-05-2021PE1720.00"/>
    <hyperlink ref="G23" r:id="rId58" display="https://www.nseindia.com/get-quotes/derivatives?symbol=RELIANCE&amp;identifier=OPTSTKRELIANCE27-05-2021CE1740.00"/>
    <hyperlink ref="M23" r:id="rId59" display="javascript:;"/>
    <hyperlink ref="S23" r:id="rId60" display="https://www.nseindia.com/get-quotes/derivatives?symbol=RELIANCE&amp;identifier=OPTSTKRELIANCE27-05-2021PE1740.00"/>
    <hyperlink ref="G24" r:id="rId61" display="https://www.nseindia.com/get-quotes/derivatives?symbol=RELIANCE&amp;identifier=OPTSTKRELIANCE27-05-2021CE1760.00"/>
    <hyperlink ref="M24" r:id="rId62" display="javascript:;"/>
    <hyperlink ref="S24" r:id="rId63" display="https://www.nseindia.com/get-quotes/derivatives?symbol=RELIANCE&amp;identifier=OPTSTKRELIANCE27-05-2021PE1760.00"/>
    <hyperlink ref="G25" r:id="rId64" display="https://www.nseindia.com/get-quotes/derivatives?symbol=RELIANCE&amp;identifier=OPTSTKRELIANCE27-05-2021CE1780.00"/>
    <hyperlink ref="M25" r:id="rId65" display="javascript:;"/>
    <hyperlink ref="S25" r:id="rId66" display="https://www.nseindia.com/get-quotes/derivatives?symbol=RELIANCE&amp;identifier=OPTSTKRELIANCE27-05-2021PE1780.00"/>
    <hyperlink ref="G26" r:id="rId67" display="https://www.nseindia.com/get-quotes/derivatives?symbol=RELIANCE&amp;identifier=OPTSTKRELIANCE27-05-2021CE1800.00"/>
    <hyperlink ref="M26" r:id="rId68" display="javascript:;"/>
    <hyperlink ref="S26" r:id="rId69" display="https://www.nseindia.com/get-quotes/derivatives?symbol=RELIANCE&amp;identifier=OPTSTKRELIANCE27-05-2021PE1800.00"/>
    <hyperlink ref="G27" r:id="rId70" display="https://www.nseindia.com/get-quotes/derivatives?symbol=RELIANCE&amp;identifier=OPTSTKRELIANCE27-05-2021CE1820.00"/>
    <hyperlink ref="M27" r:id="rId71" display="javascript:;"/>
    <hyperlink ref="S27" r:id="rId72" display="https://www.nseindia.com/get-quotes/derivatives?symbol=RELIANCE&amp;identifier=OPTSTKRELIANCE27-05-2021PE1820.00"/>
    <hyperlink ref="G28" r:id="rId73" display="https://www.nseindia.com/get-quotes/derivatives?symbol=RELIANCE&amp;identifier=OPTSTKRELIANCE27-05-2021CE1840.00"/>
    <hyperlink ref="M28" r:id="rId74" display="javascript:;"/>
    <hyperlink ref="S28" r:id="rId75" display="https://www.nseindia.com/get-quotes/derivatives?symbol=RELIANCE&amp;identifier=OPTSTKRELIANCE27-05-2021PE1840.00"/>
    <hyperlink ref="G29" r:id="rId76" display="https://www.nseindia.com/get-quotes/derivatives?symbol=RELIANCE&amp;identifier=OPTSTKRELIANCE27-05-2021CE1860.00"/>
    <hyperlink ref="M29" r:id="rId77" display="javascript:;"/>
    <hyperlink ref="S29" r:id="rId78" display="https://www.nseindia.com/get-quotes/derivatives?symbol=RELIANCE&amp;identifier=OPTSTKRELIANCE27-05-2021PE1860.00"/>
    <hyperlink ref="G30" r:id="rId79" display="https://www.nseindia.com/get-quotes/derivatives?symbol=RELIANCE&amp;identifier=OPTSTKRELIANCE27-05-2021CE1880.00"/>
    <hyperlink ref="M30" r:id="rId80" display="javascript:;"/>
    <hyperlink ref="S30" r:id="rId81" display="https://www.nseindia.com/get-quotes/derivatives?symbol=RELIANCE&amp;identifier=OPTSTKRELIANCE27-05-2021PE1880.00"/>
    <hyperlink ref="G31" r:id="rId82" display="https://www.nseindia.com/get-quotes/derivatives?symbol=RELIANCE&amp;identifier=OPTSTKRELIANCE27-05-2021CE1900.00"/>
    <hyperlink ref="M31" r:id="rId83" display="javascript:;"/>
    <hyperlink ref="S31" r:id="rId84" display="https://www.nseindia.com/get-quotes/derivatives?symbol=RELIANCE&amp;identifier=OPTSTKRELIANCE27-05-2021PE1900.00"/>
    <hyperlink ref="G32" r:id="rId85" display="https://www.nseindia.com/get-quotes/derivatives?symbol=RELIANCE&amp;identifier=OPTSTKRELIANCE27-05-2021CE1920.00"/>
    <hyperlink ref="M32" r:id="rId86" display="javascript:;"/>
    <hyperlink ref="S32" r:id="rId87" display="https://www.nseindia.com/get-quotes/derivatives?symbol=RELIANCE&amp;identifier=OPTSTKRELIANCE27-05-2021PE1920.00"/>
    <hyperlink ref="G33" r:id="rId88" display="https://www.nseindia.com/get-quotes/derivatives?symbol=RELIANCE&amp;identifier=OPTSTKRELIANCE27-05-2021CE1940.00"/>
    <hyperlink ref="M33" r:id="rId89" display="javascript:;"/>
    <hyperlink ref="S33" r:id="rId90" display="https://www.nseindia.com/get-quotes/derivatives?symbol=RELIANCE&amp;identifier=OPTSTKRELIANCE27-05-2021PE1940.00"/>
    <hyperlink ref="G34" r:id="rId91" display="https://www.nseindia.com/get-quotes/derivatives?symbol=RELIANCE&amp;identifier=OPTSTKRELIANCE27-05-2021CE1960.00"/>
    <hyperlink ref="M34" r:id="rId92" display="javascript:;"/>
    <hyperlink ref="S34" r:id="rId93" display="https://www.nseindia.com/get-quotes/derivatives?symbol=RELIANCE&amp;identifier=OPTSTKRELIANCE27-05-2021PE1960.00"/>
    <hyperlink ref="G35" r:id="rId94" display="https://www.nseindia.com/get-quotes/derivatives?symbol=RELIANCE&amp;identifier=OPTSTKRELIANCE27-05-2021CE1980.00"/>
    <hyperlink ref="M35" r:id="rId95" display="javascript:;"/>
    <hyperlink ref="S35" r:id="rId96" display="https://www.nseindia.com/get-quotes/derivatives?symbol=RELIANCE&amp;identifier=OPTSTKRELIANCE27-05-2021PE1980.00"/>
    <hyperlink ref="G36" r:id="rId97" display="https://www.nseindia.com/get-quotes/derivatives?symbol=RELIANCE&amp;identifier=OPTSTKRELIANCE27-05-2021CE2000.00"/>
    <hyperlink ref="M36" r:id="rId98" display="javascript:;"/>
    <hyperlink ref="S36" r:id="rId99" display="https://www.nseindia.com/get-quotes/derivatives?symbol=RELIANCE&amp;identifier=OPTSTKRELIANCE27-05-2021PE2000.00"/>
    <hyperlink ref="G37" r:id="rId100" display="https://www.nseindia.com/get-quotes/derivatives?symbol=RELIANCE&amp;identifier=OPTSTKRELIANCE27-05-2021CE2020.00"/>
    <hyperlink ref="M37" r:id="rId101" display="javascript:;"/>
    <hyperlink ref="S37" r:id="rId102" display="https://www.nseindia.com/get-quotes/derivatives?symbol=RELIANCE&amp;identifier=OPTSTKRELIANCE27-05-2021PE2020.00"/>
    <hyperlink ref="G38" r:id="rId103" display="https://www.nseindia.com/get-quotes/derivatives?symbol=RELIANCE&amp;identifier=OPTSTKRELIANCE27-05-2021CE2040.00"/>
    <hyperlink ref="M38" r:id="rId104" display="javascript:;"/>
    <hyperlink ref="S38" r:id="rId105" display="https://www.nseindia.com/get-quotes/derivatives?symbol=RELIANCE&amp;identifier=OPTSTKRELIANCE27-05-2021PE2040.00"/>
    <hyperlink ref="G39" r:id="rId106" display="https://www.nseindia.com/get-quotes/derivatives?symbol=RELIANCE&amp;identifier=OPTSTKRELIANCE27-05-2021CE2060.00"/>
    <hyperlink ref="M39" r:id="rId107" display="javascript:;"/>
    <hyperlink ref="S39" r:id="rId108" display="https://www.nseindia.com/get-quotes/derivatives?symbol=RELIANCE&amp;identifier=OPTSTKRELIANCE27-05-2021PE2060.00"/>
    <hyperlink ref="G40" r:id="rId109" display="https://www.nseindia.com/get-quotes/derivatives?symbol=RELIANCE&amp;identifier=OPTSTKRELIANCE27-05-2021CE2080.00"/>
    <hyperlink ref="M40" r:id="rId110" display="javascript:;"/>
    <hyperlink ref="S40" r:id="rId111" display="https://www.nseindia.com/get-quotes/derivatives?symbol=RELIANCE&amp;identifier=OPTSTKRELIANCE27-05-2021PE2080.00"/>
    <hyperlink ref="G41" r:id="rId112" display="https://www.nseindia.com/get-quotes/derivatives?symbol=RELIANCE&amp;identifier=OPTSTKRELIANCE27-05-2021CE2100.00"/>
    <hyperlink ref="M41" r:id="rId113" display="javascript:;"/>
    <hyperlink ref="S41" r:id="rId114" display="https://www.nseindia.com/get-quotes/derivatives?symbol=RELIANCE&amp;identifier=OPTSTKRELIANCE27-05-2021PE2100.00"/>
    <hyperlink ref="G42" r:id="rId115" display="https://www.nseindia.com/get-quotes/derivatives?symbol=RELIANCE&amp;identifier=OPTSTKRELIANCE27-05-2021CE2120.00"/>
    <hyperlink ref="M42" r:id="rId116" display="javascript:;"/>
    <hyperlink ref="S42" r:id="rId117" display="https://www.nseindia.com/get-quotes/derivatives?symbol=RELIANCE&amp;identifier=OPTSTKRELIANCE27-05-2021PE2120.00"/>
    <hyperlink ref="G43" r:id="rId118" display="https://www.nseindia.com/get-quotes/derivatives?symbol=RELIANCE&amp;identifier=OPTSTKRELIANCE27-05-2021CE2140.00"/>
    <hyperlink ref="M43" r:id="rId119" display="javascript:;"/>
    <hyperlink ref="S43" r:id="rId120" display="https://www.nseindia.com/get-quotes/derivatives?symbol=RELIANCE&amp;identifier=OPTSTKRELIANCE27-05-2021PE2140.00"/>
    <hyperlink ref="G44" r:id="rId121" display="https://www.nseindia.com/get-quotes/derivatives?symbol=RELIANCE&amp;identifier=OPTSTKRELIANCE27-05-2021CE2160.00"/>
    <hyperlink ref="M44" r:id="rId122" display="javascript:;"/>
    <hyperlink ref="S44" r:id="rId123" display="https://www.nseindia.com/get-quotes/derivatives?symbol=RELIANCE&amp;identifier=OPTSTKRELIANCE27-05-2021PE2160.00"/>
    <hyperlink ref="G45" r:id="rId124" display="https://www.nseindia.com/get-quotes/derivatives?symbol=RELIANCE&amp;identifier=OPTSTKRELIANCE27-05-2021CE2180.00"/>
    <hyperlink ref="M45" r:id="rId125" display="javascript:;"/>
    <hyperlink ref="S45" r:id="rId126" display="https://www.nseindia.com/get-quotes/derivatives?symbol=RELIANCE&amp;identifier=OPTSTKRELIANCE27-05-2021PE2180.00"/>
    <hyperlink ref="G46" r:id="rId127" display="https://www.nseindia.com/get-quotes/derivatives?symbol=RELIANCE&amp;identifier=OPTSTKRELIANCE27-05-2021CE2200.00"/>
    <hyperlink ref="M46" r:id="rId128" display="javascript:;"/>
    <hyperlink ref="S46" r:id="rId129" display="https://www.nseindia.com/get-quotes/derivatives?symbol=RELIANCE&amp;identifier=OPTSTKRELIANCE27-05-2021PE2200.00"/>
    <hyperlink ref="G47" r:id="rId130" display="https://www.nseindia.com/get-quotes/derivatives?symbol=RELIANCE&amp;identifier=OPTSTKRELIANCE27-05-2021CE2220.00"/>
    <hyperlink ref="M47" r:id="rId131" display="javascript:;"/>
    <hyperlink ref="S47" r:id="rId132" display="https://www.nseindia.com/get-quotes/derivatives?symbol=RELIANCE&amp;identifier=OPTSTKRELIANCE27-05-2021PE2220.00"/>
    <hyperlink ref="G48" r:id="rId133" display="https://www.nseindia.com/get-quotes/derivatives?symbol=RELIANCE&amp;identifier=OPTSTKRELIANCE27-05-2021CE2240.00"/>
    <hyperlink ref="M48" r:id="rId134" display="javascript:;"/>
    <hyperlink ref="S48" r:id="rId135" display="https://www.nseindia.com/get-quotes/derivatives?symbol=RELIANCE&amp;identifier=OPTSTKRELIANCE27-05-2021PE2240.00"/>
    <hyperlink ref="G49" r:id="rId136" display="https://www.nseindia.com/get-quotes/derivatives?symbol=RELIANCE&amp;identifier=OPTSTKRELIANCE27-05-2021CE2260.00"/>
    <hyperlink ref="M49" r:id="rId137" display="javascript:;"/>
    <hyperlink ref="S49" r:id="rId138" display="https://www.nseindia.com/get-quotes/derivatives?symbol=RELIANCE&amp;identifier=OPTSTKRELIANCE27-05-2021PE2260.00"/>
    <hyperlink ref="G50" r:id="rId139" display="https://www.nseindia.com/get-quotes/derivatives?symbol=RELIANCE&amp;identifier=OPTSTKRELIANCE27-05-2021CE2280.00"/>
    <hyperlink ref="M50" r:id="rId140" display="javascript:;"/>
    <hyperlink ref="S50" r:id="rId141" display="https://www.nseindia.com/get-quotes/derivatives?symbol=RELIANCE&amp;identifier=OPTSTKRELIANCE27-05-2021PE2280.00"/>
    <hyperlink ref="G51" r:id="rId142" display="https://www.nseindia.com/get-quotes/derivatives?symbol=RELIANCE&amp;identifier=OPTSTKRELIANCE27-05-2021CE2300.00"/>
    <hyperlink ref="M51" r:id="rId143" display="javascript:;"/>
    <hyperlink ref="S51" r:id="rId144" display="https://www.nseindia.com/get-quotes/derivatives?symbol=RELIANCE&amp;identifier=OPTSTKRELIANCE27-05-2021PE2300.00"/>
    <hyperlink ref="G52" r:id="rId145" display="https://www.nseindia.com/get-quotes/derivatives?symbol=RELIANCE&amp;identifier=OPTSTKRELIANCE27-05-2021CE2320.00"/>
    <hyperlink ref="M52" r:id="rId146" display="javascript:;"/>
    <hyperlink ref="S52" r:id="rId147" display="https://www.nseindia.com/get-quotes/derivatives?symbol=RELIANCE&amp;identifier=OPTSTKRELIANCE27-05-2021PE2320.00"/>
    <hyperlink ref="G53" r:id="rId148" display="https://www.nseindia.com/get-quotes/derivatives?symbol=RELIANCE&amp;identifier=OPTSTKRELIANCE27-05-2021CE2340.00"/>
    <hyperlink ref="M53" r:id="rId149" display="javascript:;"/>
    <hyperlink ref="S53" r:id="rId150" display="https://www.nseindia.com/get-quotes/derivatives?symbol=RELIANCE&amp;identifier=OPTSTKRELIANCE27-05-2021PE2340.00"/>
    <hyperlink ref="G54" r:id="rId151" display="https://www.nseindia.com/get-quotes/derivatives?symbol=RELIANCE&amp;identifier=OPTSTKRELIANCE27-05-2021CE2360.00"/>
    <hyperlink ref="M54" r:id="rId152" display="javascript:;"/>
    <hyperlink ref="S54" r:id="rId153" display="https://www.nseindia.com/get-quotes/derivatives?symbol=RELIANCE&amp;identifier=OPTSTKRELIANCE27-05-2021PE2360.00"/>
    <hyperlink ref="G55" r:id="rId154" display="https://www.nseindia.com/get-quotes/derivatives?symbol=RELIANCE&amp;identifier=OPTSTKRELIANCE27-05-2021CE2380.00"/>
    <hyperlink ref="M55" r:id="rId155" display="javascript:;"/>
    <hyperlink ref="S55" r:id="rId156" display="https://www.nseindia.com/get-quotes/derivatives?symbol=RELIANCE&amp;identifier=OPTSTKRELIANCE27-05-2021PE2380.00"/>
    <hyperlink ref="G56" r:id="rId157" display="https://www.nseindia.com/get-quotes/derivatives?symbol=RELIANCE&amp;identifier=OPTSTKRELIANCE27-05-2021CE2400.00"/>
    <hyperlink ref="M56" r:id="rId158" display="javascript:;"/>
    <hyperlink ref="S56" r:id="rId159" display="https://www.nseindia.com/get-quotes/derivatives?symbol=RELIANCE&amp;identifier=OPTSTKRELIANCE27-05-2021PE2400.00"/>
    <hyperlink ref="G57" r:id="rId160" display="https://www.nseindia.com/get-quotes/derivatives?symbol=RELIANCE&amp;identifier=OPTSTKRELIANCE27-05-2021CE2420.00"/>
    <hyperlink ref="M57" r:id="rId161" display="javascript:;"/>
    <hyperlink ref="S57" r:id="rId162" display="https://www.nseindia.com/get-quotes/derivatives?symbol=RELIANCE&amp;identifier=OPTSTKRELIANCE27-05-2021PE2420.00"/>
    <hyperlink ref="G58" r:id="rId163" display="https://www.nseindia.com/get-quotes/derivatives?symbol=RELIANCE&amp;identifier=OPTSTKRELIANCE27-05-2021CE2440.00"/>
    <hyperlink ref="M58" r:id="rId164" display="javascript:;"/>
    <hyperlink ref="S58" r:id="rId165" display="https://www.nseindia.com/get-quotes/derivatives?symbol=RELIANCE&amp;identifier=OPTSTKRELIANCE27-05-2021PE2440.00"/>
    <hyperlink ref="G59" r:id="rId166" display="https://www.nseindia.com/get-quotes/derivatives?symbol=RELIANCE&amp;identifier=OPTSTKRELIANCE27-05-2021CE2460.00"/>
    <hyperlink ref="M59" r:id="rId167" display="javascript:;"/>
    <hyperlink ref="S59" r:id="rId168" display="https://www.nseindia.com/get-quotes/derivatives?symbol=RELIANCE&amp;identifier=OPTSTKRELIANCE27-05-2021PE2460.00"/>
    <hyperlink ref="G60" r:id="rId169" display="https://www.nseindia.com/get-quotes/derivatives?symbol=RELIANCE&amp;identifier=OPTSTKRELIANCE27-05-2021CE2480.00"/>
    <hyperlink ref="M60" r:id="rId170" display="javascript:;"/>
    <hyperlink ref="S60" r:id="rId171" display="https://www.nseindia.com/get-quotes/derivatives?symbol=RELIANCE&amp;identifier=OPTSTKRELIANCE27-05-2021PE2480.00"/>
    <hyperlink ref="G61" r:id="rId172" display="https://www.nseindia.com/get-quotes/derivatives?symbol=RELIANCE&amp;identifier=OPTSTKRELIANCE27-05-2021CE2500.00"/>
    <hyperlink ref="M61" r:id="rId173" display="javascript:;"/>
    <hyperlink ref="S61" r:id="rId174" display="https://www.nseindia.com/get-quotes/derivatives?symbol=RELIANCE&amp;identifier=OPTSTKRELIANCE27-05-2021PE2500.00"/>
    <hyperlink ref="G62" r:id="rId175" display="https://www.nseindia.com/get-quotes/derivatives?symbol=RELIANCE&amp;identifier=OPTSTKRELIANCE27-05-2021CE2520.00"/>
    <hyperlink ref="M62" r:id="rId176" display="javascript:;"/>
    <hyperlink ref="S62" r:id="rId177" display="https://www.nseindia.com/get-quotes/derivatives?symbol=RELIANCE&amp;identifier=OPTSTKRELIANCE27-05-2021PE2520.00"/>
    <hyperlink ref="G63" r:id="rId178" display="https://www.nseindia.com/get-quotes/derivatives?symbol=RELIANCE&amp;identifier=OPTSTKRELIANCE27-05-2021CE2540.00"/>
    <hyperlink ref="M63" r:id="rId179" display="javascript:;"/>
    <hyperlink ref="S63" r:id="rId180" display="https://www.nseindia.com/get-quotes/derivatives?symbol=RELIANCE&amp;identifier=OPTSTKRELIANCE27-05-2021PE2540.00"/>
    <hyperlink ref="G64" r:id="rId181" display="https://www.nseindia.com/get-quotes/derivatives?symbol=RELIANCE&amp;identifier=OPTSTKRELIANCE27-05-2021CE2560.00"/>
    <hyperlink ref="M64" r:id="rId182" display="javascript:;"/>
    <hyperlink ref="S64" r:id="rId183" display="https://www.nseindia.com/get-quotes/derivatives?symbol=RELIANCE&amp;identifier=OPTSTKRELIANCE27-05-2021PE2560.00"/>
    <hyperlink ref="G65" r:id="rId184" display="https://www.nseindia.com/get-quotes/derivatives?symbol=RELIANCE&amp;identifier=OPTSTKRELIANCE27-05-2021CE2580.00"/>
    <hyperlink ref="M65" r:id="rId185" display="javascript:;"/>
    <hyperlink ref="S65" r:id="rId186" display="https://www.nseindia.com/get-quotes/derivatives?symbol=RELIANCE&amp;identifier=OPTSTKRELIANCE27-05-2021PE2580.00"/>
    <hyperlink ref="G66" r:id="rId187" display="https://www.nseindia.com/get-quotes/derivatives?symbol=RELIANCE&amp;identifier=OPTSTKRELIANCE27-05-2021CE2600.00"/>
    <hyperlink ref="M66" r:id="rId188" display="javascript:;"/>
    <hyperlink ref="S66" r:id="rId189" display="https://www.nseindia.com/get-quotes/derivatives?symbol=RELIANCE&amp;identifier=OPTSTKRELIANCE27-05-2021PE2600.00"/>
    <hyperlink ref="G67" r:id="rId190" display="https://www.nseindia.com/get-quotes/derivatives?symbol=RELIANCE&amp;identifier=OPTSTKRELIANCE27-05-2021CE2620.00"/>
    <hyperlink ref="M67" r:id="rId191" display="javascript:;"/>
    <hyperlink ref="S67" r:id="rId192" display="https://www.nseindia.com/get-quotes/derivatives?symbol=RELIANCE&amp;identifier=OPTSTKRELIANCE27-05-2021PE2620.00"/>
    <hyperlink ref="G68" r:id="rId193" display="https://www.nseindia.com/get-quotes/derivatives?symbol=RELIANCE&amp;identifier=OPTSTKRELIANCE27-05-2021CE2640.00"/>
    <hyperlink ref="M68" r:id="rId194" display="javascript:;"/>
    <hyperlink ref="S68" r:id="rId195" display="https://www.nseindia.com/get-quotes/derivatives?symbol=RELIANCE&amp;identifier=OPTSTKRELIANCE27-05-2021PE2640.00"/>
    <hyperlink ref="G69" r:id="rId196" display="https://www.nseindia.com/get-quotes/derivatives?symbol=RELIANCE&amp;identifier=OPTSTKRELIANCE27-05-2021CE2660.00"/>
    <hyperlink ref="M69" r:id="rId197" display="javascript:;"/>
    <hyperlink ref="S69" r:id="rId198" display="https://www.nseindia.com/get-quotes/derivatives?symbol=RELIANCE&amp;identifier=OPTSTKRELIANCE27-05-2021PE2660.00"/>
    <hyperlink ref="G70" r:id="rId199" display="https://www.nseindia.com/get-quotes/derivatives?symbol=RELIANCE&amp;identifier=OPTSTKRELIANCE27-05-2021CE2680.00"/>
    <hyperlink ref="M70" r:id="rId200" display="javascript:;"/>
    <hyperlink ref="S70" r:id="rId201" display="https://www.nseindia.com/get-quotes/derivatives?symbol=RELIANCE&amp;identifier=OPTSTKRELIANCE27-05-2021PE2680.00"/>
  </hyperlinks>
  <pageMargins left="0.7" right="0.7" top="0.75" bottom="0.75" header="0.3" footer="0.3"/>
  <pageSetup orientation="portrait" r:id="rId202"/>
  <drawing r:id="rId203"/>
  <legacyDrawing r:id="rId2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showGridLines="0" zoomScale="90" zoomScaleNormal="90" workbookViewId="0">
      <selection activeCell="B3" sqref="B3:B19"/>
    </sheetView>
  </sheetViews>
  <sheetFormatPr defaultRowHeight="12"/>
  <cols>
    <col min="1" max="1" width="1.7109375" style="38" customWidth="1"/>
    <col min="2" max="2" width="6" style="41" customWidth="1"/>
    <col min="3" max="3" width="8.140625" style="23" customWidth="1"/>
    <col min="4" max="4" width="16.140625" style="23" customWidth="1"/>
    <col min="5" max="7" width="7.140625" style="23" customWidth="1"/>
    <col min="8" max="10" width="9.140625" style="23"/>
    <col min="11" max="11" width="11.140625" style="23" bestFit="1" customWidth="1"/>
    <col min="12" max="13" width="9.7109375" style="23" bestFit="1" customWidth="1"/>
    <col min="14" max="17" width="9.140625" style="23"/>
    <col min="18" max="20" width="7.140625" style="23" customWidth="1"/>
    <col min="21" max="21" width="15.28515625" style="23" customWidth="1"/>
    <col min="22" max="22" width="8.140625" style="23" customWidth="1"/>
    <col min="23" max="23" width="12.42578125" style="23" customWidth="1"/>
    <col min="24" max="24" width="13.85546875" style="23" customWidth="1"/>
    <col min="25" max="25" width="12.5703125" style="23" bestFit="1" customWidth="1"/>
    <col min="26" max="26" width="2.28515625" style="23" customWidth="1"/>
    <col min="27" max="27" width="12.140625" style="23" customWidth="1"/>
    <col min="28" max="28" width="9.140625" style="73"/>
    <col min="29" max="16384" width="9.140625" style="23"/>
  </cols>
  <sheetData>
    <row r="1" spans="1:39" ht="12.75" thickBot="1"/>
    <row r="2" spans="1:39" s="40" customFormat="1" ht="37.5" customHeight="1" thickBot="1">
      <c r="A2" s="39"/>
      <c r="B2" s="54" t="s">
        <v>30</v>
      </c>
      <c r="C2" s="55" t="s">
        <v>21</v>
      </c>
      <c r="D2" s="55" t="s">
        <v>22</v>
      </c>
      <c r="E2" s="55" t="s">
        <v>23</v>
      </c>
      <c r="F2" s="55" t="s">
        <v>24</v>
      </c>
      <c r="G2" s="55" t="s">
        <v>43</v>
      </c>
      <c r="H2" s="55" t="s">
        <v>25</v>
      </c>
      <c r="I2" s="55" t="s">
        <v>26</v>
      </c>
      <c r="J2" s="55" t="s">
        <v>27</v>
      </c>
      <c r="K2" s="55" t="s">
        <v>28</v>
      </c>
      <c r="L2" s="55" t="s">
        <v>29</v>
      </c>
      <c r="M2" s="55" t="s">
        <v>42</v>
      </c>
      <c r="N2" s="55" t="s">
        <v>32</v>
      </c>
      <c r="O2" s="55" t="s">
        <v>33</v>
      </c>
      <c r="P2" s="55" t="s">
        <v>34</v>
      </c>
      <c r="Q2" s="55" t="s">
        <v>35</v>
      </c>
      <c r="R2" s="55" t="s">
        <v>44</v>
      </c>
      <c r="S2" s="55" t="str">
        <f>F2</f>
        <v>price change</v>
      </c>
      <c r="T2" s="55" t="str">
        <f>E2</f>
        <v>OI change</v>
      </c>
      <c r="U2" s="56" t="str">
        <f>D2</f>
        <v>Interpretation</v>
      </c>
      <c r="V2" s="57" t="s">
        <v>21</v>
      </c>
      <c r="W2" s="58" t="s">
        <v>46</v>
      </c>
      <c r="X2" s="58" t="s">
        <v>47</v>
      </c>
      <c r="Y2" s="59" t="s">
        <v>45</v>
      </c>
      <c r="AA2" s="74" t="s">
        <v>48</v>
      </c>
      <c r="AB2" s="75" t="s">
        <v>49</v>
      </c>
    </row>
    <row r="3" spans="1:39">
      <c r="A3" s="42">
        <v>8</v>
      </c>
      <c r="B3" s="60">
        <f>$B$11-A3*Stock_Dump!$AB$3</f>
        <v>1760</v>
      </c>
      <c r="C3" s="61" t="str">
        <f>IF(OR(D3="Long Liquidation",D3="Short Buildup"),"BEARISH","BULLISH")</f>
        <v>BULLISH</v>
      </c>
      <c r="D3" s="61" t="str">
        <f>IF(AND(K3&lt;0,J3&lt;0),"Long Liquidation",IF(AND(K3&lt;0,J3&gt;0),"Short Buildup",IF(AND(K3&gt;0,J3&gt;0),"Long Buildup",IF(AND(K3&gt;0,J3&lt;0),"Short covering"))))</f>
        <v>Long Buildup</v>
      </c>
      <c r="E3" s="69" t="str">
        <f>IF(J3&gt;0,"UP","DOWN")</f>
        <v>UP</v>
      </c>
      <c r="F3" s="69" t="str">
        <f>IF(K3&gt;0,"UP","DOWN")</f>
        <v>UP</v>
      </c>
      <c r="G3" s="61" t="str">
        <f>VLOOKUP(B3,'Data Restructured2'!$B$3:$H$300,7,0)</f>
        <v>-</v>
      </c>
      <c r="H3" s="61" t="str">
        <f>VLOOKUP(B3,'Data Restructured2'!$B$3:$H$300,6,0)</f>
        <v>-</v>
      </c>
      <c r="I3" s="61" t="str">
        <f>VLOOKUP(B3,'Data Restructured2'!$B$3:$H$300,5,0)</f>
        <v>-</v>
      </c>
      <c r="J3" s="61" t="str">
        <f>VLOOKUP(B3,'Data Restructured2'!$B$3:$H$300,4,0)</f>
        <v>-</v>
      </c>
      <c r="K3" s="62" t="str">
        <f>VLOOKUP(B3,'Data Restructured2'!$B$3:$H$300,3,0)</f>
        <v>-</v>
      </c>
      <c r="L3" s="50" t="str">
        <f>VLOOKUP(B3,'Data Restructured2'!$B$3:$H$300,2,0)</f>
        <v>-</v>
      </c>
      <c r="M3" s="50">
        <f>VLOOKUP(B3,'Data Restructured2'!$B$3:$N$300,8,0)</f>
        <v>6.25</v>
      </c>
      <c r="N3" s="62">
        <f>VLOOKUP(B3,'Data Restructured2'!$B$3:$N$300,9,0)</f>
        <v>-0.55000000000000004</v>
      </c>
      <c r="O3" s="61">
        <f>VLOOKUP(B3,'Data Restructured2'!$B$3:$N$300,10,0)</f>
        <v>-12</v>
      </c>
      <c r="P3" s="61">
        <f>VLOOKUP(B3,'Data Restructured2'!$B$3:$N$300,11,0)</f>
        <v>393</v>
      </c>
      <c r="Q3" s="61">
        <f>VLOOKUP(B3,'Data Restructured2'!$B$3:$N$300,12,0)</f>
        <v>774</v>
      </c>
      <c r="R3" s="61">
        <f>VLOOKUP(B3,'Data Restructured2'!$B$3:$N$300,13,0)</f>
        <v>31.66</v>
      </c>
      <c r="S3" s="69" t="str">
        <f>IF(N3&gt;0,"UP","DOWN")</f>
        <v>DOWN</v>
      </c>
      <c r="T3" s="69" t="str">
        <f>IF(O3&gt;0,"UP","DOWN")</f>
        <v>DOWN</v>
      </c>
      <c r="U3" s="61" t="str">
        <f>IF(AND(N3&lt;0,O3&lt;0),"Long Liquidation",IF(AND(N3&lt;0,O3&gt;0),"Short Buildup",IF(AND(N3&gt;0,O3&gt;0),"Long Buildup",IF(AND(N3&gt;0,O3&lt;0),"Short covering"))))</f>
        <v>Long Liquidation</v>
      </c>
      <c r="V3" s="61" t="str">
        <f>IF(OR(U3="Long Liquidation",U3="Short Buildup"),"BULLISH","BEARISH")</f>
        <v>BULLISH</v>
      </c>
      <c r="W3" s="63">
        <f>IFERROR($B3*SUM(I6:$I$6)-SUMPRODUCT($B3:B$3,$I6:I$6),0)</f>
        <v>0</v>
      </c>
      <c r="X3" s="63">
        <f>IFERROR(SUMPRODUCT($B3:B$19,$P3:P$19)-$B3*SUM($P3:P$19),0)</f>
        <v>3321180</v>
      </c>
      <c r="Y3" s="64">
        <f>SUM(W3:X3)</f>
        <v>3321180</v>
      </c>
      <c r="Z3" s="72">
        <f>B3</f>
        <v>1760</v>
      </c>
      <c r="AA3" s="76">
        <f>MIN(Y3:Y19)</f>
        <v>954440</v>
      </c>
      <c r="AB3" s="77">
        <f>SUM(P3:P19)/SUM(I3:I19)</f>
        <v>0.63778877887788776</v>
      </c>
      <c r="AM3" s="85" t="str">
        <f>CONCATENATE(Stock_Dump!AA2, " ", "- Option Pain")</f>
        <v>Reliance - Option Pain</v>
      </c>
    </row>
    <row r="4" spans="1:39" ht="12.75" thickBot="1">
      <c r="A4" s="42">
        <v>7</v>
      </c>
      <c r="B4" s="43">
        <f>$B$11-A4*Stock_Dump!$AB$3</f>
        <v>1780</v>
      </c>
      <c r="C4" s="44" t="str">
        <f t="shared" ref="C4:C19" si="0">IF(OR(D4="Long Liquidation",D4="Short Buildup"),"BEARISH","BULLISH")</f>
        <v>BEARISH</v>
      </c>
      <c r="D4" s="44" t="str">
        <f t="shared" ref="D4:D19" si="1">IF(AND(K4&lt;0,J4&lt;0),"Long Liquidation",IF(AND(K4&lt;0,J4&gt;0),"Short Buildup",IF(AND(K4&gt;0,J4&gt;0),"Long Buildup",IF(AND(K4&gt;0,J4&lt;0),"Short covering"))))</f>
        <v>Short Buildup</v>
      </c>
      <c r="E4" s="70" t="str">
        <f t="shared" ref="E4:F19" si="2">IF(J4&gt;0,"UP","DOWN")</f>
        <v>UP</v>
      </c>
      <c r="F4" s="70" t="str">
        <f t="shared" si="2"/>
        <v>DOWN</v>
      </c>
      <c r="G4" s="44">
        <f>VLOOKUP(B4,'Data Restructured2'!$B$3:$H$300,7,0)</f>
        <v>35.369999999999997</v>
      </c>
      <c r="H4" s="44">
        <f>VLOOKUP(B4,'Data Restructured2'!$B$3:$H$300,6,0)</f>
        <v>1</v>
      </c>
      <c r="I4" s="44">
        <f>VLOOKUP(B4,'Data Restructured2'!$B$3:$H$300,5,0)</f>
        <v>14</v>
      </c>
      <c r="J4" s="44" t="str">
        <f>VLOOKUP(B4,'Data Restructured2'!$B$3:$H$300,4,0)</f>
        <v>-</v>
      </c>
      <c r="K4" s="49">
        <f>VLOOKUP(B4,'Data Restructured2'!$B$3:$H$300,3,0)</f>
        <v>-15</v>
      </c>
      <c r="L4" s="51">
        <f>VLOOKUP(B4,'Data Restructured2'!$B$3:$H$300,2,0)</f>
        <v>168.7</v>
      </c>
      <c r="M4" s="51">
        <f>VLOOKUP(B4,'Data Restructured2'!$B$3:$N$300,8,0)</f>
        <v>7.8</v>
      </c>
      <c r="N4" s="49">
        <f>VLOOKUP(B4,'Data Restructured2'!$B$3:$N$300,9,0)</f>
        <v>-0.65</v>
      </c>
      <c r="O4" s="44">
        <f>VLOOKUP(B4,'Data Restructured2'!$B$3:$N$300,10,0)</f>
        <v>-26</v>
      </c>
      <c r="P4" s="44">
        <f>VLOOKUP(B4,'Data Restructured2'!$B$3:$N$300,11,0)</f>
        <v>445</v>
      </c>
      <c r="Q4" s="44">
        <f>VLOOKUP(B4,'Data Restructured2'!$B$3:$N$300,12,0)</f>
        <v>698</v>
      </c>
      <c r="R4" s="44">
        <f>VLOOKUP(B4,'Data Restructured2'!$B$3:$N$300,13,0)</f>
        <v>30.38</v>
      </c>
      <c r="S4" s="70" t="str">
        <f t="shared" ref="S4:T19" si="3">IF(N4&gt;0,"UP","DOWN")</f>
        <v>DOWN</v>
      </c>
      <c r="T4" s="70" t="str">
        <f t="shared" si="3"/>
        <v>DOWN</v>
      </c>
      <c r="U4" s="44" t="str">
        <f t="shared" ref="U4:U19" si="4">IF(AND(N4&lt;0,O4&lt;0),"Long Liquidation",IF(AND(N4&lt;0,O4&gt;0),"Short Buildup",IF(AND(N4&gt;0,O4&gt;0),"Long Buildup",IF(AND(N4&gt;0,O4&lt;0),"Short covering"))))</f>
        <v>Long Liquidation</v>
      </c>
      <c r="V4" s="44" t="str">
        <f t="shared" ref="V4:V19" si="5">IF(OR(U4="Long Liquidation",U4="Short Buildup"),"BULLISH","BEARISH")</f>
        <v>BULLISH</v>
      </c>
      <c r="W4" s="65">
        <f>IFERROR($B4*SUM(I$6:$I7)-SUMPRODUCT($B$3:B4,$I$6:I7),0)</f>
        <v>460</v>
      </c>
      <c r="X4" s="65">
        <f>IFERROR(SUMPRODUCT($B4:B$19,$P4:P$19)-$B4*SUM($P4:P$19),0)</f>
        <v>2849780</v>
      </c>
      <c r="Y4" s="66">
        <f t="shared" ref="Y4:Y19" si="6">SUM(W4:X4)</f>
        <v>2850240</v>
      </c>
      <c r="Z4" s="72">
        <f t="shared" ref="Z4:Z19" si="7">B4</f>
        <v>1780</v>
      </c>
      <c r="AA4" s="78">
        <f>VLOOKUP(AA3,$Y$2:$Z$19,2,0)</f>
        <v>1900</v>
      </c>
      <c r="AB4" s="79" t="str">
        <f>IF(AB3&gt;1, "BEARISH","BULLISH")</f>
        <v>BULLISH</v>
      </c>
    </row>
    <row r="5" spans="1:39">
      <c r="A5" s="42">
        <v>6</v>
      </c>
      <c r="B5" s="43">
        <f>$B$11-A5*Stock_Dump!$AB$3</f>
        <v>1800</v>
      </c>
      <c r="C5" s="44" t="str">
        <f t="shared" si="0"/>
        <v>BEARISH</v>
      </c>
      <c r="D5" s="44" t="str">
        <f t="shared" si="1"/>
        <v>Short Buildup</v>
      </c>
      <c r="E5" s="70" t="str">
        <f t="shared" si="2"/>
        <v>UP</v>
      </c>
      <c r="F5" s="70" t="str">
        <f t="shared" si="2"/>
        <v>DOWN</v>
      </c>
      <c r="G5" s="44">
        <f>VLOOKUP(B5,'Data Restructured2'!$B$3:$H$300,7,0)</f>
        <v>29.44</v>
      </c>
      <c r="H5" s="44">
        <f>VLOOKUP(B5,'Data Restructured2'!$B$3:$H$300,6,0)</f>
        <v>72</v>
      </c>
      <c r="I5" s="44">
        <f>VLOOKUP(B5,'Data Restructured2'!$B$3:$H$300,5,0)</f>
        <v>587</v>
      </c>
      <c r="J5" s="44">
        <f>VLOOKUP(B5,'Data Restructured2'!$B$3:$H$300,4,0)</f>
        <v>3</v>
      </c>
      <c r="K5" s="49">
        <f>VLOOKUP(B5,'Data Restructured2'!$B$3:$H$300,3,0)</f>
        <v>-7.2</v>
      </c>
      <c r="L5" s="51">
        <f>VLOOKUP(B5,'Data Restructured2'!$B$3:$H$300,2,0)</f>
        <v>144</v>
      </c>
      <c r="M5" s="51">
        <f>VLOOKUP(B5,'Data Restructured2'!$B$3:$N$300,8,0)</f>
        <v>10.25</v>
      </c>
      <c r="N5" s="49">
        <f>VLOOKUP(B5,'Data Restructured2'!$B$3:$N$300,9,0)</f>
        <v>-0.6</v>
      </c>
      <c r="O5" s="44">
        <f>VLOOKUP(B5,'Data Restructured2'!$B$3:$N$300,10,0)</f>
        <v>-21</v>
      </c>
      <c r="P5" s="44">
        <f>VLOOKUP(B5,'Data Restructured2'!$B$3:$N$300,11,0)</f>
        <v>4008</v>
      </c>
      <c r="Q5" s="44">
        <f>VLOOKUP(B5,'Data Restructured2'!$B$3:$N$300,12,0)</f>
        <v>3382</v>
      </c>
      <c r="R5" s="44">
        <f>VLOOKUP(B5,'Data Restructured2'!$B$3:$N$300,13,0)</f>
        <v>29.93</v>
      </c>
      <c r="S5" s="70" t="str">
        <f t="shared" si="3"/>
        <v>DOWN</v>
      </c>
      <c r="T5" s="70" t="str">
        <f t="shared" si="3"/>
        <v>DOWN</v>
      </c>
      <c r="U5" s="44" t="str">
        <f t="shared" si="4"/>
        <v>Long Liquidation</v>
      </c>
      <c r="V5" s="44" t="str">
        <f t="shared" si="5"/>
        <v>BULLISH</v>
      </c>
      <c r="W5" s="65">
        <f>IFERROR($B5*SUM(I$6:$I8)-SUMPRODUCT($B$3:B5,$I$6:I8),0)</f>
        <v>1580</v>
      </c>
      <c r="X5" s="65">
        <f>IFERROR(SUMPRODUCT($B5:B$19,$P5:P$19)-$B5*SUM($P5:P$19),0)</f>
        <v>2387280</v>
      </c>
      <c r="Y5" s="66">
        <f t="shared" si="6"/>
        <v>2388860</v>
      </c>
      <c r="Z5" s="72">
        <f t="shared" si="7"/>
        <v>1800</v>
      </c>
    </row>
    <row r="6" spans="1:39">
      <c r="A6" s="42">
        <v>5</v>
      </c>
      <c r="B6" s="43">
        <f>$B$11-A6*Stock_Dump!$AB$3</f>
        <v>1820</v>
      </c>
      <c r="C6" s="44" t="str">
        <f t="shared" si="0"/>
        <v>BEARISH</v>
      </c>
      <c r="D6" s="44" t="str">
        <f t="shared" si="1"/>
        <v>Short Buildup</v>
      </c>
      <c r="E6" s="70" t="str">
        <f t="shared" si="2"/>
        <v>UP</v>
      </c>
      <c r="F6" s="70" t="str">
        <f t="shared" si="2"/>
        <v>DOWN</v>
      </c>
      <c r="G6" s="44">
        <f>VLOOKUP(B6,'Data Restructured2'!$B$3:$H$300,7,0)</f>
        <v>28.25</v>
      </c>
      <c r="H6" s="44">
        <f>VLOOKUP(B6,'Data Restructured2'!$B$3:$H$300,6,0)</f>
        <v>4</v>
      </c>
      <c r="I6" s="44">
        <f>VLOOKUP(B6,'Data Restructured2'!$B$3:$H$300,5,0)</f>
        <v>23</v>
      </c>
      <c r="J6" s="44">
        <f>VLOOKUP(B6,'Data Restructured2'!$B$3:$H$300,4,0)</f>
        <v>2</v>
      </c>
      <c r="K6" s="49">
        <f>VLOOKUP(B6,'Data Restructured2'!$B$3:$H$300,3,0)</f>
        <v>-0.6</v>
      </c>
      <c r="L6" s="51">
        <f>VLOOKUP(B6,'Data Restructured2'!$B$3:$H$300,2,0)</f>
        <v>128.15</v>
      </c>
      <c r="M6" s="51">
        <f>VLOOKUP(B6,'Data Restructured2'!$B$3:$N$300,8,0)</f>
        <v>12.35</v>
      </c>
      <c r="N6" s="49">
        <f>VLOOKUP(B6,'Data Restructured2'!$B$3:$N$300,9,0)</f>
        <v>-1.1000000000000001</v>
      </c>
      <c r="O6" s="44">
        <f>VLOOKUP(B6,'Data Restructured2'!$B$3:$N$300,10,0)</f>
        <v>22</v>
      </c>
      <c r="P6" s="44">
        <f>VLOOKUP(B6,'Data Restructured2'!$B$3:$N$300,11,0)</f>
        <v>856</v>
      </c>
      <c r="Q6" s="44">
        <f>VLOOKUP(B6,'Data Restructured2'!$B$3:$N$300,12,0)</f>
        <v>1213</v>
      </c>
      <c r="R6" s="44">
        <f>VLOOKUP(B6,'Data Restructured2'!$B$3:$N$300,13,0)</f>
        <v>28.96</v>
      </c>
      <c r="S6" s="70" t="str">
        <f t="shared" si="3"/>
        <v>DOWN</v>
      </c>
      <c r="T6" s="70" t="str">
        <f t="shared" si="3"/>
        <v>UP</v>
      </c>
      <c r="U6" s="44" t="str">
        <f t="shared" si="4"/>
        <v>Short Buildup</v>
      </c>
      <c r="V6" s="44" t="str">
        <f t="shared" si="5"/>
        <v>BULLISH</v>
      </c>
      <c r="W6" s="65">
        <f>IFERROR($B6*SUM(I$6:$I9)-SUMPRODUCT($B$3:B6,$I$6:I9),0)</f>
        <v>5260</v>
      </c>
      <c r="X6" s="65">
        <f>IFERROR(SUMPRODUCT($B6:B$19,$P6:P$19)-$B6*SUM($P6:P$19),0)</f>
        <v>2004940</v>
      </c>
      <c r="Y6" s="66">
        <f t="shared" si="6"/>
        <v>2010200</v>
      </c>
      <c r="Z6" s="72">
        <f t="shared" si="7"/>
        <v>1820</v>
      </c>
    </row>
    <row r="7" spans="1:39">
      <c r="A7" s="42">
        <v>4</v>
      </c>
      <c r="B7" s="43">
        <f>$B$11-A7*Stock_Dump!$AB$3</f>
        <v>1840</v>
      </c>
      <c r="C7" s="44" t="str">
        <f t="shared" si="0"/>
        <v>BEARISH</v>
      </c>
      <c r="D7" s="44" t="str">
        <f t="shared" si="1"/>
        <v>Long Liquidation</v>
      </c>
      <c r="E7" s="70" t="str">
        <f t="shared" si="2"/>
        <v>DOWN</v>
      </c>
      <c r="F7" s="70" t="str">
        <f t="shared" si="2"/>
        <v>DOWN</v>
      </c>
      <c r="G7" s="44">
        <f>VLOOKUP(B7,'Data Restructured2'!$B$3:$H$300,7,0)</f>
        <v>24.86</v>
      </c>
      <c r="H7" s="44">
        <f>VLOOKUP(B7,'Data Restructured2'!$B$3:$H$300,6,0)</f>
        <v>30</v>
      </c>
      <c r="I7" s="44">
        <f>VLOOKUP(B7,'Data Restructured2'!$B$3:$H$300,5,0)</f>
        <v>33</v>
      </c>
      <c r="J7" s="44">
        <f>VLOOKUP(B7,'Data Restructured2'!$B$3:$H$300,4,0)</f>
        <v>-6</v>
      </c>
      <c r="K7" s="49">
        <f>VLOOKUP(B7,'Data Restructured2'!$B$3:$H$300,3,0)</f>
        <v>-9.0500000000000007</v>
      </c>
      <c r="L7" s="51">
        <f>VLOOKUP(B7,'Data Restructured2'!$B$3:$H$300,2,0)</f>
        <v>108.1</v>
      </c>
      <c r="M7" s="51">
        <f>VLOOKUP(B7,'Data Restructured2'!$B$3:$N$300,8,0)</f>
        <v>15.8</v>
      </c>
      <c r="N7" s="49">
        <f>VLOOKUP(B7,'Data Restructured2'!$B$3:$N$300,9,0)</f>
        <v>-1.25</v>
      </c>
      <c r="O7" s="44">
        <f>VLOOKUP(B7,'Data Restructured2'!$B$3:$N$300,10,0)</f>
        <v>-103</v>
      </c>
      <c r="P7" s="44">
        <f>VLOOKUP(B7,'Data Restructured2'!$B$3:$N$300,11,0)</f>
        <v>1149</v>
      </c>
      <c r="Q7" s="44">
        <f>VLOOKUP(B7,'Data Restructured2'!$B$3:$N$300,12,0)</f>
        <v>1942</v>
      </c>
      <c r="R7" s="44">
        <f>VLOOKUP(B7,'Data Restructured2'!$B$3:$N$300,13,0)</f>
        <v>28.36</v>
      </c>
      <c r="S7" s="70" t="str">
        <f t="shared" si="3"/>
        <v>DOWN</v>
      </c>
      <c r="T7" s="70" t="str">
        <f t="shared" si="3"/>
        <v>DOWN</v>
      </c>
      <c r="U7" s="44" t="str">
        <f t="shared" si="4"/>
        <v>Long Liquidation</v>
      </c>
      <c r="V7" s="44" t="str">
        <f t="shared" si="5"/>
        <v>BULLISH</v>
      </c>
      <c r="W7" s="65">
        <f>IFERROR($B7*SUM(I$6:$I10)-SUMPRODUCT($B$3:B7,$I$6:I10),0)</f>
        <v>11880</v>
      </c>
      <c r="X7" s="65">
        <f>IFERROR(SUMPRODUCT($B7:B$19,$P7:P$19)-$B7*SUM($P7:P$19),0)</f>
        <v>1639720</v>
      </c>
      <c r="Y7" s="66">
        <f t="shared" si="6"/>
        <v>1651600</v>
      </c>
      <c r="Z7" s="72">
        <f t="shared" si="7"/>
        <v>1840</v>
      </c>
    </row>
    <row r="8" spans="1:39">
      <c r="A8" s="42">
        <v>3</v>
      </c>
      <c r="B8" s="43">
        <f>$B$11-A8*Stock_Dump!$AB$3</f>
        <v>1860</v>
      </c>
      <c r="C8" s="44" t="str">
        <f t="shared" si="0"/>
        <v>BEARISH</v>
      </c>
      <c r="D8" s="44" t="str">
        <f t="shared" si="1"/>
        <v>Long Liquidation</v>
      </c>
      <c r="E8" s="70" t="str">
        <f t="shared" si="2"/>
        <v>DOWN</v>
      </c>
      <c r="F8" s="70" t="str">
        <f t="shared" si="2"/>
        <v>DOWN</v>
      </c>
      <c r="G8" s="44">
        <f>VLOOKUP(B8,'Data Restructured2'!$B$3:$H$300,7,0)</f>
        <v>27.24</v>
      </c>
      <c r="H8" s="44">
        <f>VLOOKUP(B8,'Data Restructured2'!$B$3:$H$300,6,0)</f>
        <v>401</v>
      </c>
      <c r="I8" s="44">
        <f>VLOOKUP(B8,'Data Restructured2'!$B$3:$H$300,5,0)</f>
        <v>128</v>
      </c>
      <c r="J8" s="44">
        <f>VLOOKUP(B8,'Data Restructured2'!$B$3:$H$300,4,0)</f>
        <v>-29</v>
      </c>
      <c r="K8" s="49">
        <f>VLOOKUP(B8,'Data Restructured2'!$B$3:$H$300,3,0)</f>
        <v>-5.7</v>
      </c>
      <c r="L8" s="51">
        <f>VLOOKUP(B8,'Data Restructured2'!$B$3:$H$300,2,0)</f>
        <v>96</v>
      </c>
      <c r="M8" s="51">
        <f>VLOOKUP(B8,'Data Restructured2'!$B$3:$N$300,8,0)</f>
        <v>20.45</v>
      </c>
      <c r="N8" s="49">
        <f>VLOOKUP(B8,'Data Restructured2'!$B$3:$N$300,9,0)</f>
        <v>-1.1499999999999999</v>
      </c>
      <c r="O8" s="44">
        <f>VLOOKUP(B8,'Data Restructured2'!$B$3:$N$300,10,0)</f>
        <v>5</v>
      </c>
      <c r="P8" s="44">
        <f>VLOOKUP(B8,'Data Restructured2'!$B$3:$N$300,11,0)</f>
        <v>1533</v>
      </c>
      <c r="Q8" s="44">
        <f>VLOOKUP(B8,'Data Restructured2'!$B$3:$N$300,12,0)</f>
        <v>1644</v>
      </c>
      <c r="R8" s="44">
        <f>VLOOKUP(B8,'Data Restructured2'!$B$3:$N$300,13,0)</f>
        <v>27.84</v>
      </c>
      <c r="S8" s="70" t="str">
        <f t="shared" si="3"/>
        <v>DOWN</v>
      </c>
      <c r="T8" s="70" t="str">
        <f t="shared" si="3"/>
        <v>UP</v>
      </c>
      <c r="U8" s="44" t="str">
        <f t="shared" si="4"/>
        <v>Short Buildup</v>
      </c>
      <c r="V8" s="44" t="str">
        <f t="shared" si="5"/>
        <v>BULLISH</v>
      </c>
      <c r="W8" s="65">
        <f>IFERROR($B8*SUM(I$6:$I11)-SUMPRODUCT($B$3:B8,$I$6:I11),0)</f>
        <v>59420</v>
      </c>
      <c r="X8" s="65">
        <f>IFERROR(SUMPRODUCT($B8:B$19,$P8:P$19)-$B8*SUM($P8:P$19),0)</f>
        <v>1297480</v>
      </c>
      <c r="Y8" s="66">
        <f t="shared" si="6"/>
        <v>1356900</v>
      </c>
      <c r="Z8" s="72">
        <f t="shared" si="7"/>
        <v>1860</v>
      </c>
    </row>
    <row r="9" spans="1:39">
      <c r="A9" s="42">
        <v>2</v>
      </c>
      <c r="B9" s="43">
        <f>$B$11-A9*Stock_Dump!$AB$3</f>
        <v>1880</v>
      </c>
      <c r="C9" s="44" t="str">
        <f t="shared" si="0"/>
        <v>BEARISH</v>
      </c>
      <c r="D9" s="44" t="str">
        <f t="shared" si="1"/>
        <v>Long Liquidation</v>
      </c>
      <c r="E9" s="70" t="str">
        <f t="shared" si="2"/>
        <v>DOWN</v>
      </c>
      <c r="F9" s="70" t="str">
        <f t="shared" si="2"/>
        <v>DOWN</v>
      </c>
      <c r="G9" s="44">
        <f>VLOOKUP(B9,'Data Restructured2'!$B$3:$H$300,7,0)</f>
        <v>27.5</v>
      </c>
      <c r="H9" s="44">
        <f>VLOOKUP(B9,'Data Restructured2'!$B$3:$H$300,6,0)</f>
        <v>173</v>
      </c>
      <c r="I9" s="44">
        <f>VLOOKUP(B9,'Data Restructured2'!$B$3:$H$300,5,0)</f>
        <v>147</v>
      </c>
      <c r="J9" s="44">
        <f>VLOOKUP(B9,'Data Restructured2'!$B$3:$H$300,4,0)</f>
        <v>-25</v>
      </c>
      <c r="K9" s="49">
        <f>VLOOKUP(B9,'Data Restructured2'!$B$3:$H$300,3,0)</f>
        <v>-5.55</v>
      </c>
      <c r="L9" s="51">
        <f>VLOOKUP(B9,'Data Restructured2'!$B$3:$H$300,2,0)</f>
        <v>82.5</v>
      </c>
      <c r="M9" s="51">
        <f>VLOOKUP(B9,'Data Restructured2'!$B$3:$N$300,8,0)</f>
        <v>25.95</v>
      </c>
      <c r="N9" s="49">
        <f>VLOOKUP(B9,'Data Restructured2'!$B$3:$N$300,9,0)</f>
        <v>-1.45</v>
      </c>
      <c r="O9" s="44">
        <f>VLOOKUP(B9,'Data Restructured2'!$B$3:$N$300,10,0)</f>
        <v>24</v>
      </c>
      <c r="P9" s="44">
        <f>VLOOKUP(B9,'Data Restructured2'!$B$3:$N$300,11,0)</f>
        <v>1233</v>
      </c>
      <c r="Q9" s="44">
        <f>VLOOKUP(B9,'Data Restructured2'!$B$3:$N$300,12,0)</f>
        <v>1648</v>
      </c>
      <c r="R9" s="44">
        <f>VLOOKUP(B9,'Data Restructured2'!$B$3:$N$300,13,0)</f>
        <v>27.83</v>
      </c>
      <c r="S9" s="70" t="str">
        <f t="shared" si="3"/>
        <v>DOWN</v>
      </c>
      <c r="T9" s="70" t="str">
        <f t="shared" si="3"/>
        <v>UP</v>
      </c>
      <c r="U9" s="44" t="str">
        <f t="shared" si="4"/>
        <v>Short Buildup</v>
      </c>
      <c r="V9" s="44" t="str">
        <f t="shared" si="5"/>
        <v>BULLISH</v>
      </c>
      <c r="W9" s="65">
        <f>IFERROR($B9*SUM(I$6:$I12)-SUMPRODUCT($B$3:B9,$I$6:I12),0)</f>
        <v>131580</v>
      </c>
      <c r="X9" s="65">
        <f>IFERROR(SUMPRODUCT($B9:B$19,$P9:P$19)-$B9*SUM($P9:P$19),0)</f>
        <v>985900</v>
      </c>
      <c r="Y9" s="66">
        <f t="shared" si="6"/>
        <v>1117480</v>
      </c>
      <c r="Z9" s="72">
        <f t="shared" si="7"/>
        <v>1880</v>
      </c>
    </row>
    <row r="10" spans="1:39">
      <c r="A10" s="42">
        <v>1</v>
      </c>
      <c r="B10" s="43">
        <f>$B$11-A10*Stock_Dump!$AB$3</f>
        <v>1900</v>
      </c>
      <c r="C10" s="44" t="str">
        <f t="shared" si="0"/>
        <v>BEARISH</v>
      </c>
      <c r="D10" s="44" t="str">
        <f t="shared" si="1"/>
        <v>Long Liquidation</v>
      </c>
      <c r="E10" s="70" t="str">
        <f t="shared" si="2"/>
        <v>DOWN</v>
      </c>
      <c r="F10" s="70" t="str">
        <f t="shared" si="2"/>
        <v>DOWN</v>
      </c>
      <c r="G10" s="44">
        <f>VLOOKUP(B10,'Data Restructured2'!$B$3:$H$300,7,0)</f>
        <v>26.55</v>
      </c>
      <c r="H10" s="44">
        <f>VLOOKUP(B10,'Data Restructured2'!$B$3:$H$300,6,0)</f>
        <v>3135</v>
      </c>
      <c r="I10" s="44">
        <f>VLOOKUP(B10,'Data Restructured2'!$B$3:$H$300,5,0)</f>
        <v>2046</v>
      </c>
      <c r="J10" s="44">
        <f>VLOOKUP(B10,'Data Restructured2'!$B$3:$H$300,4,0)</f>
        <v>-169</v>
      </c>
      <c r="K10" s="49">
        <f>VLOOKUP(B10,'Data Restructured2'!$B$3:$H$300,3,0)</f>
        <v>-5.6</v>
      </c>
      <c r="L10" s="51">
        <f>VLOOKUP(B10,'Data Restructured2'!$B$3:$H$300,2,0)</f>
        <v>68.8</v>
      </c>
      <c r="M10" s="51">
        <f>VLOOKUP(B10,'Data Restructured2'!$B$3:$N$300,8,0)</f>
        <v>33.25</v>
      </c>
      <c r="N10" s="49">
        <f>VLOOKUP(B10,'Data Restructured2'!$B$3:$N$300,9,0)</f>
        <v>-1.4</v>
      </c>
      <c r="O10" s="44">
        <f>VLOOKUP(B10,'Data Restructured2'!$B$3:$N$300,10,0)</f>
        <v>-204</v>
      </c>
      <c r="P10" s="44">
        <f>VLOOKUP(B10,'Data Restructured2'!$B$3:$N$300,11,0)</f>
        <v>5110</v>
      </c>
      <c r="Q10" s="44">
        <f>VLOOKUP(B10,'Data Restructured2'!$B$3:$N$300,12,0)</f>
        <v>5113</v>
      </c>
      <c r="R10" s="44">
        <f>VLOOKUP(B10,'Data Restructured2'!$B$3:$N$300,13,0)</f>
        <v>27.72</v>
      </c>
      <c r="S10" s="70" t="str">
        <f t="shared" si="3"/>
        <v>DOWN</v>
      </c>
      <c r="T10" s="70" t="str">
        <f t="shared" si="3"/>
        <v>DOWN</v>
      </c>
      <c r="U10" s="44" t="str">
        <f t="shared" si="4"/>
        <v>Long Liquidation</v>
      </c>
      <c r="V10" s="44" t="str">
        <f t="shared" si="5"/>
        <v>BULLISH</v>
      </c>
      <c r="W10" s="65">
        <f>IFERROR($B10*SUM(I$6:$I13)-SUMPRODUCT($B$3:B10,$I$6:I13),0)</f>
        <v>255460</v>
      </c>
      <c r="X10" s="65">
        <f>IFERROR(SUMPRODUCT($B10:B$19,$P10:P$19)-$B10*SUM($P10:P$19),0)</f>
        <v>698980</v>
      </c>
      <c r="Y10" s="66">
        <f t="shared" si="6"/>
        <v>954440</v>
      </c>
      <c r="Z10" s="72">
        <f t="shared" si="7"/>
        <v>1900</v>
      </c>
    </row>
    <row r="11" spans="1:39">
      <c r="A11" s="42">
        <v>9</v>
      </c>
      <c r="B11" s="45">
        <f>Stock_Dump!$AB$4</f>
        <v>1920</v>
      </c>
      <c r="C11" s="44" t="str">
        <f t="shared" si="0"/>
        <v>BEARISH</v>
      </c>
      <c r="D11" s="44" t="str">
        <f t="shared" si="1"/>
        <v>Long Liquidation</v>
      </c>
      <c r="E11" s="70" t="str">
        <f t="shared" si="2"/>
        <v>DOWN</v>
      </c>
      <c r="F11" s="70" t="str">
        <f t="shared" si="2"/>
        <v>DOWN</v>
      </c>
      <c r="G11" s="44">
        <f>VLOOKUP(B11,'Data Restructured2'!$B$3:$H$300,7,0)</f>
        <v>27.29</v>
      </c>
      <c r="H11" s="44">
        <f>VLOOKUP(B11,'Data Restructured2'!$B$3:$H$300,6,0)</f>
        <v>1943</v>
      </c>
      <c r="I11" s="44">
        <f>VLOOKUP(B11,'Data Restructured2'!$B$3:$H$300,5,0)</f>
        <v>1231</v>
      </c>
      <c r="J11" s="44">
        <f>VLOOKUP(B11,'Data Restructured2'!$B$3:$H$300,4,0)</f>
        <v>-356</v>
      </c>
      <c r="K11" s="49">
        <f>VLOOKUP(B11,'Data Restructured2'!$B$3:$H$300,3,0)</f>
        <v>-6.3</v>
      </c>
      <c r="L11" s="51">
        <f>VLOOKUP(B11,'Data Restructured2'!$B$3:$H$300,2,0)</f>
        <v>57.5</v>
      </c>
      <c r="M11" s="51">
        <f>VLOOKUP(B11,'Data Restructured2'!$B$3:$N$300,8,0)</f>
        <v>43.95</v>
      </c>
      <c r="N11" s="49">
        <f>VLOOKUP(B11,'Data Restructured2'!$B$3:$N$300,9,0)</f>
        <v>0.45</v>
      </c>
      <c r="O11" s="44">
        <f>VLOOKUP(B11,'Data Restructured2'!$B$3:$N$300,10,0)</f>
        <v>-58</v>
      </c>
      <c r="P11" s="44">
        <f>VLOOKUP(B11,'Data Restructured2'!$B$3:$N$300,11,0)</f>
        <v>1474</v>
      </c>
      <c r="Q11" s="44">
        <f>VLOOKUP(B11,'Data Restructured2'!$B$3:$N$300,12,0)</f>
        <v>2464</v>
      </c>
      <c r="R11" s="44">
        <f>VLOOKUP(B11,'Data Restructured2'!$B$3:$N$300,13,0)</f>
        <v>29.11</v>
      </c>
      <c r="S11" s="70" t="str">
        <f t="shared" si="3"/>
        <v>UP</v>
      </c>
      <c r="T11" s="70" t="str">
        <f t="shared" si="3"/>
        <v>DOWN</v>
      </c>
      <c r="U11" s="44" t="str">
        <f t="shared" si="4"/>
        <v>Short covering</v>
      </c>
      <c r="V11" s="44" t="str">
        <f t="shared" si="5"/>
        <v>BEARISH</v>
      </c>
      <c r="W11" s="65">
        <f>IFERROR($B11*SUM(I$6:$I14)-SUMPRODUCT($B$3:B11,$I$6:I14),0)</f>
        <v>453760</v>
      </c>
      <c r="X11" s="65">
        <f>IFERROR(SUMPRODUCT($B11:B$19,$P11:P$19)-$B11*SUM($P11:P$19),0)</f>
        <v>514260</v>
      </c>
      <c r="Y11" s="66">
        <f t="shared" si="6"/>
        <v>968020</v>
      </c>
      <c r="Z11" s="72">
        <f t="shared" si="7"/>
        <v>1920</v>
      </c>
    </row>
    <row r="12" spans="1:39">
      <c r="A12" s="42">
        <v>1</v>
      </c>
      <c r="B12" s="46">
        <f>$B$11+A12*Stock_Dump!$AB$3</f>
        <v>1940</v>
      </c>
      <c r="C12" s="44" t="str">
        <f t="shared" si="0"/>
        <v>BEARISH</v>
      </c>
      <c r="D12" s="44" t="str">
        <f t="shared" si="1"/>
        <v>Long Liquidation</v>
      </c>
      <c r="E12" s="70" t="str">
        <f t="shared" si="2"/>
        <v>DOWN</v>
      </c>
      <c r="F12" s="70" t="str">
        <f t="shared" si="2"/>
        <v>DOWN</v>
      </c>
      <c r="G12" s="44">
        <f>VLOOKUP(B12,'Data Restructured2'!$B$3:$H$300,7,0)</f>
        <v>27.38</v>
      </c>
      <c r="H12" s="44">
        <f>VLOOKUP(B12,'Data Restructured2'!$B$3:$H$300,6,0)</f>
        <v>6691</v>
      </c>
      <c r="I12" s="44">
        <f>VLOOKUP(B12,'Data Restructured2'!$B$3:$H$300,5,0)</f>
        <v>2586</v>
      </c>
      <c r="J12" s="44">
        <f>VLOOKUP(B12,'Data Restructured2'!$B$3:$H$300,4,0)</f>
        <v>-84</v>
      </c>
      <c r="K12" s="49">
        <f>VLOOKUP(B12,'Data Restructured2'!$B$3:$H$300,3,0)</f>
        <v>-6.45</v>
      </c>
      <c r="L12" s="51">
        <f>VLOOKUP(B12,'Data Restructured2'!$B$3:$H$300,2,0)</f>
        <v>47.5</v>
      </c>
      <c r="M12" s="51">
        <f>VLOOKUP(B12,'Data Restructured2'!$B$3:$N$300,8,0)</f>
        <v>52.05</v>
      </c>
      <c r="N12" s="49">
        <f>VLOOKUP(B12,'Data Restructured2'!$B$3:$N$300,9,0)</f>
        <v>-1.6</v>
      </c>
      <c r="O12" s="44">
        <f>VLOOKUP(B12,'Data Restructured2'!$B$3:$N$300,10,0)</f>
        <v>-131</v>
      </c>
      <c r="P12" s="44">
        <f>VLOOKUP(B12,'Data Restructured2'!$B$3:$N$300,11,0)</f>
        <v>1559</v>
      </c>
      <c r="Q12" s="44">
        <f>VLOOKUP(B12,'Data Restructured2'!$B$3:$N$300,12,0)</f>
        <v>2789</v>
      </c>
      <c r="R12" s="44">
        <f>VLOOKUP(B12,'Data Restructured2'!$B$3:$N$300,13,0)</f>
        <v>28.19</v>
      </c>
      <c r="S12" s="70" t="str">
        <f t="shared" si="3"/>
        <v>DOWN</v>
      </c>
      <c r="T12" s="70" t="str">
        <f t="shared" si="3"/>
        <v>DOWN</v>
      </c>
      <c r="U12" s="44" t="str">
        <f t="shared" si="4"/>
        <v>Long Liquidation</v>
      </c>
      <c r="V12" s="44" t="str">
        <f t="shared" si="5"/>
        <v>BULLISH</v>
      </c>
      <c r="W12" s="65">
        <f>IFERROR($B12*SUM(I$6:$I15)-SUMPRODUCT($B$3:B12,$I$6:I15),0)</f>
        <v>718540</v>
      </c>
      <c r="X12" s="65">
        <f>IFERROR(SUMPRODUCT($B12:B$19,$P12:P$19)-$B12*SUM($P12:P$19),0)</f>
        <v>359020</v>
      </c>
      <c r="Y12" s="66">
        <f t="shared" si="6"/>
        <v>1077560</v>
      </c>
      <c r="Z12" s="72">
        <f t="shared" si="7"/>
        <v>1940</v>
      </c>
    </row>
    <row r="13" spans="1:39">
      <c r="A13" s="42">
        <v>2</v>
      </c>
      <c r="B13" s="46">
        <f>$B$11+A13*Stock_Dump!$AB$3</f>
        <v>1960</v>
      </c>
      <c r="C13" s="44" t="str">
        <f t="shared" si="0"/>
        <v>BEARISH</v>
      </c>
      <c r="D13" s="44" t="str">
        <f t="shared" si="1"/>
        <v>Short Buildup</v>
      </c>
      <c r="E13" s="70" t="str">
        <f t="shared" si="2"/>
        <v>UP</v>
      </c>
      <c r="F13" s="70" t="str">
        <f t="shared" si="2"/>
        <v>DOWN</v>
      </c>
      <c r="G13" s="44">
        <f>VLOOKUP(B13,'Data Restructured2'!$B$3:$H$300,7,0)</f>
        <v>27.66</v>
      </c>
      <c r="H13" s="44">
        <f>VLOOKUP(B13,'Data Restructured2'!$B$3:$H$300,6,0)</f>
        <v>6361</v>
      </c>
      <c r="I13" s="44">
        <f>VLOOKUP(B13,'Data Restructured2'!$B$3:$H$300,5,0)</f>
        <v>3721</v>
      </c>
      <c r="J13" s="44">
        <f>VLOOKUP(B13,'Data Restructured2'!$B$3:$H$300,4,0)</f>
        <v>339</v>
      </c>
      <c r="K13" s="49">
        <f>VLOOKUP(B13,'Data Restructured2'!$B$3:$H$300,3,0)</f>
        <v>-6.2</v>
      </c>
      <c r="L13" s="51">
        <f>VLOOKUP(B13,'Data Restructured2'!$B$3:$H$300,2,0)</f>
        <v>39</v>
      </c>
      <c r="M13" s="51">
        <f>VLOOKUP(B13,'Data Restructured2'!$B$3:$N$300,8,0)</f>
        <v>63.25</v>
      </c>
      <c r="N13" s="49">
        <f>VLOOKUP(B13,'Data Restructured2'!$B$3:$N$300,9,0)</f>
        <v>-1.65</v>
      </c>
      <c r="O13" s="44">
        <f>VLOOKUP(B13,'Data Restructured2'!$B$3:$N$300,10,0)</f>
        <v>119</v>
      </c>
      <c r="P13" s="44">
        <f>VLOOKUP(B13,'Data Restructured2'!$B$3:$N$300,11,0)</f>
        <v>1387</v>
      </c>
      <c r="Q13" s="44">
        <f>VLOOKUP(B13,'Data Restructured2'!$B$3:$N$300,12,0)</f>
        <v>1551</v>
      </c>
      <c r="R13" s="44">
        <f>VLOOKUP(B13,'Data Restructured2'!$B$3:$N$300,13,0)</f>
        <v>28.22</v>
      </c>
      <c r="S13" s="70" t="str">
        <f t="shared" si="3"/>
        <v>DOWN</v>
      </c>
      <c r="T13" s="70" t="str">
        <f t="shared" si="3"/>
        <v>UP</v>
      </c>
      <c r="U13" s="44" t="str">
        <f t="shared" si="4"/>
        <v>Short Buildup</v>
      </c>
      <c r="V13" s="44" t="str">
        <f t="shared" si="5"/>
        <v>BULLISH</v>
      </c>
      <c r="W13" s="65">
        <f>IFERROR($B13*SUM(I$6:$I16)-SUMPRODUCT($B$3:B13,$I$6:I16),0)</f>
        <v>1234580</v>
      </c>
      <c r="X13" s="65">
        <f>IFERROR(SUMPRODUCT($B13:B$19,$P13:P$19)-$B13*SUM($P13:P$19),0)</f>
        <v>234960</v>
      </c>
      <c r="Y13" s="66">
        <f t="shared" si="6"/>
        <v>1469540</v>
      </c>
      <c r="Z13" s="72">
        <f t="shared" si="7"/>
        <v>1960</v>
      </c>
    </row>
    <row r="14" spans="1:39">
      <c r="A14" s="42">
        <v>3</v>
      </c>
      <c r="B14" s="46">
        <f>$B$11+A14*Stock_Dump!$AB$3</f>
        <v>1980</v>
      </c>
      <c r="C14" s="44" t="str">
        <f t="shared" si="0"/>
        <v>BEARISH</v>
      </c>
      <c r="D14" s="44" t="str">
        <f t="shared" si="1"/>
        <v>Short Buildup</v>
      </c>
      <c r="E14" s="70" t="str">
        <f t="shared" si="2"/>
        <v>UP</v>
      </c>
      <c r="F14" s="70" t="str">
        <f t="shared" si="2"/>
        <v>DOWN</v>
      </c>
      <c r="G14" s="44">
        <f>VLOOKUP(B14,'Data Restructured2'!$B$3:$H$300,7,0)</f>
        <v>27.7</v>
      </c>
      <c r="H14" s="44">
        <f>VLOOKUP(B14,'Data Restructured2'!$B$3:$H$300,6,0)</f>
        <v>3490</v>
      </c>
      <c r="I14" s="44">
        <f>VLOOKUP(B14,'Data Restructured2'!$B$3:$H$300,5,0)</f>
        <v>3324</v>
      </c>
      <c r="J14" s="44">
        <f>VLOOKUP(B14,'Data Restructured2'!$B$3:$H$300,4,0)</f>
        <v>53</v>
      </c>
      <c r="K14" s="49">
        <f>VLOOKUP(B14,'Data Restructured2'!$B$3:$H$300,3,0)</f>
        <v>-5.15</v>
      </c>
      <c r="L14" s="51">
        <f>VLOOKUP(B14,'Data Restructured2'!$B$3:$H$300,2,0)</f>
        <v>32</v>
      </c>
      <c r="M14" s="51">
        <f>VLOOKUP(B14,'Data Restructured2'!$B$3:$N$300,8,0)</f>
        <v>76</v>
      </c>
      <c r="N14" s="49">
        <f>VLOOKUP(B14,'Data Restructured2'!$B$3:$N$300,9,0)</f>
        <v>-1</v>
      </c>
      <c r="O14" s="44">
        <f>VLOOKUP(B14,'Data Restructured2'!$B$3:$N$300,10,0)</f>
        <v>68</v>
      </c>
      <c r="P14" s="44">
        <f>VLOOKUP(B14,'Data Restructured2'!$B$3:$N$300,11,0)</f>
        <v>643</v>
      </c>
      <c r="Q14" s="44">
        <f>VLOOKUP(B14,'Data Restructured2'!$B$3:$N$300,12,0)</f>
        <v>514</v>
      </c>
      <c r="R14" s="44">
        <f>VLOOKUP(B14,'Data Restructured2'!$B$3:$N$300,13,0)</f>
        <v>27.89</v>
      </c>
      <c r="S14" s="70" t="str">
        <f t="shared" si="3"/>
        <v>DOWN</v>
      </c>
      <c r="T14" s="70" t="str">
        <f t="shared" si="3"/>
        <v>UP</v>
      </c>
      <c r="U14" s="44" t="str">
        <f t="shared" si="4"/>
        <v>Short Buildup</v>
      </c>
      <c r="V14" s="44" t="str">
        <f t="shared" si="5"/>
        <v>BULLISH</v>
      </c>
      <c r="W14" s="65">
        <f>IFERROR($B14*SUM(I$6:$I17)-SUMPRODUCT($B$3:B14,$I$6:I17),0)</f>
        <v>1791880</v>
      </c>
      <c r="X14" s="65">
        <f>IFERROR(SUMPRODUCT($B14:B$19,$P14:P$19)-$B14*SUM($P14:P$19),0)</f>
        <v>138640</v>
      </c>
      <c r="Y14" s="66">
        <f t="shared" si="6"/>
        <v>1930520</v>
      </c>
      <c r="Z14" s="72">
        <f t="shared" si="7"/>
        <v>1980</v>
      </c>
    </row>
    <row r="15" spans="1:39">
      <c r="A15" s="42">
        <v>4</v>
      </c>
      <c r="B15" s="46">
        <f>$B$11+A15*Stock_Dump!$AB$3</f>
        <v>2000</v>
      </c>
      <c r="C15" s="44" t="str">
        <f t="shared" si="0"/>
        <v>BEARISH</v>
      </c>
      <c r="D15" s="44" t="str">
        <f t="shared" si="1"/>
        <v>Short Buildup</v>
      </c>
      <c r="E15" s="70" t="str">
        <f t="shared" si="2"/>
        <v>UP</v>
      </c>
      <c r="F15" s="70" t="str">
        <f t="shared" si="2"/>
        <v>DOWN</v>
      </c>
      <c r="G15" s="44">
        <f>VLOOKUP(B15,'Data Restructured2'!$B$3:$H$300,7,0)</f>
        <v>28.33</v>
      </c>
      <c r="H15" s="44">
        <f>VLOOKUP(B15,'Data Restructured2'!$B$3:$H$300,6,0)</f>
        <v>20541</v>
      </c>
      <c r="I15" s="44">
        <f>VLOOKUP(B15,'Data Restructured2'!$B$3:$H$300,5,0)</f>
        <v>12563</v>
      </c>
      <c r="J15" s="44">
        <f>VLOOKUP(B15,'Data Restructured2'!$B$3:$H$300,4,0)</f>
        <v>1219</v>
      </c>
      <c r="K15" s="49">
        <f>VLOOKUP(B15,'Data Restructured2'!$B$3:$H$300,3,0)</f>
        <v>-4.55</v>
      </c>
      <c r="L15" s="51">
        <f>VLOOKUP(B15,'Data Restructured2'!$B$3:$H$300,2,0)</f>
        <v>26.35</v>
      </c>
      <c r="M15" s="51">
        <f>VLOOKUP(B15,'Data Restructured2'!$B$3:$N$300,8,0)</f>
        <v>91</v>
      </c>
      <c r="N15" s="49">
        <f>VLOOKUP(B15,'Data Restructured2'!$B$3:$N$300,9,0)</f>
        <v>0.45</v>
      </c>
      <c r="O15" s="44">
        <f>VLOOKUP(B15,'Data Restructured2'!$B$3:$N$300,10,0)</f>
        <v>-135</v>
      </c>
      <c r="P15" s="44">
        <f>VLOOKUP(B15,'Data Restructured2'!$B$3:$N$300,11,0)</f>
        <v>2822</v>
      </c>
      <c r="Q15" s="44">
        <f>VLOOKUP(B15,'Data Restructured2'!$B$3:$N$300,12,0)</f>
        <v>849</v>
      </c>
      <c r="R15" s="44">
        <f>VLOOKUP(B15,'Data Restructured2'!$B$3:$N$300,13,0)</f>
        <v>29.63</v>
      </c>
      <c r="S15" s="70" t="str">
        <f t="shared" si="3"/>
        <v>UP</v>
      </c>
      <c r="T15" s="70" t="str">
        <f t="shared" si="3"/>
        <v>DOWN</v>
      </c>
      <c r="U15" s="44" t="str">
        <f t="shared" si="4"/>
        <v>Short covering</v>
      </c>
      <c r="V15" s="44" t="str">
        <f t="shared" si="5"/>
        <v>BEARISH</v>
      </c>
      <c r="W15" s="65">
        <f>IFERROR($B15*SUM(I$6:$I18)-SUMPRODUCT($B$3:B15,$I$6:I18),0)</f>
        <v>2408840</v>
      </c>
      <c r="X15" s="65">
        <f>IFERROR(SUMPRODUCT($B15:B$19,$P15:P$19)-$B15*SUM($P15:P$19),0)</f>
        <v>55180</v>
      </c>
      <c r="Y15" s="66">
        <f t="shared" si="6"/>
        <v>2464020</v>
      </c>
      <c r="Z15" s="72">
        <f t="shared" si="7"/>
        <v>2000</v>
      </c>
    </row>
    <row r="16" spans="1:39">
      <c r="A16" s="42">
        <v>5</v>
      </c>
      <c r="B16" s="46">
        <f>$B$11+A16*Stock_Dump!$AB$3</f>
        <v>2020</v>
      </c>
      <c r="C16" s="44" t="str">
        <f t="shared" si="0"/>
        <v>BEARISH</v>
      </c>
      <c r="D16" s="44" t="str">
        <f t="shared" si="1"/>
        <v>Long Liquidation</v>
      </c>
      <c r="E16" s="70" t="str">
        <f t="shared" si="2"/>
        <v>DOWN</v>
      </c>
      <c r="F16" s="70" t="str">
        <f t="shared" si="2"/>
        <v>DOWN</v>
      </c>
      <c r="G16" s="44">
        <f>VLOOKUP(B16,'Data Restructured2'!$B$3:$H$300,7,0)</f>
        <v>28.85</v>
      </c>
      <c r="H16" s="44">
        <f>VLOOKUP(B16,'Data Restructured2'!$B$3:$H$300,6,0)</f>
        <v>2804</v>
      </c>
      <c r="I16" s="44">
        <f>VLOOKUP(B16,'Data Restructured2'!$B$3:$H$300,5,0)</f>
        <v>2063</v>
      </c>
      <c r="J16" s="44">
        <f>VLOOKUP(B16,'Data Restructured2'!$B$3:$H$300,4,0)</f>
        <v>-15</v>
      </c>
      <c r="K16" s="49">
        <f>VLOOKUP(B16,'Data Restructured2'!$B$3:$H$300,3,0)</f>
        <v>-3.55</v>
      </c>
      <c r="L16" s="51">
        <f>VLOOKUP(B16,'Data Restructured2'!$B$3:$H$300,2,0)</f>
        <v>21.8</v>
      </c>
      <c r="M16" s="51">
        <f>VLOOKUP(B16,'Data Restructured2'!$B$3:$N$300,8,0)</f>
        <v>104.5</v>
      </c>
      <c r="N16" s="49">
        <f>VLOOKUP(B16,'Data Restructured2'!$B$3:$N$300,9,0)</f>
        <v>-2.8</v>
      </c>
      <c r="O16" s="44">
        <f>VLOOKUP(B16,'Data Restructured2'!$B$3:$N$300,10,0)</f>
        <v>-9</v>
      </c>
      <c r="P16" s="44">
        <f>VLOOKUP(B16,'Data Restructured2'!$B$3:$N$300,11,0)</f>
        <v>485</v>
      </c>
      <c r="Q16" s="44">
        <f>VLOOKUP(B16,'Data Restructured2'!$B$3:$N$300,12,0)</f>
        <v>105</v>
      </c>
      <c r="R16" s="44">
        <f>VLOOKUP(B16,'Data Restructured2'!$B$3:$N$300,13,0)</f>
        <v>29.24</v>
      </c>
      <c r="S16" s="70" t="str">
        <f t="shared" si="3"/>
        <v>DOWN</v>
      </c>
      <c r="T16" s="70" t="str">
        <f t="shared" si="3"/>
        <v>DOWN</v>
      </c>
      <c r="U16" s="44" t="str">
        <f t="shared" si="4"/>
        <v>Long Liquidation</v>
      </c>
      <c r="V16" s="44" t="str">
        <f t="shared" si="5"/>
        <v>BULLISH</v>
      </c>
      <c r="W16" s="65">
        <f>IFERROR($B16*SUM(I$6:$I19)-SUMPRODUCT($B$3:B16,$I$6:I19),0)</f>
        <v>3098600</v>
      </c>
      <c r="X16" s="65">
        <f>IFERROR(SUMPRODUCT($B16:B$19,$P16:P$19)-$B16*SUM($P16:P$19),0)</f>
        <v>28160</v>
      </c>
      <c r="Y16" s="66">
        <f t="shared" si="6"/>
        <v>3126760</v>
      </c>
      <c r="Z16" s="72">
        <f t="shared" si="7"/>
        <v>2020</v>
      </c>
    </row>
    <row r="17" spans="1:26">
      <c r="A17" s="42">
        <v>6</v>
      </c>
      <c r="B17" s="46">
        <f>$B$11+A17*Stock_Dump!$AB$3</f>
        <v>2040</v>
      </c>
      <c r="C17" s="44" t="str">
        <f t="shared" si="0"/>
        <v>BEARISH</v>
      </c>
      <c r="D17" s="44" t="str">
        <f t="shared" si="1"/>
        <v>Long Liquidation</v>
      </c>
      <c r="E17" s="70" t="str">
        <f t="shared" si="2"/>
        <v>DOWN</v>
      </c>
      <c r="F17" s="70" t="str">
        <f t="shared" si="2"/>
        <v>DOWN</v>
      </c>
      <c r="G17" s="44">
        <f>VLOOKUP(B17,'Data Restructured2'!$B$3:$H$300,7,0)</f>
        <v>29.48</v>
      </c>
      <c r="H17" s="44">
        <f>VLOOKUP(B17,'Data Restructured2'!$B$3:$H$300,6,0)</f>
        <v>3177</v>
      </c>
      <c r="I17" s="44">
        <f>VLOOKUP(B17,'Data Restructured2'!$B$3:$H$300,5,0)</f>
        <v>2983</v>
      </c>
      <c r="J17" s="44">
        <f>VLOOKUP(B17,'Data Restructured2'!$B$3:$H$300,4,0)</f>
        <v>-162</v>
      </c>
      <c r="K17" s="49">
        <f>VLOOKUP(B17,'Data Restructured2'!$B$3:$H$300,3,0)</f>
        <v>-2.75</v>
      </c>
      <c r="L17" s="51">
        <f>VLOOKUP(B17,'Data Restructured2'!$B$3:$H$300,2,0)</f>
        <v>18</v>
      </c>
      <c r="M17" s="51">
        <f>VLOOKUP(B17,'Data Restructured2'!$B$3:$N$300,8,0)</f>
        <v>120.8</v>
      </c>
      <c r="N17" s="49">
        <f>VLOOKUP(B17,'Data Restructured2'!$B$3:$N$300,9,0)</f>
        <v>-9.1999999999999993</v>
      </c>
      <c r="O17" s="44">
        <f>VLOOKUP(B17,'Data Restructured2'!$B$3:$N$300,10,0)</f>
        <v>3</v>
      </c>
      <c r="P17" s="44">
        <f>VLOOKUP(B17,'Data Restructured2'!$B$3:$N$300,11,0)</f>
        <v>437</v>
      </c>
      <c r="Q17" s="44">
        <f>VLOOKUP(B17,'Data Restructured2'!$B$3:$N$300,12,0)</f>
        <v>86</v>
      </c>
      <c r="R17" s="44">
        <f>VLOOKUP(B17,'Data Restructured2'!$B$3:$N$300,13,0)</f>
        <v>30.04</v>
      </c>
      <c r="S17" s="70" t="str">
        <f t="shared" si="3"/>
        <v>DOWN</v>
      </c>
      <c r="T17" s="70" t="str">
        <f t="shared" si="3"/>
        <v>UP</v>
      </c>
      <c r="U17" s="44" t="str">
        <f t="shared" si="4"/>
        <v>Short Buildup</v>
      </c>
      <c r="V17" s="44" t="str">
        <f t="shared" si="5"/>
        <v>BULLISH</v>
      </c>
      <c r="W17" s="65">
        <f>IFERROR($B17*SUM(I$6:$I20)-SUMPRODUCT($B$3:B17,$I$6:I20),0)</f>
        <v>3838020</v>
      </c>
      <c r="X17" s="65">
        <f>IFERROR(SUMPRODUCT($B17:B$19,$P17:P$19)-$B17*SUM($P17:P$19),0)</f>
        <v>10840</v>
      </c>
      <c r="Y17" s="66">
        <f t="shared" si="6"/>
        <v>3848860</v>
      </c>
      <c r="Z17" s="72">
        <f t="shared" si="7"/>
        <v>2040</v>
      </c>
    </row>
    <row r="18" spans="1:26">
      <c r="A18" s="42">
        <v>7</v>
      </c>
      <c r="B18" s="46">
        <f>$B$11+A18*Stock_Dump!$AB$3</f>
        <v>2060</v>
      </c>
      <c r="C18" s="44" t="str">
        <f t="shared" si="0"/>
        <v>BEARISH</v>
      </c>
      <c r="D18" s="44" t="str">
        <f t="shared" si="1"/>
        <v>Long Liquidation</v>
      </c>
      <c r="E18" s="70" t="str">
        <f t="shared" si="2"/>
        <v>DOWN</v>
      </c>
      <c r="F18" s="70" t="str">
        <f t="shared" si="2"/>
        <v>DOWN</v>
      </c>
      <c r="G18" s="44">
        <f>VLOOKUP(B18,'Data Restructured2'!$B$3:$H$300,7,0)</f>
        <v>30.13</v>
      </c>
      <c r="H18" s="44">
        <f>VLOOKUP(B18,'Data Restructured2'!$B$3:$H$300,6,0)</f>
        <v>2749</v>
      </c>
      <c r="I18" s="44">
        <f>VLOOKUP(B18,'Data Restructured2'!$B$3:$H$300,5,0)</f>
        <v>3640</v>
      </c>
      <c r="J18" s="44">
        <f>VLOOKUP(B18,'Data Restructured2'!$B$3:$H$300,4,0)</f>
        <v>-152</v>
      </c>
      <c r="K18" s="49">
        <f>VLOOKUP(B18,'Data Restructured2'!$B$3:$H$300,3,0)</f>
        <v>-2.2999999999999998</v>
      </c>
      <c r="L18" s="51">
        <f>VLOOKUP(B18,'Data Restructured2'!$B$3:$H$300,2,0)</f>
        <v>14.9</v>
      </c>
      <c r="M18" s="51">
        <f>VLOOKUP(B18,'Data Restructured2'!$B$3:$N$300,8,0)</f>
        <v>136.85</v>
      </c>
      <c r="N18" s="49">
        <f>VLOOKUP(B18,'Data Restructured2'!$B$3:$N$300,9,0)</f>
        <v>-0.05</v>
      </c>
      <c r="O18" s="44">
        <f>VLOOKUP(B18,'Data Restructured2'!$B$3:$N$300,10,0)</f>
        <v>-8</v>
      </c>
      <c r="P18" s="44">
        <f>VLOOKUP(B18,'Data Restructured2'!$B$3:$N$300,11,0)</f>
        <v>316</v>
      </c>
      <c r="Q18" s="44">
        <f>VLOOKUP(B18,'Data Restructured2'!$B$3:$N$300,12,0)</f>
        <v>83</v>
      </c>
      <c r="R18" s="44">
        <f>VLOOKUP(B18,'Data Restructured2'!$B$3:$N$300,13,0)</f>
        <v>30.17</v>
      </c>
      <c r="S18" s="70" t="str">
        <f t="shared" si="3"/>
        <v>DOWN</v>
      </c>
      <c r="T18" s="70" t="str">
        <f t="shared" si="3"/>
        <v>DOWN</v>
      </c>
      <c r="U18" s="44" t="str">
        <f t="shared" si="4"/>
        <v>Long Liquidation</v>
      </c>
      <c r="V18" s="44" t="str">
        <f t="shared" si="5"/>
        <v>BULLISH</v>
      </c>
      <c r="W18" s="65">
        <f>IFERROR($B18*SUM(I$6:$I21)-SUMPRODUCT($B$3:B18,$I$6:I21),0)</f>
        <v>4577440</v>
      </c>
      <c r="X18" s="65">
        <f>IFERROR(SUMPRODUCT($B18:B$19,$P18:P$19)-$B18*SUM($P18:P$19),0)</f>
        <v>2260</v>
      </c>
      <c r="Y18" s="66">
        <f t="shared" si="6"/>
        <v>4579700</v>
      </c>
      <c r="Z18" s="72">
        <f t="shared" si="7"/>
        <v>2060</v>
      </c>
    </row>
    <row r="19" spans="1:26" ht="12.75" thickBot="1">
      <c r="A19" s="42">
        <v>8</v>
      </c>
      <c r="B19" s="47">
        <f>$B$11+A19*Stock_Dump!$AB$3</f>
        <v>2080</v>
      </c>
      <c r="C19" s="48" t="str">
        <f t="shared" si="0"/>
        <v>BEARISH</v>
      </c>
      <c r="D19" s="48" t="str">
        <f t="shared" si="1"/>
        <v>Short Buildup</v>
      </c>
      <c r="E19" s="71" t="str">
        <f t="shared" si="2"/>
        <v>UP</v>
      </c>
      <c r="F19" s="71" t="str">
        <f t="shared" si="2"/>
        <v>DOWN</v>
      </c>
      <c r="G19" s="48">
        <f>VLOOKUP(B19,'Data Restructured2'!$B$3:$H$300,7,0)</f>
        <v>30.82</v>
      </c>
      <c r="H19" s="48">
        <f>VLOOKUP(B19,'Data Restructured2'!$B$3:$H$300,6,0)</f>
        <v>1834</v>
      </c>
      <c r="I19" s="48">
        <f>VLOOKUP(B19,'Data Restructured2'!$B$3:$H$300,5,0)</f>
        <v>2483</v>
      </c>
      <c r="J19" s="48">
        <f>VLOOKUP(B19,'Data Restructured2'!$B$3:$H$300,4,0)</f>
        <v>240</v>
      </c>
      <c r="K19" s="52">
        <f>VLOOKUP(B19,'Data Restructured2'!$B$3:$H$300,3,0)</f>
        <v>-2.15</v>
      </c>
      <c r="L19" s="53">
        <f>VLOOKUP(B19,'Data Restructured2'!$B$3:$H$300,2,0)</f>
        <v>12.05</v>
      </c>
      <c r="M19" s="53">
        <f>VLOOKUP(B19,'Data Restructured2'!$B$3:$N$300,8,0)</f>
        <v>155.80000000000001</v>
      </c>
      <c r="N19" s="52">
        <f>VLOOKUP(B19,'Data Restructured2'!$B$3:$N$300,9,0)</f>
        <v>-15.8</v>
      </c>
      <c r="O19" s="48">
        <f>VLOOKUP(B19,'Data Restructured2'!$B$3:$N$300,10,0)</f>
        <v>4</v>
      </c>
      <c r="P19" s="48">
        <f>VLOOKUP(B19,'Data Restructured2'!$B$3:$N$300,11,0)</f>
        <v>113</v>
      </c>
      <c r="Q19" s="48">
        <f>VLOOKUP(B19,'Data Restructured2'!$B$3:$N$300,12,0)</f>
        <v>143</v>
      </c>
      <c r="R19" s="48">
        <f>VLOOKUP(B19,'Data Restructured2'!$B$3:$N$300,13,0)</f>
        <v>32.200000000000003</v>
      </c>
      <c r="S19" s="71" t="str">
        <f t="shared" si="3"/>
        <v>DOWN</v>
      </c>
      <c r="T19" s="71" t="str">
        <f t="shared" si="3"/>
        <v>UP</v>
      </c>
      <c r="U19" s="48" t="str">
        <f t="shared" si="4"/>
        <v>Short Buildup</v>
      </c>
      <c r="V19" s="48" t="str">
        <f t="shared" si="5"/>
        <v>BULLISH</v>
      </c>
      <c r="W19" s="67">
        <f>IFERROR($B19*SUM(I$6:$I22)-SUMPRODUCT($B$3:B19,$I$6:I22),0)</f>
        <v>5316860</v>
      </c>
      <c r="X19" s="67">
        <f>IFERROR(SUMPRODUCT($B19:B$19,$P19:P$19)-$B19*SUM($P19:P$19),0)</f>
        <v>0</v>
      </c>
      <c r="Y19" s="68">
        <f t="shared" si="6"/>
        <v>5316860</v>
      </c>
      <c r="Z19" s="72">
        <f t="shared" si="7"/>
        <v>2080</v>
      </c>
    </row>
  </sheetData>
  <conditionalFormatting sqref="AB3">
    <cfRule type="colorScale" priority="1">
      <colorScale>
        <cfvo type="num" val="0"/>
        <cfvo type="num" val="0.5"/>
        <cfvo type="num" val="1"/>
        <color rgb="FF00B050"/>
        <color rgb="FFFFEB84"/>
        <color rgb="FFFF0000"/>
      </colorScale>
    </cfRule>
  </conditionalFormatting>
  <conditionalFormatting sqref="D3:D19">
    <cfRule type="cellIs" dxfId="14" priority="22" operator="equal">
      <formula>"Long Buildup"</formula>
    </cfRule>
    <cfRule type="cellIs" dxfId="13" priority="24" operator="equal">
      <formula>"Short Buildup"</formula>
    </cfRule>
    <cfRule type="containsText" dxfId="12" priority="26" operator="containsText" text="Long Liquidation">
      <formula>NOT(ISERROR(SEARCH("Long Liquidation",D3)))</formula>
    </cfRule>
  </conditionalFormatting>
  <conditionalFormatting sqref="D27">
    <cfRule type="containsText" dxfId="11" priority="25" operator="containsText" text="Short Buildup">
      <formula>NOT(ISERROR(SEARCH("Short Buildup",D27)))</formula>
    </cfRule>
  </conditionalFormatting>
  <conditionalFormatting sqref="D28">
    <cfRule type="cellIs" dxfId="10" priority="23" operator="equal">
      <formula>"Short covering"</formula>
    </cfRule>
  </conditionalFormatting>
  <conditionalFormatting sqref="U3:U19">
    <cfRule type="cellIs" dxfId="9" priority="19" operator="equal">
      <formula>"Long Buildup"</formula>
    </cfRule>
    <cfRule type="cellIs" dxfId="8" priority="20" operator="equal">
      <formula>"Short Buildup"</formula>
    </cfRule>
    <cfRule type="containsText" dxfId="7" priority="21" operator="containsText" text="Long Liquidation">
      <formula>NOT(ISERROR(SEARCH("Long Liquidation",U3)))</formula>
    </cfRule>
  </conditionalFormatting>
  <conditionalFormatting sqref="D3:D19 U3:U19">
    <cfRule type="containsText" dxfId="6" priority="18" operator="containsText" text="Short covering">
      <formula>NOT(ISERROR(SEARCH("Short covering",D3)))</formula>
    </cfRule>
  </conditionalFormatting>
  <conditionalFormatting sqref="C3:C19 V3:V19">
    <cfRule type="cellIs" dxfId="5" priority="16" operator="equal">
      <formula>"BULLISH"</formula>
    </cfRule>
    <cfRule type="containsText" dxfId="4" priority="17" operator="containsText" text="BEARISH">
      <formula>NOT(ISERROR(SEARCH("BEARISH",C3)))</formula>
    </cfRule>
  </conditionalFormatting>
  <conditionalFormatting sqref="H3:H1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{FF1BCA2E-0124-48B2-981E-653365FF76BE}</x14:id>
        </ext>
      </extLst>
    </cfRule>
  </conditionalFormatting>
  <conditionalFormatting sqref="Q3:Q19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{BB5BC8E6-EB1A-447D-A1FE-A44CD41B1CEB}</x14:id>
        </ext>
      </extLst>
    </cfRule>
  </conditionalFormatting>
  <conditionalFormatting sqref="I3:I1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{5C499BBE-F087-4F1D-A6A5-020C3F183854}</x14:id>
        </ext>
      </extLst>
    </cfRule>
  </conditionalFormatting>
  <conditionalFormatting sqref="J3:J1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{1F164BBD-8991-46F3-8058-D617BA54070B}</x14:id>
        </ext>
      </extLst>
    </cfRule>
  </conditionalFormatting>
  <conditionalFormatting sqref="P3:P19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{08F6DCF7-1C17-40AE-B68C-308117A75463}</x14:id>
        </ext>
      </extLst>
    </cfRule>
  </conditionalFormatting>
  <conditionalFormatting sqref="O3:O1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{C33C21D8-B3DE-48AB-888B-4B3D67DFA2BF}</x14:id>
        </ext>
      </extLst>
    </cfRule>
  </conditionalFormatting>
  <conditionalFormatting sqref="K3:K1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{CE79893E-B13F-4E90-AD6C-71D2FAFF610E}</x14:id>
        </ext>
      </extLst>
    </cfRule>
  </conditionalFormatting>
  <conditionalFormatting sqref="N3:N1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{FF3EBBC8-6A86-4167-96B9-928CBB26B8D1}</x14:id>
        </ext>
      </extLst>
    </cfRule>
  </conditionalFormatting>
  <conditionalFormatting sqref="L3:M1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{D7022977-8185-4E67-91A5-C1C00CB03FC5}</x14:id>
        </ext>
      </extLst>
    </cfRule>
  </conditionalFormatting>
  <conditionalFormatting sqref="E3:F19 S3:T19">
    <cfRule type="containsText" dxfId="3" priority="5" operator="containsText" text="UP">
      <formula>NOT(ISERROR(SEARCH("UP",E3)))</formula>
    </cfRule>
    <cfRule type="containsText" dxfId="2" priority="6" operator="containsText" text="DOWN">
      <formula>NOT(ISERROR(SEARCH("DOWN",E3)))</formula>
    </cfRule>
  </conditionalFormatting>
  <conditionalFormatting sqref="Y3:Y19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{8B7D05D1-C8DE-46F4-B277-BC647A8C3CC7}</x14:id>
        </ext>
      </extLst>
    </cfRule>
  </conditionalFormatting>
  <conditionalFormatting sqref="AB4">
    <cfRule type="cellIs" dxfId="1" priority="2" operator="equal">
      <formula>"BULLISH"</formula>
    </cfRule>
    <cfRule type="containsText" dxfId="0" priority="3" operator="containsText" text="BEARISH">
      <formula>NOT(ISERROR(SEARCH("BEARISH",AB4)))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1BCA2E-0124-48B2-981E-653365FF76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H3:H19</xm:sqref>
        </x14:conditionalFormatting>
        <x14:conditionalFormatting xmlns:xm="http://schemas.microsoft.com/office/excel/2006/main">
          <x14:cfRule type="dataBar" id="{BB5BC8E6-EB1A-447D-A1FE-A44CD41B1C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Q3:Q19</xm:sqref>
        </x14:conditionalFormatting>
        <x14:conditionalFormatting xmlns:xm="http://schemas.microsoft.com/office/excel/2006/main">
          <x14:cfRule type="dataBar" id="{5C499BBE-F087-4F1D-A6A5-020C3F183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I3:I19</xm:sqref>
        </x14:conditionalFormatting>
        <x14:conditionalFormatting xmlns:xm="http://schemas.microsoft.com/office/excel/2006/main">
          <x14:cfRule type="dataBar" id="{1F164BBD-8991-46F3-8058-D617BA5407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J3:J19</xm:sqref>
        </x14:conditionalFormatting>
        <x14:conditionalFormatting xmlns:xm="http://schemas.microsoft.com/office/excel/2006/main">
          <x14:cfRule type="dataBar" id="{08F6DCF7-1C17-40AE-B68C-308117A754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P3:P19</xm:sqref>
        </x14:conditionalFormatting>
        <x14:conditionalFormatting xmlns:xm="http://schemas.microsoft.com/office/excel/2006/main">
          <x14:cfRule type="dataBar" id="{C33C21D8-B3DE-48AB-888B-4B3D67DFA2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O3:O19</xm:sqref>
        </x14:conditionalFormatting>
        <x14:conditionalFormatting xmlns:xm="http://schemas.microsoft.com/office/excel/2006/main">
          <x14:cfRule type="dataBar" id="{CE79893E-B13F-4E90-AD6C-71D2FAFF61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K3:K19</xm:sqref>
        </x14:conditionalFormatting>
        <x14:conditionalFormatting xmlns:xm="http://schemas.microsoft.com/office/excel/2006/main">
          <x14:cfRule type="dataBar" id="{FF3EBBC8-6A86-4167-96B9-928CBB26B8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N3:N19</xm:sqref>
        </x14:conditionalFormatting>
        <x14:conditionalFormatting xmlns:xm="http://schemas.microsoft.com/office/excel/2006/main">
          <x14:cfRule type="dataBar" id="{D7022977-8185-4E67-91A5-C1C00CB03F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L3:M19</xm:sqref>
        </x14:conditionalFormatting>
        <x14:conditionalFormatting xmlns:xm="http://schemas.microsoft.com/office/excel/2006/main">
          <x14:cfRule type="dataBar" id="{8B7D05D1-C8DE-46F4-B277-BC647A8C3C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Y3:Y19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2"/>
  <sheetViews>
    <sheetView topLeftCell="A2" zoomScale="80" zoomScaleNormal="80" workbookViewId="0">
      <selection activeCell="C102" sqref="C3:N102"/>
    </sheetView>
  </sheetViews>
  <sheetFormatPr defaultRowHeight="11.25"/>
  <cols>
    <col min="1" max="16384" width="9.140625" style="24"/>
  </cols>
  <sheetData>
    <row r="2" spans="1:14">
      <c r="B2" s="24" t="s">
        <v>11</v>
      </c>
      <c r="C2" s="24" t="s">
        <v>29</v>
      </c>
      <c r="D2" s="24" t="s">
        <v>36</v>
      </c>
      <c r="E2" s="24" t="s">
        <v>37</v>
      </c>
      <c r="F2" s="24" t="s">
        <v>38</v>
      </c>
      <c r="G2" s="24" t="s">
        <v>25</v>
      </c>
      <c r="H2" s="24" t="s">
        <v>40</v>
      </c>
      <c r="I2" s="24" t="s">
        <v>31</v>
      </c>
      <c r="J2" s="24" t="s">
        <v>32</v>
      </c>
      <c r="K2" s="24" t="s">
        <v>33</v>
      </c>
      <c r="L2" s="24" t="s">
        <v>39</v>
      </c>
      <c r="M2" s="24" t="s">
        <v>35</v>
      </c>
      <c r="N2" s="24" t="s">
        <v>41</v>
      </c>
    </row>
    <row r="3" spans="1:14">
      <c r="A3" s="24">
        <v>1</v>
      </c>
      <c r="B3" s="34">
        <f>Stock_Dump!M4</f>
        <v>1360</v>
      </c>
      <c r="C3" s="24">
        <f>VLOOKUP(A3,Stock_Dump!$A$4:$G$2003,7,0)</f>
        <v>534.35</v>
      </c>
      <c r="D3" s="24" t="str">
        <f>VLOOKUP(A3,Stock_Dump!$A$4:$H$2003,8,0)</f>
        <v>-</v>
      </c>
      <c r="E3" s="24" t="str">
        <f>VLOOKUP(A3,Stock_Dump!$A$4:$D$2003,4,0)</f>
        <v>-</v>
      </c>
      <c r="F3" s="24">
        <f>VLOOKUP(A3,Stock_Dump!$A$4:$C$2003,3,0)</f>
        <v>8</v>
      </c>
      <c r="G3" s="24" t="str">
        <f>VLOOKUP(A3,Stock_Dump!$A$4:$E$2003,5,0)</f>
        <v>-</v>
      </c>
      <c r="H3" s="24" t="str">
        <f>VLOOKUP(A3,Stock_Dump!$A$4:$F$2003,6,0)</f>
        <v>-</v>
      </c>
      <c r="I3" s="24">
        <f>VLOOKUP(A3,Stock_Dump!$A$4:$S$2003,19,0)</f>
        <v>0.5</v>
      </c>
      <c r="J3" s="24">
        <f>VLOOKUP(A3,Stock_Dump!$A$4:$R$2003,18,0)</f>
        <v>0.1</v>
      </c>
      <c r="K3" s="24">
        <f>VLOOKUP(A3,Stock_Dump!$A$4:$V$2003,22,0)</f>
        <v>10</v>
      </c>
      <c r="L3" s="24">
        <f>VLOOKUP(A3,Stock_Dump!$A$4:$W$2003,23,0)</f>
        <v>16</v>
      </c>
      <c r="M3" s="24">
        <f>VLOOKUP(A3,Stock_Dump!$A$4:$U$2003,21,0)</f>
        <v>14</v>
      </c>
      <c r="N3" s="24">
        <f>VLOOKUP(A3,Stock_Dump!$A$4:$T$2003,20,0)</f>
        <v>61.1</v>
      </c>
    </row>
    <row r="4" spans="1:14">
      <c r="A4" s="24">
        <v>2</v>
      </c>
      <c r="B4" s="34">
        <f>Stock_Dump!M5</f>
        <v>1380</v>
      </c>
      <c r="C4" s="24" t="str">
        <f>VLOOKUP(A4,Stock_Dump!$A$4:$G$2003,7,0)</f>
        <v>-</v>
      </c>
      <c r="D4" s="24" t="str">
        <f>VLOOKUP(A4,Stock_Dump!$A$4:$H$2003,8,0)</f>
        <v>-</v>
      </c>
      <c r="E4" s="24" t="str">
        <f>VLOOKUP(A4,Stock_Dump!$A$4:$D$2003,4,0)</f>
        <v>-</v>
      </c>
      <c r="F4" s="24" t="str">
        <f>VLOOKUP(A4,Stock_Dump!$A$4:$C$2003,3,0)</f>
        <v>-</v>
      </c>
      <c r="G4" s="24" t="str">
        <f>VLOOKUP(A4,Stock_Dump!$A$4:$E$2003,5,0)</f>
        <v>-</v>
      </c>
      <c r="H4" s="24" t="str">
        <f>VLOOKUP(A4,Stock_Dump!$A$4:$F$2003,6,0)</f>
        <v>-</v>
      </c>
      <c r="I4" s="24" t="str">
        <f>VLOOKUP(A4,Stock_Dump!$A$4:$S$2003,19,0)</f>
        <v>-</v>
      </c>
      <c r="J4" s="24" t="str">
        <f>VLOOKUP(A4,Stock_Dump!$A$4:$R$2003,18,0)</f>
        <v>-</v>
      </c>
      <c r="K4" s="24" t="str">
        <f>VLOOKUP(A4,Stock_Dump!$A$4:$V$2003,22,0)</f>
        <v>-</v>
      </c>
      <c r="L4" s="24" t="str">
        <f>VLOOKUP(A4,Stock_Dump!$A$4:$W$2003,23,0)</f>
        <v>-</v>
      </c>
      <c r="M4" s="24" t="str">
        <f>VLOOKUP(A4,Stock_Dump!$A$4:$U$2003,21,0)</f>
        <v>-</v>
      </c>
      <c r="N4" s="24" t="str">
        <f>VLOOKUP(A4,Stock_Dump!$A$4:$T$2003,20,0)</f>
        <v>-</v>
      </c>
    </row>
    <row r="5" spans="1:14">
      <c r="A5" s="24">
        <v>3</v>
      </c>
      <c r="B5" s="34">
        <f>Stock_Dump!M6</f>
        <v>1400</v>
      </c>
      <c r="C5" s="24" t="str">
        <f>VLOOKUP(A5,Stock_Dump!$A$4:$G$2003,7,0)</f>
        <v>-</v>
      </c>
      <c r="D5" s="24" t="str">
        <f>VLOOKUP(A5,Stock_Dump!$A$4:$H$2003,8,0)</f>
        <v>-</v>
      </c>
      <c r="E5" s="24" t="str">
        <f>VLOOKUP(A5,Stock_Dump!$A$4:$D$2003,4,0)</f>
        <v>-</v>
      </c>
      <c r="F5" s="24" t="str">
        <f>VLOOKUP(A5,Stock_Dump!$A$4:$C$2003,3,0)</f>
        <v>-</v>
      </c>
      <c r="G5" s="24" t="str">
        <f>VLOOKUP(A5,Stock_Dump!$A$4:$E$2003,5,0)</f>
        <v>-</v>
      </c>
      <c r="H5" s="24" t="str">
        <f>VLOOKUP(A5,Stock_Dump!$A$4:$F$2003,6,0)</f>
        <v>-</v>
      </c>
      <c r="I5" s="24">
        <f>VLOOKUP(A5,Stock_Dump!$A$4:$S$2003,19,0)</f>
        <v>0.9</v>
      </c>
      <c r="J5" s="24">
        <f>VLOOKUP(A5,Stock_Dump!$A$4:$R$2003,18,0)</f>
        <v>-0.1</v>
      </c>
      <c r="K5" s="24">
        <f>VLOOKUP(A5,Stock_Dump!$A$4:$V$2003,22,0)</f>
        <v>4</v>
      </c>
      <c r="L5" s="24">
        <f>VLOOKUP(A5,Stock_Dump!$A$4:$W$2003,23,0)</f>
        <v>43</v>
      </c>
      <c r="M5" s="24">
        <f>VLOOKUP(A5,Stock_Dump!$A$4:$U$2003,21,0)</f>
        <v>9</v>
      </c>
      <c r="N5" s="24">
        <f>VLOOKUP(A5,Stock_Dump!$A$4:$T$2003,20,0)</f>
        <v>60.83</v>
      </c>
    </row>
    <row r="6" spans="1:14">
      <c r="A6" s="24">
        <v>4</v>
      </c>
      <c r="B6" s="34">
        <f>Stock_Dump!M7</f>
        <v>1420</v>
      </c>
      <c r="C6" s="24" t="str">
        <f>VLOOKUP(A6,Stock_Dump!$A$4:$G$2003,7,0)</f>
        <v>-</v>
      </c>
      <c r="D6" s="24" t="str">
        <f>VLOOKUP(A6,Stock_Dump!$A$4:$H$2003,8,0)</f>
        <v>-</v>
      </c>
      <c r="E6" s="24" t="str">
        <f>VLOOKUP(A6,Stock_Dump!$A$4:$D$2003,4,0)</f>
        <v>-</v>
      </c>
      <c r="F6" s="24" t="str">
        <f>VLOOKUP(A6,Stock_Dump!$A$4:$C$2003,3,0)</f>
        <v>-</v>
      </c>
      <c r="G6" s="24" t="str">
        <f>VLOOKUP(A6,Stock_Dump!$A$4:$E$2003,5,0)</f>
        <v>-</v>
      </c>
      <c r="H6" s="24" t="str">
        <f>VLOOKUP(A6,Stock_Dump!$A$4:$F$2003,6,0)</f>
        <v>-</v>
      </c>
      <c r="I6" s="24" t="str">
        <f>VLOOKUP(A6,Stock_Dump!$A$4:$S$2003,19,0)</f>
        <v>-</v>
      </c>
      <c r="J6" s="24" t="str">
        <f>VLOOKUP(A6,Stock_Dump!$A$4:$R$2003,18,0)</f>
        <v>-</v>
      </c>
      <c r="K6" s="24" t="str">
        <f>VLOOKUP(A6,Stock_Dump!$A$4:$V$2003,22,0)</f>
        <v>-</v>
      </c>
      <c r="L6" s="24" t="str">
        <f>VLOOKUP(A6,Stock_Dump!$A$4:$W$2003,23,0)</f>
        <v>-</v>
      </c>
      <c r="M6" s="24" t="str">
        <f>VLOOKUP(A6,Stock_Dump!$A$4:$U$2003,21,0)</f>
        <v>-</v>
      </c>
      <c r="N6" s="24" t="str">
        <f>VLOOKUP(A6,Stock_Dump!$A$4:$T$2003,20,0)</f>
        <v>-</v>
      </c>
    </row>
    <row r="7" spans="1:14">
      <c r="A7" s="24">
        <v>5</v>
      </c>
      <c r="B7" s="34">
        <f>Stock_Dump!M8</f>
        <v>1440</v>
      </c>
      <c r="C7" s="24" t="str">
        <f>VLOOKUP(A7,Stock_Dump!$A$4:$G$2003,7,0)</f>
        <v>-</v>
      </c>
      <c r="D7" s="24" t="str">
        <f>VLOOKUP(A7,Stock_Dump!$A$4:$H$2003,8,0)</f>
        <v>-</v>
      </c>
      <c r="E7" s="24" t="str">
        <f>VLOOKUP(A7,Stock_Dump!$A$4:$D$2003,4,0)</f>
        <v>-</v>
      </c>
      <c r="F7" s="24" t="str">
        <f>VLOOKUP(A7,Stock_Dump!$A$4:$C$2003,3,0)</f>
        <v>-</v>
      </c>
      <c r="G7" s="24" t="str">
        <f>VLOOKUP(A7,Stock_Dump!$A$4:$E$2003,5,0)</f>
        <v>-</v>
      </c>
      <c r="H7" s="24" t="str">
        <f>VLOOKUP(A7,Stock_Dump!$A$4:$F$2003,6,0)</f>
        <v>-</v>
      </c>
      <c r="I7" s="24" t="str">
        <f>VLOOKUP(A7,Stock_Dump!$A$4:$S$2003,19,0)</f>
        <v>-</v>
      </c>
      <c r="J7" s="24" t="str">
        <f>VLOOKUP(A7,Stock_Dump!$A$4:$R$2003,18,0)</f>
        <v>-</v>
      </c>
      <c r="K7" s="24" t="str">
        <f>VLOOKUP(A7,Stock_Dump!$A$4:$V$2003,22,0)</f>
        <v>-</v>
      </c>
      <c r="L7" s="24" t="str">
        <f>VLOOKUP(A7,Stock_Dump!$A$4:$W$2003,23,0)</f>
        <v>-</v>
      </c>
      <c r="M7" s="24" t="str">
        <f>VLOOKUP(A7,Stock_Dump!$A$4:$U$2003,21,0)</f>
        <v>-</v>
      </c>
      <c r="N7" s="24" t="str">
        <f>VLOOKUP(A7,Stock_Dump!$A$4:$T$2003,20,0)</f>
        <v>-</v>
      </c>
    </row>
    <row r="8" spans="1:14">
      <c r="A8" s="24">
        <v>6</v>
      </c>
      <c r="B8" s="34">
        <f>Stock_Dump!M9</f>
        <v>1460</v>
      </c>
      <c r="C8" s="24" t="str">
        <f>VLOOKUP(A8,Stock_Dump!$A$4:$G$2003,7,0)</f>
        <v>-</v>
      </c>
      <c r="D8" s="24" t="str">
        <f>VLOOKUP(A8,Stock_Dump!$A$4:$H$2003,8,0)</f>
        <v>-</v>
      </c>
      <c r="E8" s="24" t="str">
        <f>VLOOKUP(A8,Stock_Dump!$A$4:$D$2003,4,0)</f>
        <v>-</v>
      </c>
      <c r="F8" s="24" t="str">
        <f>VLOOKUP(A8,Stock_Dump!$A$4:$C$2003,3,0)</f>
        <v>-</v>
      </c>
      <c r="G8" s="24" t="str">
        <f>VLOOKUP(A8,Stock_Dump!$A$4:$E$2003,5,0)</f>
        <v>-</v>
      </c>
      <c r="H8" s="24" t="str">
        <f>VLOOKUP(A8,Stock_Dump!$A$4:$F$2003,6,0)</f>
        <v>-</v>
      </c>
      <c r="I8" s="24" t="str">
        <f>VLOOKUP(A8,Stock_Dump!$A$4:$S$2003,19,0)</f>
        <v>-</v>
      </c>
      <c r="J8" s="24" t="str">
        <f>VLOOKUP(A8,Stock_Dump!$A$4:$R$2003,18,0)</f>
        <v>-</v>
      </c>
      <c r="K8" s="24" t="str">
        <f>VLOOKUP(A8,Stock_Dump!$A$4:$V$2003,22,0)</f>
        <v>-</v>
      </c>
      <c r="L8" s="24" t="str">
        <f>VLOOKUP(A8,Stock_Dump!$A$4:$W$2003,23,0)</f>
        <v>-</v>
      </c>
      <c r="M8" s="24" t="str">
        <f>VLOOKUP(A8,Stock_Dump!$A$4:$U$2003,21,0)</f>
        <v>-</v>
      </c>
      <c r="N8" s="24" t="str">
        <f>VLOOKUP(A8,Stock_Dump!$A$4:$T$2003,20,0)</f>
        <v>-</v>
      </c>
    </row>
    <row r="9" spans="1:14">
      <c r="A9" s="24">
        <v>7</v>
      </c>
      <c r="B9" s="34">
        <f>Stock_Dump!M10</f>
        <v>1480</v>
      </c>
      <c r="C9" s="24" t="str">
        <f>VLOOKUP(A9,Stock_Dump!$A$4:$G$2003,7,0)</f>
        <v>-</v>
      </c>
      <c r="D9" s="24" t="str">
        <f>VLOOKUP(A9,Stock_Dump!$A$4:$H$2003,8,0)</f>
        <v>-</v>
      </c>
      <c r="E9" s="24" t="str">
        <f>VLOOKUP(A9,Stock_Dump!$A$4:$D$2003,4,0)</f>
        <v>-</v>
      </c>
      <c r="F9" s="24" t="str">
        <f>VLOOKUP(A9,Stock_Dump!$A$4:$C$2003,3,0)</f>
        <v>-</v>
      </c>
      <c r="G9" s="24" t="str">
        <f>VLOOKUP(A9,Stock_Dump!$A$4:$E$2003,5,0)</f>
        <v>-</v>
      </c>
      <c r="H9" s="24" t="str">
        <f>VLOOKUP(A9,Stock_Dump!$A$4:$F$2003,6,0)</f>
        <v>-</v>
      </c>
      <c r="I9" s="24" t="str">
        <f>VLOOKUP(A9,Stock_Dump!$A$4:$S$2003,19,0)</f>
        <v>-</v>
      </c>
      <c r="J9" s="24" t="str">
        <f>VLOOKUP(A9,Stock_Dump!$A$4:$R$2003,18,0)</f>
        <v>-</v>
      </c>
      <c r="K9" s="24" t="str">
        <f>VLOOKUP(A9,Stock_Dump!$A$4:$V$2003,22,0)</f>
        <v>-</v>
      </c>
      <c r="L9" s="24" t="str">
        <f>VLOOKUP(A9,Stock_Dump!$A$4:$W$2003,23,0)</f>
        <v>-</v>
      </c>
      <c r="M9" s="24" t="str">
        <f>VLOOKUP(A9,Stock_Dump!$A$4:$U$2003,21,0)</f>
        <v>-</v>
      </c>
      <c r="N9" s="24" t="str">
        <f>VLOOKUP(A9,Stock_Dump!$A$4:$T$2003,20,0)</f>
        <v>-</v>
      </c>
    </row>
    <row r="10" spans="1:14">
      <c r="A10" s="24">
        <v>8</v>
      </c>
      <c r="B10" s="34">
        <f>Stock_Dump!M11</f>
        <v>1500</v>
      </c>
      <c r="C10" s="24" t="str">
        <f>VLOOKUP(A10,Stock_Dump!$A$4:$G$2003,7,0)</f>
        <v>-</v>
      </c>
      <c r="D10" s="24" t="str">
        <f>VLOOKUP(A10,Stock_Dump!$A$4:$H$2003,8,0)</f>
        <v>-</v>
      </c>
      <c r="E10" s="24" t="str">
        <f>VLOOKUP(A10,Stock_Dump!$A$4:$D$2003,4,0)</f>
        <v>-</v>
      </c>
      <c r="F10" s="24" t="str">
        <f>VLOOKUP(A10,Stock_Dump!$A$4:$C$2003,3,0)</f>
        <v>-</v>
      </c>
      <c r="G10" s="24" t="str">
        <f>VLOOKUP(A10,Stock_Dump!$A$4:$E$2003,5,0)</f>
        <v>-</v>
      </c>
      <c r="H10" s="24" t="str">
        <f>VLOOKUP(A10,Stock_Dump!$A$4:$F$2003,6,0)</f>
        <v>-</v>
      </c>
      <c r="I10" s="24">
        <f>VLOOKUP(A10,Stock_Dump!$A$4:$S$2003,19,0)</f>
        <v>1.6</v>
      </c>
      <c r="J10" s="24">
        <f>VLOOKUP(A10,Stock_Dump!$A$4:$R$2003,18,0)</f>
        <v>0.25</v>
      </c>
      <c r="K10" s="24">
        <f>VLOOKUP(A10,Stock_Dump!$A$4:$V$2003,22,0)</f>
        <v>4</v>
      </c>
      <c r="L10" s="24">
        <f>VLOOKUP(A10,Stock_Dump!$A$4:$W$2003,23,0)</f>
        <v>223</v>
      </c>
      <c r="M10" s="24">
        <f>VLOOKUP(A10,Stock_Dump!$A$4:$U$2003,21,0)</f>
        <v>31</v>
      </c>
      <c r="N10" s="24">
        <f>VLOOKUP(A10,Stock_Dump!$A$4:$T$2003,20,0)</f>
        <v>53.49</v>
      </c>
    </row>
    <row r="11" spans="1:14">
      <c r="A11" s="24">
        <v>9</v>
      </c>
      <c r="B11" s="34">
        <f>Stock_Dump!M12</f>
        <v>1520</v>
      </c>
      <c r="C11" s="24" t="str">
        <f>VLOOKUP(A11,Stock_Dump!$A$4:$G$2003,7,0)</f>
        <v>-</v>
      </c>
      <c r="D11" s="24" t="str">
        <f>VLOOKUP(A11,Stock_Dump!$A$4:$H$2003,8,0)</f>
        <v>-</v>
      </c>
      <c r="E11" s="24" t="str">
        <f>VLOOKUP(A11,Stock_Dump!$A$4:$D$2003,4,0)</f>
        <v>-</v>
      </c>
      <c r="F11" s="24" t="str">
        <f>VLOOKUP(A11,Stock_Dump!$A$4:$C$2003,3,0)</f>
        <v>-</v>
      </c>
      <c r="G11" s="24" t="str">
        <f>VLOOKUP(A11,Stock_Dump!$A$4:$E$2003,5,0)</f>
        <v>-</v>
      </c>
      <c r="H11" s="24" t="str">
        <f>VLOOKUP(A11,Stock_Dump!$A$4:$F$2003,6,0)</f>
        <v>-</v>
      </c>
      <c r="I11" s="24" t="str">
        <f>VLOOKUP(A11,Stock_Dump!$A$4:$S$2003,19,0)</f>
        <v>-</v>
      </c>
      <c r="J11" s="24" t="str">
        <f>VLOOKUP(A11,Stock_Dump!$A$4:$R$2003,18,0)</f>
        <v>-</v>
      </c>
      <c r="K11" s="24" t="str">
        <f>VLOOKUP(A11,Stock_Dump!$A$4:$V$2003,22,0)</f>
        <v>-</v>
      </c>
      <c r="L11" s="24" t="str">
        <f>VLOOKUP(A11,Stock_Dump!$A$4:$W$2003,23,0)</f>
        <v>-</v>
      </c>
      <c r="M11" s="24" t="str">
        <f>VLOOKUP(A11,Stock_Dump!$A$4:$U$2003,21,0)</f>
        <v>-</v>
      </c>
      <c r="N11" s="24" t="str">
        <f>VLOOKUP(A11,Stock_Dump!$A$4:$T$2003,20,0)</f>
        <v>-</v>
      </c>
    </row>
    <row r="12" spans="1:14">
      <c r="A12" s="24">
        <v>10</v>
      </c>
      <c r="B12" s="34">
        <f>Stock_Dump!M13</f>
        <v>1540</v>
      </c>
      <c r="C12" s="24" t="str">
        <f>VLOOKUP(A12,Stock_Dump!$A$4:$G$2003,7,0)</f>
        <v>-</v>
      </c>
      <c r="D12" s="24" t="str">
        <f>VLOOKUP(A12,Stock_Dump!$A$4:$H$2003,8,0)</f>
        <v>-</v>
      </c>
      <c r="E12" s="24" t="str">
        <f>VLOOKUP(A12,Stock_Dump!$A$4:$D$2003,4,0)</f>
        <v>-</v>
      </c>
      <c r="F12" s="24" t="str">
        <f>VLOOKUP(A12,Stock_Dump!$A$4:$C$2003,3,0)</f>
        <v>-</v>
      </c>
      <c r="G12" s="24" t="str">
        <f>VLOOKUP(A12,Stock_Dump!$A$4:$E$2003,5,0)</f>
        <v>-</v>
      </c>
      <c r="H12" s="24" t="str">
        <f>VLOOKUP(A12,Stock_Dump!$A$4:$F$2003,6,0)</f>
        <v>-</v>
      </c>
      <c r="I12" s="24">
        <f>VLOOKUP(A12,Stock_Dump!$A$4:$S$2003,19,0)</f>
        <v>1</v>
      </c>
      <c r="J12" s="24">
        <f>VLOOKUP(A12,Stock_Dump!$A$4:$R$2003,18,0)</f>
        <v>0.45</v>
      </c>
      <c r="K12" s="24" t="str">
        <f>VLOOKUP(A12,Stock_Dump!$A$4:$V$2003,22,0)</f>
        <v>-</v>
      </c>
      <c r="L12" s="24">
        <f>VLOOKUP(A12,Stock_Dump!$A$4:$W$2003,23,0)</f>
        <v>1</v>
      </c>
      <c r="M12" s="24">
        <f>VLOOKUP(A12,Stock_Dump!$A$4:$U$2003,21,0)</f>
        <v>1</v>
      </c>
      <c r="N12" s="24">
        <f>VLOOKUP(A12,Stock_Dump!$A$4:$T$2003,20,0)</f>
        <v>45.41</v>
      </c>
    </row>
    <row r="13" spans="1:14">
      <c r="A13" s="24">
        <v>11</v>
      </c>
      <c r="B13" s="34">
        <f>Stock_Dump!M14</f>
        <v>1560</v>
      </c>
      <c r="C13" s="24" t="str">
        <f>VLOOKUP(A13,Stock_Dump!$A$4:$G$2003,7,0)</f>
        <v>-</v>
      </c>
      <c r="D13" s="24" t="str">
        <f>VLOOKUP(A13,Stock_Dump!$A$4:$H$2003,8,0)</f>
        <v>-</v>
      </c>
      <c r="E13" s="24" t="str">
        <f>VLOOKUP(A13,Stock_Dump!$A$4:$D$2003,4,0)</f>
        <v>-</v>
      </c>
      <c r="F13" s="24" t="str">
        <f>VLOOKUP(A13,Stock_Dump!$A$4:$C$2003,3,0)</f>
        <v>-</v>
      </c>
      <c r="G13" s="24" t="str">
        <f>VLOOKUP(A13,Stock_Dump!$A$4:$E$2003,5,0)</f>
        <v>-</v>
      </c>
      <c r="H13" s="24" t="str">
        <f>VLOOKUP(A13,Stock_Dump!$A$4:$F$2003,6,0)</f>
        <v>-</v>
      </c>
      <c r="I13" s="24" t="str">
        <f>VLOOKUP(A13,Stock_Dump!$A$4:$S$2003,19,0)</f>
        <v>-</v>
      </c>
      <c r="J13" s="24" t="str">
        <f>VLOOKUP(A13,Stock_Dump!$A$4:$R$2003,18,0)</f>
        <v>-</v>
      </c>
      <c r="K13" s="24" t="str">
        <f>VLOOKUP(A13,Stock_Dump!$A$4:$V$2003,22,0)</f>
        <v>-</v>
      </c>
      <c r="L13" s="24" t="str">
        <f>VLOOKUP(A13,Stock_Dump!$A$4:$W$2003,23,0)</f>
        <v>-</v>
      </c>
      <c r="M13" s="24" t="str">
        <f>VLOOKUP(A13,Stock_Dump!$A$4:$U$2003,21,0)</f>
        <v>-</v>
      </c>
      <c r="N13" s="24" t="str">
        <f>VLOOKUP(A13,Stock_Dump!$A$4:$T$2003,20,0)</f>
        <v>-</v>
      </c>
    </row>
    <row r="14" spans="1:14">
      <c r="A14" s="24">
        <v>12</v>
      </c>
      <c r="B14" s="34">
        <f>Stock_Dump!M15</f>
        <v>1580</v>
      </c>
      <c r="C14" s="24" t="str">
        <f>VLOOKUP(A14,Stock_Dump!$A$4:$G$2003,7,0)</f>
        <v>-</v>
      </c>
      <c r="D14" s="24" t="str">
        <f>VLOOKUP(A14,Stock_Dump!$A$4:$H$2003,8,0)</f>
        <v>-</v>
      </c>
      <c r="E14" s="24" t="str">
        <f>VLOOKUP(A14,Stock_Dump!$A$4:$D$2003,4,0)</f>
        <v>-</v>
      </c>
      <c r="F14" s="24" t="str">
        <f>VLOOKUP(A14,Stock_Dump!$A$4:$C$2003,3,0)</f>
        <v>-</v>
      </c>
      <c r="G14" s="24" t="str">
        <f>VLOOKUP(A14,Stock_Dump!$A$4:$E$2003,5,0)</f>
        <v>-</v>
      </c>
      <c r="H14" s="24" t="str">
        <f>VLOOKUP(A14,Stock_Dump!$A$4:$F$2003,6,0)</f>
        <v>-</v>
      </c>
      <c r="I14" s="24">
        <f>VLOOKUP(A14,Stock_Dump!$A$4:$S$2003,19,0)</f>
        <v>1.4</v>
      </c>
      <c r="J14" s="24">
        <f>VLOOKUP(A14,Stock_Dump!$A$4:$R$2003,18,0)</f>
        <v>-0.4</v>
      </c>
      <c r="K14" s="24" t="str">
        <f>VLOOKUP(A14,Stock_Dump!$A$4:$V$2003,22,0)</f>
        <v>-</v>
      </c>
      <c r="L14" s="24">
        <f>VLOOKUP(A14,Stock_Dump!$A$4:$W$2003,23,0)</f>
        <v>33</v>
      </c>
      <c r="M14" s="24">
        <f>VLOOKUP(A14,Stock_Dump!$A$4:$U$2003,21,0)</f>
        <v>4</v>
      </c>
      <c r="N14" s="24">
        <f>VLOOKUP(A14,Stock_Dump!$A$4:$T$2003,20,0)</f>
        <v>43.07</v>
      </c>
    </row>
    <row r="15" spans="1:14">
      <c r="A15" s="24">
        <v>13</v>
      </c>
      <c r="B15" s="34">
        <f>Stock_Dump!M16</f>
        <v>1600</v>
      </c>
      <c r="C15" s="24">
        <f>VLOOKUP(A15,Stock_Dump!$A$4:$G$2003,7,0)</f>
        <v>323</v>
      </c>
      <c r="D15" s="24" t="str">
        <f>VLOOKUP(A15,Stock_Dump!$A$4:$H$2003,8,0)</f>
        <v>-</v>
      </c>
      <c r="E15" s="24" t="str">
        <f>VLOOKUP(A15,Stock_Dump!$A$4:$D$2003,4,0)</f>
        <v>-</v>
      </c>
      <c r="F15" s="24">
        <f>VLOOKUP(A15,Stock_Dump!$A$4:$C$2003,3,0)</f>
        <v>20</v>
      </c>
      <c r="G15" s="24" t="str">
        <f>VLOOKUP(A15,Stock_Dump!$A$4:$E$2003,5,0)</f>
        <v>-</v>
      </c>
      <c r="H15" s="24" t="str">
        <f>VLOOKUP(A15,Stock_Dump!$A$4:$F$2003,6,0)</f>
        <v>-</v>
      </c>
      <c r="I15" s="24">
        <f>VLOOKUP(A15,Stock_Dump!$A$4:$S$2003,19,0)</f>
        <v>2.35</v>
      </c>
      <c r="J15" s="24">
        <f>VLOOKUP(A15,Stock_Dump!$A$4:$R$2003,18,0)</f>
        <v>0.1</v>
      </c>
      <c r="K15" s="24">
        <f>VLOOKUP(A15,Stock_Dump!$A$4:$V$2003,22,0)</f>
        <v>45</v>
      </c>
      <c r="L15" s="24">
        <f>VLOOKUP(A15,Stock_Dump!$A$4:$W$2003,23,0)</f>
        <v>521</v>
      </c>
      <c r="M15" s="24">
        <f>VLOOKUP(A15,Stock_Dump!$A$4:$U$2003,21,0)</f>
        <v>159</v>
      </c>
      <c r="N15" s="24">
        <f>VLOOKUP(A15,Stock_Dump!$A$4:$T$2003,20,0)</f>
        <v>44.44</v>
      </c>
    </row>
    <row r="16" spans="1:14">
      <c r="A16" s="24">
        <v>14</v>
      </c>
      <c r="B16" s="34">
        <f>Stock_Dump!M17</f>
        <v>1620</v>
      </c>
      <c r="C16" s="24" t="str">
        <f>VLOOKUP(A16,Stock_Dump!$A$4:$G$2003,7,0)</f>
        <v>-</v>
      </c>
      <c r="D16" s="24" t="str">
        <f>VLOOKUP(A16,Stock_Dump!$A$4:$H$2003,8,0)</f>
        <v>-</v>
      </c>
      <c r="E16" s="24" t="str">
        <f>VLOOKUP(A16,Stock_Dump!$A$4:$D$2003,4,0)</f>
        <v>-</v>
      </c>
      <c r="F16" s="24" t="str">
        <f>VLOOKUP(A16,Stock_Dump!$A$4:$C$2003,3,0)</f>
        <v>-</v>
      </c>
      <c r="G16" s="24" t="str">
        <f>VLOOKUP(A16,Stock_Dump!$A$4:$E$2003,5,0)</f>
        <v>-</v>
      </c>
      <c r="H16" s="24" t="str">
        <f>VLOOKUP(A16,Stock_Dump!$A$4:$F$2003,6,0)</f>
        <v>-</v>
      </c>
      <c r="I16" s="24" t="str">
        <f>VLOOKUP(A16,Stock_Dump!$A$4:$S$2003,19,0)</f>
        <v>-</v>
      </c>
      <c r="J16" s="24" t="str">
        <f>VLOOKUP(A16,Stock_Dump!$A$4:$R$2003,18,0)</f>
        <v>-</v>
      </c>
      <c r="K16" s="24" t="str">
        <f>VLOOKUP(A16,Stock_Dump!$A$4:$V$2003,22,0)</f>
        <v>-</v>
      </c>
      <c r="L16" s="24" t="str">
        <f>VLOOKUP(A16,Stock_Dump!$A$4:$W$2003,23,0)</f>
        <v>-</v>
      </c>
      <c r="M16" s="24" t="str">
        <f>VLOOKUP(A16,Stock_Dump!$A$4:$U$2003,21,0)</f>
        <v>-</v>
      </c>
      <c r="N16" s="24" t="str">
        <f>VLOOKUP(A16,Stock_Dump!$A$4:$T$2003,20,0)</f>
        <v>-</v>
      </c>
    </row>
    <row r="17" spans="1:14">
      <c r="A17" s="24">
        <v>15</v>
      </c>
      <c r="B17" s="34">
        <f>Stock_Dump!M18</f>
        <v>1640</v>
      </c>
      <c r="C17" s="24" t="str">
        <f>VLOOKUP(A17,Stock_Dump!$A$4:$G$2003,7,0)</f>
        <v>-</v>
      </c>
      <c r="D17" s="24" t="str">
        <f>VLOOKUP(A17,Stock_Dump!$A$4:$H$2003,8,0)</f>
        <v>-</v>
      </c>
      <c r="E17" s="24" t="str">
        <f>VLOOKUP(A17,Stock_Dump!$A$4:$D$2003,4,0)</f>
        <v>-</v>
      </c>
      <c r="F17" s="24" t="str">
        <f>VLOOKUP(A17,Stock_Dump!$A$4:$C$2003,3,0)</f>
        <v>-</v>
      </c>
      <c r="G17" s="24" t="str">
        <f>VLOOKUP(A17,Stock_Dump!$A$4:$E$2003,5,0)</f>
        <v>-</v>
      </c>
      <c r="H17" s="24" t="str">
        <f>VLOOKUP(A17,Stock_Dump!$A$4:$F$2003,6,0)</f>
        <v>-</v>
      </c>
      <c r="I17" s="24">
        <f>VLOOKUP(A17,Stock_Dump!$A$4:$S$2003,19,0)</f>
        <v>2.1</v>
      </c>
      <c r="J17" s="24">
        <f>VLOOKUP(A17,Stock_Dump!$A$4:$R$2003,18,0)</f>
        <v>-1.1499999999999999</v>
      </c>
      <c r="K17" s="24">
        <f>VLOOKUP(A17,Stock_Dump!$A$4:$V$2003,22,0)</f>
        <v>1</v>
      </c>
      <c r="L17" s="24">
        <f>VLOOKUP(A17,Stock_Dump!$A$4:$W$2003,23,0)</f>
        <v>52</v>
      </c>
      <c r="M17" s="24">
        <f>VLOOKUP(A17,Stock_Dump!$A$4:$U$2003,21,0)</f>
        <v>9</v>
      </c>
      <c r="N17" s="24">
        <f>VLOOKUP(A17,Stock_Dump!$A$4:$T$2003,20,0)</f>
        <v>38.79</v>
      </c>
    </row>
    <row r="18" spans="1:14">
      <c r="A18" s="24">
        <v>16</v>
      </c>
      <c r="B18" s="34">
        <f>Stock_Dump!M19</f>
        <v>1660</v>
      </c>
      <c r="C18" s="24">
        <f>VLOOKUP(A18,Stock_Dump!$A$4:$G$2003,7,0)</f>
        <v>300</v>
      </c>
      <c r="D18" s="24" t="str">
        <f>VLOOKUP(A18,Stock_Dump!$A$4:$H$2003,8,0)</f>
        <v>-</v>
      </c>
      <c r="E18" s="24" t="str">
        <f>VLOOKUP(A18,Stock_Dump!$A$4:$D$2003,4,0)</f>
        <v>-</v>
      </c>
      <c r="F18" s="24">
        <f>VLOOKUP(A18,Stock_Dump!$A$4:$C$2003,3,0)</f>
        <v>6</v>
      </c>
      <c r="G18" s="24" t="str">
        <f>VLOOKUP(A18,Stock_Dump!$A$4:$E$2003,5,0)</f>
        <v>-</v>
      </c>
      <c r="H18" s="24" t="str">
        <f>VLOOKUP(A18,Stock_Dump!$A$4:$F$2003,6,0)</f>
        <v>-</v>
      </c>
      <c r="I18" s="24">
        <f>VLOOKUP(A18,Stock_Dump!$A$4:$S$2003,19,0)</f>
        <v>1.35</v>
      </c>
      <c r="J18" s="24">
        <f>VLOOKUP(A18,Stock_Dump!$A$4:$R$2003,18,0)</f>
        <v>-2.8</v>
      </c>
      <c r="K18" s="24" t="str">
        <f>VLOOKUP(A18,Stock_Dump!$A$4:$V$2003,22,0)</f>
        <v>-</v>
      </c>
      <c r="L18" s="24">
        <f>VLOOKUP(A18,Stock_Dump!$A$4:$W$2003,23,0)</f>
        <v>11</v>
      </c>
      <c r="M18" s="24">
        <f>VLOOKUP(A18,Stock_Dump!$A$4:$U$2003,21,0)</f>
        <v>1</v>
      </c>
      <c r="N18" s="24">
        <f>VLOOKUP(A18,Stock_Dump!$A$4:$T$2003,20,0)</f>
        <v>33.770000000000003</v>
      </c>
    </row>
    <row r="19" spans="1:14">
      <c r="A19" s="24">
        <v>17</v>
      </c>
      <c r="B19" s="34">
        <f>Stock_Dump!M20</f>
        <v>1680</v>
      </c>
      <c r="C19" s="24" t="str">
        <f>VLOOKUP(A19,Stock_Dump!$A$4:$G$2003,7,0)</f>
        <v>-</v>
      </c>
      <c r="D19" s="24" t="str">
        <f>VLOOKUP(A19,Stock_Dump!$A$4:$H$2003,8,0)</f>
        <v>-</v>
      </c>
      <c r="E19" s="24" t="str">
        <f>VLOOKUP(A19,Stock_Dump!$A$4:$D$2003,4,0)</f>
        <v>-</v>
      </c>
      <c r="F19" s="24" t="str">
        <f>VLOOKUP(A19,Stock_Dump!$A$4:$C$2003,3,0)</f>
        <v>-</v>
      </c>
      <c r="G19" s="24" t="str">
        <f>VLOOKUP(A19,Stock_Dump!$A$4:$E$2003,5,0)</f>
        <v>-</v>
      </c>
      <c r="H19" s="24" t="str">
        <f>VLOOKUP(A19,Stock_Dump!$A$4:$F$2003,6,0)</f>
        <v>-</v>
      </c>
      <c r="I19" s="24" t="str">
        <f>VLOOKUP(A19,Stock_Dump!$A$4:$S$2003,19,0)</f>
        <v>-</v>
      </c>
      <c r="J19" s="24" t="str">
        <f>VLOOKUP(A19,Stock_Dump!$A$4:$R$2003,18,0)</f>
        <v>-</v>
      </c>
      <c r="K19" s="24" t="str">
        <f>VLOOKUP(A19,Stock_Dump!$A$4:$V$2003,22,0)</f>
        <v>-</v>
      </c>
      <c r="L19" s="24" t="str">
        <f>VLOOKUP(A19,Stock_Dump!$A$4:$W$2003,23,0)</f>
        <v>-</v>
      </c>
      <c r="M19" s="24" t="str">
        <f>VLOOKUP(A19,Stock_Dump!$A$4:$U$2003,21,0)</f>
        <v>-</v>
      </c>
      <c r="N19" s="24" t="str">
        <f>VLOOKUP(A19,Stock_Dump!$A$4:$T$2003,20,0)</f>
        <v>-</v>
      </c>
    </row>
    <row r="20" spans="1:14">
      <c r="A20" s="24">
        <v>18</v>
      </c>
      <c r="B20" s="34">
        <f>Stock_Dump!M21</f>
        <v>1700</v>
      </c>
      <c r="C20" s="24">
        <f>VLOOKUP(A20,Stock_Dump!$A$4:$G$2003,7,0)</f>
        <v>244.4</v>
      </c>
      <c r="D20" s="24">
        <f>VLOOKUP(A20,Stock_Dump!$A$4:$H$2003,8,0)</f>
        <v>15.4</v>
      </c>
      <c r="E20" s="24">
        <f>VLOOKUP(A20,Stock_Dump!$A$4:$D$2003,4,0)</f>
        <v>-1</v>
      </c>
      <c r="F20" s="24">
        <f>VLOOKUP(A20,Stock_Dump!$A$4:$C$2003,3,0)</f>
        <v>51</v>
      </c>
      <c r="G20" s="24">
        <f>VLOOKUP(A20,Stock_Dump!$A$4:$E$2003,5,0)</f>
        <v>8</v>
      </c>
      <c r="H20" s="24">
        <f>VLOOKUP(A20,Stock_Dump!$A$4:$F$2003,6,0)</f>
        <v>43.03</v>
      </c>
      <c r="I20" s="24">
        <f>VLOOKUP(A20,Stock_Dump!$A$4:$S$2003,19,0)</f>
        <v>4.4000000000000004</v>
      </c>
      <c r="J20" s="24">
        <f>VLOOKUP(A20,Stock_Dump!$A$4:$R$2003,18,0)</f>
        <v>-0.05</v>
      </c>
      <c r="K20" s="24">
        <f>VLOOKUP(A20,Stock_Dump!$A$4:$V$2003,22,0)</f>
        <v>36</v>
      </c>
      <c r="L20" s="24">
        <f>VLOOKUP(A20,Stock_Dump!$A$4:$W$2003,23,0)</f>
        <v>1408</v>
      </c>
      <c r="M20" s="24">
        <f>VLOOKUP(A20,Stock_Dump!$A$4:$U$2003,21,0)</f>
        <v>587</v>
      </c>
      <c r="N20" s="24">
        <f>VLOOKUP(A20,Stock_Dump!$A$4:$T$2003,20,0)</f>
        <v>36.840000000000003</v>
      </c>
    </row>
    <row r="21" spans="1:14">
      <c r="A21" s="24">
        <v>19</v>
      </c>
      <c r="B21" s="34">
        <f>Stock_Dump!M22</f>
        <v>1720</v>
      </c>
      <c r="C21" s="24" t="str">
        <f>VLOOKUP(A21,Stock_Dump!$A$4:$G$2003,7,0)</f>
        <v>-</v>
      </c>
      <c r="D21" s="24" t="str">
        <f>VLOOKUP(A21,Stock_Dump!$A$4:$H$2003,8,0)</f>
        <v>-</v>
      </c>
      <c r="E21" s="24" t="str">
        <f>VLOOKUP(A21,Stock_Dump!$A$4:$D$2003,4,0)</f>
        <v>-</v>
      </c>
      <c r="F21" s="24" t="str">
        <f>VLOOKUP(A21,Stock_Dump!$A$4:$C$2003,3,0)</f>
        <v>-</v>
      </c>
      <c r="G21" s="24" t="str">
        <f>VLOOKUP(A21,Stock_Dump!$A$4:$E$2003,5,0)</f>
        <v>-</v>
      </c>
      <c r="H21" s="24" t="str">
        <f>VLOOKUP(A21,Stock_Dump!$A$4:$F$2003,6,0)</f>
        <v>-</v>
      </c>
      <c r="I21" s="24">
        <f>VLOOKUP(A21,Stock_Dump!$A$4:$S$2003,19,0)</f>
        <v>4.2</v>
      </c>
      <c r="J21" s="24">
        <f>VLOOKUP(A21,Stock_Dump!$A$4:$R$2003,18,0)</f>
        <v>-0.6</v>
      </c>
      <c r="K21" s="24">
        <f>VLOOKUP(A21,Stock_Dump!$A$4:$V$2003,22,0)</f>
        <v>-1</v>
      </c>
      <c r="L21" s="24">
        <f>VLOOKUP(A21,Stock_Dump!$A$4:$W$2003,23,0)</f>
        <v>87</v>
      </c>
      <c r="M21" s="24">
        <f>VLOOKUP(A21,Stock_Dump!$A$4:$U$2003,21,0)</f>
        <v>6</v>
      </c>
      <c r="N21" s="24">
        <f>VLOOKUP(A21,Stock_Dump!$A$4:$T$2003,20,0)</f>
        <v>33.86</v>
      </c>
    </row>
    <row r="22" spans="1:14">
      <c r="A22" s="24">
        <v>20</v>
      </c>
      <c r="B22" s="34">
        <f>Stock_Dump!M23</f>
        <v>1740</v>
      </c>
      <c r="C22" s="24" t="str">
        <f>VLOOKUP(A22,Stock_Dump!$A$4:$G$2003,7,0)</f>
        <v>-</v>
      </c>
      <c r="D22" s="24" t="str">
        <f>VLOOKUP(A22,Stock_Dump!$A$4:$H$2003,8,0)</f>
        <v>-</v>
      </c>
      <c r="E22" s="24" t="str">
        <f>VLOOKUP(A22,Stock_Dump!$A$4:$D$2003,4,0)</f>
        <v>-</v>
      </c>
      <c r="F22" s="24" t="str">
        <f>VLOOKUP(A22,Stock_Dump!$A$4:$C$2003,3,0)</f>
        <v>-</v>
      </c>
      <c r="G22" s="24" t="str">
        <f>VLOOKUP(A22,Stock_Dump!$A$4:$E$2003,5,0)</f>
        <v>-</v>
      </c>
      <c r="H22" s="24" t="str">
        <f>VLOOKUP(A22,Stock_Dump!$A$4:$F$2003,6,0)</f>
        <v>-</v>
      </c>
      <c r="I22" s="24">
        <f>VLOOKUP(A22,Stock_Dump!$A$4:$S$2003,19,0)</f>
        <v>5.3</v>
      </c>
      <c r="J22" s="24">
        <f>VLOOKUP(A22,Stock_Dump!$A$4:$R$2003,18,0)</f>
        <v>-0.35</v>
      </c>
      <c r="K22" s="24">
        <f>VLOOKUP(A22,Stock_Dump!$A$4:$V$2003,22,0)</f>
        <v>-19</v>
      </c>
      <c r="L22" s="24">
        <f>VLOOKUP(A22,Stock_Dump!$A$4:$W$2003,23,0)</f>
        <v>393</v>
      </c>
      <c r="M22" s="24">
        <f>VLOOKUP(A22,Stock_Dump!$A$4:$U$2003,21,0)</f>
        <v>82</v>
      </c>
      <c r="N22" s="24">
        <f>VLOOKUP(A22,Stock_Dump!$A$4:$T$2003,20,0)</f>
        <v>32.97</v>
      </c>
    </row>
    <row r="23" spans="1:14">
      <c r="A23" s="24">
        <v>21</v>
      </c>
      <c r="B23" s="34">
        <f>Stock_Dump!M24</f>
        <v>1760</v>
      </c>
      <c r="C23" s="24" t="str">
        <f>VLOOKUP(A23,Stock_Dump!$A$4:$G$2003,7,0)</f>
        <v>-</v>
      </c>
      <c r="D23" s="24" t="str">
        <f>VLOOKUP(A23,Stock_Dump!$A$4:$H$2003,8,0)</f>
        <v>-</v>
      </c>
      <c r="E23" s="24" t="str">
        <f>VLOOKUP(A23,Stock_Dump!$A$4:$D$2003,4,0)</f>
        <v>-</v>
      </c>
      <c r="F23" s="24" t="str">
        <f>VLOOKUP(A23,Stock_Dump!$A$4:$C$2003,3,0)</f>
        <v>-</v>
      </c>
      <c r="G23" s="24" t="str">
        <f>VLOOKUP(A23,Stock_Dump!$A$4:$E$2003,5,0)</f>
        <v>-</v>
      </c>
      <c r="H23" s="24" t="str">
        <f>VLOOKUP(A23,Stock_Dump!$A$4:$F$2003,6,0)</f>
        <v>-</v>
      </c>
      <c r="I23" s="24">
        <f>VLOOKUP(A23,Stock_Dump!$A$4:$S$2003,19,0)</f>
        <v>6.25</v>
      </c>
      <c r="J23" s="24">
        <f>VLOOKUP(A23,Stock_Dump!$A$4:$R$2003,18,0)</f>
        <v>-0.55000000000000004</v>
      </c>
      <c r="K23" s="24">
        <f>VLOOKUP(A23,Stock_Dump!$A$4:$V$2003,22,0)</f>
        <v>-12</v>
      </c>
      <c r="L23" s="24">
        <f>VLOOKUP(A23,Stock_Dump!$A$4:$W$2003,23,0)</f>
        <v>393</v>
      </c>
      <c r="M23" s="24">
        <f>VLOOKUP(A23,Stock_Dump!$A$4:$U$2003,21,0)</f>
        <v>774</v>
      </c>
      <c r="N23" s="24">
        <f>VLOOKUP(A23,Stock_Dump!$A$4:$T$2003,20,0)</f>
        <v>31.66</v>
      </c>
    </row>
    <row r="24" spans="1:14">
      <c r="A24" s="24">
        <v>22</v>
      </c>
      <c r="B24" s="34">
        <f>Stock_Dump!M25</f>
        <v>1780</v>
      </c>
      <c r="C24" s="24">
        <f>VLOOKUP(A24,Stock_Dump!$A$4:$G$2003,7,0)</f>
        <v>168.7</v>
      </c>
      <c r="D24" s="24">
        <f>VLOOKUP(A24,Stock_Dump!$A$4:$H$2003,8,0)</f>
        <v>-15</v>
      </c>
      <c r="E24" s="24" t="str">
        <f>VLOOKUP(A24,Stock_Dump!$A$4:$D$2003,4,0)</f>
        <v>-</v>
      </c>
      <c r="F24" s="24">
        <f>VLOOKUP(A24,Stock_Dump!$A$4:$C$2003,3,0)</f>
        <v>14</v>
      </c>
      <c r="G24" s="24">
        <f>VLOOKUP(A24,Stock_Dump!$A$4:$E$2003,5,0)</f>
        <v>1</v>
      </c>
      <c r="H24" s="24">
        <f>VLOOKUP(A24,Stock_Dump!$A$4:$F$2003,6,0)</f>
        <v>35.369999999999997</v>
      </c>
      <c r="I24" s="24">
        <f>VLOOKUP(A24,Stock_Dump!$A$4:$S$2003,19,0)</f>
        <v>7.8</v>
      </c>
      <c r="J24" s="24">
        <f>VLOOKUP(A24,Stock_Dump!$A$4:$R$2003,18,0)</f>
        <v>-0.65</v>
      </c>
      <c r="K24" s="24">
        <f>VLOOKUP(A24,Stock_Dump!$A$4:$V$2003,22,0)</f>
        <v>-26</v>
      </c>
      <c r="L24" s="24">
        <f>VLOOKUP(A24,Stock_Dump!$A$4:$W$2003,23,0)</f>
        <v>445</v>
      </c>
      <c r="M24" s="24">
        <f>VLOOKUP(A24,Stock_Dump!$A$4:$U$2003,21,0)</f>
        <v>698</v>
      </c>
      <c r="N24" s="24">
        <f>VLOOKUP(A24,Stock_Dump!$A$4:$T$2003,20,0)</f>
        <v>30.38</v>
      </c>
    </row>
    <row r="25" spans="1:14">
      <c r="A25" s="24">
        <v>23</v>
      </c>
      <c r="B25" s="34">
        <f>Stock_Dump!M26</f>
        <v>1800</v>
      </c>
      <c r="C25" s="24">
        <f>VLOOKUP(A25,Stock_Dump!$A$4:$G$2003,7,0)</f>
        <v>144</v>
      </c>
      <c r="D25" s="24">
        <f>VLOOKUP(A25,Stock_Dump!$A$4:$H$2003,8,0)</f>
        <v>-7.2</v>
      </c>
      <c r="E25" s="24">
        <f>VLOOKUP(A25,Stock_Dump!$A$4:$D$2003,4,0)</f>
        <v>3</v>
      </c>
      <c r="F25" s="24">
        <f>VLOOKUP(A25,Stock_Dump!$A$4:$C$2003,3,0)</f>
        <v>587</v>
      </c>
      <c r="G25" s="24">
        <f>VLOOKUP(A25,Stock_Dump!$A$4:$E$2003,5,0)</f>
        <v>72</v>
      </c>
      <c r="H25" s="24">
        <f>VLOOKUP(A25,Stock_Dump!$A$4:$F$2003,6,0)</f>
        <v>29.44</v>
      </c>
      <c r="I25" s="24">
        <f>VLOOKUP(A25,Stock_Dump!$A$4:$S$2003,19,0)</f>
        <v>10.25</v>
      </c>
      <c r="J25" s="24">
        <f>VLOOKUP(A25,Stock_Dump!$A$4:$R$2003,18,0)</f>
        <v>-0.6</v>
      </c>
      <c r="K25" s="24">
        <f>VLOOKUP(A25,Stock_Dump!$A$4:$V$2003,22,0)</f>
        <v>-21</v>
      </c>
      <c r="L25" s="24">
        <f>VLOOKUP(A25,Stock_Dump!$A$4:$W$2003,23,0)</f>
        <v>4008</v>
      </c>
      <c r="M25" s="24">
        <f>VLOOKUP(A25,Stock_Dump!$A$4:$U$2003,21,0)</f>
        <v>3382</v>
      </c>
      <c r="N25" s="24">
        <f>VLOOKUP(A25,Stock_Dump!$A$4:$T$2003,20,0)</f>
        <v>29.93</v>
      </c>
    </row>
    <row r="26" spans="1:14">
      <c r="A26" s="24">
        <v>24</v>
      </c>
      <c r="B26" s="34">
        <f>Stock_Dump!M27</f>
        <v>1820</v>
      </c>
      <c r="C26" s="24">
        <f>VLOOKUP(A26,Stock_Dump!$A$4:$G$2003,7,0)</f>
        <v>128.15</v>
      </c>
      <c r="D26" s="24">
        <f>VLOOKUP(A26,Stock_Dump!$A$4:$H$2003,8,0)</f>
        <v>-0.6</v>
      </c>
      <c r="E26" s="24">
        <f>VLOOKUP(A26,Stock_Dump!$A$4:$D$2003,4,0)</f>
        <v>2</v>
      </c>
      <c r="F26" s="24">
        <f>VLOOKUP(A26,Stock_Dump!$A$4:$C$2003,3,0)</f>
        <v>23</v>
      </c>
      <c r="G26" s="24">
        <f>VLOOKUP(A26,Stock_Dump!$A$4:$E$2003,5,0)</f>
        <v>4</v>
      </c>
      <c r="H26" s="24">
        <f>VLOOKUP(A26,Stock_Dump!$A$4:$F$2003,6,0)</f>
        <v>28.25</v>
      </c>
      <c r="I26" s="24">
        <f>VLOOKUP(A26,Stock_Dump!$A$4:$S$2003,19,0)</f>
        <v>12.35</v>
      </c>
      <c r="J26" s="24">
        <f>VLOOKUP(A26,Stock_Dump!$A$4:$R$2003,18,0)</f>
        <v>-1.1000000000000001</v>
      </c>
      <c r="K26" s="24">
        <f>VLOOKUP(A26,Stock_Dump!$A$4:$V$2003,22,0)</f>
        <v>22</v>
      </c>
      <c r="L26" s="24">
        <f>VLOOKUP(A26,Stock_Dump!$A$4:$W$2003,23,0)</f>
        <v>856</v>
      </c>
      <c r="M26" s="24">
        <f>VLOOKUP(A26,Stock_Dump!$A$4:$U$2003,21,0)</f>
        <v>1213</v>
      </c>
      <c r="N26" s="24">
        <f>VLOOKUP(A26,Stock_Dump!$A$4:$T$2003,20,0)</f>
        <v>28.96</v>
      </c>
    </row>
    <row r="27" spans="1:14">
      <c r="A27" s="24">
        <v>25</v>
      </c>
      <c r="B27" s="34">
        <f>Stock_Dump!M28</f>
        <v>1840</v>
      </c>
      <c r="C27" s="24">
        <f>VLOOKUP(A27,Stock_Dump!$A$4:$G$2003,7,0)</f>
        <v>108.1</v>
      </c>
      <c r="D27" s="24">
        <f>VLOOKUP(A27,Stock_Dump!$A$4:$H$2003,8,0)</f>
        <v>-9.0500000000000007</v>
      </c>
      <c r="E27" s="24">
        <f>VLOOKUP(A27,Stock_Dump!$A$4:$D$2003,4,0)</f>
        <v>-6</v>
      </c>
      <c r="F27" s="24">
        <f>VLOOKUP(A27,Stock_Dump!$A$4:$C$2003,3,0)</f>
        <v>33</v>
      </c>
      <c r="G27" s="24">
        <f>VLOOKUP(A27,Stock_Dump!$A$4:$E$2003,5,0)</f>
        <v>30</v>
      </c>
      <c r="H27" s="24">
        <f>VLOOKUP(A27,Stock_Dump!$A$4:$F$2003,6,0)</f>
        <v>24.86</v>
      </c>
      <c r="I27" s="24">
        <f>VLOOKUP(A27,Stock_Dump!$A$4:$S$2003,19,0)</f>
        <v>15.8</v>
      </c>
      <c r="J27" s="24">
        <f>VLOOKUP(A27,Stock_Dump!$A$4:$R$2003,18,0)</f>
        <v>-1.25</v>
      </c>
      <c r="K27" s="24">
        <f>VLOOKUP(A27,Stock_Dump!$A$4:$V$2003,22,0)</f>
        <v>-103</v>
      </c>
      <c r="L27" s="24">
        <f>VLOOKUP(A27,Stock_Dump!$A$4:$W$2003,23,0)</f>
        <v>1149</v>
      </c>
      <c r="M27" s="24">
        <f>VLOOKUP(A27,Stock_Dump!$A$4:$U$2003,21,0)</f>
        <v>1942</v>
      </c>
      <c r="N27" s="24">
        <f>VLOOKUP(A27,Stock_Dump!$A$4:$T$2003,20,0)</f>
        <v>28.36</v>
      </c>
    </row>
    <row r="28" spans="1:14">
      <c r="A28" s="24">
        <v>26</v>
      </c>
      <c r="B28" s="34">
        <f>Stock_Dump!M29</f>
        <v>1860</v>
      </c>
      <c r="C28" s="24">
        <f>VLOOKUP(A28,Stock_Dump!$A$4:$G$2003,7,0)</f>
        <v>96</v>
      </c>
      <c r="D28" s="24">
        <f>VLOOKUP(A28,Stock_Dump!$A$4:$H$2003,8,0)</f>
        <v>-5.7</v>
      </c>
      <c r="E28" s="24">
        <f>VLOOKUP(A28,Stock_Dump!$A$4:$D$2003,4,0)</f>
        <v>-29</v>
      </c>
      <c r="F28" s="24">
        <f>VLOOKUP(A28,Stock_Dump!$A$4:$C$2003,3,0)</f>
        <v>128</v>
      </c>
      <c r="G28" s="24">
        <f>VLOOKUP(A28,Stock_Dump!$A$4:$E$2003,5,0)</f>
        <v>401</v>
      </c>
      <c r="H28" s="24">
        <f>VLOOKUP(A28,Stock_Dump!$A$4:$F$2003,6,0)</f>
        <v>27.24</v>
      </c>
      <c r="I28" s="24">
        <f>VLOOKUP(A28,Stock_Dump!$A$4:$S$2003,19,0)</f>
        <v>20.45</v>
      </c>
      <c r="J28" s="24">
        <f>VLOOKUP(A28,Stock_Dump!$A$4:$R$2003,18,0)</f>
        <v>-1.1499999999999999</v>
      </c>
      <c r="K28" s="24">
        <f>VLOOKUP(A28,Stock_Dump!$A$4:$V$2003,22,0)</f>
        <v>5</v>
      </c>
      <c r="L28" s="24">
        <f>VLOOKUP(A28,Stock_Dump!$A$4:$W$2003,23,0)</f>
        <v>1533</v>
      </c>
      <c r="M28" s="24">
        <f>VLOOKUP(A28,Stock_Dump!$A$4:$U$2003,21,0)</f>
        <v>1644</v>
      </c>
      <c r="N28" s="24">
        <f>VLOOKUP(A28,Stock_Dump!$A$4:$T$2003,20,0)</f>
        <v>27.84</v>
      </c>
    </row>
    <row r="29" spans="1:14">
      <c r="A29" s="24">
        <v>27</v>
      </c>
      <c r="B29" s="34">
        <f>Stock_Dump!M30</f>
        <v>1880</v>
      </c>
      <c r="C29" s="24">
        <f>VLOOKUP(A29,Stock_Dump!$A$4:$G$2003,7,0)</f>
        <v>82.5</v>
      </c>
      <c r="D29" s="24">
        <f>VLOOKUP(A29,Stock_Dump!$A$4:$H$2003,8,0)</f>
        <v>-5.55</v>
      </c>
      <c r="E29" s="24">
        <f>VLOOKUP(A29,Stock_Dump!$A$4:$D$2003,4,0)</f>
        <v>-25</v>
      </c>
      <c r="F29" s="24">
        <f>VLOOKUP(A29,Stock_Dump!$A$4:$C$2003,3,0)</f>
        <v>147</v>
      </c>
      <c r="G29" s="24">
        <f>VLOOKUP(A29,Stock_Dump!$A$4:$E$2003,5,0)</f>
        <v>173</v>
      </c>
      <c r="H29" s="24">
        <f>VLOOKUP(A29,Stock_Dump!$A$4:$F$2003,6,0)</f>
        <v>27.5</v>
      </c>
      <c r="I29" s="24">
        <f>VLOOKUP(A29,Stock_Dump!$A$4:$S$2003,19,0)</f>
        <v>25.95</v>
      </c>
      <c r="J29" s="24">
        <f>VLOOKUP(A29,Stock_Dump!$A$4:$R$2003,18,0)</f>
        <v>-1.45</v>
      </c>
      <c r="K29" s="24">
        <f>VLOOKUP(A29,Stock_Dump!$A$4:$V$2003,22,0)</f>
        <v>24</v>
      </c>
      <c r="L29" s="24">
        <f>VLOOKUP(A29,Stock_Dump!$A$4:$W$2003,23,0)</f>
        <v>1233</v>
      </c>
      <c r="M29" s="24">
        <f>VLOOKUP(A29,Stock_Dump!$A$4:$U$2003,21,0)</f>
        <v>1648</v>
      </c>
      <c r="N29" s="24">
        <f>VLOOKUP(A29,Stock_Dump!$A$4:$T$2003,20,0)</f>
        <v>27.83</v>
      </c>
    </row>
    <row r="30" spans="1:14">
      <c r="A30" s="24">
        <v>28</v>
      </c>
      <c r="B30" s="34">
        <f>Stock_Dump!M31</f>
        <v>1900</v>
      </c>
      <c r="C30" s="24">
        <f>VLOOKUP(A30,Stock_Dump!$A$4:$G$2003,7,0)</f>
        <v>68.8</v>
      </c>
      <c r="D30" s="24">
        <f>VLOOKUP(A30,Stock_Dump!$A$4:$H$2003,8,0)</f>
        <v>-5.6</v>
      </c>
      <c r="E30" s="24">
        <f>VLOOKUP(A30,Stock_Dump!$A$4:$D$2003,4,0)</f>
        <v>-169</v>
      </c>
      <c r="F30" s="24">
        <f>VLOOKUP(A30,Stock_Dump!$A$4:$C$2003,3,0)</f>
        <v>2046</v>
      </c>
      <c r="G30" s="24">
        <f>VLOOKUP(A30,Stock_Dump!$A$4:$E$2003,5,0)</f>
        <v>3135</v>
      </c>
      <c r="H30" s="24">
        <f>VLOOKUP(A30,Stock_Dump!$A$4:$F$2003,6,0)</f>
        <v>26.55</v>
      </c>
      <c r="I30" s="24">
        <f>VLOOKUP(A30,Stock_Dump!$A$4:$S$2003,19,0)</f>
        <v>33.25</v>
      </c>
      <c r="J30" s="24">
        <f>VLOOKUP(A30,Stock_Dump!$A$4:$R$2003,18,0)</f>
        <v>-1.4</v>
      </c>
      <c r="K30" s="24">
        <f>VLOOKUP(A30,Stock_Dump!$A$4:$V$2003,22,0)</f>
        <v>-204</v>
      </c>
      <c r="L30" s="24">
        <f>VLOOKUP(A30,Stock_Dump!$A$4:$W$2003,23,0)</f>
        <v>5110</v>
      </c>
      <c r="M30" s="24">
        <f>VLOOKUP(A30,Stock_Dump!$A$4:$U$2003,21,0)</f>
        <v>5113</v>
      </c>
      <c r="N30" s="24">
        <f>VLOOKUP(A30,Stock_Dump!$A$4:$T$2003,20,0)</f>
        <v>27.72</v>
      </c>
    </row>
    <row r="31" spans="1:14">
      <c r="A31" s="24">
        <v>29</v>
      </c>
      <c r="B31" s="34">
        <f>Stock_Dump!M32</f>
        <v>1920</v>
      </c>
      <c r="C31" s="24">
        <f>VLOOKUP(A31,Stock_Dump!$A$4:$G$2003,7,0)</f>
        <v>57.5</v>
      </c>
      <c r="D31" s="24">
        <f>VLOOKUP(A31,Stock_Dump!$A$4:$H$2003,8,0)</f>
        <v>-6.3</v>
      </c>
      <c r="E31" s="24">
        <f>VLOOKUP(A31,Stock_Dump!$A$4:$D$2003,4,0)</f>
        <v>-356</v>
      </c>
      <c r="F31" s="24">
        <f>VLOOKUP(A31,Stock_Dump!$A$4:$C$2003,3,0)</f>
        <v>1231</v>
      </c>
      <c r="G31" s="24">
        <f>VLOOKUP(A31,Stock_Dump!$A$4:$E$2003,5,0)</f>
        <v>1943</v>
      </c>
      <c r="H31" s="24">
        <f>VLOOKUP(A31,Stock_Dump!$A$4:$F$2003,6,0)</f>
        <v>27.29</v>
      </c>
      <c r="I31" s="24">
        <f>VLOOKUP(A31,Stock_Dump!$A$4:$S$2003,19,0)</f>
        <v>43.95</v>
      </c>
      <c r="J31" s="24">
        <f>VLOOKUP(A31,Stock_Dump!$A$4:$R$2003,18,0)</f>
        <v>0.45</v>
      </c>
      <c r="K31" s="24">
        <f>VLOOKUP(A31,Stock_Dump!$A$4:$V$2003,22,0)</f>
        <v>-58</v>
      </c>
      <c r="L31" s="24">
        <f>VLOOKUP(A31,Stock_Dump!$A$4:$W$2003,23,0)</f>
        <v>1474</v>
      </c>
      <c r="M31" s="24">
        <f>VLOOKUP(A31,Stock_Dump!$A$4:$U$2003,21,0)</f>
        <v>2464</v>
      </c>
      <c r="N31" s="24">
        <f>VLOOKUP(A31,Stock_Dump!$A$4:$T$2003,20,0)</f>
        <v>29.11</v>
      </c>
    </row>
    <row r="32" spans="1:14">
      <c r="A32" s="24">
        <v>30</v>
      </c>
      <c r="B32" s="34">
        <f>Stock_Dump!M33</f>
        <v>1940</v>
      </c>
      <c r="C32" s="24">
        <f>VLOOKUP(A32,Stock_Dump!$A$4:$G$2003,7,0)</f>
        <v>47.5</v>
      </c>
      <c r="D32" s="24">
        <f>VLOOKUP(A32,Stock_Dump!$A$4:$H$2003,8,0)</f>
        <v>-6.45</v>
      </c>
      <c r="E32" s="24">
        <f>VLOOKUP(A32,Stock_Dump!$A$4:$D$2003,4,0)</f>
        <v>-84</v>
      </c>
      <c r="F32" s="24">
        <f>VLOOKUP(A32,Stock_Dump!$A$4:$C$2003,3,0)</f>
        <v>2586</v>
      </c>
      <c r="G32" s="24">
        <f>VLOOKUP(A32,Stock_Dump!$A$4:$E$2003,5,0)</f>
        <v>6691</v>
      </c>
      <c r="H32" s="24">
        <f>VLOOKUP(A32,Stock_Dump!$A$4:$F$2003,6,0)</f>
        <v>27.38</v>
      </c>
      <c r="I32" s="24">
        <f>VLOOKUP(A32,Stock_Dump!$A$4:$S$2003,19,0)</f>
        <v>52.05</v>
      </c>
      <c r="J32" s="24">
        <f>VLOOKUP(A32,Stock_Dump!$A$4:$R$2003,18,0)</f>
        <v>-1.6</v>
      </c>
      <c r="K32" s="24">
        <f>VLOOKUP(A32,Stock_Dump!$A$4:$V$2003,22,0)</f>
        <v>-131</v>
      </c>
      <c r="L32" s="24">
        <f>VLOOKUP(A32,Stock_Dump!$A$4:$W$2003,23,0)</f>
        <v>1559</v>
      </c>
      <c r="M32" s="24">
        <f>VLOOKUP(A32,Stock_Dump!$A$4:$U$2003,21,0)</f>
        <v>2789</v>
      </c>
      <c r="N32" s="24">
        <f>VLOOKUP(A32,Stock_Dump!$A$4:$T$2003,20,0)</f>
        <v>28.19</v>
      </c>
    </row>
    <row r="33" spans="1:14">
      <c r="A33" s="24">
        <v>31</v>
      </c>
      <c r="B33" s="34">
        <f>Stock_Dump!M34</f>
        <v>1960</v>
      </c>
      <c r="C33" s="24">
        <f>VLOOKUP(A33,Stock_Dump!$A$4:$G$2003,7,0)</f>
        <v>39</v>
      </c>
      <c r="D33" s="24">
        <f>VLOOKUP(A33,Stock_Dump!$A$4:$H$2003,8,0)</f>
        <v>-6.2</v>
      </c>
      <c r="E33" s="24">
        <f>VLOOKUP(A33,Stock_Dump!$A$4:$D$2003,4,0)</f>
        <v>339</v>
      </c>
      <c r="F33" s="24">
        <f>VLOOKUP(A33,Stock_Dump!$A$4:$C$2003,3,0)</f>
        <v>3721</v>
      </c>
      <c r="G33" s="24">
        <f>VLOOKUP(A33,Stock_Dump!$A$4:$E$2003,5,0)</f>
        <v>6361</v>
      </c>
      <c r="H33" s="24">
        <f>VLOOKUP(A33,Stock_Dump!$A$4:$F$2003,6,0)</f>
        <v>27.66</v>
      </c>
      <c r="I33" s="24">
        <f>VLOOKUP(A33,Stock_Dump!$A$4:$S$2003,19,0)</f>
        <v>63.25</v>
      </c>
      <c r="J33" s="24">
        <f>VLOOKUP(A33,Stock_Dump!$A$4:$R$2003,18,0)</f>
        <v>-1.65</v>
      </c>
      <c r="K33" s="24">
        <f>VLOOKUP(A33,Stock_Dump!$A$4:$V$2003,22,0)</f>
        <v>119</v>
      </c>
      <c r="L33" s="24">
        <f>VLOOKUP(A33,Stock_Dump!$A$4:$W$2003,23,0)</f>
        <v>1387</v>
      </c>
      <c r="M33" s="24">
        <f>VLOOKUP(A33,Stock_Dump!$A$4:$U$2003,21,0)</f>
        <v>1551</v>
      </c>
      <c r="N33" s="24">
        <f>VLOOKUP(A33,Stock_Dump!$A$4:$T$2003,20,0)</f>
        <v>28.22</v>
      </c>
    </row>
    <row r="34" spans="1:14">
      <c r="A34" s="24">
        <v>32</v>
      </c>
      <c r="B34" s="34">
        <f>Stock_Dump!M35</f>
        <v>1980</v>
      </c>
      <c r="C34" s="24">
        <f>VLOOKUP(A34,Stock_Dump!$A$4:$G$2003,7,0)</f>
        <v>32</v>
      </c>
      <c r="D34" s="24">
        <f>VLOOKUP(A34,Stock_Dump!$A$4:$H$2003,8,0)</f>
        <v>-5.15</v>
      </c>
      <c r="E34" s="24">
        <f>VLOOKUP(A34,Stock_Dump!$A$4:$D$2003,4,0)</f>
        <v>53</v>
      </c>
      <c r="F34" s="24">
        <f>VLOOKUP(A34,Stock_Dump!$A$4:$C$2003,3,0)</f>
        <v>3324</v>
      </c>
      <c r="G34" s="24">
        <f>VLOOKUP(A34,Stock_Dump!$A$4:$E$2003,5,0)</f>
        <v>3490</v>
      </c>
      <c r="H34" s="24">
        <f>VLOOKUP(A34,Stock_Dump!$A$4:$F$2003,6,0)</f>
        <v>27.7</v>
      </c>
      <c r="I34" s="24">
        <f>VLOOKUP(A34,Stock_Dump!$A$4:$S$2003,19,0)</f>
        <v>76</v>
      </c>
      <c r="J34" s="24">
        <f>VLOOKUP(A34,Stock_Dump!$A$4:$R$2003,18,0)</f>
        <v>-1</v>
      </c>
      <c r="K34" s="24">
        <f>VLOOKUP(A34,Stock_Dump!$A$4:$V$2003,22,0)</f>
        <v>68</v>
      </c>
      <c r="L34" s="24">
        <f>VLOOKUP(A34,Stock_Dump!$A$4:$W$2003,23,0)</f>
        <v>643</v>
      </c>
      <c r="M34" s="24">
        <f>VLOOKUP(A34,Stock_Dump!$A$4:$U$2003,21,0)</f>
        <v>514</v>
      </c>
      <c r="N34" s="24">
        <f>VLOOKUP(A34,Stock_Dump!$A$4:$T$2003,20,0)</f>
        <v>27.89</v>
      </c>
    </row>
    <row r="35" spans="1:14">
      <c r="A35" s="24">
        <v>33</v>
      </c>
      <c r="B35" s="34">
        <f>Stock_Dump!M36</f>
        <v>2000</v>
      </c>
      <c r="C35" s="24">
        <f>VLOOKUP(A35,Stock_Dump!$A$4:$G$2003,7,0)</f>
        <v>26.35</v>
      </c>
      <c r="D35" s="24">
        <f>VLOOKUP(A35,Stock_Dump!$A$4:$H$2003,8,0)</f>
        <v>-4.55</v>
      </c>
      <c r="E35" s="24">
        <f>VLOOKUP(A35,Stock_Dump!$A$4:$D$2003,4,0)</f>
        <v>1219</v>
      </c>
      <c r="F35" s="24">
        <f>VLOOKUP(A35,Stock_Dump!$A$4:$C$2003,3,0)</f>
        <v>12563</v>
      </c>
      <c r="G35" s="24">
        <f>VLOOKUP(A35,Stock_Dump!$A$4:$E$2003,5,0)</f>
        <v>20541</v>
      </c>
      <c r="H35" s="24">
        <f>VLOOKUP(A35,Stock_Dump!$A$4:$F$2003,6,0)</f>
        <v>28.33</v>
      </c>
      <c r="I35" s="24">
        <f>VLOOKUP(A35,Stock_Dump!$A$4:$S$2003,19,0)</f>
        <v>91</v>
      </c>
      <c r="J35" s="24">
        <f>VLOOKUP(A35,Stock_Dump!$A$4:$R$2003,18,0)</f>
        <v>0.45</v>
      </c>
      <c r="K35" s="24">
        <f>VLOOKUP(A35,Stock_Dump!$A$4:$V$2003,22,0)</f>
        <v>-135</v>
      </c>
      <c r="L35" s="24">
        <f>VLOOKUP(A35,Stock_Dump!$A$4:$W$2003,23,0)</f>
        <v>2822</v>
      </c>
      <c r="M35" s="24">
        <f>VLOOKUP(A35,Stock_Dump!$A$4:$U$2003,21,0)</f>
        <v>849</v>
      </c>
      <c r="N35" s="24">
        <f>VLOOKUP(A35,Stock_Dump!$A$4:$T$2003,20,0)</f>
        <v>29.63</v>
      </c>
    </row>
    <row r="36" spans="1:14">
      <c r="A36" s="24">
        <v>34</v>
      </c>
      <c r="B36" s="34">
        <f>Stock_Dump!M37</f>
        <v>2020</v>
      </c>
      <c r="C36" s="24">
        <f>VLOOKUP(A36,Stock_Dump!$A$4:$G$2003,7,0)</f>
        <v>21.8</v>
      </c>
      <c r="D36" s="24">
        <f>VLOOKUP(A36,Stock_Dump!$A$4:$H$2003,8,0)</f>
        <v>-3.55</v>
      </c>
      <c r="E36" s="24">
        <f>VLOOKUP(A36,Stock_Dump!$A$4:$D$2003,4,0)</f>
        <v>-15</v>
      </c>
      <c r="F36" s="24">
        <f>VLOOKUP(A36,Stock_Dump!$A$4:$C$2003,3,0)</f>
        <v>2063</v>
      </c>
      <c r="G36" s="24">
        <f>VLOOKUP(A36,Stock_Dump!$A$4:$E$2003,5,0)</f>
        <v>2804</v>
      </c>
      <c r="H36" s="24">
        <f>VLOOKUP(A36,Stock_Dump!$A$4:$F$2003,6,0)</f>
        <v>28.85</v>
      </c>
      <c r="I36" s="24">
        <f>VLOOKUP(A36,Stock_Dump!$A$4:$S$2003,19,0)</f>
        <v>104.5</v>
      </c>
      <c r="J36" s="24">
        <f>VLOOKUP(A36,Stock_Dump!$A$4:$R$2003,18,0)</f>
        <v>-2.8</v>
      </c>
      <c r="K36" s="24">
        <f>VLOOKUP(A36,Stock_Dump!$A$4:$V$2003,22,0)</f>
        <v>-9</v>
      </c>
      <c r="L36" s="24">
        <f>VLOOKUP(A36,Stock_Dump!$A$4:$W$2003,23,0)</f>
        <v>485</v>
      </c>
      <c r="M36" s="24">
        <f>VLOOKUP(A36,Stock_Dump!$A$4:$U$2003,21,0)</f>
        <v>105</v>
      </c>
      <c r="N36" s="24">
        <f>VLOOKUP(A36,Stock_Dump!$A$4:$T$2003,20,0)</f>
        <v>29.24</v>
      </c>
    </row>
    <row r="37" spans="1:14">
      <c r="A37" s="24">
        <v>35</v>
      </c>
      <c r="B37" s="34">
        <f>Stock_Dump!M38</f>
        <v>2040</v>
      </c>
      <c r="C37" s="24">
        <f>VLOOKUP(A37,Stock_Dump!$A$4:$G$2003,7,0)</f>
        <v>18</v>
      </c>
      <c r="D37" s="24">
        <f>VLOOKUP(A37,Stock_Dump!$A$4:$H$2003,8,0)</f>
        <v>-2.75</v>
      </c>
      <c r="E37" s="24">
        <f>VLOOKUP(A37,Stock_Dump!$A$4:$D$2003,4,0)</f>
        <v>-162</v>
      </c>
      <c r="F37" s="24">
        <f>VLOOKUP(A37,Stock_Dump!$A$4:$C$2003,3,0)</f>
        <v>2983</v>
      </c>
      <c r="G37" s="24">
        <f>VLOOKUP(A37,Stock_Dump!$A$4:$E$2003,5,0)</f>
        <v>3177</v>
      </c>
      <c r="H37" s="24">
        <f>VLOOKUP(A37,Stock_Dump!$A$4:$F$2003,6,0)</f>
        <v>29.48</v>
      </c>
      <c r="I37" s="24">
        <f>VLOOKUP(A37,Stock_Dump!$A$4:$S$2003,19,0)</f>
        <v>120.8</v>
      </c>
      <c r="J37" s="24">
        <f>VLOOKUP(A37,Stock_Dump!$A$4:$R$2003,18,0)</f>
        <v>-9.1999999999999993</v>
      </c>
      <c r="K37" s="24">
        <f>VLOOKUP(A37,Stock_Dump!$A$4:$V$2003,22,0)</f>
        <v>3</v>
      </c>
      <c r="L37" s="24">
        <f>VLOOKUP(A37,Stock_Dump!$A$4:$W$2003,23,0)</f>
        <v>437</v>
      </c>
      <c r="M37" s="24">
        <f>VLOOKUP(A37,Stock_Dump!$A$4:$U$2003,21,0)</f>
        <v>86</v>
      </c>
      <c r="N37" s="24">
        <f>VLOOKUP(A37,Stock_Dump!$A$4:$T$2003,20,0)</f>
        <v>30.04</v>
      </c>
    </row>
    <row r="38" spans="1:14">
      <c r="A38" s="24">
        <v>36</v>
      </c>
      <c r="B38" s="34">
        <f>Stock_Dump!M39</f>
        <v>2060</v>
      </c>
      <c r="C38" s="24">
        <f>VLOOKUP(A38,Stock_Dump!$A$4:$G$2003,7,0)</f>
        <v>14.9</v>
      </c>
      <c r="D38" s="24">
        <f>VLOOKUP(A38,Stock_Dump!$A$4:$H$2003,8,0)</f>
        <v>-2.2999999999999998</v>
      </c>
      <c r="E38" s="24">
        <f>VLOOKUP(A38,Stock_Dump!$A$4:$D$2003,4,0)</f>
        <v>-152</v>
      </c>
      <c r="F38" s="24">
        <f>VLOOKUP(A38,Stock_Dump!$A$4:$C$2003,3,0)</f>
        <v>3640</v>
      </c>
      <c r="G38" s="24">
        <f>VLOOKUP(A38,Stock_Dump!$A$4:$E$2003,5,0)</f>
        <v>2749</v>
      </c>
      <c r="H38" s="24">
        <f>VLOOKUP(A38,Stock_Dump!$A$4:$F$2003,6,0)</f>
        <v>30.13</v>
      </c>
      <c r="I38" s="24">
        <f>VLOOKUP(A38,Stock_Dump!$A$4:$S$2003,19,0)</f>
        <v>136.85</v>
      </c>
      <c r="J38" s="24">
        <f>VLOOKUP(A38,Stock_Dump!$A$4:$R$2003,18,0)</f>
        <v>-0.05</v>
      </c>
      <c r="K38" s="24">
        <f>VLOOKUP(A38,Stock_Dump!$A$4:$V$2003,22,0)</f>
        <v>-8</v>
      </c>
      <c r="L38" s="24">
        <f>VLOOKUP(A38,Stock_Dump!$A$4:$W$2003,23,0)</f>
        <v>316</v>
      </c>
      <c r="M38" s="24">
        <f>VLOOKUP(A38,Stock_Dump!$A$4:$U$2003,21,0)</f>
        <v>83</v>
      </c>
      <c r="N38" s="24">
        <f>VLOOKUP(A38,Stock_Dump!$A$4:$T$2003,20,0)</f>
        <v>30.17</v>
      </c>
    </row>
    <row r="39" spans="1:14">
      <c r="A39" s="24">
        <v>37</v>
      </c>
      <c r="B39" s="34">
        <f>Stock_Dump!M40</f>
        <v>2080</v>
      </c>
      <c r="C39" s="24">
        <f>VLOOKUP(A39,Stock_Dump!$A$4:$G$2003,7,0)</f>
        <v>12.05</v>
      </c>
      <c r="D39" s="24">
        <f>VLOOKUP(A39,Stock_Dump!$A$4:$H$2003,8,0)</f>
        <v>-2.15</v>
      </c>
      <c r="E39" s="24">
        <f>VLOOKUP(A39,Stock_Dump!$A$4:$D$2003,4,0)</f>
        <v>240</v>
      </c>
      <c r="F39" s="24">
        <f>VLOOKUP(A39,Stock_Dump!$A$4:$C$2003,3,0)</f>
        <v>2483</v>
      </c>
      <c r="G39" s="24">
        <f>VLOOKUP(A39,Stock_Dump!$A$4:$E$2003,5,0)</f>
        <v>1834</v>
      </c>
      <c r="H39" s="24">
        <f>VLOOKUP(A39,Stock_Dump!$A$4:$F$2003,6,0)</f>
        <v>30.82</v>
      </c>
      <c r="I39" s="24">
        <f>VLOOKUP(A39,Stock_Dump!$A$4:$S$2003,19,0)</f>
        <v>155.80000000000001</v>
      </c>
      <c r="J39" s="24">
        <f>VLOOKUP(A39,Stock_Dump!$A$4:$R$2003,18,0)</f>
        <v>-15.8</v>
      </c>
      <c r="K39" s="24">
        <f>VLOOKUP(A39,Stock_Dump!$A$4:$V$2003,22,0)</f>
        <v>4</v>
      </c>
      <c r="L39" s="24">
        <f>VLOOKUP(A39,Stock_Dump!$A$4:$W$2003,23,0)</f>
        <v>113</v>
      </c>
      <c r="M39" s="24">
        <f>VLOOKUP(A39,Stock_Dump!$A$4:$U$2003,21,0)</f>
        <v>143</v>
      </c>
      <c r="N39" s="24">
        <f>VLOOKUP(A39,Stock_Dump!$A$4:$T$2003,20,0)</f>
        <v>32.200000000000003</v>
      </c>
    </row>
    <row r="40" spans="1:14">
      <c r="A40" s="24">
        <v>38</v>
      </c>
      <c r="B40" s="34">
        <f>Stock_Dump!M41</f>
        <v>2100</v>
      </c>
      <c r="C40" s="24">
        <f>VLOOKUP(A40,Stock_Dump!$A$4:$G$2003,7,0)</f>
        <v>10.8</v>
      </c>
      <c r="D40" s="24">
        <f>VLOOKUP(A40,Stock_Dump!$A$4:$H$2003,8,0)</f>
        <v>-1.3</v>
      </c>
      <c r="E40" s="24">
        <f>VLOOKUP(A40,Stock_Dump!$A$4:$D$2003,4,0)</f>
        <v>60</v>
      </c>
      <c r="F40" s="24">
        <f>VLOOKUP(A40,Stock_Dump!$A$4:$C$2003,3,0)</f>
        <v>12138</v>
      </c>
      <c r="G40" s="24">
        <f>VLOOKUP(A40,Stock_Dump!$A$4:$E$2003,5,0)</f>
        <v>7016</v>
      </c>
      <c r="H40" s="24">
        <f>VLOOKUP(A40,Stock_Dump!$A$4:$F$2003,6,0)</f>
        <v>31.99</v>
      </c>
      <c r="I40" s="24">
        <f>VLOOKUP(A40,Stock_Dump!$A$4:$S$2003,19,0)</f>
        <v>172</v>
      </c>
      <c r="J40" s="24">
        <f>VLOOKUP(A40,Stock_Dump!$A$4:$R$2003,18,0)</f>
        <v>-0.1</v>
      </c>
      <c r="K40" s="24">
        <f>VLOOKUP(A40,Stock_Dump!$A$4:$V$2003,22,0)</f>
        <v>11</v>
      </c>
      <c r="L40" s="24">
        <f>VLOOKUP(A40,Stock_Dump!$A$4:$W$2003,23,0)</f>
        <v>1063</v>
      </c>
      <c r="M40" s="24">
        <f>VLOOKUP(A40,Stock_Dump!$A$4:$U$2003,21,0)</f>
        <v>126</v>
      </c>
      <c r="N40" s="24">
        <f>VLOOKUP(A40,Stock_Dump!$A$4:$T$2003,20,0)</f>
        <v>31.49</v>
      </c>
    </row>
    <row r="41" spans="1:14">
      <c r="A41" s="24">
        <v>39</v>
      </c>
      <c r="B41" s="34">
        <f>Stock_Dump!M42</f>
        <v>2120</v>
      </c>
      <c r="C41" s="24">
        <f>VLOOKUP(A41,Stock_Dump!$A$4:$G$2003,7,0)</f>
        <v>9.15</v>
      </c>
      <c r="D41" s="24">
        <f>VLOOKUP(A41,Stock_Dump!$A$4:$H$2003,8,0)</f>
        <v>-1.1499999999999999</v>
      </c>
      <c r="E41" s="24">
        <f>VLOOKUP(A41,Stock_Dump!$A$4:$D$2003,4,0)</f>
        <v>1</v>
      </c>
      <c r="F41" s="24">
        <f>VLOOKUP(A41,Stock_Dump!$A$4:$C$2003,3,0)</f>
        <v>656</v>
      </c>
      <c r="G41" s="24">
        <f>VLOOKUP(A41,Stock_Dump!$A$4:$E$2003,5,0)</f>
        <v>1113</v>
      </c>
      <c r="H41" s="24">
        <f>VLOOKUP(A41,Stock_Dump!$A$4:$F$2003,6,0)</f>
        <v>32.78</v>
      </c>
      <c r="I41" s="24">
        <f>VLOOKUP(A41,Stock_Dump!$A$4:$S$2003,19,0)</f>
        <v>186</v>
      </c>
      <c r="J41" s="24">
        <f>VLOOKUP(A41,Stock_Dump!$A$4:$R$2003,18,0)</f>
        <v>11.8</v>
      </c>
      <c r="K41" s="24" t="str">
        <f>VLOOKUP(A41,Stock_Dump!$A$4:$V$2003,22,0)</f>
        <v>-</v>
      </c>
      <c r="L41" s="24">
        <f>VLOOKUP(A41,Stock_Dump!$A$4:$W$2003,23,0)</f>
        <v>15</v>
      </c>
      <c r="M41" s="24">
        <f>VLOOKUP(A41,Stock_Dump!$A$4:$U$2003,21,0)</f>
        <v>2</v>
      </c>
      <c r="N41" s="24">
        <f>VLOOKUP(A41,Stock_Dump!$A$4:$T$2003,20,0)</f>
        <v>26.95</v>
      </c>
    </row>
    <row r="42" spans="1:14">
      <c r="A42" s="24">
        <v>40</v>
      </c>
      <c r="B42" s="34">
        <f>Stock_Dump!M43</f>
        <v>2140</v>
      </c>
      <c r="C42" s="24">
        <f>VLOOKUP(A42,Stock_Dump!$A$4:$G$2003,7,0)</f>
        <v>7.8</v>
      </c>
      <c r="D42" s="24">
        <f>VLOOKUP(A42,Stock_Dump!$A$4:$H$2003,8,0)</f>
        <v>-0.95</v>
      </c>
      <c r="E42" s="24">
        <f>VLOOKUP(A42,Stock_Dump!$A$4:$D$2003,4,0)</f>
        <v>-51</v>
      </c>
      <c r="F42" s="24">
        <f>VLOOKUP(A42,Stock_Dump!$A$4:$C$2003,3,0)</f>
        <v>1010</v>
      </c>
      <c r="G42" s="24">
        <f>VLOOKUP(A42,Stock_Dump!$A$4:$E$2003,5,0)</f>
        <v>1277</v>
      </c>
      <c r="H42" s="24">
        <f>VLOOKUP(A42,Stock_Dump!$A$4:$F$2003,6,0)</f>
        <v>33.47</v>
      </c>
      <c r="I42" s="24">
        <f>VLOOKUP(A42,Stock_Dump!$A$4:$S$2003,19,0)</f>
        <v>204.8</v>
      </c>
      <c r="J42" s="24" t="str">
        <f>VLOOKUP(A42,Stock_Dump!$A$4:$R$2003,18,0)</f>
        <v>-</v>
      </c>
      <c r="K42" s="24" t="str">
        <f>VLOOKUP(A42,Stock_Dump!$A$4:$V$2003,22,0)</f>
        <v>-</v>
      </c>
      <c r="L42" s="24">
        <f>VLOOKUP(A42,Stock_Dump!$A$4:$W$2003,23,0)</f>
        <v>29</v>
      </c>
      <c r="M42" s="24" t="str">
        <f>VLOOKUP(A42,Stock_Dump!$A$4:$U$2003,21,0)</f>
        <v>-</v>
      </c>
      <c r="N42" s="24" t="str">
        <f>VLOOKUP(A42,Stock_Dump!$A$4:$T$2003,20,0)</f>
        <v>-</v>
      </c>
    </row>
    <row r="43" spans="1:14">
      <c r="A43" s="24">
        <v>41</v>
      </c>
      <c r="B43" s="34">
        <f>Stock_Dump!M44</f>
        <v>2160</v>
      </c>
      <c r="C43" s="24">
        <f>VLOOKUP(A43,Stock_Dump!$A$4:$G$2003,7,0)</f>
        <v>6.65</v>
      </c>
      <c r="D43" s="24">
        <f>VLOOKUP(A43,Stock_Dump!$A$4:$H$2003,8,0)</f>
        <v>-1.05</v>
      </c>
      <c r="E43" s="24">
        <f>VLOOKUP(A43,Stock_Dump!$A$4:$D$2003,4,0)</f>
        <v>86</v>
      </c>
      <c r="F43" s="24">
        <f>VLOOKUP(A43,Stock_Dump!$A$4:$C$2003,3,0)</f>
        <v>941</v>
      </c>
      <c r="G43" s="24">
        <f>VLOOKUP(A43,Stock_Dump!$A$4:$E$2003,5,0)</f>
        <v>785</v>
      </c>
      <c r="H43" s="24">
        <f>VLOOKUP(A43,Stock_Dump!$A$4:$F$2003,6,0)</f>
        <v>34.42</v>
      </c>
      <c r="I43" s="24">
        <f>VLOOKUP(A43,Stock_Dump!$A$4:$S$2003,19,0)</f>
        <v>220</v>
      </c>
      <c r="J43" s="24">
        <f>VLOOKUP(A43,Stock_Dump!$A$4:$R$2003,18,0)</f>
        <v>16</v>
      </c>
      <c r="K43" s="24">
        <f>VLOOKUP(A43,Stock_Dump!$A$4:$V$2003,22,0)</f>
        <v>1</v>
      </c>
      <c r="L43" s="24">
        <f>VLOOKUP(A43,Stock_Dump!$A$4:$W$2003,23,0)</f>
        <v>98</v>
      </c>
      <c r="M43" s="24">
        <f>VLOOKUP(A43,Stock_Dump!$A$4:$U$2003,21,0)</f>
        <v>1</v>
      </c>
      <c r="N43" s="24" t="str">
        <f>VLOOKUP(A43,Stock_Dump!$A$4:$T$2003,20,0)</f>
        <v>-</v>
      </c>
    </row>
    <row r="44" spans="1:14">
      <c r="A44" s="24">
        <v>42</v>
      </c>
      <c r="B44" s="34">
        <f>Stock_Dump!M45</f>
        <v>2180</v>
      </c>
      <c r="C44" s="24">
        <f>VLOOKUP(A44,Stock_Dump!$A$4:$G$2003,7,0)</f>
        <v>5.8</v>
      </c>
      <c r="D44" s="24">
        <f>VLOOKUP(A44,Stock_Dump!$A$4:$H$2003,8,0)</f>
        <v>-0.95</v>
      </c>
      <c r="E44" s="24">
        <f>VLOOKUP(A44,Stock_Dump!$A$4:$D$2003,4,0)</f>
        <v>59</v>
      </c>
      <c r="F44" s="24">
        <f>VLOOKUP(A44,Stock_Dump!$A$4:$C$2003,3,0)</f>
        <v>692</v>
      </c>
      <c r="G44" s="24">
        <f>VLOOKUP(A44,Stock_Dump!$A$4:$E$2003,5,0)</f>
        <v>468</v>
      </c>
      <c r="H44" s="24">
        <f>VLOOKUP(A44,Stock_Dump!$A$4:$F$2003,6,0)</f>
        <v>35.49</v>
      </c>
      <c r="I44" s="24">
        <f>VLOOKUP(A44,Stock_Dump!$A$4:$S$2003,19,0)</f>
        <v>230.5</v>
      </c>
      <c r="J44" s="24" t="str">
        <f>VLOOKUP(A44,Stock_Dump!$A$4:$R$2003,18,0)</f>
        <v>-</v>
      </c>
      <c r="K44" s="24" t="str">
        <f>VLOOKUP(A44,Stock_Dump!$A$4:$V$2003,22,0)</f>
        <v>-</v>
      </c>
      <c r="L44" s="24">
        <f>VLOOKUP(A44,Stock_Dump!$A$4:$W$2003,23,0)</f>
        <v>2</v>
      </c>
      <c r="M44" s="24" t="str">
        <f>VLOOKUP(A44,Stock_Dump!$A$4:$U$2003,21,0)</f>
        <v>-</v>
      </c>
      <c r="N44" s="24" t="str">
        <f>VLOOKUP(A44,Stock_Dump!$A$4:$T$2003,20,0)</f>
        <v>-</v>
      </c>
    </row>
    <row r="45" spans="1:14">
      <c r="A45" s="24">
        <v>43</v>
      </c>
      <c r="B45" s="34">
        <f>Stock_Dump!M46</f>
        <v>2200</v>
      </c>
      <c r="C45" s="24">
        <f>VLOOKUP(A45,Stock_Dump!$A$4:$G$2003,7,0)</f>
        <v>5.4</v>
      </c>
      <c r="D45" s="24">
        <f>VLOOKUP(A45,Stock_Dump!$A$4:$H$2003,8,0)</f>
        <v>-0.7</v>
      </c>
      <c r="E45" s="24">
        <f>VLOOKUP(A45,Stock_Dump!$A$4:$D$2003,4,0)</f>
        <v>-157</v>
      </c>
      <c r="F45" s="24">
        <f>VLOOKUP(A45,Stock_Dump!$A$4:$C$2003,3,0)</f>
        <v>8976</v>
      </c>
      <c r="G45" s="24">
        <f>VLOOKUP(A45,Stock_Dump!$A$4:$E$2003,5,0)</f>
        <v>3032</v>
      </c>
      <c r="H45" s="24">
        <f>VLOOKUP(A45,Stock_Dump!$A$4:$F$2003,6,0)</f>
        <v>36.68</v>
      </c>
      <c r="I45" s="24">
        <f>VLOOKUP(A45,Stock_Dump!$A$4:$S$2003,19,0)</f>
        <v>264.85000000000002</v>
      </c>
      <c r="J45" s="24">
        <f>VLOOKUP(A45,Stock_Dump!$A$4:$R$2003,18,0)</f>
        <v>1.75</v>
      </c>
      <c r="K45" s="24">
        <f>VLOOKUP(A45,Stock_Dump!$A$4:$V$2003,22,0)</f>
        <v>-13</v>
      </c>
      <c r="L45" s="24">
        <f>VLOOKUP(A45,Stock_Dump!$A$4:$W$2003,23,0)</f>
        <v>553</v>
      </c>
      <c r="M45" s="24">
        <f>VLOOKUP(A45,Stock_Dump!$A$4:$U$2003,21,0)</f>
        <v>18</v>
      </c>
      <c r="N45" s="24">
        <f>VLOOKUP(A45,Stock_Dump!$A$4:$T$2003,20,0)</f>
        <v>33.72</v>
      </c>
    </row>
    <row r="46" spans="1:14">
      <c r="A46" s="24">
        <v>44</v>
      </c>
      <c r="B46" s="34">
        <f>Stock_Dump!M47</f>
        <v>2220</v>
      </c>
      <c r="C46" s="24">
        <f>VLOOKUP(A46,Stock_Dump!$A$4:$G$2003,7,0)</f>
        <v>4.7</v>
      </c>
      <c r="D46" s="24">
        <f>VLOOKUP(A46,Stock_Dump!$A$4:$H$2003,8,0)</f>
        <v>-0.7</v>
      </c>
      <c r="E46" s="24">
        <f>VLOOKUP(A46,Stock_Dump!$A$4:$D$2003,4,0)</f>
        <v>-44</v>
      </c>
      <c r="F46" s="24">
        <f>VLOOKUP(A46,Stock_Dump!$A$4:$C$2003,3,0)</f>
        <v>667</v>
      </c>
      <c r="G46" s="24">
        <f>VLOOKUP(A46,Stock_Dump!$A$4:$E$2003,5,0)</f>
        <v>673</v>
      </c>
      <c r="H46" s="24">
        <f>VLOOKUP(A46,Stock_Dump!$A$4:$F$2003,6,0)</f>
        <v>37.479999999999997</v>
      </c>
      <c r="I46" s="24">
        <f>VLOOKUP(A46,Stock_Dump!$A$4:$S$2003,19,0)</f>
        <v>274</v>
      </c>
      <c r="J46" s="24" t="str">
        <f>VLOOKUP(A46,Stock_Dump!$A$4:$R$2003,18,0)</f>
        <v>-</v>
      </c>
      <c r="K46" s="24" t="str">
        <f>VLOOKUP(A46,Stock_Dump!$A$4:$V$2003,22,0)</f>
        <v>-</v>
      </c>
      <c r="L46" s="24">
        <f>VLOOKUP(A46,Stock_Dump!$A$4:$W$2003,23,0)</f>
        <v>2</v>
      </c>
      <c r="M46" s="24" t="str">
        <f>VLOOKUP(A46,Stock_Dump!$A$4:$U$2003,21,0)</f>
        <v>-</v>
      </c>
      <c r="N46" s="24" t="str">
        <f>VLOOKUP(A46,Stock_Dump!$A$4:$T$2003,20,0)</f>
        <v>-</v>
      </c>
    </row>
    <row r="47" spans="1:14">
      <c r="A47" s="24">
        <v>45</v>
      </c>
      <c r="B47" s="34">
        <f>Stock_Dump!M48</f>
        <v>2240</v>
      </c>
      <c r="C47" s="24">
        <f>VLOOKUP(A47,Stock_Dump!$A$4:$G$2003,7,0)</f>
        <v>4.3</v>
      </c>
      <c r="D47" s="24">
        <f>VLOOKUP(A47,Stock_Dump!$A$4:$H$2003,8,0)</f>
        <v>-0.45</v>
      </c>
      <c r="E47" s="24">
        <f>VLOOKUP(A47,Stock_Dump!$A$4:$D$2003,4,0)</f>
        <v>9</v>
      </c>
      <c r="F47" s="24">
        <f>VLOOKUP(A47,Stock_Dump!$A$4:$C$2003,3,0)</f>
        <v>531</v>
      </c>
      <c r="G47" s="24">
        <f>VLOOKUP(A47,Stock_Dump!$A$4:$E$2003,5,0)</f>
        <v>152</v>
      </c>
      <c r="H47" s="24">
        <f>VLOOKUP(A47,Stock_Dump!$A$4:$F$2003,6,0)</f>
        <v>38.35</v>
      </c>
      <c r="I47" s="24">
        <f>VLOOKUP(A47,Stock_Dump!$A$4:$S$2003,19,0)</f>
        <v>291.5</v>
      </c>
      <c r="J47" s="24">
        <f>VLOOKUP(A47,Stock_Dump!$A$4:$R$2003,18,0)</f>
        <v>-26.55</v>
      </c>
      <c r="K47" s="24">
        <f>VLOOKUP(A47,Stock_Dump!$A$4:$V$2003,22,0)</f>
        <v>-1</v>
      </c>
      <c r="L47" s="24">
        <f>VLOOKUP(A47,Stock_Dump!$A$4:$W$2003,23,0)</f>
        <v>15</v>
      </c>
      <c r="M47" s="24">
        <f>VLOOKUP(A47,Stock_Dump!$A$4:$U$2003,21,0)</f>
        <v>1</v>
      </c>
      <c r="N47" s="24" t="str">
        <f>VLOOKUP(A47,Stock_Dump!$A$4:$T$2003,20,0)</f>
        <v>-</v>
      </c>
    </row>
    <row r="48" spans="1:14">
      <c r="A48" s="24">
        <v>46</v>
      </c>
      <c r="B48" s="34">
        <f>Stock_Dump!M49</f>
        <v>2260</v>
      </c>
      <c r="C48" s="24">
        <f>VLOOKUP(A48,Stock_Dump!$A$4:$G$2003,7,0)</f>
        <v>3.85</v>
      </c>
      <c r="D48" s="24">
        <f>VLOOKUP(A48,Stock_Dump!$A$4:$H$2003,8,0)</f>
        <v>-0.55000000000000004</v>
      </c>
      <c r="E48" s="24">
        <f>VLOOKUP(A48,Stock_Dump!$A$4:$D$2003,4,0)</f>
        <v>-2</v>
      </c>
      <c r="F48" s="24">
        <f>VLOOKUP(A48,Stock_Dump!$A$4:$C$2003,3,0)</f>
        <v>309</v>
      </c>
      <c r="G48" s="24">
        <f>VLOOKUP(A48,Stock_Dump!$A$4:$E$2003,5,0)</f>
        <v>59</v>
      </c>
      <c r="H48" s="24">
        <f>VLOOKUP(A48,Stock_Dump!$A$4:$F$2003,6,0)</f>
        <v>39.56</v>
      </c>
      <c r="I48" s="24">
        <f>VLOOKUP(A48,Stock_Dump!$A$4:$S$2003,19,0)</f>
        <v>310</v>
      </c>
      <c r="J48" s="24" t="str">
        <f>VLOOKUP(A48,Stock_Dump!$A$4:$R$2003,18,0)</f>
        <v>-</v>
      </c>
      <c r="K48" s="24" t="str">
        <f>VLOOKUP(A48,Stock_Dump!$A$4:$V$2003,22,0)</f>
        <v>-</v>
      </c>
      <c r="L48" s="24">
        <f>VLOOKUP(A48,Stock_Dump!$A$4:$W$2003,23,0)</f>
        <v>2</v>
      </c>
      <c r="M48" s="24" t="str">
        <f>VLOOKUP(A48,Stock_Dump!$A$4:$U$2003,21,0)</f>
        <v>-</v>
      </c>
      <c r="N48" s="24" t="str">
        <f>VLOOKUP(A48,Stock_Dump!$A$4:$T$2003,20,0)</f>
        <v>-</v>
      </c>
    </row>
    <row r="49" spans="1:14">
      <c r="A49" s="24">
        <v>47</v>
      </c>
      <c r="B49" s="34">
        <f>Stock_Dump!M50</f>
        <v>2280</v>
      </c>
      <c r="C49" s="24">
        <f>VLOOKUP(A49,Stock_Dump!$A$4:$G$2003,7,0)</f>
        <v>3.55</v>
      </c>
      <c r="D49" s="24">
        <f>VLOOKUP(A49,Stock_Dump!$A$4:$H$2003,8,0)</f>
        <v>-0.75</v>
      </c>
      <c r="E49" s="24">
        <f>VLOOKUP(A49,Stock_Dump!$A$4:$D$2003,4,0)</f>
        <v>-7</v>
      </c>
      <c r="F49" s="24">
        <f>VLOOKUP(A49,Stock_Dump!$A$4:$C$2003,3,0)</f>
        <v>213</v>
      </c>
      <c r="G49" s="24">
        <f>VLOOKUP(A49,Stock_Dump!$A$4:$E$2003,5,0)</f>
        <v>29</v>
      </c>
      <c r="H49" s="24">
        <f>VLOOKUP(A49,Stock_Dump!$A$4:$F$2003,6,0)</f>
        <v>40.79</v>
      </c>
      <c r="I49" s="24" t="str">
        <f>VLOOKUP(A49,Stock_Dump!$A$4:$S$2003,19,0)</f>
        <v>-</v>
      </c>
      <c r="J49" s="24" t="str">
        <f>VLOOKUP(A49,Stock_Dump!$A$4:$R$2003,18,0)</f>
        <v>-</v>
      </c>
      <c r="K49" s="24" t="str">
        <f>VLOOKUP(A49,Stock_Dump!$A$4:$V$2003,22,0)</f>
        <v>-</v>
      </c>
      <c r="L49" s="24" t="str">
        <f>VLOOKUP(A49,Stock_Dump!$A$4:$W$2003,23,0)</f>
        <v>-</v>
      </c>
      <c r="M49" s="24" t="str">
        <f>VLOOKUP(A49,Stock_Dump!$A$4:$U$2003,21,0)</f>
        <v>-</v>
      </c>
      <c r="N49" s="24" t="str">
        <f>VLOOKUP(A49,Stock_Dump!$A$4:$T$2003,20,0)</f>
        <v>-</v>
      </c>
    </row>
    <row r="50" spans="1:14">
      <c r="A50" s="24">
        <v>48</v>
      </c>
      <c r="B50" s="34">
        <f>Stock_Dump!M51</f>
        <v>2300</v>
      </c>
      <c r="C50" s="24">
        <f>VLOOKUP(A50,Stock_Dump!$A$4:$G$2003,7,0)</f>
        <v>3.2</v>
      </c>
      <c r="D50" s="24">
        <f>VLOOKUP(A50,Stock_Dump!$A$4:$H$2003,8,0)</f>
        <v>-0.3</v>
      </c>
      <c r="E50" s="24">
        <f>VLOOKUP(A50,Stock_Dump!$A$4:$D$2003,4,0)</f>
        <v>233</v>
      </c>
      <c r="F50" s="24">
        <f>VLOOKUP(A50,Stock_Dump!$A$4:$C$2003,3,0)</f>
        <v>3594</v>
      </c>
      <c r="G50" s="24">
        <f>VLOOKUP(A50,Stock_Dump!$A$4:$E$2003,5,0)</f>
        <v>986</v>
      </c>
      <c r="H50" s="24">
        <f>VLOOKUP(A50,Stock_Dump!$A$4:$F$2003,6,0)</f>
        <v>41.09</v>
      </c>
      <c r="I50" s="24">
        <f>VLOOKUP(A50,Stock_Dump!$A$4:$S$2003,19,0)</f>
        <v>360</v>
      </c>
      <c r="J50" s="24">
        <f>VLOOKUP(A50,Stock_Dump!$A$4:$R$2003,18,0)</f>
        <v>-3.7</v>
      </c>
      <c r="K50" s="24">
        <f>VLOOKUP(A50,Stock_Dump!$A$4:$V$2003,22,0)</f>
        <v>-1</v>
      </c>
      <c r="L50" s="24">
        <f>VLOOKUP(A50,Stock_Dump!$A$4:$W$2003,23,0)</f>
        <v>235</v>
      </c>
      <c r="M50" s="24">
        <f>VLOOKUP(A50,Stock_Dump!$A$4:$U$2003,21,0)</f>
        <v>5</v>
      </c>
      <c r="N50" s="24" t="str">
        <f>VLOOKUP(A50,Stock_Dump!$A$4:$T$2003,20,0)</f>
        <v>-</v>
      </c>
    </row>
    <row r="51" spans="1:14">
      <c r="A51" s="24">
        <v>49</v>
      </c>
      <c r="B51" s="34">
        <f>Stock_Dump!M52</f>
        <v>2320</v>
      </c>
      <c r="C51" s="24">
        <f>VLOOKUP(A51,Stock_Dump!$A$4:$G$2003,7,0)</f>
        <v>2.85</v>
      </c>
      <c r="D51" s="24">
        <f>VLOOKUP(A51,Stock_Dump!$A$4:$H$2003,8,0)</f>
        <v>0.1</v>
      </c>
      <c r="E51" s="24">
        <f>VLOOKUP(A51,Stock_Dump!$A$4:$D$2003,4,0)</f>
        <v>-3</v>
      </c>
      <c r="F51" s="24">
        <f>VLOOKUP(A51,Stock_Dump!$A$4:$C$2003,3,0)</f>
        <v>94</v>
      </c>
      <c r="G51" s="24">
        <f>VLOOKUP(A51,Stock_Dump!$A$4:$E$2003,5,0)</f>
        <v>16</v>
      </c>
      <c r="H51" s="24">
        <f>VLOOKUP(A51,Stock_Dump!$A$4:$F$2003,6,0)</f>
        <v>42.22</v>
      </c>
      <c r="I51" s="24" t="str">
        <f>VLOOKUP(A51,Stock_Dump!$A$4:$S$2003,19,0)</f>
        <v>-</v>
      </c>
      <c r="J51" s="24" t="str">
        <f>VLOOKUP(A51,Stock_Dump!$A$4:$R$2003,18,0)</f>
        <v>-</v>
      </c>
      <c r="K51" s="24" t="str">
        <f>VLOOKUP(A51,Stock_Dump!$A$4:$V$2003,22,0)</f>
        <v>-</v>
      </c>
      <c r="L51" s="24" t="str">
        <f>VLOOKUP(A51,Stock_Dump!$A$4:$W$2003,23,0)</f>
        <v>-</v>
      </c>
      <c r="M51" s="24" t="str">
        <f>VLOOKUP(A51,Stock_Dump!$A$4:$U$2003,21,0)</f>
        <v>-</v>
      </c>
      <c r="N51" s="24" t="str">
        <f>VLOOKUP(A51,Stock_Dump!$A$4:$T$2003,20,0)</f>
        <v>-</v>
      </c>
    </row>
    <row r="52" spans="1:14">
      <c r="A52" s="24">
        <v>50</v>
      </c>
      <c r="B52" s="34">
        <f>Stock_Dump!M53</f>
        <v>2340</v>
      </c>
      <c r="C52" s="24">
        <f>VLOOKUP(A52,Stock_Dump!$A$4:$G$2003,7,0)</f>
        <v>2.8</v>
      </c>
      <c r="D52" s="24">
        <f>VLOOKUP(A52,Stock_Dump!$A$4:$H$2003,8,0)</f>
        <v>0.1</v>
      </c>
      <c r="E52" s="24">
        <f>VLOOKUP(A52,Stock_Dump!$A$4:$D$2003,4,0)</f>
        <v>-7</v>
      </c>
      <c r="F52" s="24">
        <f>VLOOKUP(A52,Stock_Dump!$A$4:$C$2003,3,0)</f>
        <v>113</v>
      </c>
      <c r="G52" s="24">
        <f>VLOOKUP(A52,Stock_Dump!$A$4:$E$2003,5,0)</f>
        <v>10</v>
      </c>
      <c r="H52" s="24">
        <f>VLOOKUP(A52,Stock_Dump!$A$4:$F$2003,6,0)</f>
        <v>43.84</v>
      </c>
      <c r="I52" s="24" t="str">
        <f>VLOOKUP(A52,Stock_Dump!$A$4:$S$2003,19,0)</f>
        <v>-</v>
      </c>
      <c r="J52" s="24" t="str">
        <f>VLOOKUP(A52,Stock_Dump!$A$4:$R$2003,18,0)</f>
        <v>-</v>
      </c>
      <c r="K52" s="24" t="str">
        <f>VLOOKUP(A52,Stock_Dump!$A$4:$V$2003,22,0)</f>
        <v>-</v>
      </c>
      <c r="L52" s="24" t="str">
        <f>VLOOKUP(A52,Stock_Dump!$A$4:$W$2003,23,0)</f>
        <v>-</v>
      </c>
      <c r="M52" s="24" t="str">
        <f>VLOOKUP(A52,Stock_Dump!$A$4:$U$2003,21,0)</f>
        <v>-</v>
      </c>
      <c r="N52" s="24" t="str">
        <f>VLOOKUP(A52,Stock_Dump!$A$4:$T$2003,20,0)</f>
        <v>-</v>
      </c>
    </row>
    <row r="53" spans="1:14">
      <c r="A53" s="24">
        <v>51</v>
      </c>
      <c r="B53" s="34">
        <f>Stock_Dump!M54</f>
        <v>2360</v>
      </c>
      <c r="C53" s="24">
        <f>VLOOKUP(A53,Stock_Dump!$A$4:$G$2003,7,0)</f>
        <v>2.4500000000000002</v>
      </c>
      <c r="D53" s="24">
        <f>VLOOKUP(A53,Stock_Dump!$A$4:$H$2003,8,0)</f>
        <v>0.1</v>
      </c>
      <c r="E53" s="24">
        <f>VLOOKUP(A53,Stock_Dump!$A$4:$D$2003,4,0)</f>
        <v>-5</v>
      </c>
      <c r="F53" s="24">
        <f>VLOOKUP(A53,Stock_Dump!$A$4:$C$2003,3,0)</f>
        <v>133</v>
      </c>
      <c r="G53" s="24">
        <f>VLOOKUP(A53,Stock_Dump!$A$4:$E$2003,5,0)</f>
        <v>13</v>
      </c>
      <c r="H53" s="24">
        <f>VLOOKUP(A53,Stock_Dump!$A$4:$F$2003,6,0)</f>
        <v>44.4</v>
      </c>
      <c r="I53" s="24">
        <f>VLOOKUP(A53,Stock_Dump!$A$4:$S$2003,19,0)</f>
        <v>353</v>
      </c>
      <c r="J53" s="24" t="str">
        <f>VLOOKUP(A53,Stock_Dump!$A$4:$R$2003,18,0)</f>
        <v>-</v>
      </c>
      <c r="K53" s="24" t="str">
        <f>VLOOKUP(A53,Stock_Dump!$A$4:$V$2003,22,0)</f>
        <v>-</v>
      </c>
      <c r="L53" s="24">
        <f>VLOOKUP(A53,Stock_Dump!$A$4:$W$2003,23,0)</f>
        <v>10</v>
      </c>
      <c r="M53" s="24" t="str">
        <f>VLOOKUP(A53,Stock_Dump!$A$4:$U$2003,21,0)</f>
        <v>-</v>
      </c>
      <c r="N53" s="24" t="str">
        <f>VLOOKUP(A53,Stock_Dump!$A$4:$T$2003,20,0)</f>
        <v>-</v>
      </c>
    </row>
    <row r="54" spans="1:14">
      <c r="A54" s="24">
        <v>52</v>
      </c>
      <c r="B54" s="34">
        <f>Stock_Dump!M55</f>
        <v>2380</v>
      </c>
      <c r="C54" s="24" t="str">
        <f>VLOOKUP(A54,Stock_Dump!$A$4:$G$2003,7,0)</f>
        <v>-</v>
      </c>
      <c r="D54" s="24" t="str">
        <f>VLOOKUP(A54,Stock_Dump!$A$4:$H$2003,8,0)</f>
        <v>-</v>
      </c>
      <c r="E54" s="24" t="str">
        <f>VLOOKUP(A54,Stock_Dump!$A$4:$D$2003,4,0)</f>
        <v>-</v>
      </c>
      <c r="F54" s="24" t="str">
        <f>VLOOKUP(A54,Stock_Dump!$A$4:$C$2003,3,0)</f>
        <v>-</v>
      </c>
      <c r="G54" s="24" t="str">
        <f>VLOOKUP(A54,Stock_Dump!$A$4:$E$2003,5,0)</f>
        <v>-</v>
      </c>
      <c r="H54" s="24" t="str">
        <f>VLOOKUP(A54,Stock_Dump!$A$4:$F$2003,6,0)</f>
        <v>-</v>
      </c>
      <c r="I54" s="24" t="str">
        <f>VLOOKUP(A54,Stock_Dump!$A$4:$S$2003,19,0)</f>
        <v>-</v>
      </c>
      <c r="J54" s="24" t="str">
        <f>VLOOKUP(A54,Stock_Dump!$A$4:$R$2003,18,0)</f>
        <v>-</v>
      </c>
      <c r="K54" s="24" t="str">
        <f>VLOOKUP(A54,Stock_Dump!$A$4:$V$2003,22,0)</f>
        <v>-</v>
      </c>
      <c r="L54" s="24" t="str">
        <f>VLOOKUP(A54,Stock_Dump!$A$4:$W$2003,23,0)</f>
        <v>-</v>
      </c>
      <c r="M54" s="24" t="str">
        <f>VLOOKUP(A54,Stock_Dump!$A$4:$U$2003,21,0)</f>
        <v>-</v>
      </c>
      <c r="N54" s="24" t="str">
        <f>VLOOKUP(A54,Stock_Dump!$A$4:$T$2003,20,0)</f>
        <v>-</v>
      </c>
    </row>
    <row r="55" spans="1:14">
      <c r="A55" s="24">
        <v>53</v>
      </c>
      <c r="B55" s="34">
        <f>Stock_Dump!M56</f>
        <v>2400</v>
      </c>
      <c r="C55" s="24">
        <f>VLOOKUP(A55,Stock_Dump!$A$4:$G$2003,7,0)</f>
        <v>2.1</v>
      </c>
      <c r="D55" s="24">
        <f>VLOOKUP(A55,Stock_Dump!$A$4:$H$2003,8,0)</f>
        <v>-0.2</v>
      </c>
      <c r="E55" s="24">
        <f>VLOOKUP(A55,Stock_Dump!$A$4:$D$2003,4,0)</f>
        <v>-22</v>
      </c>
      <c r="F55" s="24">
        <f>VLOOKUP(A55,Stock_Dump!$A$4:$C$2003,3,0)</f>
        <v>2973</v>
      </c>
      <c r="G55" s="24">
        <f>VLOOKUP(A55,Stock_Dump!$A$4:$E$2003,5,0)</f>
        <v>413</v>
      </c>
      <c r="H55" s="24">
        <f>VLOOKUP(A55,Stock_Dump!$A$4:$F$2003,6,0)</f>
        <v>46.46</v>
      </c>
      <c r="I55" s="24">
        <f>VLOOKUP(A55,Stock_Dump!$A$4:$S$2003,19,0)</f>
        <v>460.6</v>
      </c>
      <c r="J55" s="24" t="str">
        <f>VLOOKUP(A55,Stock_Dump!$A$4:$R$2003,18,0)</f>
        <v>-</v>
      </c>
      <c r="K55" s="24" t="str">
        <f>VLOOKUP(A55,Stock_Dump!$A$4:$V$2003,22,0)</f>
        <v>-</v>
      </c>
      <c r="L55" s="24">
        <f>VLOOKUP(A55,Stock_Dump!$A$4:$W$2003,23,0)</f>
        <v>109</v>
      </c>
      <c r="M55" s="24" t="str">
        <f>VLOOKUP(A55,Stock_Dump!$A$4:$U$2003,21,0)</f>
        <v>-</v>
      </c>
      <c r="N55" s="24" t="str">
        <f>VLOOKUP(A55,Stock_Dump!$A$4:$T$2003,20,0)</f>
        <v>-</v>
      </c>
    </row>
    <row r="56" spans="1:14">
      <c r="A56" s="24">
        <v>54</v>
      </c>
      <c r="B56" s="34">
        <f>Stock_Dump!M57</f>
        <v>2420</v>
      </c>
      <c r="C56" s="24">
        <f>VLOOKUP(A56,Stock_Dump!$A$4:$G$2003,7,0)</f>
        <v>2.5</v>
      </c>
      <c r="D56" s="24">
        <f>VLOOKUP(A56,Stock_Dump!$A$4:$H$2003,8,0)</f>
        <v>0.35</v>
      </c>
      <c r="E56" s="24">
        <f>VLOOKUP(A56,Stock_Dump!$A$4:$D$2003,4,0)</f>
        <v>1</v>
      </c>
      <c r="F56" s="24">
        <f>VLOOKUP(A56,Stock_Dump!$A$4:$C$2003,3,0)</f>
        <v>40</v>
      </c>
      <c r="G56" s="24">
        <f>VLOOKUP(A56,Stock_Dump!$A$4:$E$2003,5,0)</f>
        <v>3</v>
      </c>
      <c r="H56" s="24">
        <f>VLOOKUP(A56,Stock_Dump!$A$4:$F$2003,6,0)</f>
        <v>49.13</v>
      </c>
      <c r="I56" s="24">
        <f>VLOOKUP(A56,Stock_Dump!$A$4:$S$2003,19,0)</f>
        <v>475</v>
      </c>
      <c r="J56" s="24" t="str">
        <f>VLOOKUP(A56,Stock_Dump!$A$4:$R$2003,18,0)</f>
        <v>-</v>
      </c>
      <c r="K56" s="24" t="str">
        <f>VLOOKUP(A56,Stock_Dump!$A$4:$V$2003,22,0)</f>
        <v>-</v>
      </c>
      <c r="L56" s="24">
        <f>VLOOKUP(A56,Stock_Dump!$A$4:$W$2003,23,0)</f>
        <v>2</v>
      </c>
      <c r="M56" s="24" t="str">
        <f>VLOOKUP(A56,Stock_Dump!$A$4:$U$2003,21,0)</f>
        <v>-</v>
      </c>
      <c r="N56" s="24" t="str">
        <f>VLOOKUP(A56,Stock_Dump!$A$4:$T$2003,20,0)</f>
        <v>-</v>
      </c>
    </row>
    <row r="57" spans="1:14">
      <c r="A57" s="24">
        <v>55</v>
      </c>
      <c r="B57" s="34">
        <f>Stock_Dump!M58</f>
        <v>2440</v>
      </c>
      <c r="C57" s="24">
        <f>VLOOKUP(A57,Stock_Dump!$A$4:$G$2003,7,0)</f>
        <v>2.95</v>
      </c>
      <c r="D57" s="24">
        <f>VLOOKUP(A57,Stock_Dump!$A$4:$H$2003,8,0)</f>
        <v>1.35</v>
      </c>
      <c r="E57" s="24" t="str">
        <f>VLOOKUP(A57,Stock_Dump!$A$4:$D$2003,4,0)</f>
        <v>-</v>
      </c>
      <c r="F57" s="24">
        <f>VLOOKUP(A57,Stock_Dump!$A$4:$C$2003,3,0)</f>
        <v>7</v>
      </c>
      <c r="G57" s="24">
        <f>VLOOKUP(A57,Stock_Dump!$A$4:$E$2003,5,0)</f>
        <v>1</v>
      </c>
      <c r="H57" s="24">
        <f>VLOOKUP(A57,Stock_Dump!$A$4:$F$2003,6,0)</f>
        <v>52.02</v>
      </c>
      <c r="I57" s="24" t="str">
        <f>VLOOKUP(A57,Stock_Dump!$A$4:$S$2003,19,0)</f>
        <v>-</v>
      </c>
      <c r="J57" s="24" t="str">
        <f>VLOOKUP(A57,Stock_Dump!$A$4:$R$2003,18,0)</f>
        <v>-</v>
      </c>
      <c r="K57" s="24" t="str">
        <f>VLOOKUP(A57,Stock_Dump!$A$4:$V$2003,22,0)</f>
        <v>-</v>
      </c>
      <c r="L57" s="24" t="str">
        <f>VLOOKUP(A57,Stock_Dump!$A$4:$W$2003,23,0)</f>
        <v>-</v>
      </c>
      <c r="M57" s="24" t="str">
        <f>VLOOKUP(A57,Stock_Dump!$A$4:$U$2003,21,0)</f>
        <v>-</v>
      </c>
      <c r="N57" s="24" t="str">
        <f>VLOOKUP(A57,Stock_Dump!$A$4:$T$2003,20,0)</f>
        <v>-</v>
      </c>
    </row>
    <row r="58" spans="1:14">
      <c r="A58" s="24">
        <v>56</v>
      </c>
      <c r="B58" s="34">
        <f>Stock_Dump!M59</f>
        <v>2460</v>
      </c>
      <c r="C58" s="24" t="str">
        <f>VLOOKUP(A58,Stock_Dump!$A$4:$G$2003,7,0)</f>
        <v>-</v>
      </c>
      <c r="D58" s="24" t="str">
        <f>VLOOKUP(A58,Stock_Dump!$A$4:$H$2003,8,0)</f>
        <v>-</v>
      </c>
      <c r="E58" s="24" t="str">
        <f>VLOOKUP(A58,Stock_Dump!$A$4:$D$2003,4,0)</f>
        <v>-</v>
      </c>
      <c r="F58" s="24" t="str">
        <f>VLOOKUP(A58,Stock_Dump!$A$4:$C$2003,3,0)</f>
        <v>-</v>
      </c>
      <c r="G58" s="24" t="str">
        <f>VLOOKUP(A58,Stock_Dump!$A$4:$E$2003,5,0)</f>
        <v>-</v>
      </c>
      <c r="H58" s="24" t="str">
        <f>VLOOKUP(A58,Stock_Dump!$A$4:$F$2003,6,0)</f>
        <v>-</v>
      </c>
      <c r="I58" s="24" t="str">
        <f>VLOOKUP(A58,Stock_Dump!$A$4:$S$2003,19,0)</f>
        <v>-</v>
      </c>
      <c r="J58" s="24" t="str">
        <f>VLOOKUP(A58,Stock_Dump!$A$4:$R$2003,18,0)</f>
        <v>-</v>
      </c>
      <c r="K58" s="24" t="str">
        <f>VLOOKUP(A58,Stock_Dump!$A$4:$V$2003,22,0)</f>
        <v>-</v>
      </c>
      <c r="L58" s="24" t="str">
        <f>VLOOKUP(A58,Stock_Dump!$A$4:$W$2003,23,0)</f>
        <v>-</v>
      </c>
      <c r="M58" s="24" t="str">
        <f>VLOOKUP(A58,Stock_Dump!$A$4:$U$2003,21,0)</f>
        <v>-</v>
      </c>
      <c r="N58" s="24" t="str">
        <f>VLOOKUP(A58,Stock_Dump!$A$4:$T$2003,20,0)</f>
        <v>-</v>
      </c>
    </row>
    <row r="59" spans="1:14">
      <c r="A59" s="24">
        <v>57</v>
      </c>
      <c r="B59" s="34">
        <f>Stock_Dump!M60</f>
        <v>2480</v>
      </c>
      <c r="C59" s="24" t="str">
        <f>VLOOKUP(A59,Stock_Dump!$A$4:$G$2003,7,0)</f>
        <v>-</v>
      </c>
      <c r="D59" s="24" t="str">
        <f>VLOOKUP(A59,Stock_Dump!$A$4:$H$2003,8,0)</f>
        <v>-</v>
      </c>
      <c r="E59" s="24" t="str">
        <f>VLOOKUP(A59,Stock_Dump!$A$4:$D$2003,4,0)</f>
        <v>-</v>
      </c>
      <c r="F59" s="24" t="str">
        <f>VLOOKUP(A59,Stock_Dump!$A$4:$C$2003,3,0)</f>
        <v>-</v>
      </c>
      <c r="G59" s="24" t="str">
        <f>VLOOKUP(A59,Stock_Dump!$A$4:$E$2003,5,0)</f>
        <v>-</v>
      </c>
      <c r="H59" s="24" t="str">
        <f>VLOOKUP(A59,Stock_Dump!$A$4:$F$2003,6,0)</f>
        <v>-</v>
      </c>
      <c r="I59" s="24" t="str">
        <f>VLOOKUP(A59,Stock_Dump!$A$4:$S$2003,19,0)</f>
        <v>-</v>
      </c>
      <c r="J59" s="24" t="str">
        <f>VLOOKUP(A59,Stock_Dump!$A$4:$R$2003,18,0)</f>
        <v>-</v>
      </c>
      <c r="K59" s="24" t="str">
        <f>VLOOKUP(A59,Stock_Dump!$A$4:$V$2003,22,0)</f>
        <v>-</v>
      </c>
      <c r="L59" s="24" t="str">
        <f>VLOOKUP(A59,Stock_Dump!$A$4:$W$2003,23,0)</f>
        <v>-</v>
      </c>
      <c r="M59" s="24" t="str">
        <f>VLOOKUP(A59,Stock_Dump!$A$4:$U$2003,21,0)</f>
        <v>-</v>
      </c>
      <c r="N59" s="24" t="str">
        <f>VLOOKUP(A59,Stock_Dump!$A$4:$T$2003,20,0)</f>
        <v>-</v>
      </c>
    </row>
    <row r="60" spans="1:14">
      <c r="A60" s="24">
        <v>58</v>
      </c>
      <c r="B60" s="34">
        <f>Stock_Dump!M61</f>
        <v>2500</v>
      </c>
      <c r="C60" s="24">
        <f>VLOOKUP(A60,Stock_Dump!$A$4:$G$2003,7,0)</f>
        <v>1.9</v>
      </c>
      <c r="D60" s="24">
        <f>VLOOKUP(A60,Stock_Dump!$A$4:$H$2003,8,0)</f>
        <v>0.05</v>
      </c>
      <c r="E60" s="24">
        <f>VLOOKUP(A60,Stock_Dump!$A$4:$D$2003,4,0)</f>
        <v>256</v>
      </c>
      <c r="F60" s="24">
        <f>VLOOKUP(A60,Stock_Dump!$A$4:$C$2003,3,0)</f>
        <v>1617</v>
      </c>
      <c r="G60" s="24">
        <f>VLOOKUP(A60,Stock_Dump!$A$4:$E$2003,5,0)</f>
        <v>967</v>
      </c>
      <c r="H60" s="24">
        <f>VLOOKUP(A60,Stock_Dump!$A$4:$F$2003,6,0)</f>
        <v>53.26</v>
      </c>
      <c r="I60" s="24">
        <f>VLOOKUP(A60,Stock_Dump!$A$4:$S$2003,19,0)</f>
        <v>461</v>
      </c>
      <c r="J60" s="24" t="str">
        <f>VLOOKUP(A60,Stock_Dump!$A$4:$R$2003,18,0)</f>
        <v>-</v>
      </c>
      <c r="K60" s="24" t="str">
        <f>VLOOKUP(A60,Stock_Dump!$A$4:$V$2003,22,0)</f>
        <v>-</v>
      </c>
      <c r="L60" s="24">
        <f>VLOOKUP(A60,Stock_Dump!$A$4:$W$2003,23,0)</f>
        <v>14</v>
      </c>
      <c r="M60" s="24" t="str">
        <f>VLOOKUP(A60,Stock_Dump!$A$4:$U$2003,21,0)</f>
        <v>-</v>
      </c>
      <c r="N60" s="24" t="str">
        <f>VLOOKUP(A60,Stock_Dump!$A$4:$T$2003,20,0)</f>
        <v>-</v>
      </c>
    </row>
    <row r="61" spans="1:14">
      <c r="A61" s="24">
        <v>59</v>
      </c>
      <c r="B61" s="34">
        <f>Stock_Dump!M62</f>
        <v>2520</v>
      </c>
      <c r="C61" s="24" t="str">
        <f>VLOOKUP(A61,Stock_Dump!$A$4:$G$2003,7,0)</f>
        <v>-</v>
      </c>
      <c r="D61" s="24" t="str">
        <f>VLOOKUP(A61,Stock_Dump!$A$4:$H$2003,8,0)</f>
        <v>-</v>
      </c>
      <c r="E61" s="24" t="str">
        <f>VLOOKUP(A61,Stock_Dump!$A$4:$D$2003,4,0)</f>
        <v>-</v>
      </c>
      <c r="F61" s="24" t="str">
        <f>VLOOKUP(A61,Stock_Dump!$A$4:$C$2003,3,0)</f>
        <v>-</v>
      </c>
      <c r="G61" s="24" t="str">
        <f>VLOOKUP(A61,Stock_Dump!$A$4:$E$2003,5,0)</f>
        <v>-</v>
      </c>
      <c r="H61" s="24" t="str">
        <f>VLOOKUP(A61,Stock_Dump!$A$4:$F$2003,6,0)</f>
        <v>-</v>
      </c>
      <c r="I61" s="24" t="str">
        <f>VLOOKUP(A61,Stock_Dump!$A$4:$S$2003,19,0)</f>
        <v>-</v>
      </c>
      <c r="J61" s="24" t="str">
        <f>VLOOKUP(A61,Stock_Dump!$A$4:$R$2003,18,0)</f>
        <v>-</v>
      </c>
      <c r="K61" s="24" t="str">
        <f>VLOOKUP(A61,Stock_Dump!$A$4:$V$2003,22,0)</f>
        <v>-</v>
      </c>
      <c r="L61" s="24" t="str">
        <f>VLOOKUP(A61,Stock_Dump!$A$4:$W$2003,23,0)</f>
        <v>-</v>
      </c>
      <c r="M61" s="24" t="str">
        <f>VLOOKUP(A61,Stock_Dump!$A$4:$U$2003,21,0)</f>
        <v>-</v>
      </c>
      <c r="N61" s="24" t="str">
        <f>VLOOKUP(A61,Stock_Dump!$A$4:$T$2003,20,0)</f>
        <v>-</v>
      </c>
    </row>
    <row r="62" spans="1:14">
      <c r="A62" s="24">
        <v>60</v>
      </c>
      <c r="B62" s="34">
        <f>Stock_Dump!M63</f>
        <v>2540</v>
      </c>
      <c r="C62" s="24" t="str">
        <f>VLOOKUP(A62,Stock_Dump!$A$4:$G$2003,7,0)</f>
        <v>-</v>
      </c>
      <c r="D62" s="24" t="str">
        <f>VLOOKUP(A62,Stock_Dump!$A$4:$H$2003,8,0)</f>
        <v>-</v>
      </c>
      <c r="E62" s="24" t="str">
        <f>VLOOKUP(A62,Stock_Dump!$A$4:$D$2003,4,0)</f>
        <v>-</v>
      </c>
      <c r="F62" s="24" t="str">
        <f>VLOOKUP(A62,Stock_Dump!$A$4:$C$2003,3,0)</f>
        <v>-</v>
      </c>
      <c r="G62" s="24" t="str">
        <f>VLOOKUP(A62,Stock_Dump!$A$4:$E$2003,5,0)</f>
        <v>-</v>
      </c>
      <c r="H62" s="24" t="str">
        <f>VLOOKUP(A62,Stock_Dump!$A$4:$F$2003,6,0)</f>
        <v>-</v>
      </c>
      <c r="I62" s="24" t="str">
        <f>VLOOKUP(A62,Stock_Dump!$A$4:$S$2003,19,0)</f>
        <v>-</v>
      </c>
      <c r="J62" s="24" t="str">
        <f>VLOOKUP(A62,Stock_Dump!$A$4:$R$2003,18,0)</f>
        <v>-</v>
      </c>
      <c r="K62" s="24" t="str">
        <f>VLOOKUP(A62,Stock_Dump!$A$4:$V$2003,22,0)</f>
        <v>-</v>
      </c>
      <c r="L62" s="24" t="str">
        <f>VLOOKUP(A62,Stock_Dump!$A$4:$W$2003,23,0)</f>
        <v>-</v>
      </c>
      <c r="M62" s="24" t="str">
        <f>VLOOKUP(A62,Stock_Dump!$A$4:$U$2003,21,0)</f>
        <v>-</v>
      </c>
      <c r="N62" s="24" t="str">
        <f>VLOOKUP(A62,Stock_Dump!$A$4:$T$2003,20,0)</f>
        <v>-</v>
      </c>
    </row>
    <row r="63" spans="1:14">
      <c r="A63" s="24">
        <v>61</v>
      </c>
      <c r="B63" s="34">
        <f>Stock_Dump!M64</f>
        <v>2560</v>
      </c>
      <c r="C63" s="24" t="str">
        <f>VLOOKUP(A63,Stock_Dump!$A$4:$G$2003,7,0)</f>
        <v>-</v>
      </c>
      <c r="D63" s="24" t="str">
        <f>VLOOKUP(A63,Stock_Dump!$A$4:$H$2003,8,0)</f>
        <v>-</v>
      </c>
      <c r="E63" s="24" t="str">
        <f>VLOOKUP(A63,Stock_Dump!$A$4:$D$2003,4,0)</f>
        <v>-</v>
      </c>
      <c r="F63" s="24" t="str">
        <f>VLOOKUP(A63,Stock_Dump!$A$4:$C$2003,3,0)</f>
        <v>-</v>
      </c>
      <c r="G63" s="24" t="str">
        <f>VLOOKUP(A63,Stock_Dump!$A$4:$E$2003,5,0)</f>
        <v>-</v>
      </c>
      <c r="H63" s="24" t="str">
        <f>VLOOKUP(A63,Stock_Dump!$A$4:$F$2003,6,0)</f>
        <v>-</v>
      </c>
      <c r="I63" s="24" t="str">
        <f>VLOOKUP(A63,Stock_Dump!$A$4:$S$2003,19,0)</f>
        <v>-</v>
      </c>
      <c r="J63" s="24" t="str">
        <f>VLOOKUP(A63,Stock_Dump!$A$4:$R$2003,18,0)</f>
        <v>-</v>
      </c>
      <c r="K63" s="24" t="str">
        <f>VLOOKUP(A63,Stock_Dump!$A$4:$V$2003,22,0)</f>
        <v>-</v>
      </c>
      <c r="L63" s="24" t="str">
        <f>VLOOKUP(A63,Stock_Dump!$A$4:$W$2003,23,0)</f>
        <v>-</v>
      </c>
      <c r="M63" s="24" t="str">
        <f>VLOOKUP(A63,Stock_Dump!$A$4:$U$2003,21,0)</f>
        <v>-</v>
      </c>
      <c r="N63" s="24" t="str">
        <f>VLOOKUP(A63,Stock_Dump!$A$4:$T$2003,20,0)</f>
        <v>-</v>
      </c>
    </row>
    <row r="64" spans="1:14">
      <c r="A64" s="24">
        <v>62</v>
      </c>
      <c r="B64" s="34">
        <f>Stock_Dump!M65</f>
        <v>2580</v>
      </c>
      <c r="C64" s="24" t="str">
        <f>VLOOKUP(A64,Stock_Dump!$A$4:$G$2003,7,0)</f>
        <v>-</v>
      </c>
      <c r="D64" s="24" t="str">
        <f>VLOOKUP(A64,Stock_Dump!$A$4:$H$2003,8,0)</f>
        <v>-</v>
      </c>
      <c r="E64" s="24" t="str">
        <f>VLOOKUP(A64,Stock_Dump!$A$4:$D$2003,4,0)</f>
        <v>-</v>
      </c>
      <c r="F64" s="24" t="str">
        <f>VLOOKUP(A64,Stock_Dump!$A$4:$C$2003,3,0)</f>
        <v>-</v>
      </c>
      <c r="G64" s="24" t="str">
        <f>VLOOKUP(A64,Stock_Dump!$A$4:$E$2003,5,0)</f>
        <v>-</v>
      </c>
      <c r="H64" s="24" t="str">
        <f>VLOOKUP(A64,Stock_Dump!$A$4:$F$2003,6,0)</f>
        <v>-</v>
      </c>
      <c r="I64" s="24" t="str">
        <f>VLOOKUP(A64,Stock_Dump!$A$4:$S$2003,19,0)</f>
        <v>-</v>
      </c>
      <c r="J64" s="24" t="str">
        <f>VLOOKUP(A64,Stock_Dump!$A$4:$R$2003,18,0)</f>
        <v>-</v>
      </c>
      <c r="K64" s="24" t="str">
        <f>VLOOKUP(A64,Stock_Dump!$A$4:$V$2003,22,0)</f>
        <v>-</v>
      </c>
      <c r="L64" s="24" t="str">
        <f>VLOOKUP(A64,Stock_Dump!$A$4:$W$2003,23,0)</f>
        <v>-</v>
      </c>
      <c r="M64" s="24" t="str">
        <f>VLOOKUP(A64,Stock_Dump!$A$4:$U$2003,21,0)</f>
        <v>-</v>
      </c>
      <c r="N64" s="24" t="str">
        <f>VLOOKUP(A64,Stock_Dump!$A$4:$T$2003,20,0)</f>
        <v>-</v>
      </c>
    </row>
    <row r="65" spans="1:14">
      <c r="A65" s="24">
        <v>63</v>
      </c>
      <c r="B65" s="34">
        <f>Stock_Dump!M66</f>
        <v>2600</v>
      </c>
      <c r="C65" s="24">
        <f>VLOOKUP(A65,Stock_Dump!$A$4:$G$2003,7,0)</f>
        <v>1.4</v>
      </c>
      <c r="D65" s="24">
        <f>VLOOKUP(A65,Stock_Dump!$A$4:$H$2003,8,0)</f>
        <v>0.1</v>
      </c>
      <c r="E65" s="24">
        <f>VLOOKUP(A65,Stock_Dump!$A$4:$D$2003,4,0)</f>
        <v>12</v>
      </c>
      <c r="F65" s="24">
        <f>VLOOKUP(A65,Stock_Dump!$A$4:$C$2003,3,0)</f>
        <v>512</v>
      </c>
      <c r="G65" s="24">
        <f>VLOOKUP(A65,Stock_Dump!$A$4:$E$2003,5,0)</f>
        <v>74</v>
      </c>
      <c r="H65" s="24">
        <f>VLOOKUP(A65,Stock_Dump!$A$4:$F$2003,6,0)</f>
        <v>56.82</v>
      </c>
      <c r="I65" s="24" t="str">
        <f>VLOOKUP(A65,Stock_Dump!$A$4:$S$2003,19,0)</f>
        <v>-</v>
      </c>
      <c r="J65" s="24" t="str">
        <f>VLOOKUP(A65,Stock_Dump!$A$4:$R$2003,18,0)</f>
        <v>-</v>
      </c>
      <c r="K65" s="24" t="str">
        <f>VLOOKUP(A65,Stock_Dump!$A$4:$V$2003,22,0)</f>
        <v>-</v>
      </c>
      <c r="L65" s="24" t="str">
        <f>VLOOKUP(A65,Stock_Dump!$A$4:$W$2003,23,0)</f>
        <v>-</v>
      </c>
      <c r="M65" s="24" t="str">
        <f>VLOOKUP(A65,Stock_Dump!$A$4:$U$2003,21,0)</f>
        <v>-</v>
      </c>
      <c r="N65" s="24" t="str">
        <f>VLOOKUP(A65,Stock_Dump!$A$4:$T$2003,20,0)</f>
        <v>-</v>
      </c>
    </row>
    <row r="66" spans="1:14">
      <c r="A66" s="24">
        <v>64</v>
      </c>
      <c r="B66" s="34">
        <f>Stock_Dump!M67</f>
        <v>2620</v>
      </c>
      <c r="C66" s="24" t="str">
        <f>VLOOKUP(A66,Stock_Dump!$A$4:$G$2003,7,0)</f>
        <v>-</v>
      </c>
      <c r="D66" s="24" t="str">
        <f>VLOOKUP(A66,Stock_Dump!$A$4:$H$2003,8,0)</f>
        <v>-</v>
      </c>
      <c r="E66" s="24" t="str">
        <f>VLOOKUP(A66,Stock_Dump!$A$4:$D$2003,4,0)</f>
        <v>-</v>
      </c>
      <c r="F66" s="24" t="str">
        <f>VLOOKUP(A66,Stock_Dump!$A$4:$C$2003,3,0)</f>
        <v>-</v>
      </c>
      <c r="G66" s="24" t="str">
        <f>VLOOKUP(A66,Stock_Dump!$A$4:$E$2003,5,0)</f>
        <v>-</v>
      </c>
      <c r="H66" s="24" t="str">
        <f>VLOOKUP(A66,Stock_Dump!$A$4:$F$2003,6,0)</f>
        <v>-</v>
      </c>
      <c r="I66" s="24" t="str">
        <f>VLOOKUP(A66,Stock_Dump!$A$4:$S$2003,19,0)</f>
        <v>-</v>
      </c>
      <c r="J66" s="24" t="str">
        <f>VLOOKUP(A66,Stock_Dump!$A$4:$R$2003,18,0)</f>
        <v>-</v>
      </c>
      <c r="K66" s="24" t="str">
        <f>VLOOKUP(A66,Stock_Dump!$A$4:$V$2003,22,0)</f>
        <v>-</v>
      </c>
      <c r="L66" s="24" t="str">
        <f>VLOOKUP(A66,Stock_Dump!$A$4:$W$2003,23,0)</f>
        <v>-</v>
      </c>
      <c r="M66" s="24" t="str">
        <f>VLOOKUP(A66,Stock_Dump!$A$4:$U$2003,21,0)</f>
        <v>-</v>
      </c>
      <c r="N66" s="24" t="str">
        <f>VLOOKUP(A66,Stock_Dump!$A$4:$T$2003,20,0)</f>
        <v>-</v>
      </c>
    </row>
    <row r="67" spans="1:14">
      <c r="A67" s="24">
        <v>65</v>
      </c>
      <c r="B67" s="34">
        <f>Stock_Dump!M68</f>
        <v>2640</v>
      </c>
      <c r="C67" s="24" t="str">
        <f>VLOOKUP(A67,Stock_Dump!$A$4:$G$2003,7,0)</f>
        <v>-</v>
      </c>
      <c r="D67" s="24" t="str">
        <f>VLOOKUP(A67,Stock_Dump!$A$4:$H$2003,8,0)</f>
        <v>-</v>
      </c>
      <c r="E67" s="24" t="str">
        <f>VLOOKUP(A67,Stock_Dump!$A$4:$D$2003,4,0)</f>
        <v>-</v>
      </c>
      <c r="F67" s="24" t="str">
        <f>VLOOKUP(A67,Stock_Dump!$A$4:$C$2003,3,0)</f>
        <v>-</v>
      </c>
      <c r="G67" s="24" t="str">
        <f>VLOOKUP(A67,Stock_Dump!$A$4:$E$2003,5,0)</f>
        <v>-</v>
      </c>
      <c r="H67" s="24" t="str">
        <f>VLOOKUP(A67,Stock_Dump!$A$4:$F$2003,6,0)</f>
        <v>-</v>
      </c>
      <c r="I67" s="24" t="str">
        <f>VLOOKUP(A67,Stock_Dump!$A$4:$S$2003,19,0)</f>
        <v>-</v>
      </c>
      <c r="J67" s="24" t="str">
        <f>VLOOKUP(A67,Stock_Dump!$A$4:$R$2003,18,0)</f>
        <v>-</v>
      </c>
      <c r="K67" s="24" t="str">
        <f>VLOOKUP(A67,Stock_Dump!$A$4:$V$2003,22,0)</f>
        <v>-</v>
      </c>
      <c r="L67" s="24" t="str">
        <f>VLOOKUP(A67,Stock_Dump!$A$4:$W$2003,23,0)</f>
        <v>-</v>
      </c>
      <c r="M67" s="24" t="str">
        <f>VLOOKUP(A67,Stock_Dump!$A$4:$U$2003,21,0)</f>
        <v>-</v>
      </c>
      <c r="N67" s="24" t="str">
        <f>VLOOKUP(A67,Stock_Dump!$A$4:$T$2003,20,0)</f>
        <v>-</v>
      </c>
    </row>
    <row r="68" spans="1:14">
      <c r="A68" s="24">
        <v>66</v>
      </c>
      <c r="B68" s="34">
        <f>Stock_Dump!M69</f>
        <v>2660</v>
      </c>
      <c r="C68" s="24" t="str">
        <f>VLOOKUP(A68,Stock_Dump!$A$4:$G$2003,7,0)</f>
        <v>-</v>
      </c>
      <c r="D68" s="24" t="str">
        <f>VLOOKUP(A68,Stock_Dump!$A$4:$H$2003,8,0)</f>
        <v>-</v>
      </c>
      <c r="E68" s="24" t="str">
        <f>VLOOKUP(A68,Stock_Dump!$A$4:$D$2003,4,0)</f>
        <v>-</v>
      </c>
      <c r="F68" s="24" t="str">
        <f>VLOOKUP(A68,Stock_Dump!$A$4:$C$2003,3,0)</f>
        <v>-</v>
      </c>
      <c r="G68" s="24" t="str">
        <f>VLOOKUP(A68,Stock_Dump!$A$4:$E$2003,5,0)</f>
        <v>-</v>
      </c>
      <c r="H68" s="24" t="str">
        <f>VLOOKUP(A68,Stock_Dump!$A$4:$F$2003,6,0)</f>
        <v>-</v>
      </c>
      <c r="I68" s="24" t="str">
        <f>VLOOKUP(A68,Stock_Dump!$A$4:$S$2003,19,0)</f>
        <v>-</v>
      </c>
      <c r="J68" s="24" t="str">
        <f>VLOOKUP(A68,Stock_Dump!$A$4:$R$2003,18,0)</f>
        <v>-</v>
      </c>
      <c r="K68" s="24" t="str">
        <f>VLOOKUP(A68,Stock_Dump!$A$4:$V$2003,22,0)</f>
        <v>-</v>
      </c>
      <c r="L68" s="24" t="str">
        <f>VLOOKUP(A68,Stock_Dump!$A$4:$W$2003,23,0)</f>
        <v>-</v>
      </c>
      <c r="M68" s="24" t="str">
        <f>VLOOKUP(A68,Stock_Dump!$A$4:$U$2003,21,0)</f>
        <v>-</v>
      </c>
      <c r="N68" s="24" t="str">
        <f>VLOOKUP(A68,Stock_Dump!$A$4:$T$2003,20,0)</f>
        <v>-</v>
      </c>
    </row>
    <row r="69" spans="1:14">
      <c r="A69" s="24">
        <v>67</v>
      </c>
      <c r="B69" s="34">
        <f>Stock_Dump!M70</f>
        <v>2680</v>
      </c>
      <c r="C69" s="24">
        <f>VLOOKUP(A69,Stock_Dump!$A$4:$G$2003,7,0)</f>
        <v>0.9</v>
      </c>
      <c r="D69" s="24">
        <f>VLOOKUP(A69,Stock_Dump!$A$4:$H$2003,8,0)</f>
        <v>0.2</v>
      </c>
      <c r="E69" s="24">
        <f>VLOOKUP(A69,Stock_Dump!$A$4:$D$2003,4,0)</f>
        <v>-5</v>
      </c>
      <c r="F69" s="24">
        <f>VLOOKUP(A69,Stock_Dump!$A$4:$C$2003,3,0)</f>
        <v>53</v>
      </c>
      <c r="G69" s="24">
        <f>VLOOKUP(A69,Stock_Dump!$A$4:$E$2003,5,0)</f>
        <v>10</v>
      </c>
      <c r="H69" s="24">
        <f>VLOOKUP(A69,Stock_Dump!$A$4:$F$2003,6,0)</f>
        <v>58.32</v>
      </c>
      <c r="I69" s="24">
        <f>VLOOKUP(A69,Stock_Dump!$A$4:$S$2003,19,0)</f>
        <v>640</v>
      </c>
      <c r="J69" s="24" t="str">
        <f>VLOOKUP(A69,Stock_Dump!$A$4:$R$2003,18,0)</f>
        <v>-</v>
      </c>
      <c r="K69" s="24" t="str">
        <f>VLOOKUP(A69,Stock_Dump!$A$4:$V$2003,22,0)</f>
        <v>-</v>
      </c>
      <c r="L69" s="24">
        <f>VLOOKUP(A69,Stock_Dump!$A$4:$W$2003,23,0)</f>
        <v>9</v>
      </c>
      <c r="M69" s="24" t="str">
        <f>VLOOKUP(A69,Stock_Dump!$A$4:$U$2003,21,0)</f>
        <v>-</v>
      </c>
      <c r="N69" s="24" t="str">
        <f>VLOOKUP(A69,Stock_Dump!$A$4:$T$2003,20,0)</f>
        <v>-</v>
      </c>
    </row>
    <row r="70" spans="1:14">
      <c r="A70" s="24">
        <v>68</v>
      </c>
      <c r="B70" s="34">
        <f>Stock_Dump!M71</f>
        <v>0</v>
      </c>
      <c r="C70" s="24">
        <f>VLOOKUP(A70,Stock_Dump!$A$4:$G$2003,7,0)</f>
        <v>0</v>
      </c>
      <c r="D70" s="24">
        <f>VLOOKUP(A70,Stock_Dump!$A$4:$H$2003,8,0)</f>
        <v>0</v>
      </c>
      <c r="E70" s="24">
        <f>VLOOKUP(A70,Stock_Dump!$A$4:$D$2003,4,0)</f>
        <v>0</v>
      </c>
      <c r="F70" s="24">
        <f>VLOOKUP(A70,Stock_Dump!$A$4:$C$2003,3,0)</f>
        <v>0</v>
      </c>
      <c r="G70" s="24">
        <f>VLOOKUP(A70,Stock_Dump!$A$4:$E$2003,5,0)</f>
        <v>0</v>
      </c>
      <c r="H70" s="24">
        <f>VLOOKUP(A70,Stock_Dump!$A$4:$F$2003,6,0)</f>
        <v>0</v>
      </c>
      <c r="I70" s="24">
        <f>VLOOKUP(A70,Stock_Dump!$A$4:$S$2003,19,0)</f>
        <v>0</v>
      </c>
      <c r="J70" s="24">
        <f>VLOOKUP(A70,Stock_Dump!$A$4:$R$2003,18,0)</f>
        <v>0</v>
      </c>
      <c r="K70" s="24">
        <f>VLOOKUP(A70,Stock_Dump!$A$4:$V$2003,22,0)</f>
        <v>0</v>
      </c>
      <c r="L70" s="24">
        <f>VLOOKUP(A70,Stock_Dump!$A$4:$W$2003,23,0)</f>
        <v>0</v>
      </c>
      <c r="M70" s="24">
        <f>VLOOKUP(A70,Stock_Dump!$A$4:$U$2003,21,0)</f>
        <v>0</v>
      </c>
      <c r="N70" s="24">
        <f>VLOOKUP(A70,Stock_Dump!$A$4:$T$2003,20,0)</f>
        <v>0</v>
      </c>
    </row>
    <row r="71" spans="1:14">
      <c r="A71" s="24">
        <v>69</v>
      </c>
      <c r="B71" s="34">
        <f>Stock_Dump!M72</f>
        <v>0</v>
      </c>
      <c r="C71" s="24">
        <f>VLOOKUP(A71,Stock_Dump!$A$4:$G$2003,7,0)</f>
        <v>0</v>
      </c>
      <c r="D71" s="24">
        <f>VLOOKUP(A71,Stock_Dump!$A$4:$H$2003,8,0)</f>
        <v>0</v>
      </c>
      <c r="E71" s="24">
        <f>VLOOKUP(A71,Stock_Dump!$A$4:$D$2003,4,0)</f>
        <v>0</v>
      </c>
      <c r="F71" s="24">
        <f>VLOOKUP(A71,Stock_Dump!$A$4:$C$2003,3,0)</f>
        <v>0</v>
      </c>
      <c r="G71" s="24">
        <f>VLOOKUP(A71,Stock_Dump!$A$4:$E$2003,5,0)</f>
        <v>0</v>
      </c>
      <c r="H71" s="24">
        <f>VLOOKUP(A71,Stock_Dump!$A$4:$F$2003,6,0)</f>
        <v>0</v>
      </c>
      <c r="I71" s="24">
        <f>VLOOKUP(A71,Stock_Dump!$A$4:$S$2003,19,0)</f>
        <v>0</v>
      </c>
      <c r="J71" s="24">
        <f>VLOOKUP(A71,Stock_Dump!$A$4:$R$2003,18,0)</f>
        <v>0</v>
      </c>
      <c r="K71" s="24">
        <f>VLOOKUP(A71,Stock_Dump!$A$4:$V$2003,22,0)</f>
        <v>0</v>
      </c>
      <c r="L71" s="24">
        <f>VLOOKUP(A71,Stock_Dump!$A$4:$W$2003,23,0)</f>
        <v>0</v>
      </c>
      <c r="M71" s="24">
        <f>VLOOKUP(A71,Stock_Dump!$A$4:$U$2003,21,0)</f>
        <v>0</v>
      </c>
      <c r="N71" s="24">
        <f>VLOOKUP(A71,Stock_Dump!$A$4:$T$2003,20,0)</f>
        <v>0</v>
      </c>
    </row>
    <row r="72" spans="1:14">
      <c r="A72" s="24">
        <v>70</v>
      </c>
      <c r="B72" s="34">
        <f>Stock_Dump!M73</f>
        <v>0</v>
      </c>
      <c r="C72" s="24">
        <f>VLOOKUP(A72,Stock_Dump!$A$4:$G$2003,7,0)</f>
        <v>0</v>
      </c>
      <c r="D72" s="24">
        <f>VLOOKUP(A72,Stock_Dump!$A$4:$H$2003,8,0)</f>
        <v>0</v>
      </c>
      <c r="E72" s="24">
        <f>VLOOKUP(A72,Stock_Dump!$A$4:$D$2003,4,0)</f>
        <v>0</v>
      </c>
      <c r="F72" s="24">
        <f>VLOOKUP(A72,Stock_Dump!$A$4:$C$2003,3,0)</f>
        <v>0</v>
      </c>
      <c r="G72" s="24">
        <f>VLOOKUP(A72,Stock_Dump!$A$4:$E$2003,5,0)</f>
        <v>0</v>
      </c>
      <c r="H72" s="24">
        <f>VLOOKUP(A72,Stock_Dump!$A$4:$F$2003,6,0)</f>
        <v>0</v>
      </c>
      <c r="I72" s="24">
        <f>VLOOKUP(A72,Stock_Dump!$A$4:$S$2003,19,0)</f>
        <v>0</v>
      </c>
      <c r="J72" s="24">
        <f>VLOOKUP(A72,Stock_Dump!$A$4:$R$2003,18,0)</f>
        <v>0</v>
      </c>
      <c r="K72" s="24">
        <f>VLOOKUP(A72,Stock_Dump!$A$4:$V$2003,22,0)</f>
        <v>0</v>
      </c>
      <c r="L72" s="24">
        <f>VLOOKUP(A72,Stock_Dump!$A$4:$W$2003,23,0)</f>
        <v>0</v>
      </c>
      <c r="M72" s="24">
        <f>VLOOKUP(A72,Stock_Dump!$A$4:$U$2003,21,0)</f>
        <v>0</v>
      </c>
      <c r="N72" s="24">
        <f>VLOOKUP(A72,Stock_Dump!$A$4:$T$2003,20,0)</f>
        <v>0</v>
      </c>
    </row>
    <row r="73" spans="1:14">
      <c r="A73" s="24">
        <v>71</v>
      </c>
      <c r="B73" s="34">
        <f>Stock_Dump!M74</f>
        <v>0</v>
      </c>
      <c r="C73" s="24">
        <f>VLOOKUP(A73,Stock_Dump!$A$4:$G$2003,7,0)</f>
        <v>0</v>
      </c>
      <c r="D73" s="24">
        <f>VLOOKUP(A73,Stock_Dump!$A$4:$H$2003,8,0)</f>
        <v>0</v>
      </c>
      <c r="E73" s="24">
        <f>VLOOKUP(A73,Stock_Dump!$A$4:$D$2003,4,0)</f>
        <v>0</v>
      </c>
      <c r="F73" s="24">
        <f>VLOOKUP(A73,Stock_Dump!$A$4:$C$2003,3,0)</f>
        <v>0</v>
      </c>
      <c r="G73" s="24">
        <f>VLOOKUP(A73,Stock_Dump!$A$4:$E$2003,5,0)</f>
        <v>0</v>
      </c>
      <c r="H73" s="24">
        <f>VLOOKUP(A73,Stock_Dump!$A$4:$F$2003,6,0)</f>
        <v>0</v>
      </c>
      <c r="I73" s="24">
        <f>VLOOKUP(A73,Stock_Dump!$A$4:$S$2003,19,0)</f>
        <v>0</v>
      </c>
      <c r="J73" s="24">
        <f>VLOOKUP(A73,Stock_Dump!$A$4:$R$2003,18,0)</f>
        <v>0</v>
      </c>
      <c r="K73" s="24">
        <f>VLOOKUP(A73,Stock_Dump!$A$4:$V$2003,22,0)</f>
        <v>0</v>
      </c>
      <c r="L73" s="24">
        <f>VLOOKUP(A73,Stock_Dump!$A$4:$W$2003,23,0)</f>
        <v>0</v>
      </c>
      <c r="M73" s="24">
        <f>VLOOKUP(A73,Stock_Dump!$A$4:$U$2003,21,0)</f>
        <v>0</v>
      </c>
      <c r="N73" s="24">
        <f>VLOOKUP(A73,Stock_Dump!$A$4:$T$2003,20,0)</f>
        <v>0</v>
      </c>
    </row>
    <row r="74" spans="1:14">
      <c r="A74" s="24">
        <v>72</v>
      </c>
      <c r="B74" s="34">
        <f>Stock_Dump!M75</f>
        <v>0</v>
      </c>
      <c r="C74" s="24">
        <f>VLOOKUP(A74,Stock_Dump!$A$4:$G$2003,7,0)</f>
        <v>0</v>
      </c>
      <c r="D74" s="24">
        <f>VLOOKUP(A74,Stock_Dump!$A$4:$H$2003,8,0)</f>
        <v>0</v>
      </c>
      <c r="E74" s="24">
        <f>VLOOKUP(A74,Stock_Dump!$A$4:$D$2003,4,0)</f>
        <v>0</v>
      </c>
      <c r="F74" s="24">
        <f>VLOOKUP(A74,Stock_Dump!$A$4:$C$2003,3,0)</f>
        <v>0</v>
      </c>
      <c r="G74" s="24">
        <f>VLOOKUP(A74,Stock_Dump!$A$4:$E$2003,5,0)</f>
        <v>0</v>
      </c>
      <c r="H74" s="24">
        <f>VLOOKUP(A74,Stock_Dump!$A$4:$F$2003,6,0)</f>
        <v>0</v>
      </c>
      <c r="I74" s="24">
        <f>VLOOKUP(A74,Stock_Dump!$A$4:$S$2003,19,0)</f>
        <v>0</v>
      </c>
      <c r="J74" s="24">
        <f>VLOOKUP(A74,Stock_Dump!$A$4:$R$2003,18,0)</f>
        <v>0</v>
      </c>
      <c r="K74" s="24">
        <f>VLOOKUP(A74,Stock_Dump!$A$4:$V$2003,22,0)</f>
        <v>0</v>
      </c>
      <c r="L74" s="24">
        <f>VLOOKUP(A74,Stock_Dump!$A$4:$W$2003,23,0)</f>
        <v>0</v>
      </c>
      <c r="M74" s="24">
        <f>VLOOKUP(A74,Stock_Dump!$A$4:$U$2003,21,0)</f>
        <v>0</v>
      </c>
      <c r="N74" s="24">
        <f>VLOOKUP(A74,Stock_Dump!$A$4:$T$2003,20,0)</f>
        <v>0</v>
      </c>
    </row>
    <row r="75" spans="1:14">
      <c r="A75" s="24">
        <v>73</v>
      </c>
      <c r="B75" s="34">
        <f>Stock_Dump!M76</f>
        <v>0</v>
      </c>
      <c r="C75" s="24">
        <f>VLOOKUP(A75,Stock_Dump!$A$4:$G$2003,7,0)</f>
        <v>0</v>
      </c>
      <c r="D75" s="24">
        <f>VLOOKUP(A75,Stock_Dump!$A$4:$H$2003,8,0)</f>
        <v>0</v>
      </c>
      <c r="E75" s="24">
        <f>VLOOKUP(A75,Stock_Dump!$A$4:$D$2003,4,0)</f>
        <v>0</v>
      </c>
      <c r="F75" s="24">
        <f>VLOOKUP(A75,Stock_Dump!$A$4:$C$2003,3,0)</f>
        <v>0</v>
      </c>
      <c r="G75" s="24">
        <f>VLOOKUP(A75,Stock_Dump!$A$4:$E$2003,5,0)</f>
        <v>0</v>
      </c>
      <c r="H75" s="24">
        <f>VLOOKUP(A75,Stock_Dump!$A$4:$F$2003,6,0)</f>
        <v>0</v>
      </c>
      <c r="I75" s="24">
        <f>VLOOKUP(A75,Stock_Dump!$A$4:$S$2003,19,0)</f>
        <v>0</v>
      </c>
      <c r="J75" s="24">
        <f>VLOOKUP(A75,Stock_Dump!$A$4:$R$2003,18,0)</f>
        <v>0</v>
      </c>
      <c r="K75" s="24">
        <f>VLOOKUP(A75,Stock_Dump!$A$4:$V$2003,22,0)</f>
        <v>0</v>
      </c>
      <c r="L75" s="24">
        <f>VLOOKUP(A75,Stock_Dump!$A$4:$W$2003,23,0)</f>
        <v>0</v>
      </c>
      <c r="M75" s="24">
        <f>VLOOKUP(A75,Stock_Dump!$A$4:$U$2003,21,0)</f>
        <v>0</v>
      </c>
      <c r="N75" s="24">
        <f>VLOOKUP(A75,Stock_Dump!$A$4:$T$2003,20,0)</f>
        <v>0</v>
      </c>
    </row>
    <row r="76" spans="1:14">
      <c r="A76" s="24">
        <v>74</v>
      </c>
      <c r="B76" s="34">
        <f>Stock_Dump!M77</f>
        <v>0</v>
      </c>
      <c r="C76" s="24">
        <f>VLOOKUP(A76,Stock_Dump!$A$4:$G$2003,7,0)</f>
        <v>0</v>
      </c>
      <c r="D76" s="24">
        <f>VLOOKUP(A76,Stock_Dump!$A$4:$H$2003,8,0)</f>
        <v>0</v>
      </c>
      <c r="E76" s="24">
        <f>VLOOKUP(A76,Stock_Dump!$A$4:$D$2003,4,0)</f>
        <v>0</v>
      </c>
      <c r="F76" s="24">
        <f>VLOOKUP(A76,Stock_Dump!$A$4:$C$2003,3,0)</f>
        <v>0</v>
      </c>
      <c r="G76" s="24">
        <f>VLOOKUP(A76,Stock_Dump!$A$4:$E$2003,5,0)</f>
        <v>0</v>
      </c>
      <c r="H76" s="24">
        <f>VLOOKUP(A76,Stock_Dump!$A$4:$F$2003,6,0)</f>
        <v>0</v>
      </c>
      <c r="I76" s="24">
        <f>VLOOKUP(A76,Stock_Dump!$A$4:$S$2003,19,0)</f>
        <v>0</v>
      </c>
      <c r="J76" s="24">
        <f>VLOOKUP(A76,Stock_Dump!$A$4:$R$2003,18,0)</f>
        <v>0</v>
      </c>
      <c r="K76" s="24">
        <f>VLOOKUP(A76,Stock_Dump!$A$4:$V$2003,22,0)</f>
        <v>0</v>
      </c>
      <c r="L76" s="24">
        <f>VLOOKUP(A76,Stock_Dump!$A$4:$W$2003,23,0)</f>
        <v>0</v>
      </c>
      <c r="M76" s="24">
        <f>VLOOKUP(A76,Stock_Dump!$A$4:$U$2003,21,0)</f>
        <v>0</v>
      </c>
      <c r="N76" s="24">
        <f>VLOOKUP(A76,Stock_Dump!$A$4:$T$2003,20,0)</f>
        <v>0</v>
      </c>
    </row>
    <row r="77" spans="1:14">
      <c r="A77" s="24">
        <v>75</v>
      </c>
      <c r="B77" s="34">
        <f>Stock_Dump!M78</f>
        <v>0</v>
      </c>
      <c r="C77" s="24">
        <f>VLOOKUP(A77,Stock_Dump!$A$4:$G$2003,7,0)</f>
        <v>0</v>
      </c>
      <c r="D77" s="24">
        <f>VLOOKUP(A77,Stock_Dump!$A$4:$H$2003,8,0)</f>
        <v>0</v>
      </c>
      <c r="E77" s="24">
        <f>VLOOKUP(A77,Stock_Dump!$A$4:$D$2003,4,0)</f>
        <v>0</v>
      </c>
      <c r="F77" s="24">
        <f>VLOOKUP(A77,Stock_Dump!$A$4:$C$2003,3,0)</f>
        <v>0</v>
      </c>
      <c r="G77" s="24">
        <f>VLOOKUP(A77,Stock_Dump!$A$4:$E$2003,5,0)</f>
        <v>0</v>
      </c>
      <c r="H77" s="24">
        <f>VLOOKUP(A77,Stock_Dump!$A$4:$F$2003,6,0)</f>
        <v>0</v>
      </c>
      <c r="I77" s="24">
        <f>VLOOKUP(A77,Stock_Dump!$A$4:$S$2003,19,0)</f>
        <v>0</v>
      </c>
      <c r="J77" s="24">
        <f>VLOOKUP(A77,Stock_Dump!$A$4:$R$2003,18,0)</f>
        <v>0</v>
      </c>
      <c r="K77" s="24">
        <f>VLOOKUP(A77,Stock_Dump!$A$4:$V$2003,22,0)</f>
        <v>0</v>
      </c>
      <c r="L77" s="24">
        <f>VLOOKUP(A77,Stock_Dump!$A$4:$W$2003,23,0)</f>
        <v>0</v>
      </c>
      <c r="M77" s="24">
        <f>VLOOKUP(A77,Stock_Dump!$A$4:$U$2003,21,0)</f>
        <v>0</v>
      </c>
      <c r="N77" s="24">
        <f>VLOOKUP(A77,Stock_Dump!$A$4:$T$2003,20,0)</f>
        <v>0</v>
      </c>
    </row>
    <row r="78" spans="1:14">
      <c r="A78" s="24">
        <v>76</v>
      </c>
      <c r="B78" s="34">
        <f>Stock_Dump!M79</f>
        <v>0</v>
      </c>
      <c r="C78" s="24">
        <f>VLOOKUP(A78,Stock_Dump!$A$4:$G$2003,7,0)</f>
        <v>0</v>
      </c>
      <c r="D78" s="24">
        <f>VLOOKUP(A78,Stock_Dump!$A$4:$H$2003,8,0)</f>
        <v>0</v>
      </c>
      <c r="E78" s="24">
        <f>VLOOKUP(A78,Stock_Dump!$A$4:$D$2003,4,0)</f>
        <v>0</v>
      </c>
      <c r="F78" s="24">
        <f>VLOOKUP(A78,Stock_Dump!$A$4:$C$2003,3,0)</f>
        <v>0</v>
      </c>
      <c r="G78" s="24">
        <f>VLOOKUP(A78,Stock_Dump!$A$4:$E$2003,5,0)</f>
        <v>0</v>
      </c>
      <c r="H78" s="24">
        <f>VLOOKUP(A78,Stock_Dump!$A$4:$F$2003,6,0)</f>
        <v>0</v>
      </c>
      <c r="I78" s="24">
        <f>VLOOKUP(A78,Stock_Dump!$A$4:$S$2003,19,0)</f>
        <v>0</v>
      </c>
      <c r="J78" s="24">
        <f>VLOOKUP(A78,Stock_Dump!$A$4:$R$2003,18,0)</f>
        <v>0</v>
      </c>
      <c r="K78" s="24">
        <f>VLOOKUP(A78,Stock_Dump!$A$4:$V$2003,22,0)</f>
        <v>0</v>
      </c>
      <c r="L78" s="24">
        <f>VLOOKUP(A78,Stock_Dump!$A$4:$W$2003,23,0)</f>
        <v>0</v>
      </c>
      <c r="M78" s="24">
        <f>VLOOKUP(A78,Stock_Dump!$A$4:$U$2003,21,0)</f>
        <v>0</v>
      </c>
      <c r="N78" s="24">
        <f>VLOOKUP(A78,Stock_Dump!$A$4:$T$2003,20,0)</f>
        <v>0</v>
      </c>
    </row>
    <row r="79" spans="1:14">
      <c r="A79" s="24">
        <v>77</v>
      </c>
      <c r="B79" s="34">
        <f>Stock_Dump!M80</f>
        <v>0</v>
      </c>
      <c r="C79" s="24">
        <f>VLOOKUP(A79,Stock_Dump!$A$4:$G$2003,7,0)</f>
        <v>0</v>
      </c>
      <c r="D79" s="24">
        <f>VLOOKUP(A79,Stock_Dump!$A$4:$H$2003,8,0)</f>
        <v>0</v>
      </c>
      <c r="E79" s="24">
        <f>VLOOKUP(A79,Stock_Dump!$A$4:$D$2003,4,0)</f>
        <v>0</v>
      </c>
      <c r="F79" s="24">
        <f>VLOOKUP(A79,Stock_Dump!$A$4:$C$2003,3,0)</f>
        <v>0</v>
      </c>
      <c r="G79" s="24">
        <f>VLOOKUP(A79,Stock_Dump!$A$4:$E$2003,5,0)</f>
        <v>0</v>
      </c>
      <c r="H79" s="24">
        <f>VLOOKUP(A79,Stock_Dump!$A$4:$F$2003,6,0)</f>
        <v>0</v>
      </c>
      <c r="I79" s="24">
        <f>VLOOKUP(A79,Stock_Dump!$A$4:$S$2003,19,0)</f>
        <v>0</v>
      </c>
      <c r="J79" s="24">
        <f>VLOOKUP(A79,Stock_Dump!$A$4:$R$2003,18,0)</f>
        <v>0</v>
      </c>
      <c r="K79" s="24">
        <f>VLOOKUP(A79,Stock_Dump!$A$4:$V$2003,22,0)</f>
        <v>0</v>
      </c>
      <c r="L79" s="24">
        <f>VLOOKUP(A79,Stock_Dump!$A$4:$W$2003,23,0)</f>
        <v>0</v>
      </c>
      <c r="M79" s="24">
        <f>VLOOKUP(A79,Stock_Dump!$A$4:$U$2003,21,0)</f>
        <v>0</v>
      </c>
      <c r="N79" s="24">
        <f>VLOOKUP(A79,Stock_Dump!$A$4:$T$2003,20,0)</f>
        <v>0</v>
      </c>
    </row>
    <row r="80" spans="1:14">
      <c r="A80" s="24">
        <v>78</v>
      </c>
      <c r="B80" s="34">
        <f>Stock_Dump!M81</f>
        <v>0</v>
      </c>
      <c r="C80" s="24">
        <f>VLOOKUP(A80,Stock_Dump!$A$4:$G$2003,7,0)</f>
        <v>0</v>
      </c>
      <c r="D80" s="24">
        <f>VLOOKUP(A80,Stock_Dump!$A$4:$H$2003,8,0)</f>
        <v>0</v>
      </c>
      <c r="E80" s="24">
        <f>VLOOKUP(A80,Stock_Dump!$A$4:$D$2003,4,0)</f>
        <v>0</v>
      </c>
      <c r="F80" s="24">
        <f>VLOOKUP(A80,Stock_Dump!$A$4:$C$2003,3,0)</f>
        <v>0</v>
      </c>
      <c r="G80" s="24">
        <f>VLOOKUP(A80,Stock_Dump!$A$4:$E$2003,5,0)</f>
        <v>0</v>
      </c>
      <c r="H80" s="24">
        <f>VLOOKUP(A80,Stock_Dump!$A$4:$F$2003,6,0)</f>
        <v>0</v>
      </c>
      <c r="I80" s="24">
        <f>VLOOKUP(A80,Stock_Dump!$A$4:$S$2003,19,0)</f>
        <v>0</v>
      </c>
      <c r="J80" s="24">
        <f>VLOOKUP(A80,Stock_Dump!$A$4:$R$2003,18,0)</f>
        <v>0</v>
      </c>
      <c r="K80" s="24">
        <f>VLOOKUP(A80,Stock_Dump!$A$4:$V$2003,22,0)</f>
        <v>0</v>
      </c>
      <c r="L80" s="24">
        <f>VLOOKUP(A80,Stock_Dump!$A$4:$W$2003,23,0)</f>
        <v>0</v>
      </c>
      <c r="M80" s="24">
        <f>VLOOKUP(A80,Stock_Dump!$A$4:$U$2003,21,0)</f>
        <v>0</v>
      </c>
      <c r="N80" s="24">
        <f>VLOOKUP(A80,Stock_Dump!$A$4:$T$2003,20,0)</f>
        <v>0</v>
      </c>
    </row>
    <row r="81" spans="1:14">
      <c r="A81" s="24">
        <v>79</v>
      </c>
      <c r="B81" s="34">
        <f>Stock_Dump!M82</f>
        <v>0</v>
      </c>
      <c r="C81" s="24">
        <f>VLOOKUP(A81,Stock_Dump!$A$4:$G$2003,7,0)</f>
        <v>0</v>
      </c>
      <c r="D81" s="24">
        <f>VLOOKUP(A81,Stock_Dump!$A$4:$H$2003,8,0)</f>
        <v>0</v>
      </c>
      <c r="E81" s="24">
        <f>VLOOKUP(A81,Stock_Dump!$A$4:$D$2003,4,0)</f>
        <v>0</v>
      </c>
      <c r="F81" s="24">
        <f>VLOOKUP(A81,Stock_Dump!$A$4:$C$2003,3,0)</f>
        <v>0</v>
      </c>
      <c r="G81" s="24">
        <f>VLOOKUP(A81,Stock_Dump!$A$4:$E$2003,5,0)</f>
        <v>0</v>
      </c>
      <c r="H81" s="24">
        <f>VLOOKUP(A81,Stock_Dump!$A$4:$F$2003,6,0)</f>
        <v>0</v>
      </c>
      <c r="I81" s="24">
        <f>VLOOKUP(A81,Stock_Dump!$A$4:$S$2003,19,0)</f>
        <v>0</v>
      </c>
      <c r="J81" s="24">
        <f>VLOOKUP(A81,Stock_Dump!$A$4:$R$2003,18,0)</f>
        <v>0</v>
      </c>
      <c r="K81" s="24">
        <f>VLOOKUP(A81,Stock_Dump!$A$4:$V$2003,22,0)</f>
        <v>0</v>
      </c>
      <c r="L81" s="24">
        <f>VLOOKUP(A81,Stock_Dump!$A$4:$W$2003,23,0)</f>
        <v>0</v>
      </c>
      <c r="M81" s="24">
        <f>VLOOKUP(A81,Stock_Dump!$A$4:$U$2003,21,0)</f>
        <v>0</v>
      </c>
      <c r="N81" s="24">
        <f>VLOOKUP(A81,Stock_Dump!$A$4:$T$2003,20,0)</f>
        <v>0</v>
      </c>
    </row>
    <row r="82" spans="1:14">
      <c r="A82" s="24">
        <v>80</v>
      </c>
      <c r="B82" s="34">
        <f>Stock_Dump!M83</f>
        <v>0</v>
      </c>
      <c r="C82" s="24">
        <f>VLOOKUP(A82,Stock_Dump!$A$4:$G$2003,7,0)</f>
        <v>0</v>
      </c>
      <c r="D82" s="24">
        <f>VLOOKUP(A82,Stock_Dump!$A$4:$H$2003,8,0)</f>
        <v>0</v>
      </c>
      <c r="E82" s="24">
        <f>VLOOKUP(A82,Stock_Dump!$A$4:$D$2003,4,0)</f>
        <v>0</v>
      </c>
      <c r="F82" s="24">
        <f>VLOOKUP(A82,Stock_Dump!$A$4:$C$2003,3,0)</f>
        <v>0</v>
      </c>
      <c r="G82" s="24">
        <f>VLOOKUP(A82,Stock_Dump!$A$4:$E$2003,5,0)</f>
        <v>0</v>
      </c>
      <c r="H82" s="24">
        <f>VLOOKUP(A82,Stock_Dump!$A$4:$F$2003,6,0)</f>
        <v>0</v>
      </c>
      <c r="I82" s="24">
        <f>VLOOKUP(A82,Stock_Dump!$A$4:$S$2003,19,0)</f>
        <v>0</v>
      </c>
      <c r="J82" s="24">
        <f>VLOOKUP(A82,Stock_Dump!$A$4:$R$2003,18,0)</f>
        <v>0</v>
      </c>
      <c r="K82" s="24">
        <f>VLOOKUP(A82,Stock_Dump!$A$4:$V$2003,22,0)</f>
        <v>0</v>
      </c>
      <c r="L82" s="24">
        <f>VLOOKUP(A82,Stock_Dump!$A$4:$W$2003,23,0)</f>
        <v>0</v>
      </c>
      <c r="M82" s="24">
        <f>VLOOKUP(A82,Stock_Dump!$A$4:$U$2003,21,0)</f>
        <v>0</v>
      </c>
      <c r="N82" s="24">
        <f>VLOOKUP(A82,Stock_Dump!$A$4:$T$2003,20,0)</f>
        <v>0</v>
      </c>
    </row>
    <row r="83" spans="1:14">
      <c r="A83" s="24">
        <v>81</v>
      </c>
      <c r="B83" s="34">
        <f>Stock_Dump!M84</f>
        <v>0</v>
      </c>
      <c r="C83" s="24">
        <f>VLOOKUP(A83,Stock_Dump!$A$4:$G$2003,7,0)</f>
        <v>0</v>
      </c>
      <c r="D83" s="24">
        <f>VLOOKUP(A83,Stock_Dump!$A$4:$H$2003,8,0)</f>
        <v>0</v>
      </c>
      <c r="E83" s="24">
        <f>VLOOKUP(A83,Stock_Dump!$A$4:$D$2003,4,0)</f>
        <v>0</v>
      </c>
      <c r="F83" s="24">
        <f>VLOOKUP(A83,Stock_Dump!$A$4:$C$2003,3,0)</f>
        <v>0</v>
      </c>
      <c r="G83" s="24">
        <f>VLOOKUP(A83,Stock_Dump!$A$4:$E$2003,5,0)</f>
        <v>0</v>
      </c>
      <c r="H83" s="24">
        <f>VLOOKUP(A83,Stock_Dump!$A$4:$F$2003,6,0)</f>
        <v>0</v>
      </c>
      <c r="I83" s="24">
        <f>VLOOKUP(A83,Stock_Dump!$A$4:$S$2003,19,0)</f>
        <v>0</v>
      </c>
      <c r="J83" s="24">
        <f>VLOOKUP(A83,Stock_Dump!$A$4:$R$2003,18,0)</f>
        <v>0</v>
      </c>
      <c r="K83" s="24">
        <f>VLOOKUP(A83,Stock_Dump!$A$4:$V$2003,22,0)</f>
        <v>0</v>
      </c>
      <c r="L83" s="24">
        <f>VLOOKUP(A83,Stock_Dump!$A$4:$W$2003,23,0)</f>
        <v>0</v>
      </c>
      <c r="M83" s="24">
        <f>VLOOKUP(A83,Stock_Dump!$A$4:$U$2003,21,0)</f>
        <v>0</v>
      </c>
      <c r="N83" s="24">
        <f>VLOOKUP(A83,Stock_Dump!$A$4:$T$2003,20,0)</f>
        <v>0</v>
      </c>
    </row>
    <row r="84" spans="1:14">
      <c r="A84" s="24">
        <v>82</v>
      </c>
      <c r="B84" s="34">
        <f>Stock_Dump!M85</f>
        <v>0</v>
      </c>
      <c r="C84" s="24">
        <f>VLOOKUP(A84,Stock_Dump!$A$4:$G$2003,7,0)</f>
        <v>0</v>
      </c>
      <c r="D84" s="24">
        <f>VLOOKUP(A84,Stock_Dump!$A$4:$H$2003,8,0)</f>
        <v>0</v>
      </c>
      <c r="E84" s="24">
        <f>VLOOKUP(A84,Stock_Dump!$A$4:$D$2003,4,0)</f>
        <v>0</v>
      </c>
      <c r="F84" s="24">
        <f>VLOOKUP(A84,Stock_Dump!$A$4:$C$2003,3,0)</f>
        <v>0</v>
      </c>
      <c r="G84" s="24">
        <f>VLOOKUP(A84,Stock_Dump!$A$4:$E$2003,5,0)</f>
        <v>0</v>
      </c>
      <c r="H84" s="24">
        <f>VLOOKUP(A84,Stock_Dump!$A$4:$F$2003,6,0)</f>
        <v>0</v>
      </c>
      <c r="I84" s="24">
        <f>VLOOKUP(A84,Stock_Dump!$A$4:$S$2003,19,0)</f>
        <v>0</v>
      </c>
      <c r="J84" s="24">
        <f>VLOOKUP(A84,Stock_Dump!$A$4:$R$2003,18,0)</f>
        <v>0</v>
      </c>
      <c r="K84" s="24">
        <f>VLOOKUP(A84,Stock_Dump!$A$4:$V$2003,22,0)</f>
        <v>0</v>
      </c>
      <c r="L84" s="24">
        <f>VLOOKUP(A84,Stock_Dump!$A$4:$W$2003,23,0)</f>
        <v>0</v>
      </c>
      <c r="M84" s="24">
        <f>VLOOKUP(A84,Stock_Dump!$A$4:$U$2003,21,0)</f>
        <v>0</v>
      </c>
      <c r="N84" s="24">
        <f>VLOOKUP(A84,Stock_Dump!$A$4:$T$2003,20,0)</f>
        <v>0</v>
      </c>
    </row>
    <row r="85" spans="1:14">
      <c r="A85" s="24">
        <v>83</v>
      </c>
      <c r="B85" s="34">
        <f>Stock_Dump!M86</f>
        <v>0</v>
      </c>
      <c r="C85" s="24">
        <f>VLOOKUP(A85,Stock_Dump!$A$4:$G$2003,7,0)</f>
        <v>0</v>
      </c>
      <c r="D85" s="24">
        <f>VLOOKUP(A85,Stock_Dump!$A$4:$H$2003,8,0)</f>
        <v>0</v>
      </c>
      <c r="E85" s="24">
        <f>VLOOKUP(A85,Stock_Dump!$A$4:$D$2003,4,0)</f>
        <v>0</v>
      </c>
      <c r="F85" s="24">
        <f>VLOOKUP(A85,Stock_Dump!$A$4:$C$2003,3,0)</f>
        <v>0</v>
      </c>
      <c r="G85" s="24">
        <f>VLOOKUP(A85,Stock_Dump!$A$4:$E$2003,5,0)</f>
        <v>0</v>
      </c>
      <c r="H85" s="24">
        <f>VLOOKUP(A85,Stock_Dump!$A$4:$F$2003,6,0)</f>
        <v>0</v>
      </c>
      <c r="I85" s="24">
        <f>VLOOKUP(A85,Stock_Dump!$A$4:$S$2003,19,0)</f>
        <v>0</v>
      </c>
      <c r="J85" s="24">
        <f>VLOOKUP(A85,Stock_Dump!$A$4:$R$2003,18,0)</f>
        <v>0</v>
      </c>
      <c r="K85" s="24">
        <f>VLOOKUP(A85,Stock_Dump!$A$4:$V$2003,22,0)</f>
        <v>0</v>
      </c>
      <c r="L85" s="24">
        <f>VLOOKUP(A85,Stock_Dump!$A$4:$W$2003,23,0)</f>
        <v>0</v>
      </c>
      <c r="M85" s="24">
        <f>VLOOKUP(A85,Stock_Dump!$A$4:$U$2003,21,0)</f>
        <v>0</v>
      </c>
      <c r="N85" s="24">
        <f>VLOOKUP(A85,Stock_Dump!$A$4:$T$2003,20,0)</f>
        <v>0</v>
      </c>
    </row>
    <row r="86" spans="1:14">
      <c r="A86" s="24">
        <v>84</v>
      </c>
      <c r="B86" s="34">
        <f>Stock_Dump!M87</f>
        <v>0</v>
      </c>
      <c r="C86" s="24">
        <f>VLOOKUP(A86,Stock_Dump!$A$4:$G$2003,7,0)</f>
        <v>0</v>
      </c>
      <c r="D86" s="24">
        <f>VLOOKUP(A86,Stock_Dump!$A$4:$H$2003,8,0)</f>
        <v>0</v>
      </c>
      <c r="E86" s="24">
        <f>VLOOKUP(A86,Stock_Dump!$A$4:$D$2003,4,0)</f>
        <v>0</v>
      </c>
      <c r="F86" s="24">
        <f>VLOOKUP(A86,Stock_Dump!$A$4:$C$2003,3,0)</f>
        <v>0</v>
      </c>
      <c r="G86" s="24">
        <f>VLOOKUP(A86,Stock_Dump!$A$4:$E$2003,5,0)</f>
        <v>0</v>
      </c>
      <c r="H86" s="24">
        <f>VLOOKUP(A86,Stock_Dump!$A$4:$F$2003,6,0)</f>
        <v>0</v>
      </c>
      <c r="I86" s="24">
        <f>VLOOKUP(A86,Stock_Dump!$A$4:$S$2003,19,0)</f>
        <v>0</v>
      </c>
      <c r="J86" s="24">
        <f>VLOOKUP(A86,Stock_Dump!$A$4:$R$2003,18,0)</f>
        <v>0</v>
      </c>
      <c r="K86" s="24">
        <f>VLOOKUP(A86,Stock_Dump!$A$4:$V$2003,22,0)</f>
        <v>0</v>
      </c>
      <c r="L86" s="24">
        <f>VLOOKUP(A86,Stock_Dump!$A$4:$W$2003,23,0)</f>
        <v>0</v>
      </c>
      <c r="M86" s="24">
        <f>VLOOKUP(A86,Stock_Dump!$A$4:$U$2003,21,0)</f>
        <v>0</v>
      </c>
      <c r="N86" s="24">
        <f>VLOOKUP(A86,Stock_Dump!$A$4:$T$2003,20,0)</f>
        <v>0</v>
      </c>
    </row>
    <row r="87" spans="1:14">
      <c r="A87" s="24">
        <v>85</v>
      </c>
      <c r="B87" s="34">
        <f>Stock_Dump!M88</f>
        <v>0</v>
      </c>
      <c r="C87" s="24">
        <f>VLOOKUP(A87,Stock_Dump!$A$4:$G$2003,7,0)</f>
        <v>0</v>
      </c>
      <c r="D87" s="24">
        <f>VLOOKUP(A87,Stock_Dump!$A$4:$H$2003,8,0)</f>
        <v>0</v>
      </c>
      <c r="E87" s="24">
        <f>VLOOKUP(A87,Stock_Dump!$A$4:$D$2003,4,0)</f>
        <v>0</v>
      </c>
      <c r="F87" s="24">
        <f>VLOOKUP(A87,Stock_Dump!$A$4:$C$2003,3,0)</f>
        <v>0</v>
      </c>
      <c r="G87" s="24">
        <f>VLOOKUP(A87,Stock_Dump!$A$4:$E$2003,5,0)</f>
        <v>0</v>
      </c>
      <c r="H87" s="24">
        <f>VLOOKUP(A87,Stock_Dump!$A$4:$F$2003,6,0)</f>
        <v>0</v>
      </c>
      <c r="I87" s="24">
        <f>VLOOKUP(A87,Stock_Dump!$A$4:$S$2003,19,0)</f>
        <v>0</v>
      </c>
      <c r="J87" s="24">
        <f>VLOOKUP(A87,Stock_Dump!$A$4:$R$2003,18,0)</f>
        <v>0</v>
      </c>
      <c r="K87" s="24">
        <f>VLOOKUP(A87,Stock_Dump!$A$4:$V$2003,22,0)</f>
        <v>0</v>
      </c>
      <c r="L87" s="24">
        <f>VLOOKUP(A87,Stock_Dump!$A$4:$W$2003,23,0)</f>
        <v>0</v>
      </c>
      <c r="M87" s="24">
        <f>VLOOKUP(A87,Stock_Dump!$A$4:$U$2003,21,0)</f>
        <v>0</v>
      </c>
      <c r="N87" s="24">
        <f>VLOOKUP(A87,Stock_Dump!$A$4:$T$2003,20,0)</f>
        <v>0</v>
      </c>
    </row>
    <row r="88" spans="1:14">
      <c r="A88" s="24">
        <v>86</v>
      </c>
      <c r="B88" s="34">
        <f>Stock_Dump!M89</f>
        <v>0</v>
      </c>
      <c r="C88" s="24">
        <f>VLOOKUP(A88,Stock_Dump!$A$4:$G$2003,7,0)</f>
        <v>0</v>
      </c>
      <c r="D88" s="24">
        <f>VLOOKUP(A88,Stock_Dump!$A$4:$H$2003,8,0)</f>
        <v>0</v>
      </c>
      <c r="E88" s="24">
        <f>VLOOKUP(A88,Stock_Dump!$A$4:$D$2003,4,0)</f>
        <v>0</v>
      </c>
      <c r="F88" s="24">
        <f>VLOOKUP(A88,Stock_Dump!$A$4:$C$2003,3,0)</f>
        <v>0</v>
      </c>
      <c r="G88" s="24">
        <f>VLOOKUP(A88,Stock_Dump!$A$4:$E$2003,5,0)</f>
        <v>0</v>
      </c>
      <c r="H88" s="24">
        <f>VLOOKUP(A88,Stock_Dump!$A$4:$F$2003,6,0)</f>
        <v>0</v>
      </c>
      <c r="I88" s="24">
        <f>VLOOKUP(A88,Stock_Dump!$A$4:$S$2003,19,0)</f>
        <v>0</v>
      </c>
      <c r="J88" s="24">
        <f>VLOOKUP(A88,Stock_Dump!$A$4:$R$2003,18,0)</f>
        <v>0</v>
      </c>
      <c r="K88" s="24">
        <f>VLOOKUP(A88,Stock_Dump!$A$4:$V$2003,22,0)</f>
        <v>0</v>
      </c>
      <c r="L88" s="24">
        <f>VLOOKUP(A88,Stock_Dump!$A$4:$W$2003,23,0)</f>
        <v>0</v>
      </c>
      <c r="M88" s="24">
        <f>VLOOKUP(A88,Stock_Dump!$A$4:$U$2003,21,0)</f>
        <v>0</v>
      </c>
      <c r="N88" s="24">
        <f>VLOOKUP(A88,Stock_Dump!$A$4:$T$2003,20,0)</f>
        <v>0</v>
      </c>
    </row>
    <row r="89" spans="1:14">
      <c r="A89" s="24">
        <v>87</v>
      </c>
      <c r="B89" s="34">
        <f>Stock_Dump!M90</f>
        <v>0</v>
      </c>
      <c r="C89" s="24">
        <f>VLOOKUP(A89,Stock_Dump!$A$4:$G$2003,7,0)</f>
        <v>0</v>
      </c>
      <c r="D89" s="24">
        <f>VLOOKUP(A89,Stock_Dump!$A$4:$H$2003,8,0)</f>
        <v>0</v>
      </c>
      <c r="E89" s="24">
        <f>VLOOKUP(A89,Stock_Dump!$A$4:$D$2003,4,0)</f>
        <v>0</v>
      </c>
      <c r="F89" s="24">
        <f>VLOOKUP(A89,Stock_Dump!$A$4:$C$2003,3,0)</f>
        <v>0</v>
      </c>
      <c r="G89" s="24">
        <f>VLOOKUP(A89,Stock_Dump!$A$4:$E$2003,5,0)</f>
        <v>0</v>
      </c>
      <c r="H89" s="24">
        <f>VLOOKUP(A89,Stock_Dump!$A$4:$F$2003,6,0)</f>
        <v>0</v>
      </c>
      <c r="I89" s="24">
        <f>VLOOKUP(A89,Stock_Dump!$A$4:$S$2003,19,0)</f>
        <v>0</v>
      </c>
      <c r="J89" s="24">
        <f>VLOOKUP(A89,Stock_Dump!$A$4:$R$2003,18,0)</f>
        <v>0</v>
      </c>
      <c r="K89" s="24">
        <f>VLOOKUP(A89,Stock_Dump!$A$4:$V$2003,22,0)</f>
        <v>0</v>
      </c>
      <c r="L89" s="24">
        <f>VLOOKUP(A89,Stock_Dump!$A$4:$W$2003,23,0)</f>
        <v>0</v>
      </c>
      <c r="M89" s="24">
        <f>VLOOKUP(A89,Stock_Dump!$A$4:$U$2003,21,0)</f>
        <v>0</v>
      </c>
      <c r="N89" s="24">
        <f>VLOOKUP(A89,Stock_Dump!$A$4:$T$2003,20,0)</f>
        <v>0</v>
      </c>
    </row>
    <row r="90" spans="1:14">
      <c r="A90" s="24">
        <v>88</v>
      </c>
      <c r="B90" s="34">
        <f>Stock_Dump!M91</f>
        <v>0</v>
      </c>
      <c r="C90" s="24">
        <f>VLOOKUP(A90,Stock_Dump!$A$4:$G$2003,7,0)</f>
        <v>0</v>
      </c>
      <c r="D90" s="24">
        <f>VLOOKUP(A90,Stock_Dump!$A$4:$H$2003,8,0)</f>
        <v>0</v>
      </c>
      <c r="E90" s="24">
        <f>VLOOKUP(A90,Stock_Dump!$A$4:$D$2003,4,0)</f>
        <v>0</v>
      </c>
      <c r="F90" s="24">
        <f>VLOOKUP(A90,Stock_Dump!$A$4:$C$2003,3,0)</f>
        <v>0</v>
      </c>
      <c r="G90" s="24">
        <f>VLOOKUP(A90,Stock_Dump!$A$4:$E$2003,5,0)</f>
        <v>0</v>
      </c>
      <c r="H90" s="24">
        <f>VLOOKUP(A90,Stock_Dump!$A$4:$F$2003,6,0)</f>
        <v>0</v>
      </c>
      <c r="I90" s="24">
        <f>VLOOKUP(A90,Stock_Dump!$A$4:$S$2003,19,0)</f>
        <v>0</v>
      </c>
      <c r="J90" s="24">
        <f>VLOOKUP(A90,Stock_Dump!$A$4:$R$2003,18,0)</f>
        <v>0</v>
      </c>
      <c r="K90" s="24">
        <f>VLOOKUP(A90,Stock_Dump!$A$4:$V$2003,22,0)</f>
        <v>0</v>
      </c>
      <c r="L90" s="24">
        <f>VLOOKUP(A90,Stock_Dump!$A$4:$W$2003,23,0)</f>
        <v>0</v>
      </c>
      <c r="M90" s="24">
        <f>VLOOKUP(A90,Stock_Dump!$A$4:$U$2003,21,0)</f>
        <v>0</v>
      </c>
      <c r="N90" s="24">
        <f>VLOOKUP(A90,Stock_Dump!$A$4:$T$2003,20,0)</f>
        <v>0</v>
      </c>
    </row>
    <row r="91" spans="1:14">
      <c r="A91" s="24">
        <v>89</v>
      </c>
      <c r="B91" s="34">
        <f>Stock_Dump!M92</f>
        <v>0</v>
      </c>
      <c r="C91" s="24">
        <f>VLOOKUP(A91,Stock_Dump!$A$4:$G$2003,7,0)</f>
        <v>0</v>
      </c>
      <c r="D91" s="24">
        <f>VLOOKUP(A91,Stock_Dump!$A$4:$H$2003,8,0)</f>
        <v>0</v>
      </c>
      <c r="E91" s="24">
        <f>VLOOKUP(A91,Stock_Dump!$A$4:$D$2003,4,0)</f>
        <v>0</v>
      </c>
      <c r="F91" s="24">
        <f>VLOOKUP(A91,Stock_Dump!$A$4:$C$2003,3,0)</f>
        <v>0</v>
      </c>
      <c r="G91" s="24">
        <f>VLOOKUP(A91,Stock_Dump!$A$4:$E$2003,5,0)</f>
        <v>0</v>
      </c>
      <c r="H91" s="24">
        <f>VLOOKUP(A91,Stock_Dump!$A$4:$F$2003,6,0)</f>
        <v>0</v>
      </c>
      <c r="I91" s="24">
        <f>VLOOKUP(A91,Stock_Dump!$A$4:$S$2003,19,0)</f>
        <v>0</v>
      </c>
      <c r="J91" s="24">
        <f>VLOOKUP(A91,Stock_Dump!$A$4:$R$2003,18,0)</f>
        <v>0</v>
      </c>
      <c r="K91" s="24">
        <f>VLOOKUP(A91,Stock_Dump!$A$4:$V$2003,22,0)</f>
        <v>0</v>
      </c>
      <c r="L91" s="24">
        <f>VLOOKUP(A91,Stock_Dump!$A$4:$W$2003,23,0)</f>
        <v>0</v>
      </c>
      <c r="M91" s="24">
        <f>VLOOKUP(A91,Stock_Dump!$A$4:$U$2003,21,0)</f>
        <v>0</v>
      </c>
      <c r="N91" s="24">
        <f>VLOOKUP(A91,Stock_Dump!$A$4:$T$2003,20,0)</f>
        <v>0</v>
      </c>
    </row>
    <row r="92" spans="1:14">
      <c r="A92" s="24">
        <v>90</v>
      </c>
      <c r="B92" s="34">
        <f>Stock_Dump!M93</f>
        <v>0</v>
      </c>
      <c r="C92" s="24">
        <f>VLOOKUP(A92,Stock_Dump!$A$4:$G$2003,7,0)</f>
        <v>0</v>
      </c>
      <c r="D92" s="24">
        <f>VLOOKUP(A92,Stock_Dump!$A$4:$H$2003,8,0)</f>
        <v>0</v>
      </c>
      <c r="E92" s="24">
        <f>VLOOKUP(A92,Stock_Dump!$A$4:$D$2003,4,0)</f>
        <v>0</v>
      </c>
      <c r="F92" s="24">
        <f>VLOOKUP(A92,Stock_Dump!$A$4:$C$2003,3,0)</f>
        <v>0</v>
      </c>
      <c r="G92" s="24">
        <f>VLOOKUP(A92,Stock_Dump!$A$4:$E$2003,5,0)</f>
        <v>0</v>
      </c>
      <c r="H92" s="24">
        <f>VLOOKUP(A92,Stock_Dump!$A$4:$F$2003,6,0)</f>
        <v>0</v>
      </c>
      <c r="I92" s="24">
        <f>VLOOKUP(A92,Stock_Dump!$A$4:$S$2003,19,0)</f>
        <v>0</v>
      </c>
      <c r="J92" s="24">
        <f>VLOOKUP(A92,Stock_Dump!$A$4:$R$2003,18,0)</f>
        <v>0</v>
      </c>
      <c r="K92" s="24">
        <f>VLOOKUP(A92,Stock_Dump!$A$4:$V$2003,22,0)</f>
        <v>0</v>
      </c>
      <c r="L92" s="24">
        <f>VLOOKUP(A92,Stock_Dump!$A$4:$W$2003,23,0)</f>
        <v>0</v>
      </c>
      <c r="M92" s="24">
        <f>VLOOKUP(A92,Stock_Dump!$A$4:$U$2003,21,0)</f>
        <v>0</v>
      </c>
      <c r="N92" s="24">
        <f>VLOOKUP(A92,Stock_Dump!$A$4:$T$2003,20,0)</f>
        <v>0</v>
      </c>
    </row>
    <row r="93" spans="1:14">
      <c r="A93" s="24">
        <v>91</v>
      </c>
      <c r="B93" s="34">
        <f>Stock_Dump!M94</f>
        <v>0</v>
      </c>
      <c r="C93" s="24">
        <f>VLOOKUP(A93,Stock_Dump!$A$4:$G$2003,7,0)</f>
        <v>0</v>
      </c>
      <c r="D93" s="24">
        <f>VLOOKUP(A93,Stock_Dump!$A$4:$H$2003,8,0)</f>
        <v>0</v>
      </c>
      <c r="E93" s="24">
        <f>VLOOKUP(A93,Stock_Dump!$A$4:$D$2003,4,0)</f>
        <v>0</v>
      </c>
      <c r="F93" s="24">
        <f>VLOOKUP(A93,Stock_Dump!$A$4:$C$2003,3,0)</f>
        <v>0</v>
      </c>
      <c r="G93" s="24">
        <f>VLOOKUP(A93,Stock_Dump!$A$4:$E$2003,5,0)</f>
        <v>0</v>
      </c>
      <c r="H93" s="24">
        <f>VLOOKUP(A93,Stock_Dump!$A$4:$F$2003,6,0)</f>
        <v>0</v>
      </c>
      <c r="I93" s="24">
        <f>VLOOKUP(A93,Stock_Dump!$A$4:$S$2003,19,0)</f>
        <v>0</v>
      </c>
      <c r="J93" s="24">
        <f>VLOOKUP(A93,Stock_Dump!$A$4:$R$2003,18,0)</f>
        <v>0</v>
      </c>
      <c r="K93" s="24">
        <f>VLOOKUP(A93,Stock_Dump!$A$4:$V$2003,22,0)</f>
        <v>0</v>
      </c>
      <c r="L93" s="24">
        <f>VLOOKUP(A93,Stock_Dump!$A$4:$W$2003,23,0)</f>
        <v>0</v>
      </c>
      <c r="M93" s="24">
        <f>VLOOKUP(A93,Stock_Dump!$A$4:$U$2003,21,0)</f>
        <v>0</v>
      </c>
      <c r="N93" s="24">
        <f>VLOOKUP(A93,Stock_Dump!$A$4:$T$2003,20,0)</f>
        <v>0</v>
      </c>
    </row>
    <row r="94" spans="1:14">
      <c r="A94" s="24">
        <v>92</v>
      </c>
      <c r="B94" s="34">
        <f>Stock_Dump!M95</f>
        <v>0</v>
      </c>
      <c r="C94" s="24">
        <f>VLOOKUP(A94,Stock_Dump!$A$4:$G$2003,7,0)</f>
        <v>0</v>
      </c>
      <c r="D94" s="24">
        <f>VLOOKUP(A94,Stock_Dump!$A$4:$H$2003,8,0)</f>
        <v>0</v>
      </c>
      <c r="E94" s="24">
        <f>VLOOKUP(A94,Stock_Dump!$A$4:$D$2003,4,0)</f>
        <v>0</v>
      </c>
      <c r="F94" s="24">
        <f>VLOOKUP(A94,Stock_Dump!$A$4:$C$2003,3,0)</f>
        <v>0</v>
      </c>
      <c r="G94" s="24">
        <f>VLOOKUP(A94,Stock_Dump!$A$4:$E$2003,5,0)</f>
        <v>0</v>
      </c>
      <c r="H94" s="24">
        <f>VLOOKUP(A94,Stock_Dump!$A$4:$F$2003,6,0)</f>
        <v>0</v>
      </c>
      <c r="I94" s="24">
        <f>VLOOKUP(A94,Stock_Dump!$A$4:$S$2003,19,0)</f>
        <v>0</v>
      </c>
      <c r="J94" s="24">
        <f>VLOOKUP(A94,Stock_Dump!$A$4:$R$2003,18,0)</f>
        <v>0</v>
      </c>
      <c r="K94" s="24">
        <f>VLOOKUP(A94,Stock_Dump!$A$4:$V$2003,22,0)</f>
        <v>0</v>
      </c>
      <c r="L94" s="24">
        <f>VLOOKUP(A94,Stock_Dump!$A$4:$W$2003,23,0)</f>
        <v>0</v>
      </c>
      <c r="M94" s="24">
        <f>VLOOKUP(A94,Stock_Dump!$A$4:$U$2003,21,0)</f>
        <v>0</v>
      </c>
      <c r="N94" s="24">
        <f>VLOOKUP(A94,Stock_Dump!$A$4:$T$2003,20,0)</f>
        <v>0</v>
      </c>
    </row>
    <row r="95" spans="1:14">
      <c r="A95" s="24">
        <v>93</v>
      </c>
      <c r="B95" s="34">
        <f>Stock_Dump!M96</f>
        <v>0</v>
      </c>
      <c r="C95" s="24">
        <f>VLOOKUP(A95,Stock_Dump!$A$4:$G$2003,7,0)</f>
        <v>0</v>
      </c>
      <c r="D95" s="24">
        <f>VLOOKUP(A95,Stock_Dump!$A$4:$H$2003,8,0)</f>
        <v>0</v>
      </c>
      <c r="E95" s="24">
        <f>VLOOKUP(A95,Stock_Dump!$A$4:$D$2003,4,0)</f>
        <v>0</v>
      </c>
      <c r="F95" s="24">
        <f>VLOOKUP(A95,Stock_Dump!$A$4:$C$2003,3,0)</f>
        <v>0</v>
      </c>
      <c r="G95" s="24">
        <f>VLOOKUP(A95,Stock_Dump!$A$4:$E$2003,5,0)</f>
        <v>0</v>
      </c>
      <c r="H95" s="24">
        <f>VLOOKUP(A95,Stock_Dump!$A$4:$F$2003,6,0)</f>
        <v>0</v>
      </c>
      <c r="I95" s="24">
        <f>VLOOKUP(A95,Stock_Dump!$A$4:$S$2003,19,0)</f>
        <v>0</v>
      </c>
      <c r="J95" s="24">
        <f>VLOOKUP(A95,Stock_Dump!$A$4:$R$2003,18,0)</f>
        <v>0</v>
      </c>
      <c r="K95" s="24">
        <f>VLOOKUP(A95,Stock_Dump!$A$4:$V$2003,22,0)</f>
        <v>0</v>
      </c>
      <c r="L95" s="24">
        <f>VLOOKUP(A95,Stock_Dump!$A$4:$W$2003,23,0)</f>
        <v>0</v>
      </c>
      <c r="M95" s="24">
        <f>VLOOKUP(A95,Stock_Dump!$A$4:$U$2003,21,0)</f>
        <v>0</v>
      </c>
      <c r="N95" s="24">
        <f>VLOOKUP(A95,Stock_Dump!$A$4:$T$2003,20,0)</f>
        <v>0</v>
      </c>
    </row>
    <row r="96" spans="1:14">
      <c r="A96" s="24">
        <v>94</v>
      </c>
      <c r="B96" s="34">
        <f>Stock_Dump!M97</f>
        <v>0</v>
      </c>
      <c r="C96" s="24">
        <f>VLOOKUP(A96,Stock_Dump!$A$4:$G$2003,7,0)</f>
        <v>0</v>
      </c>
      <c r="D96" s="24">
        <f>VLOOKUP(A96,Stock_Dump!$A$4:$H$2003,8,0)</f>
        <v>0</v>
      </c>
      <c r="E96" s="24">
        <f>VLOOKUP(A96,Stock_Dump!$A$4:$D$2003,4,0)</f>
        <v>0</v>
      </c>
      <c r="F96" s="24">
        <f>VLOOKUP(A96,Stock_Dump!$A$4:$C$2003,3,0)</f>
        <v>0</v>
      </c>
      <c r="G96" s="24">
        <f>VLOOKUP(A96,Stock_Dump!$A$4:$E$2003,5,0)</f>
        <v>0</v>
      </c>
      <c r="H96" s="24">
        <f>VLOOKUP(A96,Stock_Dump!$A$4:$F$2003,6,0)</f>
        <v>0</v>
      </c>
      <c r="I96" s="24">
        <f>VLOOKUP(A96,Stock_Dump!$A$4:$S$2003,19,0)</f>
        <v>0</v>
      </c>
      <c r="J96" s="24">
        <f>VLOOKUP(A96,Stock_Dump!$A$4:$R$2003,18,0)</f>
        <v>0</v>
      </c>
      <c r="K96" s="24">
        <f>VLOOKUP(A96,Stock_Dump!$A$4:$V$2003,22,0)</f>
        <v>0</v>
      </c>
      <c r="L96" s="24">
        <f>VLOOKUP(A96,Stock_Dump!$A$4:$W$2003,23,0)</f>
        <v>0</v>
      </c>
      <c r="M96" s="24">
        <f>VLOOKUP(A96,Stock_Dump!$A$4:$U$2003,21,0)</f>
        <v>0</v>
      </c>
      <c r="N96" s="24">
        <f>VLOOKUP(A96,Stock_Dump!$A$4:$T$2003,20,0)</f>
        <v>0</v>
      </c>
    </row>
    <row r="97" spans="1:14">
      <c r="A97" s="24">
        <v>95</v>
      </c>
      <c r="B97" s="34">
        <f>Stock_Dump!M98</f>
        <v>0</v>
      </c>
      <c r="C97" s="24">
        <f>VLOOKUP(A97,Stock_Dump!$A$4:$G$2003,7,0)</f>
        <v>0</v>
      </c>
      <c r="D97" s="24">
        <f>VLOOKUP(A97,Stock_Dump!$A$4:$H$2003,8,0)</f>
        <v>0</v>
      </c>
      <c r="E97" s="24">
        <f>VLOOKUP(A97,Stock_Dump!$A$4:$D$2003,4,0)</f>
        <v>0</v>
      </c>
      <c r="F97" s="24">
        <f>VLOOKUP(A97,Stock_Dump!$A$4:$C$2003,3,0)</f>
        <v>0</v>
      </c>
      <c r="G97" s="24">
        <f>VLOOKUP(A97,Stock_Dump!$A$4:$E$2003,5,0)</f>
        <v>0</v>
      </c>
      <c r="H97" s="24">
        <f>VLOOKUP(A97,Stock_Dump!$A$4:$F$2003,6,0)</f>
        <v>0</v>
      </c>
      <c r="I97" s="24">
        <f>VLOOKUP(A97,Stock_Dump!$A$4:$S$2003,19,0)</f>
        <v>0</v>
      </c>
      <c r="J97" s="24">
        <f>VLOOKUP(A97,Stock_Dump!$A$4:$R$2003,18,0)</f>
        <v>0</v>
      </c>
      <c r="K97" s="24">
        <f>VLOOKUP(A97,Stock_Dump!$A$4:$V$2003,22,0)</f>
        <v>0</v>
      </c>
      <c r="L97" s="24">
        <f>VLOOKUP(A97,Stock_Dump!$A$4:$W$2003,23,0)</f>
        <v>0</v>
      </c>
      <c r="M97" s="24">
        <f>VLOOKUP(A97,Stock_Dump!$A$4:$U$2003,21,0)</f>
        <v>0</v>
      </c>
      <c r="N97" s="24">
        <f>VLOOKUP(A97,Stock_Dump!$A$4:$T$2003,20,0)</f>
        <v>0</v>
      </c>
    </row>
    <row r="98" spans="1:14">
      <c r="A98" s="24">
        <v>96</v>
      </c>
      <c r="B98" s="34">
        <f>Stock_Dump!M99</f>
        <v>0</v>
      </c>
      <c r="C98" s="24">
        <f>VLOOKUP(A98,Stock_Dump!$A$4:$G$2003,7,0)</f>
        <v>0</v>
      </c>
      <c r="D98" s="24">
        <f>VLOOKUP(A98,Stock_Dump!$A$4:$H$2003,8,0)</f>
        <v>0</v>
      </c>
      <c r="E98" s="24">
        <f>VLOOKUP(A98,Stock_Dump!$A$4:$D$2003,4,0)</f>
        <v>0</v>
      </c>
      <c r="F98" s="24">
        <f>VLOOKUP(A98,Stock_Dump!$A$4:$C$2003,3,0)</f>
        <v>0</v>
      </c>
      <c r="G98" s="24">
        <f>VLOOKUP(A98,Stock_Dump!$A$4:$E$2003,5,0)</f>
        <v>0</v>
      </c>
      <c r="H98" s="24">
        <f>VLOOKUP(A98,Stock_Dump!$A$4:$F$2003,6,0)</f>
        <v>0</v>
      </c>
      <c r="I98" s="24">
        <f>VLOOKUP(A98,Stock_Dump!$A$4:$S$2003,19,0)</f>
        <v>0</v>
      </c>
      <c r="J98" s="24">
        <f>VLOOKUP(A98,Stock_Dump!$A$4:$R$2003,18,0)</f>
        <v>0</v>
      </c>
      <c r="K98" s="24">
        <f>VLOOKUP(A98,Stock_Dump!$A$4:$V$2003,22,0)</f>
        <v>0</v>
      </c>
      <c r="L98" s="24">
        <f>VLOOKUP(A98,Stock_Dump!$A$4:$W$2003,23,0)</f>
        <v>0</v>
      </c>
      <c r="M98" s="24">
        <f>VLOOKUP(A98,Stock_Dump!$A$4:$U$2003,21,0)</f>
        <v>0</v>
      </c>
      <c r="N98" s="24">
        <f>VLOOKUP(A98,Stock_Dump!$A$4:$T$2003,20,0)</f>
        <v>0</v>
      </c>
    </row>
    <row r="99" spans="1:14">
      <c r="A99" s="24">
        <v>97</v>
      </c>
      <c r="B99" s="34">
        <f>Stock_Dump!M100</f>
        <v>0</v>
      </c>
      <c r="C99" s="24">
        <f>VLOOKUP(A99,Stock_Dump!$A$4:$G$2003,7,0)</f>
        <v>0</v>
      </c>
      <c r="D99" s="24">
        <f>VLOOKUP(A99,Stock_Dump!$A$4:$H$2003,8,0)</f>
        <v>0</v>
      </c>
      <c r="E99" s="24">
        <f>VLOOKUP(A99,Stock_Dump!$A$4:$D$2003,4,0)</f>
        <v>0</v>
      </c>
      <c r="F99" s="24">
        <f>VLOOKUP(A99,Stock_Dump!$A$4:$C$2003,3,0)</f>
        <v>0</v>
      </c>
      <c r="G99" s="24">
        <f>VLOOKUP(A99,Stock_Dump!$A$4:$E$2003,5,0)</f>
        <v>0</v>
      </c>
      <c r="H99" s="24">
        <f>VLOOKUP(A99,Stock_Dump!$A$4:$F$2003,6,0)</f>
        <v>0</v>
      </c>
      <c r="I99" s="24">
        <f>VLOOKUP(A99,Stock_Dump!$A$4:$S$2003,19,0)</f>
        <v>0</v>
      </c>
      <c r="J99" s="24">
        <f>VLOOKUP(A99,Stock_Dump!$A$4:$R$2003,18,0)</f>
        <v>0</v>
      </c>
      <c r="K99" s="24">
        <f>VLOOKUP(A99,Stock_Dump!$A$4:$V$2003,22,0)</f>
        <v>0</v>
      </c>
      <c r="L99" s="24">
        <f>VLOOKUP(A99,Stock_Dump!$A$4:$W$2003,23,0)</f>
        <v>0</v>
      </c>
      <c r="M99" s="24">
        <f>VLOOKUP(A99,Stock_Dump!$A$4:$U$2003,21,0)</f>
        <v>0</v>
      </c>
      <c r="N99" s="24">
        <f>VLOOKUP(A99,Stock_Dump!$A$4:$T$2003,20,0)</f>
        <v>0</v>
      </c>
    </row>
    <row r="100" spans="1:14">
      <c r="A100" s="24">
        <v>98</v>
      </c>
      <c r="B100" s="34">
        <f>Stock_Dump!M101</f>
        <v>0</v>
      </c>
      <c r="C100" s="24">
        <f>VLOOKUP(A100,Stock_Dump!$A$4:$G$2003,7,0)</f>
        <v>0</v>
      </c>
      <c r="D100" s="24">
        <f>VLOOKUP(A100,Stock_Dump!$A$4:$H$2003,8,0)</f>
        <v>0</v>
      </c>
      <c r="E100" s="24">
        <f>VLOOKUP(A100,Stock_Dump!$A$4:$D$2003,4,0)</f>
        <v>0</v>
      </c>
      <c r="F100" s="24">
        <f>VLOOKUP(A100,Stock_Dump!$A$4:$C$2003,3,0)</f>
        <v>0</v>
      </c>
      <c r="G100" s="24">
        <f>VLOOKUP(A100,Stock_Dump!$A$4:$E$2003,5,0)</f>
        <v>0</v>
      </c>
      <c r="H100" s="24">
        <f>VLOOKUP(A100,Stock_Dump!$A$4:$F$2003,6,0)</f>
        <v>0</v>
      </c>
      <c r="I100" s="24">
        <f>VLOOKUP(A100,Stock_Dump!$A$4:$S$2003,19,0)</f>
        <v>0</v>
      </c>
      <c r="J100" s="24">
        <f>VLOOKUP(A100,Stock_Dump!$A$4:$R$2003,18,0)</f>
        <v>0</v>
      </c>
      <c r="K100" s="24">
        <f>VLOOKUP(A100,Stock_Dump!$A$4:$V$2003,22,0)</f>
        <v>0</v>
      </c>
      <c r="L100" s="24">
        <f>VLOOKUP(A100,Stock_Dump!$A$4:$W$2003,23,0)</f>
        <v>0</v>
      </c>
      <c r="M100" s="24">
        <f>VLOOKUP(A100,Stock_Dump!$A$4:$U$2003,21,0)</f>
        <v>0</v>
      </c>
      <c r="N100" s="24">
        <f>VLOOKUP(A100,Stock_Dump!$A$4:$T$2003,20,0)</f>
        <v>0</v>
      </c>
    </row>
    <row r="101" spans="1:14">
      <c r="A101" s="24">
        <v>99</v>
      </c>
      <c r="B101" s="34">
        <f>Stock_Dump!M102</f>
        <v>0</v>
      </c>
      <c r="C101" s="24">
        <f>VLOOKUP(A101,Stock_Dump!$A$4:$G$2003,7,0)</f>
        <v>0</v>
      </c>
      <c r="D101" s="24">
        <f>VLOOKUP(A101,Stock_Dump!$A$4:$H$2003,8,0)</f>
        <v>0</v>
      </c>
      <c r="E101" s="24">
        <f>VLOOKUP(A101,Stock_Dump!$A$4:$D$2003,4,0)</f>
        <v>0</v>
      </c>
      <c r="F101" s="24">
        <f>VLOOKUP(A101,Stock_Dump!$A$4:$C$2003,3,0)</f>
        <v>0</v>
      </c>
      <c r="G101" s="24">
        <f>VLOOKUP(A101,Stock_Dump!$A$4:$E$2003,5,0)</f>
        <v>0</v>
      </c>
      <c r="H101" s="24">
        <f>VLOOKUP(A101,Stock_Dump!$A$4:$F$2003,6,0)</f>
        <v>0</v>
      </c>
      <c r="I101" s="24">
        <f>VLOOKUP(A101,Stock_Dump!$A$4:$S$2003,19,0)</f>
        <v>0</v>
      </c>
      <c r="J101" s="24">
        <f>VLOOKUP(A101,Stock_Dump!$A$4:$R$2003,18,0)</f>
        <v>0</v>
      </c>
      <c r="K101" s="24">
        <f>VLOOKUP(A101,Stock_Dump!$A$4:$V$2003,22,0)</f>
        <v>0</v>
      </c>
      <c r="L101" s="24">
        <f>VLOOKUP(A101,Stock_Dump!$A$4:$W$2003,23,0)</f>
        <v>0</v>
      </c>
      <c r="M101" s="24">
        <f>VLOOKUP(A101,Stock_Dump!$A$4:$U$2003,21,0)</f>
        <v>0</v>
      </c>
      <c r="N101" s="24">
        <f>VLOOKUP(A101,Stock_Dump!$A$4:$T$2003,20,0)</f>
        <v>0</v>
      </c>
    </row>
    <row r="102" spans="1:14">
      <c r="A102" s="24">
        <v>100</v>
      </c>
      <c r="B102" s="34">
        <f>Stock_Dump!M103</f>
        <v>0</v>
      </c>
      <c r="C102" s="24">
        <f>VLOOKUP(A102,Stock_Dump!$A$4:$G$2003,7,0)</f>
        <v>0</v>
      </c>
      <c r="D102" s="24">
        <f>VLOOKUP(A102,Stock_Dump!$A$4:$H$2003,8,0)</f>
        <v>0</v>
      </c>
      <c r="E102" s="24">
        <f>VLOOKUP(A102,Stock_Dump!$A$4:$D$2003,4,0)</f>
        <v>0</v>
      </c>
      <c r="F102" s="24">
        <f>VLOOKUP(A102,Stock_Dump!$A$4:$C$2003,3,0)</f>
        <v>0</v>
      </c>
      <c r="G102" s="24">
        <f>VLOOKUP(A102,Stock_Dump!$A$4:$E$2003,5,0)</f>
        <v>0</v>
      </c>
      <c r="H102" s="24">
        <f>VLOOKUP(A102,Stock_Dump!$A$4:$F$2003,6,0)</f>
        <v>0</v>
      </c>
      <c r="I102" s="24">
        <f>VLOOKUP(A102,Stock_Dump!$A$4:$S$2003,19,0)</f>
        <v>0</v>
      </c>
      <c r="J102" s="24">
        <f>VLOOKUP(A102,Stock_Dump!$A$4:$R$2003,18,0)</f>
        <v>0</v>
      </c>
      <c r="K102" s="24">
        <f>VLOOKUP(A102,Stock_Dump!$A$4:$V$2003,22,0)</f>
        <v>0</v>
      </c>
      <c r="L102" s="24">
        <f>VLOOKUP(A102,Stock_Dump!$A$4:$W$2003,23,0)</f>
        <v>0</v>
      </c>
      <c r="M102" s="24">
        <f>VLOOKUP(A102,Stock_Dump!$A$4:$U$2003,21,0)</f>
        <v>0</v>
      </c>
      <c r="N102" s="24">
        <f>VLOOKUP(A102,Stock_Dump!$A$4:$T$2003,20,0)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2"/>
  <sheetViews>
    <sheetView topLeftCell="A2" workbookViewId="0">
      <selection activeCell="F9" sqref="F9"/>
    </sheetView>
  </sheetViews>
  <sheetFormatPr defaultRowHeight="15"/>
  <cols>
    <col min="5" max="6" width="15" customWidth="1"/>
  </cols>
  <sheetData>
    <row r="2" spans="2:15">
      <c r="B2">
        <v>1</v>
      </c>
      <c r="D2" s="6"/>
      <c r="E2" s="6" t="s">
        <v>20</v>
      </c>
      <c r="F2" s="6"/>
      <c r="G2" s="6" t="s">
        <v>18</v>
      </c>
      <c r="H2" s="6"/>
      <c r="I2" s="6" t="s">
        <v>19</v>
      </c>
      <c r="O2">
        <v>30</v>
      </c>
    </row>
    <row r="3" spans="2:15">
      <c r="B3">
        <v>2</v>
      </c>
      <c r="D3" t="s">
        <v>14</v>
      </c>
      <c r="E3" t="s">
        <v>15</v>
      </c>
      <c r="F3" t="s">
        <v>14</v>
      </c>
      <c r="G3" t="s">
        <v>15</v>
      </c>
      <c r="H3" t="s">
        <v>14</v>
      </c>
      <c r="I3" t="s">
        <v>15</v>
      </c>
      <c r="O3">
        <v>29</v>
      </c>
    </row>
    <row r="4" spans="2:15">
      <c r="B4">
        <v>3</v>
      </c>
      <c r="D4">
        <v>9600</v>
      </c>
      <c r="E4">
        <v>27.991803000000008</v>
      </c>
      <c r="F4">
        <v>9600</v>
      </c>
      <c r="G4">
        <v>25.789848750000008</v>
      </c>
      <c r="H4">
        <v>9600</v>
      </c>
      <c r="I4">
        <v>8.4437849999999948</v>
      </c>
      <c r="O4">
        <v>28</v>
      </c>
    </row>
    <row r="5" spans="2:15">
      <c r="B5">
        <v>4</v>
      </c>
      <c r="D5">
        <v>9700</v>
      </c>
      <c r="E5">
        <v>77.173191000000017</v>
      </c>
      <c r="F5">
        <v>9700</v>
      </c>
      <c r="G5">
        <v>59.11272750000002</v>
      </c>
      <c r="H5">
        <v>9700</v>
      </c>
      <c r="I5">
        <v>40.088827499999972</v>
      </c>
      <c r="O5">
        <v>27</v>
      </c>
    </row>
    <row r="6" spans="2:15">
      <c r="B6">
        <v>5</v>
      </c>
      <c r="D6">
        <v>9800</v>
      </c>
      <c r="E6">
        <v>86.225505000000027</v>
      </c>
      <c r="F6">
        <v>9800</v>
      </c>
      <c r="G6">
        <v>72.925042500000032</v>
      </c>
      <c r="H6">
        <v>9800</v>
      </c>
      <c r="I6">
        <v>45.886252499999955</v>
      </c>
      <c r="O6">
        <v>26</v>
      </c>
    </row>
    <row r="7" spans="2:15">
      <c r="B7">
        <v>6</v>
      </c>
      <c r="D7">
        <v>9900</v>
      </c>
      <c r="E7">
        <v>125.72193600000004</v>
      </c>
      <c r="F7">
        <v>9900</v>
      </c>
      <c r="G7">
        <v>119.42146125000006</v>
      </c>
      <c r="H7">
        <v>9900</v>
      </c>
      <c r="I7">
        <v>59.947169999999936</v>
      </c>
      <c r="O7">
        <v>25</v>
      </c>
    </row>
    <row r="8" spans="2:15">
      <c r="B8">
        <v>7</v>
      </c>
      <c r="D8">
        <v>10000</v>
      </c>
      <c r="E8">
        <v>203.62805100000008</v>
      </c>
      <c r="F8">
        <v>10000</v>
      </c>
      <c r="G8">
        <v>186.56273625000011</v>
      </c>
      <c r="H8">
        <v>10000</v>
      </c>
      <c r="I8">
        <v>121.22761124999985</v>
      </c>
      <c r="O8">
        <v>24</v>
      </c>
    </row>
    <row r="9" spans="2:15">
      <c r="B9">
        <v>8</v>
      </c>
      <c r="D9">
        <v>10100</v>
      </c>
      <c r="E9">
        <v>124.41365400000007</v>
      </c>
      <c r="F9">
        <v>10100</v>
      </c>
      <c r="G9">
        <v>103.11431625000007</v>
      </c>
      <c r="H9">
        <v>10100</v>
      </c>
      <c r="I9">
        <v>57.665902499999909</v>
      </c>
      <c r="O9">
        <v>23</v>
      </c>
    </row>
    <row r="10" spans="2:15">
      <c r="B10">
        <v>9</v>
      </c>
      <c r="D10">
        <v>10200</v>
      </c>
      <c r="E10">
        <v>284.24145000000016</v>
      </c>
      <c r="F10">
        <v>10200</v>
      </c>
      <c r="G10">
        <v>247.9263225000002</v>
      </c>
      <c r="H10">
        <v>10200</v>
      </c>
      <c r="I10">
        <v>116.47312874999977</v>
      </c>
      <c r="O10">
        <v>22</v>
      </c>
    </row>
    <row r="11" spans="2:15">
      <c r="B11">
        <v>10</v>
      </c>
      <c r="D11">
        <v>10300</v>
      </c>
      <c r="E11">
        <v>353.1593520000003</v>
      </c>
      <c r="F11">
        <v>10300</v>
      </c>
      <c r="G11">
        <v>319.01023875000038</v>
      </c>
      <c r="H11">
        <v>10300</v>
      </c>
      <c r="I11">
        <v>180.14571749999953</v>
      </c>
      <c r="O11">
        <v>21</v>
      </c>
    </row>
    <row r="12" spans="2:15">
      <c r="B12">
        <v>11</v>
      </c>
      <c r="D12" s="5">
        <v>10400</v>
      </c>
      <c r="E12" s="5">
        <v>250.31284800000029</v>
      </c>
      <c r="F12" s="5">
        <v>10400</v>
      </c>
      <c r="G12" s="5">
        <v>219.40866000000037</v>
      </c>
      <c r="H12" s="5">
        <v>10400</v>
      </c>
      <c r="I12" s="5">
        <v>126.90199124999947</v>
      </c>
      <c r="O12">
        <v>20</v>
      </c>
    </row>
    <row r="13" spans="2:15">
      <c r="B13">
        <v>12</v>
      </c>
      <c r="D13" s="5">
        <v>10500</v>
      </c>
      <c r="E13" s="5">
        <v>244.83349800000062</v>
      </c>
      <c r="F13" s="5">
        <v>10500</v>
      </c>
      <c r="G13" s="5">
        <v>249.46596000000079</v>
      </c>
      <c r="H13" s="5">
        <v>10500</v>
      </c>
      <c r="I13" s="5">
        <v>125.3655862499987</v>
      </c>
      <c r="O13">
        <v>19</v>
      </c>
    </row>
    <row r="14" spans="2:15">
      <c r="B14">
        <v>13</v>
      </c>
      <c r="D14" s="5">
        <v>10600</v>
      </c>
      <c r="E14" s="5">
        <v>35.079812999999504</v>
      </c>
      <c r="F14" s="5">
        <v>10600</v>
      </c>
      <c r="G14" s="5">
        <v>40.192556250001019</v>
      </c>
      <c r="H14" s="5">
        <v>10600</v>
      </c>
      <c r="I14" s="5">
        <v>52.099995000001286</v>
      </c>
      <c r="O14">
        <v>18</v>
      </c>
    </row>
    <row r="15" spans="2:15">
      <c r="B15">
        <v>14</v>
      </c>
      <c r="D15">
        <v>10700</v>
      </c>
      <c r="E15">
        <v>44.49416399999992</v>
      </c>
      <c r="F15">
        <v>10700</v>
      </c>
      <c r="G15">
        <v>38.394753749999836</v>
      </c>
      <c r="H15">
        <v>10700</v>
      </c>
      <c r="I15">
        <v>34.592276250000197</v>
      </c>
      <c r="O15">
        <v>17</v>
      </c>
    </row>
    <row r="16" spans="2:15">
      <c r="B16">
        <v>15</v>
      </c>
      <c r="D16">
        <v>10800</v>
      </c>
      <c r="E16">
        <v>37.855334999999961</v>
      </c>
      <c r="F16">
        <v>10800</v>
      </c>
      <c r="G16">
        <v>30.395546249999942</v>
      </c>
      <c r="H16">
        <v>10800</v>
      </c>
      <c r="I16">
        <v>18.46498875000006</v>
      </c>
      <c r="O16">
        <v>16</v>
      </c>
    </row>
    <row r="17" spans="2:15">
      <c r="B17">
        <v>16</v>
      </c>
      <c r="D17">
        <v>10900</v>
      </c>
      <c r="E17">
        <v>113.72282999999993</v>
      </c>
      <c r="F17">
        <v>10900</v>
      </c>
      <c r="G17">
        <v>59.729414999999925</v>
      </c>
      <c r="H17">
        <v>10900</v>
      </c>
      <c r="I17">
        <v>36.766620000000081</v>
      </c>
      <c r="O17">
        <v>15</v>
      </c>
    </row>
    <row r="18" spans="2:15">
      <c r="B18">
        <v>17</v>
      </c>
      <c r="D18">
        <v>11000</v>
      </c>
      <c r="E18">
        <v>233.44792799999988</v>
      </c>
      <c r="F18">
        <v>11000</v>
      </c>
      <c r="G18">
        <v>165.09676499999986</v>
      </c>
      <c r="H18">
        <v>11000</v>
      </c>
      <c r="I18">
        <v>87.994305000000153</v>
      </c>
      <c r="O18">
        <v>14</v>
      </c>
    </row>
    <row r="19" spans="2:15">
      <c r="B19">
        <v>18</v>
      </c>
      <c r="D19">
        <v>11100</v>
      </c>
      <c r="E19">
        <v>152.33070599999994</v>
      </c>
      <c r="F19">
        <v>11100</v>
      </c>
      <c r="G19">
        <v>139.32084374999988</v>
      </c>
      <c r="H19">
        <v>11100</v>
      </c>
      <c r="I19">
        <v>143.30887875000022</v>
      </c>
      <c r="O19">
        <v>13</v>
      </c>
    </row>
    <row r="20" spans="2:15">
      <c r="B20">
        <v>19</v>
      </c>
      <c r="D20">
        <v>11200</v>
      </c>
      <c r="E20">
        <v>62.985194999999976</v>
      </c>
      <c r="F20">
        <v>11200</v>
      </c>
      <c r="G20">
        <v>54.728992499999961</v>
      </c>
      <c r="H20">
        <v>11200</v>
      </c>
      <c r="I20">
        <v>36.539572500000048</v>
      </c>
      <c r="O20">
        <v>12</v>
      </c>
    </row>
    <row r="21" spans="2:15">
      <c r="B21">
        <v>20</v>
      </c>
      <c r="D21">
        <v>11300</v>
      </c>
      <c r="E21">
        <v>102.51177299999998</v>
      </c>
      <c r="F21">
        <v>11300</v>
      </c>
      <c r="G21">
        <v>72.661758749999962</v>
      </c>
      <c r="H21">
        <v>11300</v>
      </c>
      <c r="I21">
        <v>15.701411250000016</v>
      </c>
      <c r="O21">
        <v>11</v>
      </c>
    </row>
    <row r="22" spans="2:15">
      <c r="B22">
        <v>21</v>
      </c>
      <c r="D22">
        <v>11400</v>
      </c>
      <c r="E22">
        <v>37.052657999999994</v>
      </c>
      <c r="F22">
        <v>11400</v>
      </c>
      <c r="G22">
        <v>22.92133874999999</v>
      </c>
      <c r="H22">
        <v>11400</v>
      </c>
      <c r="I22">
        <v>24.136995000000024</v>
      </c>
      <c r="O22">
        <v>10</v>
      </c>
    </row>
    <row r="23" spans="2:15">
      <c r="B23">
        <v>22</v>
      </c>
      <c r="D23">
        <v>11500</v>
      </c>
      <c r="E23">
        <v>580.17063599999983</v>
      </c>
      <c r="F23">
        <v>11500</v>
      </c>
      <c r="G23">
        <v>526.47464249999973</v>
      </c>
      <c r="H23">
        <v>11500</v>
      </c>
      <c r="I23">
        <v>412.95463500000028</v>
      </c>
      <c r="O23">
        <v>9</v>
      </c>
    </row>
    <row r="24" spans="2:15">
      <c r="B24">
        <v>23</v>
      </c>
      <c r="D24">
        <v>11600</v>
      </c>
      <c r="E24">
        <v>1.9035749999999996</v>
      </c>
      <c r="F24">
        <v>11600</v>
      </c>
      <c r="G24">
        <v>1.7741699999999994</v>
      </c>
      <c r="H24">
        <v>11600</v>
      </c>
      <c r="I24">
        <v>1.8530100000000014</v>
      </c>
      <c r="O24">
        <v>8</v>
      </c>
    </row>
    <row r="25" spans="2:15">
      <c r="B25">
        <v>24</v>
      </c>
      <c r="O25">
        <v>7</v>
      </c>
    </row>
    <row r="26" spans="2:15">
      <c r="B26">
        <v>25</v>
      </c>
      <c r="O26">
        <v>6</v>
      </c>
    </row>
    <row r="27" spans="2:15">
      <c r="B27">
        <v>26</v>
      </c>
      <c r="O27">
        <v>5</v>
      </c>
    </row>
    <row r="28" spans="2:15">
      <c r="B28">
        <v>27</v>
      </c>
      <c r="O28">
        <v>4</v>
      </c>
    </row>
    <row r="29" spans="2:15">
      <c r="B29">
        <v>28</v>
      </c>
      <c r="O29">
        <v>3</v>
      </c>
    </row>
    <row r="30" spans="2:15">
      <c r="B30">
        <v>29</v>
      </c>
      <c r="O30">
        <v>2</v>
      </c>
    </row>
    <row r="31" spans="2:15">
      <c r="B31">
        <v>30</v>
      </c>
      <c r="O31">
        <v>1</v>
      </c>
    </row>
    <row r="32" spans="2:15">
      <c r="O32">
        <v>0</v>
      </c>
    </row>
    <row r="33" spans="15:15">
      <c r="O33">
        <v>1</v>
      </c>
    </row>
    <row r="34" spans="15:15">
      <c r="O34">
        <v>2</v>
      </c>
    </row>
    <row r="35" spans="15:15">
      <c r="O35">
        <v>3</v>
      </c>
    </row>
    <row r="36" spans="15:15">
      <c r="O36">
        <v>4</v>
      </c>
    </row>
    <row r="37" spans="15:15">
      <c r="O37">
        <v>5</v>
      </c>
    </row>
    <row r="38" spans="15:15">
      <c r="O38">
        <v>6</v>
      </c>
    </row>
    <row r="39" spans="15:15">
      <c r="O39">
        <v>7</v>
      </c>
    </row>
    <row r="40" spans="15:15">
      <c r="O40">
        <v>8</v>
      </c>
    </row>
    <row r="41" spans="15:15">
      <c r="O41">
        <v>9</v>
      </c>
    </row>
    <row r="42" spans="15:15">
      <c r="O42">
        <v>10</v>
      </c>
    </row>
    <row r="43" spans="15:15">
      <c r="O43">
        <v>11</v>
      </c>
    </row>
    <row r="44" spans="15:15">
      <c r="O44">
        <v>12</v>
      </c>
    </row>
    <row r="45" spans="15:15">
      <c r="O45">
        <v>13</v>
      </c>
    </row>
    <row r="46" spans="15:15">
      <c r="O46">
        <v>14</v>
      </c>
    </row>
    <row r="47" spans="15:15">
      <c r="O47">
        <v>15</v>
      </c>
    </row>
    <row r="48" spans="15:15">
      <c r="O48">
        <v>16</v>
      </c>
    </row>
    <row r="49" spans="15:15">
      <c r="O49">
        <v>17</v>
      </c>
    </row>
    <row r="50" spans="15:15">
      <c r="O50">
        <v>18</v>
      </c>
    </row>
    <row r="51" spans="15:15">
      <c r="O51">
        <v>19</v>
      </c>
    </row>
    <row r="52" spans="15:15">
      <c r="O52">
        <v>20</v>
      </c>
    </row>
    <row r="53" spans="15:15">
      <c r="O53">
        <v>21</v>
      </c>
    </row>
    <row r="54" spans="15:15">
      <c r="O54">
        <v>22</v>
      </c>
    </row>
    <row r="55" spans="15:15">
      <c r="O55">
        <v>23</v>
      </c>
    </row>
    <row r="56" spans="15:15">
      <c r="O56">
        <v>24</v>
      </c>
    </row>
    <row r="57" spans="15:15">
      <c r="O57">
        <v>25</v>
      </c>
    </row>
    <row r="58" spans="15:15">
      <c r="O58">
        <v>26</v>
      </c>
    </row>
    <row r="59" spans="15:15">
      <c r="O59">
        <v>27</v>
      </c>
    </row>
    <row r="60" spans="15:15">
      <c r="O60">
        <v>28</v>
      </c>
    </row>
    <row r="61" spans="15:15">
      <c r="O61">
        <v>29</v>
      </c>
    </row>
    <row r="62" spans="15:15">
      <c r="O62">
        <v>30</v>
      </c>
    </row>
  </sheetData>
  <sortState ref="O2:O31">
    <sortCondition descending="1" ref="O2:O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NIFTY_dump</vt:lpstr>
      <vt:lpstr>Data restructured</vt:lpstr>
      <vt:lpstr>OI Pain and Trend Dashboard</vt:lpstr>
      <vt:lpstr>Opt Payoff Sim for Indx Opt</vt:lpstr>
      <vt:lpstr>Stock_Dump</vt:lpstr>
      <vt:lpstr>Stock OI pain Dashboard</vt:lpstr>
      <vt:lpstr>Data Restructured2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Arkadip</dc:creator>
  <cp:lastModifiedBy>ABHINABA GUPTA</cp:lastModifiedBy>
  <dcterms:created xsi:type="dcterms:W3CDTF">2018-04-23T16:46:59Z</dcterms:created>
  <dcterms:modified xsi:type="dcterms:W3CDTF">2021-06-05T19:12:05Z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