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cuments\NCSU\Fall2018\FIM528\ExtraMarks\"/>
    </mc:Choice>
  </mc:AlternateContent>
  <xr:revisionPtr revIDLastSave="0" documentId="13_ncr:1_{9CE1B274-8B80-4731-B57E-AA9BB9D24E62}" xr6:coauthVersionLast="40" xr6:coauthVersionMax="40" xr10:uidLastSave="{00000000-0000-0000-0000-000000000000}"/>
  <bookViews>
    <workbookView xWindow="0" yWindow="0" windowWidth="20490" windowHeight="7485" activeTab="1" xr2:uid="{5AF76B9C-1609-43C1-AAE1-14529D4E4210}"/>
  </bookViews>
  <sheets>
    <sheet name="Volatility Smile" sheetId="14" r:id="rId1"/>
    <sheet name="Theta Variation -  Stock Price" sheetId="12" r:id="rId2"/>
    <sheet name="Vega Variation -  Stock Price" sheetId="11" r:id="rId3"/>
    <sheet name="Rho variation -  Stock Price" sheetId="10" r:id="rId4"/>
    <sheet name="Gamma variation -  Time" sheetId="8" r:id="rId5"/>
    <sheet name="Gamma variation -  Stock Pr" sheetId="7" r:id="rId6"/>
    <sheet name="Delta variation -  Time" sheetId="5" r:id="rId7"/>
    <sheet name="Delta variation -  Stock Price" sheetId="3" r:id="rId8"/>
    <sheet name="amzn_price-history-12-10-2018" sheetId="4" r:id="rId9"/>
    <sheet name="amzn-options-exp-2019-04-18-sho" sheetId="15" r:id="rId10"/>
  </sheets>
  <definedNames>
    <definedName name="_xlnm._FilterDatabase" localSheetId="9" hidden="1">'amzn-options-exp-2019-04-18-sho'!$A$1:$O$390</definedName>
    <definedName name="solver_adj" localSheetId="0" hidden="1">'Volatility Smile'!$D$11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'Volatility Smile'!$E$11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170.01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4" l="1"/>
  <c r="B12" i="14"/>
  <c r="B13" i="14"/>
  <c r="B14" i="14"/>
  <c r="B15" i="14"/>
  <c r="B16" i="14"/>
  <c r="B17" i="14"/>
  <c r="B18" i="14"/>
  <c r="B19" i="14"/>
  <c r="B20" i="14"/>
  <c r="C4" i="14"/>
  <c r="F11" i="14" s="1"/>
  <c r="G11" i="14" s="1"/>
  <c r="G12" i="12"/>
  <c r="H12" i="12" s="1"/>
  <c r="I12" i="12"/>
  <c r="J12" i="12" s="1"/>
  <c r="G13" i="12"/>
  <c r="H13" i="12" s="1"/>
  <c r="I13" i="12"/>
  <c r="J13" i="12" s="1"/>
  <c r="G14" i="12"/>
  <c r="H14" i="12" s="1"/>
  <c r="K14" i="12" s="1"/>
  <c r="I14" i="12"/>
  <c r="J14" i="12" s="1"/>
  <c r="G15" i="12"/>
  <c r="H15" i="12" s="1"/>
  <c r="I15" i="12"/>
  <c r="J15" i="12" s="1"/>
  <c r="G16" i="12"/>
  <c r="H16" i="12" s="1"/>
  <c r="I16" i="12"/>
  <c r="J16" i="12"/>
  <c r="G17" i="12"/>
  <c r="H17" i="12" s="1"/>
  <c r="K17" i="12" s="1"/>
  <c r="I17" i="12"/>
  <c r="J17" i="12" s="1"/>
  <c r="G18" i="12"/>
  <c r="H18" i="12" s="1"/>
  <c r="I18" i="12"/>
  <c r="J18" i="12" s="1"/>
  <c r="G19" i="12"/>
  <c r="H19" i="12" s="1"/>
  <c r="I19" i="12"/>
  <c r="J19" i="12" s="1"/>
  <c r="G20" i="12"/>
  <c r="H20" i="12" s="1"/>
  <c r="I20" i="12"/>
  <c r="J20" i="12" s="1"/>
  <c r="G21" i="12"/>
  <c r="H21" i="12" s="1"/>
  <c r="I21" i="12"/>
  <c r="J21" i="12" s="1"/>
  <c r="G22" i="12"/>
  <c r="H22" i="12" s="1"/>
  <c r="K22" i="12" s="1"/>
  <c r="I22" i="12"/>
  <c r="J22" i="12" s="1"/>
  <c r="G23" i="12"/>
  <c r="H23" i="12" s="1"/>
  <c r="I23" i="12"/>
  <c r="J23" i="12" s="1"/>
  <c r="G24" i="12"/>
  <c r="H24" i="12" s="1"/>
  <c r="I24" i="12"/>
  <c r="J24" i="12" s="1"/>
  <c r="G25" i="12"/>
  <c r="H25" i="12" s="1"/>
  <c r="K25" i="12" s="1"/>
  <c r="I25" i="12"/>
  <c r="J25" i="12" s="1"/>
  <c r="G26" i="12"/>
  <c r="H26" i="12" s="1"/>
  <c r="I26" i="12"/>
  <c r="J26" i="12" s="1"/>
  <c r="G27" i="12"/>
  <c r="H27" i="12" s="1"/>
  <c r="I27" i="12"/>
  <c r="J27" i="12" s="1"/>
  <c r="G28" i="12"/>
  <c r="H28" i="12" s="1"/>
  <c r="K28" i="12" s="1"/>
  <c r="I28" i="12"/>
  <c r="J28" i="12" s="1"/>
  <c r="G29" i="12"/>
  <c r="H29" i="12" s="1"/>
  <c r="I29" i="12"/>
  <c r="J29" i="12" s="1"/>
  <c r="G30" i="12"/>
  <c r="H30" i="12"/>
  <c r="K30" i="12" s="1"/>
  <c r="I30" i="12"/>
  <c r="J30" i="12" s="1"/>
  <c r="G31" i="12"/>
  <c r="H31" i="12" s="1"/>
  <c r="I31" i="12"/>
  <c r="J31" i="12" s="1"/>
  <c r="G32" i="12"/>
  <c r="H32" i="12" s="1"/>
  <c r="I32" i="12"/>
  <c r="J32" i="12" s="1"/>
  <c r="G33" i="12"/>
  <c r="H33" i="12" s="1"/>
  <c r="I33" i="12"/>
  <c r="J33" i="12" s="1"/>
  <c r="G34" i="12"/>
  <c r="H34" i="12" s="1"/>
  <c r="I34" i="12"/>
  <c r="J34" i="12" s="1"/>
  <c r="G35" i="12"/>
  <c r="H35" i="12" s="1"/>
  <c r="I35" i="12"/>
  <c r="J35" i="12" s="1"/>
  <c r="G36" i="12"/>
  <c r="H36" i="12" s="1"/>
  <c r="K36" i="12" s="1"/>
  <c r="I36" i="12"/>
  <c r="J36" i="12" s="1"/>
  <c r="G37" i="12"/>
  <c r="H37" i="12" s="1"/>
  <c r="I37" i="12"/>
  <c r="J37" i="12" s="1"/>
  <c r="G38" i="12"/>
  <c r="H38" i="12"/>
  <c r="K38" i="12" s="1"/>
  <c r="I38" i="12"/>
  <c r="J38" i="12" s="1"/>
  <c r="G39" i="12"/>
  <c r="H39" i="12" s="1"/>
  <c r="I39" i="12"/>
  <c r="J39" i="12" s="1"/>
  <c r="G40" i="12"/>
  <c r="H40" i="12" s="1"/>
  <c r="I40" i="12"/>
  <c r="J40" i="12"/>
  <c r="G41" i="12"/>
  <c r="H41" i="12" s="1"/>
  <c r="I41" i="12"/>
  <c r="J41" i="12" s="1"/>
  <c r="G42" i="12"/>
  <c r="H42" i="12" s="1"/>
  <c r="K42" i="12" s="1"/>
  <c r="I42" i="12"/>
  <c r="J42" i="12" s="1"/>
  <c r="G43" i="12"/>
  <c r="H43" i="12" s="1"/>
  <c r="I43" i="12"/>
  <c r="J43" i="12" s="1"/>
  <c r="G44" i="12"/>
  <c r="H44" i="12" s="1"/>
  <c r="I44" i="12"/>
  <c r="J44" i="12" s="1"/>
  <c r="G45" i="12"/>
  <c r="H45" i="12" s="1"/>
  <c r="I45" i="12"/>
  <c r="J45" i="12" s="1"/>
  <c r="G46" i="12"/>
  <c r="H46" i="12" s="1"/>
  <c r="K46" i="12" s="1"/>
  <c r="I46" i="12"/>
  <c r="J46" i="12" s="1"/>
  <c r="G47" i="12"/>
  <c r="H47" i="12" s="1"/>
  <c r="I47" i="12"/>
  <c r="J47" i="12" s="1"/>
  <c r="G48" i="12"/>
  <c r="H48" i="12" s="1"/>
  <c r="I48" i="12"/>
  <c r="J48" i="12"/>
  <c r="G49" i="12"/>
  <c r="H49" i="12" s="1"/>
  <c r="K49" i="12" s="1"/>
  <c r="I49" i="12"/>
  <c r="J49" i="12" s="1"/>
  <c r="G50" i="12"/>
  <c r="H50" i="12" s="1"/>
  <c r="K50" i="12" s="1"/>
  <c r="I50" i="12"/>
  <c r="J50" i="12" s="1"/>
  <c r="G51" i="12"/>
  <c r="H51" i="12" s="1"/>
  <c r="I51" i="12"/>
  <c r="J51" i="12" s="1"/>
  <c r="G52" i="12"/>
  <c r="H52" i="12" s="1"/>
  <c r="I52" i="12"/>
  <c r="J52" i="12" s="1"/>
  <c r="G53" i="12"/>
  <c r="H53" i="12" s="1"/>
  <c r="I53" i="12"/>
  <c r="J53" i="12" s="1"/>
  <c r="G54" i="12"/>
  <c r="H54" i="12" s="1"/>
  <c r="K54" i="12" s="1"/>
  <c r="I54" i="12"/>
  <c r="J54" i="12" s="1"/>
  <c r="G55" i="12"/>
  <c r="H55" i="12" s="1"/>
  <c r="I55" i="12"/>
  <c r="J55" i="12" s="1"/>
  <c r="G56" i="12"/>
  <c r="H56" i="12" s="1"/>
  <c r="I56" i="12"/>
  <c r="J56" i="12" s="1"/>
  <c r="G57" i="12"/>
  <c r="H57" i="12" s="1"/>
  <c r="K57" i="12" s="1"/>
  <c r="I57" i="12"/>
  <c r="J57" i="12" s="1"/>
  <c r="G58" i="12"/>
  <c r="H58" i="12" s="1"/>
  <c r="I58" i="12"/>
  <c r="J58" i="12" s="1"/>
  <c r="G59" i="12"/>
  <c r="H59" i="12" s="1"/>
  <c r="I59" i="12"/>
  <c r="J59" i="12" s="1"/>
  <c r="G60" i="12"/>
  <c r="H60" i="12" s="1"/>
  <c r="K60" i="12" s="1"/>
  <c r="I60" i="12"/>
  <c r="J60" i="12" s="1"/>
  <c r="G61" i="12"/>
  <c r="H61" i="12" s="1"/>
  <c r="I61" i="12"/>
  <c r="J61" i="12" s="1"/>
  <c r="G62" i="12"/>
  <c r="H62" i="12"/>
  <c r="K62" i="12" s="1"/>
  <c r="I62" i="12"/>
  <c r="J62" i="12" s="1"/>
  <c r="G63" i="12"/>
  <c r="H63" i="12" s="1"/>
  <c r="I63" i="12"/>
  <c r="J63" i="12" s="1"/>
  <c r="G64" i="12"/>
  <c r="H64" i="12" s="1"/>
  <c r="I64" i="12"/>
  <c r="J64" i="12" s="1"/>
  <c r="G65" i="12"/>
  <c r="H65" i="12" s="1"/>
  <c r="I65" i="12"/>
  <c r="J65" i="12" s="1"/>
  <c r="G66" i="12"/>
  <c r="H66" i="12" s="1"/>
  <c r="I66" i="12"/>
  <c r="J66" i="12" s="1"/>
  <c r="G67" i="12"/>
  <c r="H67" i="12" s="1"/>
  <c r="I67" i="12"/>
  <c r="J67" i="12" s="1"/>
  <c r="G68" i="12"/>
  <c r="H68" i="12" s="1"/>
  <c r="K68" i="12" s="1"/>
  <c r="I68" i="12"/>
  <c r="J68" i="12" s="1"/>
  <c r="G69" i="12"/>
  <c r="H69" i="12" s="1"/>
  <c r="I69" i="12"/>
  <c r="J69" i="12" s="1"/>
  <c r="G70" i="12"/>
  <c r="H70" i="12"/>
  <c r="K70" i="12" s="1"/>
  <c r="I70" i="12"/>
  <c r="J70" i="12" s="1"/>
  <c r="G71" i="12"/>
  <c r="H71" i="12" s="1"/>
  <c r="I71" i="12"/>
  <c r="J71" i="12" s="1"/>
  <c r="G72" i="12"/>
  <c r="H72" i="12" s="1"/>
  <c r="I72" i="12"/>
  <c r="J72" i="12"/>
  <c r="G73" i="12"/>
  <c r="H73" i="12" s="1"/>
  <c r="I73" i="12"/>
  <c r="J73" i="12" s="1"/>
  <c r="G74" i="12"/>
  <c r="H74" i="12" s="1"/>
  <c r="K74" i="12" s="1"/>
  <c r="I74" i="12"/>
  <c r="J74" i="12" s="1"/>
  <c r="G75" i="12"/>
  <c r="H75" i="12" s="1"/>
  <c r="I75" i="12"/>
  <c r="J75" i="12" s="1"/>
  <c r="G76" i="12"/>
  <c r="H76" i="12" s="1"/>
  <c r="I76" i="12"/>
  <c r="J76" i="12" s="1"/>
  <c r="G77" i="12"/>
  <c r="H77" i="12" s="1"/>
  <c r="I77" i="12"/>
  <c r="J77" i="12" s="1"/>
  <c r="G78" i="12"/>
  <c r="H78" i="12" s="1"/>
  <c r="K78" i="12" s="1"/>
  <c r="I78" i="12"/>
  <c r="J78" i="12" s="1"/>
  <c r="G79" i="12"/>
  <c r="H79" i="12" s="1"/>
  <c r="I79" i="12"/>
  <c r="J79" i="12" s="1"/>
  <c r="G80" i="12"/>
  <c r="H80" i="12" s="1"/>
  <c r="I80" i="12"/>
  <c r="J80" i="12"/>
  <c r="G81" i="12"/>
  <c r="H81" i="12" s="1"/>
  <c r="K81" i="12" s="1"/>
  <c r="I81" i="12"/>
  <c r="J81" i="12" s="1"/>
  <c r="G82" i="12"/>
  <c r="H82" i="12" s="1"/>
  <c r="K82" i="12" s="1"/>
  <c r="I82" i="12"/>
  <c r="J82" i="12" s="1"/>
  <c r="G83" i="12"/>
  <c r="H83" i="12" s="1"/>
  <c r="I83" i="12"/>
  <c r="J83" i="12" s="1"/>
  <c r="G84" i="12"/>
  <c r="H84" i="12" s="1"/>
  <c r="I84" i="12"/>
  <c r="J84" i="12" s="1"/>
  <c r="G85" i="12"/>
  <c r="H85" i="12" s="1"/>
  <c r="I85" i="12"/>
  <c r="J85" i="12" s="1"/>
  <c r="I11" i="12"/>
  <c r="J11" i="12" s="1"/>
  <c r="B12" i="12"/>
  <c r="C12" i="12" s="1"/>
  <c r="D12" i="12"/>
  <c r="E12" i="12" s="1"/>
  <c r="B13" i="12"/>
  <c r="C13" i="12" s="1"/>
  <c r="D13" i="12"/>
  <c r="E13" i="12" s="1"/>
  <c r="B14" i="12"/>
  <c r="C14" i="12" s="1"/>
  <c r="D14" i="12"/>
  <c r="E14" i="12" s="1"/>
  <c r="B15" i="12"/>
  <c r="C15" i="12" s="1"/>
  <c r="D15" i="12"/>
  <c r="E15" i="12" s="1"/>
  <c r="B16" i="12"/>
  <c r="C16" i="12" s="1"/>
  <c r="D16" i="12"/>
  <c r="E16" i="12" s="1"/>
  <c r="B17" i="12"/>
  <c r="C17" i="12" s="1"/>
  <c r="D17" i="12"/>
  <c r="E17" i="12"/>
  <c r="B18" i="12"/>
  <c r="C18" i="12" s="1"/>
  <c r="D18" i="12"/>
  <c r="E18" i="12"/>
  <c r="B19" i="12"/>
  <c r="C19" i="12" s="1"/>
  <c r="D19" i="12"/>
  <c r="E19" i="12" s="1"/>
  <c r="B20" i="12"/>
  <c r="C20" i="12" s="1"/>
  <c r="D20" i="12"/>
  <c r="E20" i="12" s="1"/>
  <c r="B21" i="12"/>
  <c r="C21" i="12" s="1"/>
  <c r="D21" i="12"/>
  <c r="E21" i="12" s="1"/>
  <c r="B22" i="12"/>
  <c r="C22" i="12" s="1"/>
  <c r="D22" i="12"/>
  <c r="E22" i="12" s="1"/>
  <c r="B23" i="12"/>
  <c r="C23" i="12" s="1"/>
  <c r="D23" i="12"/>
  <c r="E23" i="12" s="1"/>
  <c r="B24" i="12"/>
  <c r="C24" i="12" s="1"/>
  <c r="D24" i="12"/>
  <c r="E24" i="12" s="1"/>
  <c r="B25" i="12"/>
  <c r="C25" i="12" s="1"/>
  <c r="D25" i="12"/>
  <c r="E25" i="12"/>
  <c r="B26" i="12"/>
  <c r="C26" i="12"/>
  <c r="D26" i="12"/>
  <c r="E26" i="12"/>
  <c r="B27" i="12"/>
  <c r="C27" i="12" s="1"/>
  <c r="F27" i="12" s="1"/>
  <c r="D27" i="12"/>
  <c r="E27" i="12"/>
  <c r="B28" i="12"/>
  <c r="C28" i="12" s="1"/>
  <c r="F28" i="12" s="1"/>
  <c r="D28" i="12"/>
  <c r="E28" i="12" s="1"/>
  <c r="B29" i="12"/>
  <c r="C29" i="12" s="1"/>
  <c r="D29" i="12"/>
  <c r="E29" i="12" s="1"/>
  <c r="B30" i="12"/>
  <c r="C30" i="12" s="1"/>
  <c r="D30" i="12"/>
  <c r="E30" i="12" s="1"/>
  <c r="B31" i="12"/>
  <c r="C31" i="12" s="1"/>
  <c r="D31" i="12"/>
  <c r="E31" i="12" s="1"/>
  <c r="B32" i="12"/>
  <c r="C32" i="12" s="1"/>
  <c r="D32" i="12"/>
  <c r="E32" i="12" s="1"/>
  <c r="B33" i="12"/>
  <c r="C33" i="12" s="1"/>
  <c r="D33" i="12"/>
  <c r="E33" i="12" s="1"/>
  <c r="B34" i="12"/>
  <c r="C34" i="12" s="1"/>
  <c r="D34" i="12"/>
  <c r="E34" i="12"/>
  <c r="B35" i="12"/>
  <c r="C35" i="12" s="1"/>
  <c r="D35" i="12"/>
  <c r="E35" i="12" s="1"/>
  <c r="B36" i="12"/>
  <c r="C36" i="12" s="1"/>
  <c r="D36" i="12"/>
  <c r="E36" i="12" s="1"/>
  <c r="B37" i="12"/>
  <c r="C37" i="12" s="1"/>
  <c r="D37" i="12"/>
  <c r="E37" i="12" s="1"/>
  <c r="B38" i="12"/>
  <c r="C38" i="12" s="1"/>
  <c r="D38" i="12"/>
  <c r="E38" i="12" s="1"/>
  <c r="B39" i="12"/>
  <c r="C39" i="12" s="1"/>
  <c r="D39" i="12"/>
  <c r="E39" i="12" s="1"/>
  <c r="B40" i="12"/>
  <c r="C40" i="12" s="1"/>
  <c r="D40" i="12"/>
  <c r="E40" i="12" s="1"/>
  <c r="B41" i="12"/>
  <c r="C41" i="12" s="1"/>
  <c r="D41" i="12"/>
  <c r="E41" i="12" s="1"/>
  <c r="B42" i="12"/>
  <c r="C42" i="12"/>
  <c r="D42" i="12"/>
  <c r="E42" i="12" s="1"/>
  <c r="B43" i="12"/>
  <c r="C43" i="12" s="1"/>
  <c r="F43" i="12" s="1"/>
  <c r="D43" i="12"/>
  <c r="E43" i="12" s="1"/>
  <c r="B44" i="12"/>
  <c r="C44" i="12" s="1"/>
  <c r="D44" i="12"/>
  <c r="E44" i="12" s="1"/>
  <c r="B45" i="12"/>
  <c r="C45" i="12" s="1"/>
  <c r="D45" i="12"/>
  <c r="E45" i="12" s="1"/>
  <c r="B46" i="12"/>
  <c r="C46" i="12" s="1"/>
  <c r="D46" i="12"/>
  <c r="E46" i="12" s="1"/>
  <c r="B47" i="12"/>
  <c r="C47" i="12" s="1"/>
  <c r="D47" i="12"/>
  <c r="E47" i="12"/>
  <c r="B48" i="12"/>
  <c r="C48" i="12" s="1"/>
  <c r="D48" i="12"/>
  <c r="E48" i="12" s="1"/>
  <c r="B49" i="12"/>
  <c r="C49" i="12" s="1"/>
  <c r="D49" i="12"/>
  <c r="E49" i="12" s="1"/>
  <c r="B50" i="12"/>
  <c r="C50" i="12" s="1"/>
  <c r="D50" i="12"/>
  <c r="E50" i="12" s="1"/>
  <c r="B51" i="12"/>
  <c r="C51" i="12"/>
  <c r="D51" i="12"/>
  <c r="E51" i="12"/>
  <c r="B52" i="12"/>
  <c r="C52" i="12"/>
  <c r="D52" i="12"/>
  <c r="E52" i="12" s="1"/>
  <c r="B53" i="12"/>
  <c r="C53" i="12"/>
  <c r="D53" i="12"/>
  <c r="E53" i="12" s="1"/>
  <c r="B54" i="12"/>
  <c r="C54" i="12" s="1"/>
  <c r="D54" i="12"/>
  <c r="E54" i="12" s="1"/>
  <c r="B55" i="12"/>
  <c r="C55" i="12" s="1"/>
  <c r="D55" i="12"/>
  <c r="E55" i="12" s="1"/>
  <c r="B56" i="12"/>
  <c r="C56" i="12" s="1"/>
  <c r="D56" i="12"/>
  <c r="E56" i="12"/>
  <c r="B57" i="12"/>
  <c r="C57" i="12" s="1"/>
  <c r="D57" i="12"/>
  <c r="E57" i="12" s="1"/>
  <c r="B58" i="12"/>
  <c r="C58" i="12" s="1"/>
  <c r="D58" i="12"/>
  <c r="E58" i="12" s="1"/>
  <c r="B59" i="12"/>
  <c r="C59" i="12" s="1"/>
  <c r="F59" i="12" s="1"/>
  <c r="D59" i="12"/>
  <c r="E59" i="12" s="1"/>
  <c r="B60" i="12"/>
  <c r="C60" i="12"/>
  <c r="D60" i="12"/>
  <c r="E60" i="12" s="1"/>
  <c r="B61" i="12"/>
  <c r="C61" i="12" s="1"/>
  <c r="D61" i="12"/>
  <c r="E61" i="12" s="1"/>
  <c r="B62" i="12"/>
  <c r="C62" i="12" s="1"/>
  <c r="D62" i="12"/>
  <c r="E62" i="12" s="1"/>
  <c r="B63" i="12"/>
  <c r="C63" i="12" s="1"/>
  <c r="D63" i="12"/>
  <c r="E63" i="12" s="1"/>
  <c r="B64" i="12"/>
  <c r="C64" i="12" s="1"/>
  <c r="D64" i="12"/>
  <c r="E64" i="12" s="1"/>
  <c r="B65" i="12"/>
  <c r="C65" i="12" s="1"/>
  <c r="D65" i="12"/>
  <c r="E65" i="12" s="1"/>
  <c r="B66" i="12"/>
  <c r="C66" i="12" s="1"/>
  <c r="D66" i="12"/>
  <c r="E66" i="12" s="1"/>
  <c r="B67" i="12"/>
  <c r="C67" i="12" s="1"/>
  <c r="D67" i="12"/>
  <c r="E67" i="12" s="1"/>
  <c r="B68" i="12"/>
  <c r="C68" i="12" s="1"/>
  <c r="F68" i="12" s="1"/>
  <c r="D68" i="12"/>
  <c r="E68" i="12" s="1"/>
  <c r="B69" i="12"/>
  <c r="C69" i="12" s="1"/>
  <c r="D69" i="12"/>
  <c r="E69" i="12" s="1"/>
  <c r="B70" i="12"/>
  <c r="C70" i="12" s="1"/>
  <c r="D70" i="12"/>
  <c r="E70" i="12" s="1"/>
  <c r="B71" i="12"/>
  <c r="C71" i="12" s="1"/>
  <c r="D71" i="12"/>
  <c r="E71" i="12" s="1"/>
  <c r="B72" i="12"/>
  <c r="C72" i="12" s="1"/>
  <c r="D72" i="12"/>
  <c r="E72" i="12" s="1"/>
  <c r="B73" i="12"/>
  <c r="C73" i="12"/>
  <c r="D73" i="12"/>
  <c r="E73" i="12" s="1"/>
  <c r="B74" i="12"/>
  <c r="C74" i="12" s="1"/>
  <c r="D74" i="12"/>
  <c r="E74" i="12" s="1"/>
  <c r="B75" i="12"/>
  <c r="C75" i="12"/>
  <c r="D75" i="12"/>
  <c r="E75" i="12" s="1"/>
  <c r="B76" i="12"/>
  <c r="C76" i="12" s="1"/>
  <c r="D76" i="12"/>
  <c r="E76" i="12" s="1"/>
  <c r="B77" i="12"/>
  <c r="C77" i="12" s="1"/>
  <c r="D77" i="12"/>
  <c r="E77" i="12" s="1"/>
  <c r="B78" i="12"/>
  <c r="C78" i="12" s="1"/>
  <c r="D78" i="12"/>
  <c r="E78" i="12" s="1"/>
  <c r="B79" i="12"/>
  <c r="C79" i="12" s="1"/>
  <c r="D79" i="12"/>
  <c r="E79" i="12" s="1"/>
  <c r="B80" i="12"/>
  <c r="C80" i="12" s="1"/>
  <c r="D80" i="12"/>
  <c r="E80" i="12" s="1"/>
  <c r="B81" i="12"/>
  <c r="C81" i="12" s="1"/>
  <c r="D81" i="12"/>
  <c r="E81" i="12" s="1"/>
  <c r="B82" i="12"/>
  <c r="C82" i="12" s="1"/>
  <c r="D82" i="12"/>
  <c r="E82" i="12" s="1"/>
  <c r="B83" i="12"/>
  <c r="C83" i="12" s="1"/>
  <c r="D83" i="12"/>
  <c r="E83" i="12" s="1"/>
  <c r="B84" i="12"/>
  <c r="C84" i="12"/>
  <c r="D84" i="12"/>
  <c r="E84" i="12" s="1"/>
  <c r="B85" i="12"/>
  <c r="C85" i="12" s="1"/>
  <c r="D85" i="12"/>
  <c r="E85" i="12" s="1"/>
  <c r="D11" i="12"/>
  <c r="E11" i="12" s="1"/>
  <c r="H5" i="12"/>
  <c r="B5" i="12"/>
  <c r="B12" i="11"/>
  <c r="C12" i="11" s="1"/>
  <c r="D12" i="11" s="1"/>
  <c r="E12" i="11"/>
  <c r="F12" i="11" s="1"/>
  <c r="G12" i="11" s="1"/>
  <c r="B13" i="11"/>
  <c r="C13" i="11" s="1"/>
  <c r="D13" i="11" s="1"/>
  <c r="E13" i="11"/>
  <c r="F13" i="11" s="1"/>
  <c r="G13" i="11" s="1"/>
  <c r="B14" i="11"/>
  <c r="C14" i="11" s="1"/>
  <c r="D14" i="11" s="1"/>
  <c r="E14" i="11"/>
  <c r="F14" i="11" s="1"/>
  <c r="G14" i="11" s="1"/>
  <c r="B15" i="11"/>
  <c r="C15" i="11" s="1"/>
  <c r="D15" i="11" s="1"/>
  <c r="E15" i="11"/>
  <c r="F15" i="11" s="1"/>
  <c r="G15" i="11" s="1"/>
  <c r="B16" i="11"/>
  <c r="C16" i="11" s="1"/>
  <c r="D16" i="11" s="1"/>
  <c r="E16" i="11"/>
  <c r="F16" i="11" s="1"/>
  <c r="G16" i="11" s="1"/>
  <c r="B17" i="11"/>
  <c r="C17" i="11" s="1"/>
  <c r="D17" i="11" s="1"/>
  <c r="E17" i="11"/>
  <c r="F17" i="11" s="1"/>
  <c r="G17" i="11" s="1"/>
  <c r="B18" i="11"/>
  <c r="C18" i="11" s="1"/>
  <c r="D18" i="11" s="1"/>
  <c r="E18" i="11"/>
  <c r="F18" i="11"/>
  <c r="G18" i="11" s="1"/>
  <c r="B19" i="11"/>
  <c r="C19" i="11" s="1"/>
  <c r="D19" i="11" s="1"/>
  <c r="E19" i="11"/>
  <c r="F19" i="11" s="1"/>
  <c r="G19" i="11" s="1"/>
  <c r="B20" i="11"/>
  <c r="C20" i="11" s="1"/>
  <c r="D20" i="11" s="1"/>
  <c r="E20" i="11"/>
  <c r="F20" i="11" s="1"/>
  <c r="G20" i="11" s="1"/>
  <c r="B21" i="11"/>
  <c r="C21" i="11" s="1"/>
  <c r="D21" i="11" s="1"/>
  <c r="E21" i="11"/>
  <c r="F21" i="11" s="1"/>
  <c r="G21" i="11" s="1"/>
  <c r="B22" i="11"/>
  <c r="C22" i="11" s="1"/>
  <c r="D22" i="11" s="1"/>
  <c r="E22" i="11"/>
  <c r="F22" i="11" s="1"/>
  <c r="G22" i="11" s="1"/>
  <c r="B23" i="11"/>
  <c r="C23" i="11" s="1"/>
  <c r="D23" i="11" s="1"/>
  <c r="E23" i="11"/>
  <c r="F23" i="11" s="1"/>
  <c r="G23" i="11" s="1"/>
  <c r="B24" i="11"/>
  <c r="C24" i="11" s="1"/>
  <c r="D24" i="11" s="1"/>
  <c r="E24" i="11"/>
  <c r="F24" i="11" s="1"/>
  <c r="G24" i="11" s="1"/>
  <c r="B25" i="11"/>
  <c r="C25" i="11" s="1"/>
  <c r="D25" i="11" s="1"/>
  <c r="E25" i="11"/>
  <c r="F25" i="11" s="1"/>
  <c r="G25" i="11" s="1"/>
  <c r="B26" i="11"/>
  <c r="C26" i="11" s="1"/>
  <c r="D26" i="11" s="1"/>
  <c r="E26" i="11"/>
  <c r="F26" i="11" s="1"/>
  <c r="G26" i="11" s="1"/>
  <c r="B27" i="11"/>
  <c r="C27" i="11" s="1"/>
  <c r="D27" i="11" s="1"/>
  <c r="E27" i="11"/>
  <c r="F27" i="11" s="1"/>
  <c r="G27" i="11" s="1"/>
  <c r="B28" i="11"/>
  <c r="C28" i="11" s="1"/>
  <c r="D28" i="11" s="1"/>
  <c r="E28" i="11"/>
  <c r="F28" i="11" s="1"/>
  <c r="G28" i="11" s="1"/>
  <c r="B29" i="11"/>
  <c r="C29" i="11" s="1"/>
  <c r="D29" i="11" s="1"/>
  <c r="E29" i="11"/>
  <c r="F29" i="11" s="1"/>
  <c r="G29" i="11" s="1"/>
  <c r="B30" i="11"/>
  <c r="C30" i="11" s="1"/>
  <c r="D30" i="11" s="1"/>
  <c r="E30" i="11"/>
  <c r="F30" i="11" s="1"/>
  <c r="G30" i="11" s="1"/>
  <c r="B31" i="11"/>
  <c r="C31" i="11" s="1"/>
  <c r="D31" i="11" s="1"/>
  <c r="E31" i="11"/>
  <c r="F31" i="11" s="1"/>
  <c r="G31" i="11" s="1"/>
  <c r="B32" i="11"/>
  <c r="C32" i="11"/>
  <c r="D32" i="11" s="1"/>
  <c r="E32" i="11"/>
  <c r="F32" i="11" s="1"/>
  <c r="G32" i="11" s="1"/>
  <c r="B33" i="11"/>
  <c r="C33" i="11" s="1"/>
  <c r="D33" i="11" s="1"/>
  <c r="E33" i="11"/>
  <c r="F33" i="11" s="1"/>
  <c r="G33" i="11" s="1"/>
  <c r="B34" i="11"/>
  <c r="C34" i="11" s="1"/>
  <c r="D34" i="11" s="1"/>
  <c r="E34" i="11"/>
  <c r="F34" i="11" s="1"/>
  <c r="G34" i="11" s="1"/>
  <c r="B35" i="11"/>
  <c r="C35" i="11" s="1"/>
  <c r="D35" i="11" s="1"/>
  <c r="E35" i="11"/>
  <c r="F35" i="11" s="1"/>
  <c r="G35" i="11" s="1"/>
  <c r="B36" i="11"/>
  <c r="C36" i="11"/>
  <c r="D36" i="11" s="1"/>
  <c r="E36" i="11"/>
  <c r="F36" i="11" s="1"/>
  <c r="G36" i="11" s="1"/>
  <c r="B37" i="11"/>
  <c r="C37" i="11" s="1"/>
  <c r="D37" i="11" s="1"/>
  <c r="E37" i="11"/>
  <c r="F37" i="11" s="1"/>
  <c r="G37" i="11" s="1"/>
  <c r="B38" i="11"/>
  <c r="C38" i="11" s="1"/>
  <c r="D38" i="11" s="1"/>
  <c r="E38" i="11"/>
  <c r="F38" i="11" s="1"/>
  <c r="G38" i="11" s="1"/>
  <c r="B39" i="11"/>
  <c r="C39" i="11" s="1"/>
  <c r="D39" i="11" s="1"/>
  <c r="E39" i="11"/>
  <c r="F39" i="11" s="1"/>
  <c r="G39" i="11" s="1"/>
  <c r="B40" i="11"/>
  <c r="C40" i="11" s="1"/>
  <c r="D40" i="11" s="1"/>
  <c r="E40" i="11"/>
  <c r="F40" i="11" s="1"/>
  <c r="G40" i="11" s="1"/>
  <c r="B41" i="11"/>
  <c r="C41" i="11" s="1"/>
  <c r="D41" i="11" s="1"/>
  <c r="E41" i="11"/>
  <c r="F41" i="11" s="1"/>
  <c r="G41" i="11" s="1"/>
  <c r="B42" i="11"/>
  <c r="C42" i="11" s="1"/>
  <c r="D42" i="11" s="1"/>
  <c r="E42" i="11"/>
  <c r="F42" i="11" s="1"/>
  <c r="G42" i="11" s="1"/>
  <c r="B43" i="11"/>
  <c r="C43" i="11" s="1"/>
  <c r="D43" i="11" s="1"/>
  <c r="E43" i="11"/>
  <c r="F43" i="11" s="1"/>
  <c r="G43" i="11" s="1"/>
  <c r="B44" i="11"/>
  <c r="C44" i="11" s="1"/>
  <c r="D44" i="11" s="1"/>
  <c r="E44" i="11"/>
  <c r="F44" i="11" s="1"/>
  <c r="G44" i="11" s="1"/>
  <c r="B45" i="11"/>
  <c r="C45" i="11" s="1"/>
  <c r="D45" i="11" s="1"/>
  <c r="E45" i="11"/>
  <c r="F45" i="11" s="1"/>
  <c r="G45" i="11" s="1"/>
  <c r="B46" i="11"/>
  <c r="C46" i="11" s="1"/>
  <c r="D46" i="11" s="1"/>
  <c r="E46" i="11"/>
  <c r="F46" i="11"/>
  <c r="G46" i="11"/>
  <c r="B47" i="11"/>
  <c r="C47" i="11" s="1"/>
  <c r="D47" i="11" s="1"/>
  <c r="E47" i="11"/>
  <c r="F47" i="11" s="1"/>
  <c r="G47" i="11" s="1"/>
  <c r="B48" i="11"/>
  <c r="C48" i="11" s="1"/>
  <c r="D48" i="11" s="1"/>
  <c r="E48" i="11"/>
  <c r="F48" i="11" s="1"/>
  <c r="G48" i="11" s="1"/>
  <c r="B49" i="11"/>
  <c r="C49" i="11" s="1"/>
  <c r="D49" i="11" s="1"/>
  <c r="E49" i="11"/>
  <c r="F49" i="11" s="1"/>
  <c r="G49" i="11" s="1"/>
  <c r="B50" i="11"/>
  <c r="C50" i="11" s="1"/>
  <c r="D50" i="11" s="1"/>
  <c r="E50" i="11"/>
  <c r="F50" i="11" s="1"/>
  <c r="G50" i="11" s="1"/>
  <c r="B51" i="11"/>
  <c r="C51" i="11" s="1"/>
  <c r="D51" i="11" s="1"/>
  <c r="E51" i="11"/>
  <c r="F51" i="11" s="1"/>
  <c r="G51" i="11" s="1"/>
  <c r="B52" i="11"/>
  <c r="C52" i="11" s="1"/>
  <c r="D52" i="11" s="1"/>
  <c r="E52" i="11"/>
  <c r="F52" i="11" s="1"/>
  <c r="G52" i="11" s="1"/>
  <c r="B53" i="11"/>
  <c r="C53" i="11" s="1"/>
  <c r="D53" i="11" s="1"/>
  <c r="E53" i="11"/>
  <c r="F53" i="11" s="1"/>
  <c r="G53" i="11" s="1"/>
  <c r="B54" i="11"/>
  <c r="C54" i="11" s="1"/>
  <c r="D54" i="11" s="1"/>
  <c r="E54" i="11"/>
  <c r="F54" i="11" s="1"/>
  <c r="G54" i="11" s="1"/>
  <c r="B55" i="11"/>
  <c r="C55" i="11" s="1"/>
  <c r="D55" i="11" s="1"/>
  <c r="E55" i="11"/>
  <c r="F55" i="11" s="1"/>
  <c r="G55" i="11" s="1"/>
  <c r="B56" i="11"/>
  <c r="C56" i="11" s="1"/>
  <c r="D56" i="11" s="1"/>
  <c r="E56" i="11"/>
  <c r="F56" i="11" s="1"/>
  <c r="G56" i="11" s="1"/>
  <c r="B57" i="11"/>
  <c r="C57" i="11" s="1"/>
  <c r="D57" i="11" s="1"/>
  <c r="E57" i="11"/>
  <c r="F57" i="11" s="1"/>
  <c r="G57" i="11" s="1"/>
  <c r="B58" i="11"/>
  <c r="C58" i="11" s="1"/>
  <c r="D58" i="11" s="1"/>
  <c r="E58" i="11"/>
  <c r="F58" i="11" s="1"/>
  <c r="G58" i="11" s="1"/>
  <c r="B59" i="11"/>
  <c r="C59" i="11" s="1"/>
  <c r="D59" i="11" s="1"/>
  <c r="E59" i="11"/>
  <c r="F59" i="11" s="1"/>
  <c r="G59" i="11" s="1"/>
  <c r="B60" i="11"/>
  <c r="C60" i="11"/>
  <c r="D60" i="11" s="1"/>
  <c r="E60" i="11"/>
  <c r="F60" i="11" s="1"/>
  <c r="G60" i="11" s="1"/>
  <c r="B61" i="11"/>
  <c r="C61" i="11" s="1"/>
  <c r="D61" i="11" s="1"/>
  <c r="E61" i="11"/>
  <c r="F61" i="11" s="1"/>
  <c r="G61" i="11" s="1"/>
  <c r="B62" i="11"/>
  <c r="C62" i="11"/>
  <c r="D62" i="11" s="1"/>
  <c r="E62" i="11"/>
  <c r="F62" i="11" s="1"/>
  <c r="G62" i="11" s="1"/>
  <c r="B63" i="11"/>
  <c r="C63" i="11" s="1"/>
  <c r="D63" i="11" s="1"/>
  <c r="E63" i="11"/>
  <c r="F63" i="11" s="1"/>
  <c r="G63" i="11" s="1"/>
  <c r="B64" i="11"/>
  <c r="C64" i="11" s="1"/>
  <c r="D64" i="11" s="1"/>
  <c r="E64" i="11"/>
  <c r="F64" i="11" s="1"/>
  <c r="G64" i="11" s="1"/>
  <c r="B65" i="11"/>
  <c r="C65" i="11" s="1"/>
  <c r="D65" i="11" s="1"/>
  <c r="E65" i="11"/>
  <c r="F65" i="11" s="1"/>
  <c r="G65" i="11" s="1"/>
  <c r="B66" i="11"/>
  <c r="C66" i="11" s="1"/>
  <c r="D66" i="11" s="1"/>
  <c r="E66" i="11"/>
  <c r="F66" i="11" s="1"/>
  <c r="G66" i="11" s="1"/>
  <c r="B67" i="11"/>
  <c r="C67" i="11" s="1"/>
  <c r="D67" i="11" s="1"/>
  <c r="E67" i="11"/>
  <c r="F67" i="11" s="1"/>
  <c r="G67" i="11" s="1"/>
  <c r="B68" i="11"/>
  <c r="C68" i="11"/>
  <c r="D68" i="11" s="1"/>
  <c r="E68" i="11"/>
  <c r="F68" i="11" s="1"/>
  <c r="G68" i="11" s="1"/>
  <c r="B69" i="11"/>
  <c r="C69" i="11" s="1"/>
  <c r="D69" i="11" s="1"/>
  <c r="E69" i="11"/>
  <c r="F69" i="11" s="1"/>
  <c r="G69" i="11" s="1"/>
  <c r="B70" i="11"/>
  <c r="C70" i="11"/>
  <c r="D70" i="11" s="1"/>
  <c r="E70" i="11"/>
  <c r="F70" i="11" s="1"/>
  <c r="G70" i="11" s="1"/>
  <c r="B71" i="11"/>
  <c r="C71" i="11" s="1"/>
  <c r="D71" i="11" s="1"/>
  <c r="E71" i="11"/>
  <c r="F71" i="11" s="1"/>
  <c r="G71" i="11" s="1"/>
  <c r="B72" i="11"/>
  <c r="C72" i="11" s="1"/>
  <c r="D72" i="11" s="1"/>
  <c r="E72" i="11"/>
  <c r="F72" i="11" s="1"/>
  <c r="G72" i="11" s="1"/>
  <c r="B73" i="11"/>
  <c r="C73" i="11" s="1"/>
  <c r="D73" i="11" s="1"/>
  <c r="E73" i="11"/>
  <c r="F73" i="11" s="1"/>
  <c r="G73" i="11" s="1"/>
  <c r="B74" i="11"/>
  <c r="C74" i="11" s="1"/>
  <c r="D74" i="11" s="1"/>
  <c r="E74" i="11"/>
  <c r="F74" i="11" s="1"/>
  <c r="G74" i="11" s="1"/>
  <c r="B75" i="11"/>
  <c r="C75" i="11" s="1"/>
  <c r="D75" i="11" s="1"/>
  <c r="E75" i="11"/>
  <c r="F75" i="11" s="1"/>
  <c r="G75" i="11" s="1"/>
  <c r="B76" i="11"/>
  <c r="C76" i="11"/>
  <c r="D76" i="11" s="1"/>
  <c r="E76" i="11"/>
  <c r="F76" i="11" s="1"/>
  <c r="G76" i="11" s="1"/>
  <c r="B77" i="11"/>
  <c r="C77" i="11" s="1"/>
  <c r="D77" i="11" s="1"/>
  <c r="E77" i="11"/>
  <c r="F77" i="11" s="1"/>
  <c r="G77" i="11" s="1"/>
  <c r="B78" i="11"/>
  <c r="C78" i="11"/>
  <c r="D78" i="11" s="1"/>
  <c r="E78" i="11"/>
  <c r="F78" i="11" s="1"/>
  <c r="G78" i="11" s="1"/>
  <c r="B79" i="11"/>
  <c r="C79" i="11" s="1"/>
  <c r="D79" i="11" s="1"/>
  <c r="E79" i="11"/>
  <c r="F79" i="11" s="1"/>
  <c r="G79" i="11" s="1"/>
  <c r="B80" i="11"/>
  <c r="C80" i="11" s="1"/>
  <c r="D80" i="11" s="1"/>
  <c r="E80" i="11"/>
  <c r="F80" i="11" s="1"/>
  <c r="G80" i="11" s="1"/>
  <c r="B81" i="11"/>
  <c r="C81" i="11" s="1"/>
  <c r="D81" i="11" s="1"/>
  <c r="E81" i="11"/>
  <c r="F81" i="11" s="1"/>
  <c r="G81" i="11" s="1"/>
  <c r="B82" i="11"/>
  <c r="C82" i="11"/>
  <c r="D82" i="11" s="1"/>
  <c r="E82" i="11"/>
  <c r="F82" i="11"/>
  <c r="G82" i="11" s="1"/>
  <c r="B83" i="11"/>
  <c r="C83" i="11" s="1"/>
  <c r="D83" i="11" s="1"/>
  <c r="E83" i="11"/>
  <c r="F83" i="11" s="1"/>
  <c r="G83" i="11" s="1"/>
  <c r="B84" i="11"/>
  <c r="C84" i="11"/>
  <c r="D84" i="11" s="1"/>
  <c r="E84" i="11"/>
  <c r="F84" i="11" s="1"/>
  <c r="G84" i="11" s="1"/>
  <c r="B85" i="11"/>
  <c r="C85" i="11" s="1"/>
  <c r="D85" i="11" s="1"/>
  <c r="E85" i="11"/>
  <c r="F85" i="11" s="1"/>
  <c r="G85" i="11" s="1"/>
  <c r="G5" i="11"/>
  <c r="B5" i="11"/>
  <c r="B12" i="10"/>
  <c r="C12" i="10" s="1"/>
  <c r="D12" i="10" s="1"/>
  <c r="E12" i="10"/>
  <c r="F12" i="10" s="1"/>
  <c r="G12" i="10" s="1"/>
  <c r="B13" i="10"/>
  <c r="C13" i="10" s="1"/>
  <c r="D13" i="10" s="1"/>
  <c r="E13" i="10"/>
  <c r="F13" i="10" s="1"/>
  <c r="G13" i="10" s="1"/>
  <c r="B14" i="10"/>
  <c r="C14" i="10" s="1"/>
  <c r="D14" i="10" s="1"/>
  <c r="E14" i="10"/>
  <c r="F14" i="10" s="1"/>
  <c r="G14" i="10" s="1"/>
  <c r="B15" i="10"/>
  <c r="C15" i="10" s="1"/>
  <c r="D15" i="10" s="1"/>
  <c r="E15" i="10"/>
  <c r="F15" i="10" s="1"/>
  <c r="G15" i="10" s="1"/>
  <c r="B16" i="10"/>
  <c r="C16" i="10" s="1"/>
  <c r="D16" i="10" s="1"/>
  <c r="E16" i="10"/>
  <c r="F16" i="10" s="1"/>
  <c r="G16" i="10" s="1"/>
  <c r="B17" i="10"/>
  <c r="C17" i="10" s="1"/>
  <c r="D17" i="10" s="1"/>
  <c r="E17" i="10"/>
  <c r="F17" i="10" s="1"/>
  <c r="G17" i="10" s="1"/>
  <c r="B18" i="10"/>
  <c r="C18" i="10" s="1"/>
  <c r="D18" i="10" s="1"/>
  <c r="E18" i="10"/>
  <c r="F18" i="10" s="1"/>
  <c r="G18" i="10" s="1"/>
  <c r="B19" i="10"/>
  <c r="C19" i="10" s="1"/>
  <c r="D19" i="10" s="1"/>
  <c r="E19" i="10"/>
  <c r="F19" i="10" s="1"/>
  <c r="G19" i="10" s="1"/>
  <c r="B20" i="10"/>
  <c r="C20" i="10" s="1"/>
  <c r="D20" i="10" s="1"/>
  <c r="E20" i="10"/>
  <c r="F20" i="10" s="1"/>
  <c r="G20" i="10" s="1"/>
  <c r="B21" i="10"/>
  <c r="C21" i="10" s="1"/>
  <c r="D21" i="10" s="1"/>
  <c r="E21" i="10"/>
  <c r="F21" i="10" s="1"/>
  <c r="G21" i="10" s="1"/>
  <c r="B22" i="10"/>
  <c r="C22" i="10" s="1"/>
  <c r="D22" i="10" s="1"/>
  <c r="E22" i="10"/>
  <c r="F22" i="10" s="1"/>
  <c r="G22" i="10" s="1"/>
  <c r="B23" i="10"/>
  <c r="C23" i="10" s="1"/>
  <c r="D23" i="10" s="1"/>
  <c r="E23" i="10"/>
  <c r="F23" i="10" s="1"/>
  <c r="G23" i="10" s="1"/>
  <c r="B24" i="10"/>
  <c r="C24" i="10" s="1"/>
  <c r="D24" i="10" s="1"/>
  <c r="E24" i="10"/>
  <c r="F24" i="10" s="1"/>
  <c r="G24" i="10" s="1"/>
  <c r="B25" i="10"/>
  <c r="C25" i="10" s="1"/>
  <c r="D25" i="10" s="1"/>
  <c r="E25" i="10"/>
  <c r="F25" i="10" s="1"/>
  <c r="G25" i="10" s="1"/>
  <c r="B26" i="10"/>
  <c r="C26" i="10" s="1"/>
  <c r="D26" i="10" s="1"/>
  <c r="E26" i="10"/>
  <c r="F26" i="10"/>
  <c r="G26" i="10" s="1"/>
  <c r="B27" i="10"/>
  <c r="C27" i="10" s="1"/>
  <c r="D27" i="10" s="1"/>
  <c r="E27" i="10"/>
  <c r="F27" i="10" s="1"/>
  <c r="G27" i="10" s="1"/>
  <c r="B28" i="10"/>
  <c r="C28" i="10"/>
  <c r="D28" i="10" s="1"/>
  <c r="E28" i="10"/>
  <c r="F28" i="10" s="1"/>
  <c r="G28" i="10" s="1"/>
  <c r="B29" i="10"/>
  <c r="C29" i="10" s="1"/>
  <c r="D29" i="10" s="1"/>
  <c r="E29" i="10"/>
  <c r="F29" i="10" s="1"/>
  <c r="G29" i="10" s="1"/>
  <c r="B30" i="10"/>
  <c r="C30" i="10" s="1"/>
  <c r="D30" i="10" s="1"/>
  <c r="E30" i="10"/>
  <c r="F30" i="10" s="1"/>
  <c r="G30" i="10" s="1"/>
  <c r="B31" i="10"/>
  <c r="C31" i="10" s="1"/>
  <c r="D31" i="10" s="1"/>
  <c r="E31" i="10"/>
  <c r="F31" i="10" s="1"/>
  <c r="G31" i="10" s="1"/>
  <c r="B32" i="10"/>
  <c r="C32" i="10" s="1"/>
  <c r="D32" i="10" s="1"/>
  <c r="E32" i="10"/>
  <c r="F32" i="10" s="1"/>
  <c r="G32" i="10" s="1"/>
  <c r="B33" i="10"/>
  <c r="C33" i="10" s="1"/>
  <c r="D33" i="10" s="1"/>
  <c r="E33" i="10"/>
  <c r="F33" i="10" s="1"/>
  <c r="G33" i="10" s="1"/>
  <c r="B34" i="10"/>
  <c r="C34" i="10" s="1"/>
  <c r="D34" i="10" s="1"/>
  <c r="E34" i="10"/>
  <c r="F34" i="10" s="1"/>
  <c r="G34" i="10" s="1"/>
  <c r="B35" i="10"/>
  <c r="C35" i="10" s="1"/>
  <c r="D35" i="10" s="1"/>
  <c r="E35" i="10"/>
  <c r="F35" i="10" s="1"/>
  <c r="G35" i="10" s="1"/>
  <c r="B36" i="10"/>
  <c r="C36" i="10" s="1"/>
  <c r="D36" i="10" s="1"/>
  <c r="E36" i="10"/>
  <c r="F36" i="10" s="1"/>
  <c r="G36" i="10" s="1"/>
  <c r="B37" i="10"/>
  <c r="C37" i="10" s="1"/>
  <c r="D37" i="10" s="1"/>
  <c r="E37" i="10"/>
  <c r="F37" i="10" s="1"/>
  <c r="G37" i="10" s="1"/>
  <c r="B38" i="10"/>
  <c r="C38" i="10" s="1"/>
  <c r="D38" i="10" s="1"/>
  <c r="E38" i="10"/>
  <c r="F38" i="10" s="1"/>
  <c r="G38" i="10" s="1"/>
  <c r="B39" i="10"/>
  <c r="C39" i="10" s="1"/>
  <c r="D39" i="10" s="1"/>
  <c r="E39" i="10"/>
  <c r="F39" i="10" s="1"/>
  <c r="G39" i="10" s="1"/>
  <c r="B40" i="10"/>
  <c r="C40" i="10" s="1"/>
  <c r="D40" i="10" s="1"/>
  <c r="E40" i="10"/>
  <c r="F40" i="10" s="1"/>
  <c r="G40" i="10" s="1"/>
  <c r="B41" i="10"/>
  <c r="C41" i="10" s="1"/>
  <c r="D41" i="10" s="1"/>
  <c r="E41" i="10"/>
  <c r="F41" i="10" s="1"/>
  <c r="G41" i="10" s="1"/>
  <c r="B42" i="10"/>
  <c r="C42" i="10" s="1"/>
  <c r="D42" i="10" s="1"/>
  <c r="E42" i="10"/>
  <c r="F42" i="10" s="1"/>
  <c r="G42" i="10" s="1"/>
  <c r="B43" i="10"/>
  <c r="C43" i="10" s="1"/>
  <c r="D43" i="10" s="1"/>
  <c r="E43" i="10"/>
  <c r="F43" i="10" s="1"/>
  <c r="G43" i="10" s="1"/>
  <c r="B44" i="10"/>
  <c r="C44" i="10" s="1"/>
  <c r="D44" i="10" s="1"/>
  <c r="E44" i="10"/>
  <c r="F44" i="10" s="1"/>
  <c r="G44" i="10" s="1"/>
  <c r="B45" i="10"/>
  <c r="C45" i="10" s="1"/>
  <c r="D45" i="10" s="1"/>
  <c r="E45" i="10"/>
  <c r="F45" i="10" s="1"/>
  <c r="G45" i="10" s="1"/>
  <c r="B46" i="10"/>
  <c r="C46" i="10" s="1"/>
  <c r="D46" i="10" s="1"/>
  <c r="E46" i="10"/>
  <c r="F46" i="10"/>
  <c r="G46" i="10" s="1"/>
  <c r="B47" i="10"/>
  <c r="C47" i="10" s="1"/>
  <c r="D47" i="10" s="1"/>
  <c r="E47" i="10"/>
  <c r="F47" i="10" s="1"/>
  <c r="G47" i="10" s="1"/>
  <c r="B48" i="10"/>
  <c r="C48" i="10" s="1"/>
  <c r="D48" i="10" s="1"/>
  <c r="E48" i="10"/>
  <c r="F48" i="10" s="1"/>
  <c r="G48" i="10" s="1"/>
  <c r="B49" i="10"/>
  <c r="C49" i="10" s="1"/>
  <c r="D49" i="10" s="1"/>
  <c r="E49" i="10"/>
  <c r="F49" i="10" s="1"/>
  <c r="G49" i="10" s="1"/>
  <c r="B50" i="10"/>
  <c r="C50" i="10" s="1"/>
  <c r="D50" i="10" s="1"/>
  <c r="E50" i="10"/>
  <c r="F50" i="10" s="1"/>
  <c r="G50" i="10" s="1"/>
  <c r="B51" i="10"/>
  <c r="C51" i="10" s="1"/>
  <c r="D51" i="10" s="1"/>
  <c r="E51" i="10"/>
  <c r="F51" i="10" s="1"/>
  <c r="G51" i="10" s="1"/>
  <c r="B52" i="10"/>
  <c r="C52" i="10"/>
  <c r="D52" i="10" s="1"/>
  <c r="E52" i="10"/>
  <c r="F52" i="10" s="1"/>
  <c r="G52" i="10" s="1"/>
  <c r="B53" i="10"/>
  <c r="C53" i="10" s="1"/>
  <c r="D53" i="10" s="1"/>
  <c r="E53" i="10"/>
  <c r="F53" i="10" s="1"/>
  <c r="G53" i="10" s="1"/>
  <c r="B54" i="10"/>
  <c r="C54" i="10" s="1"/>
  <c r="D54" i="10" s="1"/>
  <c r="E54" i="10"/>
  <c r="F54" i="10" s="1"/>
  <c r="G54" i="10" s="1"/>
  <c r="B55" i="10"/>
  <c r="C55" i="10" s="1"/>
  <c r="D55" i="10" s="1"/>
  <c r="E55" i="10"/>
  <c r="F55" i="10" s="1"/>
  <c r="G55" i="10" s="1"/>
  <c r="B56" i="10"/>
  <c r="C56" i="10" s="1"/>
  <c r="D56" i="10" s="1"/>
  <c r="E56" i="10"/>
  <c r="F56" i="10" s="1"/>
  <c r="G56" i="10" s="1"/>
  <c r="B57" i="10"/>
  <c r="C57" i="10" s="1"/>
  <c r="D57" i="10" s="1"/>
  <c r="E57" i="10"/>
  <c r="F57" i="10" s="1"/>
  <c r="G57" i="10" s="1"/>
  <c r="B58" i="10"/>
  <c r="C58" i="10" s="1"/>
  <c r="D58" i="10" s="1"/>
  <c r="E58" i="10"/>
  <c r="F58" i="10" s="1"/>
  <c r="G58" i="10" s="1"/>
  <c r="B59" i="10"/>
  <c r="C59" i="10" s="1"/>
  <c r="D59" i="10" s="1"/>
  <c r="E59" i="10"/>
  <c r="F59" i="10" s="1"/>
  <c r="G59" i="10" s="1"/>
  <c r="B60" i="10"/>
  <c r="C60" i="10" s="1"/>
  <c r="D60" i="10" s="1"/>
  <c r="E60" i="10"/>
  <c r="F60" i="10" s="1"/>
  <c r="G60" i="10" s="1"/>
  <c r="B61" i="10"/>
  <c r="C61" i="10" s="1"/>
  <c r="D61" i="10" s="1"/>
  <c r="E61" i="10"/>
  <c r="F61" i="10" s="1"/>
  <c r="G61" i="10" s="1"/>
  <c r="B62" i="10"/>
  <c r="C62" i="10" s="1"/>
  <c r="D62" i="10" s="1"/>
  <c r="E62" i="10"/>
  <c r="F62" i="10" s="1"/>
  <c r="G62" i="10" s="1"/>
  <c r="B63" i="10"/>
  <c r="C63" i="10" s="1"/>
  <c r="D63" i="10" s="1"/>
  <c r="E63" i="10"/>
  <c r="F63" i="10" s="1"/>
  <c r="G63" i="10" s="1"/>
  <c r="B64" i="10"/>
  <c r="C64" i="10" s="1"/>
  <c r="D64" i="10" s="1"/>
  <c r="E64" i="10"/>
  <c r="F64" i="10" s="1"/>
  <c r="G64" i="10" s="1"/>
  <c r="B65" i="10"/>
  <c r="C65" i="10" s="1"/>
  <c r="D65" i="10" s="1"/>
  <c r="E65" i="10"/>
  <c r="F65" i="10" s="1"/>
  <c r="G65" i="10" s="1"/>
  <c r="B66" i="10"/>
  <c r="C66" i="10" s="1"/>
  <c r="D66" i="10" s="1"/>
  <c r="E66" i="10"/>
  <c r="F66" i="10"/>
  <c r="G66" i="10" s="1"/>
  <c r="B67" i="10"/>
  <c r="C67" i="10" s="1"/>
  <c r="D67" i="10" s="1"/>
  <c r="E67" i="10"/>
  <c r="F67" i="10" s="1"/>
  <c r="G67" i="10" s="1"/>
  <c r="B68" i="10"/>
  <c r="C68" i="10"/>
  <c r="D68" i="10" s="1"/>
  <c r="E68" i="10"/>
  <c r="F68" i="10" s="1"/>
  <c r="G68" i="10" s="1"/>
  <c r="B69" i="10"/>
  <c r="C69" i="10" s="1"/>
  <c r="D69" i="10" s="1"/>
  <c r="E69" i="10"/>
  <c r="F69" i="10" s="1"/>
  <c r="G69" i="10" s="1"/>
  <c r="B70" i="10"/>
  <c r="C70" i="10" s="1"/>
  <c r="D70" i="10" s="1"/>
  <c r="E70" i="10"/>
  <c r="F70" i="10" s="1"/>
  <c r="G70" i="10" s="1"/>
  <c r="B71" i="10"/>
  <c r="C71" i="10" s="1"/>
  <c r="D71" i="10" s="1"/>
  <c r="E71" i="10"/>
  <c r="F71" i="10" s="1"/>
  <c r="G71" i="10" s="1"/>
  <c r="B72" i="10"/>
  <c r="C72" i="10" s="1"/>
  <c r="D72" i="10" s="1"/>
  <c r="E72" i="10"/>
  <c r="F72" i="10" s="1"/>
  <c r="G72" i="10" s="1"/>
  <c r="B73" i="10"/>
  <c r="C73" i="10" s="1"/>
  <c r="D73" i="10" s="1"/>
  <c r="E73" i="10"/>
  <c r="F73" i="10" s="1"/>
  <c r="G73" i="10" s="1"/>
  <c r="B74" i="10"/>
  <c r="C74" i="10" s="1"/>
  <c r="D74" i="10" s="1"/>
  <c r="E74" i="10"/>
  <c r="F74" i="10" s="1"/>
  <c r="G74" i="10" s="1"/>
  <c r="B75" i="10"/>
  <c r="C75" i="10" s="1"/>
  <c r="D75" i="10" s="1"/>
  <c r="E75" i="10"/>
  <c r="F75" i="10" s="1"/>
  <c r="G75" i="10" s="1"/>
  <c r="B76" i="10"/>
  <c r="C76" i="10" s="1"/>
  <c r="D76" i="10" s="1"/>
  <c r="E76" i="10"/>
  <c r="F76" i="10" s="1"/>
  <c r="G76" i="10" s="1"/>
  <c r="B77" i="10"/>
  <c r="C77" i="10" s="1"/>
  <c r="D77" i="10" s="1"/>
  <c r="E77" i="10"/>
  <c r="F77" i="10" s="1"/>
  <c r="G77" i="10" s="1"/>
  <c r="B78" i="10"/>
  <c r="C78" i="10" s="1"/>
  <c r="D78" i="10" s="1"/>
  <c r="E78" i="10"/>
  <c r="F78" i="10" s="1"/>
  <c r="G78" i="10" s="1"/>
  <c r="B79" i="10"/>
  <c r="C79" i="10" s="1"/>
  <c r="D79" i="10" s="1"/>
  <c r="E79" i="10"/>
  <c r="F79" i="10" s="1"/>
  <c r="G79" i="10" s="1"/>
  <c r="B80" i="10"/>
  <c r="C80" i="10" s="1"/>
  <c r="D80" i="10" s="1"/>
  <c r="E80" i="10"/>
  <c r="F80" i="10" s="1"/>
  <c r="G80" i="10" s="1"/>
  <c r="B81" i="10"/>
  <c r="C81" i="10" s="1"/>
  <c r="D81" i="10" s="1"/>
  <c r="E81" i="10"/>
  <c r="F81" i="10" s="1"/>
  <c r="G81" i="10" s="1"/>
  <c r="B82" i="10"/>
  <c r="C82" i="10" s="1"/>
  <c r="D82" i="10" s="1"/>
  <c r="E82" i="10"/>
  <c r="F82" i="10"/>
  <c r="G82" i="10" s="1"/>
  <c r="B83" i="10"/>
  <c r="C83" i="10" s="1"/>
  <c r="D83" i="10" s="1"/>
  <c r="E83" i="10"/>
  <c r="F83" i="10" s="1"/>
  <c r="G83" i="10" s="1"/>
  <c r="B84" i="10"/>
  <c r="C84" i="10"/>
  <c r="D84" i="10" s="1"/>
  <c r="E84" i="10"/>
  <c r="F84" i="10" s="1"/>
  <c r="G84" i="10" s="1"/>
  <c r="B85" i="10"/>
  <c r="C85" i="10" s="1"/>
  <c r="D85" i="10" s="1"/>
  <c r="E85" i="10"/>
  <c r="F85" i="10" s="1"/>
  <c r="G85" i="10" s="1"/>
  <c r="B86" i="10"/>
  <c r="C86" i="10" s="1"/>
  <c r="D86" i="10" s="1"/>
  <c r="E86" i="10"/>
  <c r="F86" i="10" s="1"/>
  <c r="G86" i="10" s="1"/>
  <c r="B87" i="10"/>
  <c r="C87" i="10" s="1"/>
  <c r="D87" i="10" s="1"/>
  <c r="E87" i="10"/>
  <c r="F87" i="10" s="1"/>
  <c r="G87" i="10" s="1"/>
  <c r="B88" i="10"/>
  <c r="C88" i="10" s="1"/>
  <c r="D88" i="10" s="1"/>
  <c r="E88" i="10"/>
  <c r="F88" i="10" s="1"/>
  <c r="G88" i="10" s="1"/>
  <c r="B89" i="10"/>
  <c r="C89" i="10" s="1"/>
  <c r="D89" i="10" s="1"/>
  <c r="E89" i="10"/>
  <c r="F89" i="10" s="1"/>
  <c r="G89" i="10" s="1"/>
  <c r="B90" i="10"/>
  <c r="C90" i="10" s="1"/>
  <c r="D90" i="10" s="1"/>
  <c r="E90" i="10"/>
  <c r="F90" i="10" s="1"/>
  <c r="G90" i="10" s="1"/>
  <c r="B91" i="10"/>
  <c r="C91" i="10" s="1"/>
  <c r="D91" i="10" s="1"/>
  <c r="E91" i="10"/>
  <c r="F91" i="10" s="1"/>
  <c r="G91" i="10" s="1"/>
  <c r="B92" i="10"/>
  <c r="C92" i="10" s="1"/>
  <c r="D92" i="10" s="1"/>
  <c r="E92" i="10"/>
  <c r="F92" i="10" s="1"/>
  <c r="G92" i="10" s="1"/>
  <c r="B93" i="10"/>
  <c r="C93" i="10" s="1"/>
  <c r="D93" i="10" s="1"/>
  <c r="E93" i="10"/>
  <c r="F93" i="10" s="1"/>
  <c r="G93" i="10" s="1"/>
  <c r="B94" i="10"/>
  <c r="C94" i="10" s="1"/>
  <c r="D94" i="10" s="1"/>
  <c r="E94" i="10"/>
  <c r="F94" i="10" s="1"/>
  <c r="G94" i="10" s="1"/>
  <c r="B95" i="10"/>
  <c r="C95" i="10" s="1"/>
  <c r="D95" i="10" s="1"/>
  <c r="E95" i="10"/>
  <c r="F95" i="10" s="1"/>
  <c r="G95" i="10" s="1"/>
  <c r="B96" i="10"/>
  <c r="C96" i="10" s="1"/>
  <c r="D96" i="10" s="1"/>
  <c r="E96" i="10"/>
  <c r="F96" i="10" s="1"/>
  <c r="G96" i="10" s="1"/>
  <c r="B97" i="10"/>
  <c r="C97" i="10" s="1"/>
  <c r="D97" i="10" s="1"/>
  <c r="E97" i="10"/>
  <c r="F97" i="10" s="1"/>
  <c r="G97" i="10" s="1"/>
  <c r="B98" i="10"/>
  <c r="C98" i="10" s="1"/>
  <c r="D98" i="10" s="1"/>
  <c r="E98" i="10"/>
  <c r="F98" i="10"/>
  <c r="G98" i="10" s="1"/>
  <c r="B99" i="10"/>
  <c r="C99" i="10" s="1"/>
  <c r="D99" i="10" s="1"/>
  <c r="E99" i="10"/>
  <c r="F99" i="10" s="1"/>
  <c r="G99" i="10" s="1"/>
  <c r="B100" i="10"/>
  <c r="C100" i="10"/>
  <c r="D100" i="10" s="1"/>
  <c r="E100" i="10"/>
  <c r="F100" i="10" s="1"/>
  <c r="G100" i="10" s="1"/>
  <c r="B101" i="10"/>
  <c r="C101" i="10" s="1"/>
  <c r="D101" i="10" s="1"/>
  <c r="E101" i="10"/>
  <c r="F101" i="10" s="1"/>
  <c r="G101" i="10" s="1"/>
  <c r="B102" i="10"/>
  <c r="C102" i="10" s="1"/>
  <c r="D102" i="10" s="1"/>
  <c r="E102" i="10"/>
  <c r="F102" i="10" s="1"/>
  <c r="G102" i="10" s="1"/>
  <c r="B103" i="10"/>
  <c r="C103" i="10" s="1"/>
  <c r="D103" i="10" s="1"/>
  <c r="E103" i="10"/>
  <c r="F103" i="10" s="1"/>
  <c r="G103" i="10" s="1"/>
  <c r="B104" i="10"/>
  <c r="C104" i="10" s="1"/>
  <c r="D104" i="10" s="1"/>
  <c r="E104" i="10"/>
  <c r="F104" i="10" s="1"/>
  <c r="G104" i="10" s="1"/>
  <c r="B105" i="10"/>
  <c r="C105" i="10" s="1"/>
  <c r="D105" i="10" s="1"/>
  <c r="E105" i="10"/>
  <c r="F105" i="10" s="1"/>
  <c r="G105" i="10" s="1"/>
  <c r="B106" i="10"/>
  <c r="C106" i="10" s="1"/>
  <c r="D106" i="10" s="1"/>
  <c r="E106" i="10"/>
  <c r="F106" i="10" s="1"/>
  <c r="G106" i="10" s="1"/>
  <c r="B107" i="10"/>
  <c r="C107" i="10" s="1"/>
  <c r="D107" i="10" s="1"/>
  <c r="E107" i="10"/>
  <c r="F107" i="10" s="1"/>
  <c r="G107" i="10" s="1"/>
  <c r="B108" i="10"/>
  <c r="C108" i="10" s="1"/>
  <c r="D108" i="10" s="1"/>
  <c r="E108" i="10"/>
  <c r="F108" i="10" s="1"/>
  <c r="G108" i="10" s="1"/>
  <c r="B109" i="10"/>
  <c r="C109" i="10" s="1"/>
  <c r="D109" i="10" s="1"/>
  <c r="E109" i="10"/>
  <c r="F109" i="10" s="1"/>
  <c r="G109" i="10" s="1"/>
  <c r="B110" i="10"/>
  <c r="C110" i="10" s="1"/>
  <c r="D110" i="10" s="1"/>
  <c r="E110" i="10"/>
  <c r="F110" i="10" s="1"/>
  <c r="G110" i="10" s="1"/>
  <c r="B111" i="10"/>
  <c r="C111" i="10" s="1"/>
  <c r="D111" i="10" s="1"/>
  <c r="E111" i="10"/>
  <c r="F111" i="10" s="1"/>
  <c r="G111" i="10" s="1"/>
  <c r="B112" i="10"/>
  <c r="C112" i="10" s="1"/>
  <c r="D112" i="10" s="1"/>
  <c r="E112" i="10"/>
  <c r="F112" i="10" s="1"/>
  <c r="G112" i="10" s="1"/>
  <c r="B113" i="10"/>
  <c r="C113" i="10" s="1"/>
  <c r="D113" i="10" s="1"/>
  <c r="E113" i="10"/>
  <c r="F113" i="10" s="1"/>
  <c r="G113" i="10" s="1"/>
  <c r="B114" i="10"/>
  <c r="C114" i="10" s="1"/>
  <c r="D114" i="10" s="1"/>
  <c r="E114" i="10"/>
  <c r="F114" i="10"/>
  <c r="G114" i="10" s="1"/>
  <c r="B115" i="10"/>
  <c r="C115" i="10" s="1"/>
  <c r="D115" i="10" s="1"/>
  <c r="E115" i="10"/>
  <c r="F115" i="10" s="1"/>
  <c r="G115" i="10" s="1"/>
  <c r="B116" i="10"/>
  <c r="C116" i="10"/>
  <c r="D116" i="10" s="1"/>
  <c r="E116" i="10"/>
  <c r="F116" i="10" s="1"/>
  <c r="G116" i="10" s="1"/>
  <c r="B117" i="10"/>
  <c r="C117" i="10" s="1"/>
  <c r="D117" i="10" s="1"/>
  <c r="E117" i="10"/>
  <c r="F117" i="10" s="1"/>
  <c r="G117" i="10" s="1"/>
  <c r="B118" i="10"/>
  <c r="C118" i="10" s="1"/>
  <c r="D118" i="10" s="1"/>
  <c r="E118" i="10"/>
  <c r="F118" i="10" s="1"/>
  <c r="G118" i="10" s="1"/>
  <c r="B119" i="10"/>
  <c r="C119" i="10" s="1"/>
  <c r="D119" i="10" s="1"/>
  <c r="E119" i="10"/>
  <c r="F119" i="10" s="1"/>
  <c r="G119" i="10" s="1"/>
  <c r="B120" i="10"/>
  <c r="C120" i="10" s="1"/>
  <c r="D120" i="10" s="1"/>
  <c r="E120" i="10"/>
  <c r="F120" i="10" s="1"/>
  <c r="G120" i="10" s="1"/>
  <c r="B121" i="10"/>
  <c r="C121" i="10" s="1"/>
  <c r="D121" i="10" s="1"/>
  <c r="E121" i="10"/>
  <c r="F121" i="10" s="1"/>
  <c r="G121" i="10" s="1"/>
  <c r="B122" i="10"/>
  <c r="C122" i="10" s="1"/>
  <c r="D122" i="10" s="1"/>
  <c r="E122" i="10"/>
  <c r="F122" i="10" s="1"/>
  <c r="G122" i="10" s="1"/>
  <c r="B123" i="10"/>
  <c r="C123" i="10" s="1"/>
  <c r="D123" i="10" s="1"/>
  <c r="E123" i="10"/>
  <c r="F123" i="10" s="1"/>
  <c r="G123" i="10" s="1"/>
  <c r="B124" i="10"/>
  <c r="C124" i="10" s="1"/>
  <c r="D124" i="10" s="1"/>
  <c r="E124" i="10"/>
  <c r="F124" i="10" s="1"/>
  <c r="G124" i="10" s="1"/>
  <c r="B125" i="10"/>
  <c r="C125" i="10" s="1"/>
  <c r="D125" i="10" s="1"/>
  <c r="E125" i="10"/>
  <c r="F125" i="10" s="1"/>
  <c r="G125" i="10" s="1"/>
  <c r="B126" i="10"/>
  <c r="C126" i="10" s="1"/>
  <c r="D126" i="10" s="1"/>
  <c r="E126" i="10"/>
  <c r="F126" i="10" s="1"/>
  <c r="G126" i="10" s="1"/>
  <c r="B127" i="10"/>
  <c r="C127" i="10" s="1"/>
  <c r="D127" i="10" s="1"/>
  <c r="E127" i="10"/>
  <c r="F127" i="10" s="1"/>
  <c r="G127" i="10" s="1"/>
  <c r="B128" i="10"/>
  <c r="C128" i="10" s="1"/>
  <c r="D128" i="10" s="1"/>
  <c r="E128" i="10"/>
  <c r="F128" i="10" s="1"/>
  <c r="G128" i="10" s="1"/>
  <c r="B129" i="10"/>
  <c r="C129" i="10" s="1"/>
  <c r="D129" i="10" s="1"/>
  <c r="E129" i="10"/>
  <c r="F129" i="10" s="1"/>
  <c r="G129" i="10" s="1"/>
  <c r="B130" i="10"/>
  <c r="C130" i="10" s="1"/>
  <c r="D130" i="10" s="1"/>
  <c r="E130" i="10"/>
  <c r="F130" i="10"/>
  <c r="G130" i="10" s="1"/>
  <c r="B131" i="10"/>
  <c r="C131" i="10" s="1"/>
  <c r="D131" i="10" s="1"/>
  <c r="E131" i="10"/>
  <c r="F131" i="10" s="1"/>
  <c r="G131" i="10" s="1"/>
  <c r="B132" i="10"/>
  <c r="C132" i="10"/>
  <c r="D132" i="10" s="1"/>
  <c r="E132" i="10"/>
  <c r="F132" i="10" s="1"/>
  <c r="G132" i="10" s="1"/>
  <c r="B133" i="10"/>
  <c r="C133" i="10" s="1"/>
  <c r="D133" i="10" s="1"/>
  <c r="E133" i="10"/>
  <c r="F133" i="10" s="1"/>
  <c r="G133" i="10" s="1"/>
  <c r="B134" i="10"/>
  <c r="C134" i="10" s="1"/>
  <c r="D134" i="10" s="1"/>
  <c r="E134" i="10"/>
  <c r="F134" i="10" s="1"/>
  <c r="G134" i="10" s="1"/>
  <c r="B135" i="10"/>
  <c r="C135" i="10" s="1"/>
  <c r="D135" i="10" s="1"/>
  <c r="E135" i="10"/>
  <c r="F135" i="10" s="1"/>
  <c r="G135" i="10" s="1"/>
  <c r="B136" i="10"/>
  <c r="C136" i="10" s="1"/>
  <c r="D136" i="10" s="1"/>
  <c r="E136" i="10"/>
  <c r="F136" i="10" s="1"/>
  <c r="G136" i="10" s="1"/>
  <c r="B137" i="10"/>
  <c r="C137" i="10" s="1"/>
  <c r="D137" i="10" s="1"/>
  <c r="E137" i="10"/>
  <c r="F137" i="10" s="1"/>
  <c r="G137" i="10" s="1"/>
  <c r="B138" i="10"/>
  <c r="C138" i="10" s="1"/>
  <c r="D138" i="10" s="1"/>
  <c r="E138" i="10"/>
  <c r="F138" i="10" s="1"/>
  <c r="G138" i="10" s="1"/>
  <c r="B139" i="10"/>
  <c r="C139" i="10" s="1"/>
  <c r="D139" i="10" s="1"/>
  <c r="E139" i="10"/>
  <c r="F139" i="10" s="1"/>
  <c r="G139" i="10" s="1"/>
  <c r="B140" i="10"/>
  <c r="C140" i="10" s="1"/>
  <c r="D140" i="10" s="1"/>
  <c r="E140" i="10"/>
  <c r="F140" i="10" s="1"/>
  <c r="G140" i="10" s="1"/>
  <c r="E11" i="10"/>
  <c r="F11" i="10" s="1"/>
  <c r="G11" i="10" s="1"/>
  <c r="B11" i="10"/>
  <c r="C11" i="10" s="1"/>
  <c r="D11" i="10" s="1"/>
  <c r="G5" i="10"/>
  <c r="B5" i="10"/>
  <c r="B12" i="8"/>
  <c r="C12" i="8" s="1"/>
  <c r="D12" i="8" s="1"/>
  <c r="E12" i="8"/>
  <c r="F12" i="8" s="1"/>
  <c r="G12" i="8" s="1"/>
  <c r="B13" i="8"/>
  <c r="C13" i="8" s="1"/>
  <c r="D13" i="8" s="1"/>
  <c r="E13" i="8"/>
  <c r="F13" i="8" s="1"/>
  <c r="G13" i="8" s="1"/>
  <c r="B14" i="8"/>
  <c r="C14" i="8" s="1"/>
  <c r="D14" i="8" s="1"/>
  <c r="E14" i="8"/>
  <c r="F14" i="8" s="1"/>
  <c r="G14" i="8" s="1"/>
  <c r="B15" i="8"/>
  <c r="C15" i="8" s="1"/>
  <c r="D15" i="8" s="1"/>
  <c r="E15" i="8"/>
  <c r="F15" i="8" s="1"/>
  <c r="G15" i="8" s="1"/>
  <c r="B16" i="8"/>
  <c r="C16" i="8" s="1"/>
  <c r="D16" i="8" s="1"/>
  <c r="E16" i="8"/>
  <c r="F16" i="8" s="1"/>
  <c r="G16" i="8" s="1"/>
  <c r="B17" i="8"/>
  <c r="C17" i="8"/>
  <c r="D17" i="8" s="1"/>
  <c r="E17" i="8"/>
  <c r="F17" i="8" s="1"/>
  <c r="G17" i="8" s="1"/>
  <c r="B18" i="8"/>
  <c r="C18" i="8" s="1"/>
  <c r="D18" i="8" s="1"/>
  <c r="E18" i="8"/>
  <c r="F18" i="8" s="1"/>
  <c r="G18" i="8" s="1"/>
  <c r="B19" i="8"/>
  <c r="C19" i="8" s="1"/>
  <c r="D19" i="8" s="1"/>
  <c r="E19" i="8"/>
  <c r="F19" i="8" s="1"/>
  <c r="G19" i="8" s="1"/>
  <c r="B20" i="8"/>
  <c r="C20" i="8"/>
  <c r="D20" i="8" s="1"/>
  <c r="E20" i="8"/>
  <c r="F20" i="8" s="1"/>
  <c r="G20" i="8" s="1"/>
  <c r="B21" i="8"/>
  <c r="C21" i="8" s="1"/>
  <c r="D21" i="8" s="1"/>
  <c r="E21" i="8"/>
  <c r="F21" i="8" s="1"/>
  <c r="G21" i="8" s="1"/>
  <c r="B22" i="8"/>
  <c r="C22" i="8" s="1"/>
  <c r="D22" i="8" s="1"/>
  <c r="E22" i="8"/>
  <c r="F22" i="8" s="1"/>
  <c r="G22" i="8" s="1"/>
  <c r="B23" i="8"/>
  <c r="C23" i="8"/>
  <c r="D23" i="8" s="1"/>
  <c r="E23" i="8"/>
  <c r="F23" i="8" s="1"/>
  <c r="G23" i="8" s="1"/>
  <c r="B24" i="8"/>
  <c r="C24" i="8" s="1"/>
  <c r="D24" i="8" s="1"/>
  <c r="E24" i="8"/>
  <c r="F24" i="8" s="1"/>
  <c r="G24" i="8" s="1"/>
  <c r="B25" i="8"/>
  <c r="C25" i="8"/>
  <c r="D25" i="8" s="1"/>
  <c r="E25" i="8"/>
  <c r="F25" i="8" s="1"/>
  <c r="G25" i="8" s="1"/>
  <c r="B26" i="8"/>
  <c r="C26" i="8" s="1"/>
  <c r="D26" i="8" s="1"/>
  <c r="E26" i="8"/>
  <c r="F26" i="8" s="1"/>
  <c r="G26" i="8" s="1"/>
  <c r="B27" i="8"/>
  <c r="C27" i="8" s="1"/>
  <c r="D27" i="8" s="1"/>
  <c r="E27" i="8"/>
  <c r="F27" i="8"/>
  <c r="G27" i="8" s="1"/>
  <c r="B28" i="8"/>
  <c r="C28" i="8" s="1"/>
  <c r="D28" i="8" s="1"/>
  <c r="E28" i="8"/>
  <c r="F28" i="8" s="1"/>
  <c r="G28" i="8" s="1"/>
  <c r="B29" i="8"/>
  <c r="C29" i="8" s="1"/>
  <c r="D29" i="8" s="1"/>
  <c r="E29" i="8"/>
  <c r="F29" i="8" s="1"/>
  <c r="G29" i="8" s="1"/>
  <c r="B30" i="8"/>
  <c r="C30" i="8" s="1"/>
  <c r="D30" i="8" s="1"/>
  <c r="E30" i="8"/>
  <c r="F30" i="8" s="1"/>
  <c r="G30" i="8" s="1"/>
  <c r="B31" i="8"/>
  <c r="C31" i="8" s="1"/>
  <c r="D31" i="8" s="1"/>
  <c r="E31" i="8"/>
  <c r="F31" i="8" s="1"/>
  <c r="G31" i="8" s="1"/>
  <c r="B32" i="8"/>
  <c r="C32" i="8" s="1"/>
  <c r="D32" i="8" s="1"/>
  <c r="E32" i="8"/>
  <c r="F32" i="8" s="1"/>
  <c r="G32" i="8" s="1"/>
  <c r="B33" i="8"/>
  <c r="C33" i="8" s="1"/>
  <c r="D33" i="8" s="1"/>
  <c r="E33" i="8"/>
  <c r="F33" i="8" s="1"/>
  <c r="G33" i="8" s="1"/>
  <c r="B34" i="8"/>
  <c r="C34" i="8" s="1"/>
  <c r="D34" i="8" s="1"/>
  <c r="E34" i="8"/>
  <c r="F34" i="8" s="1"/>
  <c r="G34" i="8" s="1"/>
  <c r="B35" i="8"/>
  <c r="C35" i="8" s="1"/>
  <c r="D35" i="8" s="1"/>
  <c r="E35" i="8"/>
  <c r="F35" i="8" s="1"/>
  <c r="G35" i="8" s="1"/>
  <c r="B36" i="8"/>
  <c r="C36" i="8"/>
  <c r="D36" i="8" s="1"/>
  <c r="E36" i="8"/>
  <c r="F36" i="8" s="1"/>
  <c r="G36" i="8" s="1"/>
  <c r="B37" i="8"/>
  <c r="C37" i="8" s="1"/>
  <c r="D37" i="8" s="1"/>
  <c r="E37" i="8"/>
  <c r="F37" i="8" s="1"/>
  <c r="G37" i="8" s="1"/>
  <c r="B38" i="8"/>
  <c r="C38" i="8" s="1"/>
  <c r="D38" i="8" s="1"/>
  <c r="E38" i="8"/>
  <c r="F38" i="8" s="1"/>
  <c r="G38" i="8" s="1"/>
  <c r="B39" i="8"/>
  <c r="C39" i="8"/>
  <c r="D39" i="8" s="1"/>
  <c r="E39" i="8"/>
  <c r="F39" i="8"/>
  <c r="G39" i="8" s="1"/>
  <c r="B40" i="8"/>
  <c r="C40" i="8"/>
  <c r="D40" i="8" s="1"/>
  <c r="E40" i="8"/>
  <c r="F40" i="8" s="1"/>
  <c r="G40" i="8" s="1"/>
  <c r="B41" i="8"/>
  <c r="C41" i="8"/>
  <c r="D41" i="8" s="1"/>
  <c r="E41" i="8"/>
  <c r="F41" i="8" s="1"/>
  <c r="G41" i="8" s="1"/>
  <c r="B42" i="8"/>
  <c r="C42" i="8" s="1"/>
  <c r="D42" i="8" s="1"/>
  <c r="E42" i="8"/>
  <c r="F42" i="8" s="1"/>
  <c r="G42" i="8" s="1"/>
  <c r="B43" i="8"/>
  <c r="C43" i="8"/>
  <c r="D43" i="8" s="1"/>
  <c r="E43" i="8"/>
  <c r="F43" i="8" s="1"/>
  <c r="G43" i="8" s="1"/>
  <c r="B44" i="8"/>
  <c r="C44" i="8"/>
  <c r="D44" i="8" s="1"/>
  <c r="E44" i="8"/>
  <c r="F44" i="8" s="1"/>
  <c r="G44" i="8" s="1"/>
  <c r="B45" i="8"/>
  <c r="C45" i="8"/>
  <c r="D45" i="8" s="1"/>
  <c r="E45" i="8"/>
  <c r="F45" i="8" s="1"/>
  <c r="G45" i="8" s="1"/>
  <c r="B46" i="8"/>
  <c r="C46" i="8" s="1"/>
  <c r="D46" i="8" s="1"/>
  <c r="E46" i="8"/>
  <c r="F46" i="8" s="1"/>
  <c r="G46" i="8" s="1"/>
  <c r="B47" i="8"/>
  <c r="C47" i="8"/>
  <c r="D47" i="8" s="1"/>
  <c r="E47" i="8"/>
  <c r="F47" i="8" s="1"/>
  <c r="G47" i="8" s="1"/>
  <c r="B48" i="8"/>
  <c r="C48" i="8" s="1"/>
  <c r="D48" i="8" s="1"/>
  <c r="E48" i="8"/>
  <c r="F48" i="8" s="1"/>
  <c r="G48" i="8" s="1"/>
  <c r="B49" i="8"/>
  <c r="C49" i="8"/>
  <c r="D49" i="8" s="1"/>
  <c r="E49" i="8"/>
  <c r="F49" i="8" s="1"/>
  <c r="G49" i="8" s="1"/>
  <c r="B50" i="8"/>
  <c r="C50" i="8" s="1"/>
  <c r="D50" i="8" s="1"/>
  <c r="E50" i="8"/>
  <c r="F50" i="8" s="1"/>
  <c r="G50" i="8" s="1"/>
  <c r="B51" i="8"/>
  <c r="C51" i="8" s="1"/>
  <c r="D51" i="8" s="1"/>
  <c r="E51" i="8"/>
  <c r="F51" i="8" s="1"/>
  <c r="G51" i="8" s="1"/>
  <c r="B52" i="8"/>
  <c r="C52" i="8"/>
  <c r="D52" i="8" s="1"/>
  <c r="E52" i="8"/>
  <c r="F52" i="8" s="1"/>
  <c r="G52" i="8" s="1"/>
  <c r="B53" i="8"/>
  <c r="C53" i="8" s="1"/>
  <c r="D53" i="8" s="1"/>
  <c r="E53" i="8"/>
  <c r="F53" i="8" s="1"/>
  <c r="G53" i="8" s="1"/>
  <c r="B54" i="8"/>
  <c r="C54" i="8" s="1"/>
  <c r="D54" i="8" s="1"/>
  <c r="E54" i="8"/>
  <c r="F54" i="8" s="1"/>
  <c r="G54" i="8" s="1"/>
  <c r="B55" i="8"/>
  <c r="C55" i="8"/>
  <c r="D55" i="8" s="1"/>
  <c r="E55" i="8"/>
  <c r="F55" i="8" s="1"/>
  <c r="G55" i="8" s="1"/>
  <c r="B56" i="8"/>
  <c r="C56" i="8" s="1"/>
  <c r="D56" i="8" s="1"/>
  <c r="E56" i="8"/>
  <c r="F56" i="8" s="1"/>
  <c r="G56" i="8" s="1"/>
  <c r="B57" i="8"/>
  <c r="C57" i="8"/>
  <c r="D57" i="8" s="1"/>
  <c r="E57" i="8"/>
  <c r="F57" i="8" s="1"/>
  <c r="G57" i="8" s="1"/>
  <c r="B58" i="8"/>
  <c r="C58" i="8" s="1"/>
  <c r="D58" i="8" s="1"/>
  <c r="E58" i="8"/>
  <c r="F58" i="8" s="1"/>
  <c r="G58" i="8" s="1"/>
  <c r="B59" i="8"/>
  <c r="C59" i="8" s="1"/>
  <c r="D59" i="8" s="1"/>
  <c r="E59" i="8"/>
  <c r="F59" i="8"/>
  <c r="G59" i="8" s="1"/>
  <c r="B60" i="8"/>
  <c r="C60" i="8" s="1"/>
  <c r="D60" i="8" s="1"/>
  <c r="E60" i="8"/>
  <c r="F60" i="8" s="1"/>
  <c r="G60" i="8" s="1"/>
  <c r="B61" i="8"/>
  <c r="C61" i="8" s="1"/>
  <c r="D61" i="8" s="1"/>
  <c r="E61" i="8"/>
  <c r="F61" i="8" s="1"/>
  <c r="G61" i="8" s="1"/>
  <c r="B62" i="8"/>
  <c r="C62" i="8" s="1"/>
  <c r="D62" i="8" s="1"/>
  <c r="E62" i="8"/>
  <c r="F62" i="8" s="1"/>
  <c r="G62" i="8" s="1"/>
  <c r="B63" i="8"/>
  <c r="C63" i="8" s="1"/>
  <c r="D63" i="8" s="1"/>
  <c r="E63" i="8"/>
  <c r="F63" i="8" s="1"/>
  <c r="G63" i="8" s="1"/>
  <c r="B64" i="8"/>
  <c r="C64" i="8" s="1"/>
  <c r="D64" i="8" s="1"/>
  <c r="E64" i="8"/>
  <c r="F64" i="8" s="1"/>
  <c r="G64" i="8" s="1"/>
  <c r="B65" i="8"/>
  <c r="C65" i="8" s="1"/>
  <c r="D65" i="8" s="1"/>
  <c r="E65" i="8"/>
  <c r="F65" i="8" s="1"/>
  <c r="G65" i="8" s="1"/>
  <c r="B66" i="8"/>
  <c r="C66" i="8" s="1"/>
  <c r="D66" i="8" s="1"/>
  <c r="E66" i="8"/>
  <c r="F66" i="8" s="1"/>
  <c r="G66" i="8" s="1"/>
  <c r="B67" i="8"/>
  <c r="C67" i="8"/>
  <c r="D67" i="8" s="1"/>
  <c r="E67" i="8"/>
  <c r="F67" i="8" s="1"/>
  <c r="G67" i="8" s="1"/>
  <c r="B68" i="8"/>
  <c r="C68" i="8"/>
  <c r="D68" i="8" s="1"/>
  <c r="E68" i="8"/>
  <c r="F68" i="8" s="1"/>
  <c r="G68" i="8" s="1"/>
  <c r="B69" i="8"/>
  <c r="C69" i="8"/>
  <c r="D69" i="8" s="1"/>
  <c r="E69" i="8"/>
  <c r="F69" i="8" s="1"/>
  <c r="G69" i="8" s="1"/>
  <c r="B70" i="8"/>
  <c r="C70" i="8"/>
  <c r="D70" i="8" s="1"/>
  <c r="E70" i="8"/>
  <c r="F70" i="8" s="1"/>
  <c r="G70" i="8" s="1"/>
  <c r="B71" i="8"/>
  <c r="C71" i="8"/>
  <c r="D71" i="8" s="1"/>
  <c r="E71" i="8"/>
  <c r="F71" i="8"/>
  <c r="G71" i="8"/>
  <c r="B72" i="8"/>
  <c r="C72" i="8" s="1"/>
  <c r="D72" i="8" s="1"/>
  <c r="E72" i="8"/>
  <c r="F72" i="8" s="1"/>
  <c r="G72" i="8" s="1"/>
  <c r="B73" i="8"/>
  <c r="C73" i="8"/>
  <c r="D73" i="8" s="1"/>
  <c r="E73" i="8"/>
  <c r="F73" i="8" s="1"/>
  <c r="G73" i="8" s="1"/>
  <c r="B74" i="8"/>
  <c r="C74" i="8" s="1"/>
  <c r="D74" i="8" s="1"/>
  <c r="E74" i="8"/>
  <c r="F74" i="8" s="1"/>
  <c r="G74" i="8" s="1"/>
  <c r="B75" i="8"/>
  <c r="C75" i="8" s="1"/>
  <c r="D75" i="8" s="1"/>
  <c r="E75" i="8"/>
  <c r="F75" i="8" s="1"/>
  <c r="G75" i="8" s="1"/>
  <c r="B76" i="8"/>
  <c r="C76" i="8"/>
  <c r="D76" i="8" s="1"/>
  <c r="E76" i="8"/>
  <c r="F76" i="8" s="1"/>
  <c r="G76" i="8" s="1"/>
  <c r="B77" i="8"/>
  <c r="C77" i="8" s="1"/>
  <c r="D77" i="8" s="1"/>
  <c r="E77" i="8"/>
  <c r="F77" i="8" s="1"/>
  <c r="G77" i="8" s="1"/>
  <c r="B78" i="8"/>
  <c r="C78" i="8" s="1"/>
  <c r="D78" i="8" s="1"/>
  <c r="E78" i="8"/>
  <c r="F78" i="8" s="1"/>
  <c r="G78" i="8" s="1"/>
  <c r="B79" i="8"/>
  <c r="C79" i="8"/>
  <c r="D79" i="8" s="1"/>
  <c r="E79" i="8"/>
  <c r="F79" i="8" s="1"/>
  <c r="G79" i="8" s="1"/>
  <c r="B80" i="8"/>
  <c r="C80" i="8" s="1"/>
  <c r="D80" i="8" s="1"/>
  <c r="E80" i="8"/>
  <c r="F80" i="8" s="1"/>
  <c r="G80" i="8" s="1"/>
  <c r="B81" i="8"/>
  <c r="C81" i="8"/>
  <c r="D81" i="8" s="1"/>
  <c r="E81" i="8"/>
  <c r="F81" i="8" s="1"/>
  <c r="G81" i="8" s="1"/>
  <c r="B82" i="8"/>
  <c r="C82" i="8"/>
  <c r="D82" i="8" s="1"/>
  <c r="E82" i="8"/>
  <c r="F82" i="8" s="1"/>
  <c r="G82" i="8" s="1"/>
  <c r="B83" i="8"/>
  <c r="C83" i="8" s="1"/>
  <c r="D83" i="8" s="1"/>
  <c r="E83" i="8"/>
  <c r="F83" i="8" s="1"/>
  <c r="G83" i="8" s="1"/>
  <c r="B84" i="8"/>
  <c r="C84" i="8" s="1"/>
  <c r="D84" i="8" s="1"/>
  <c r="E84" i="8"/>
  <c r="F84" i="8" s="1"/>
  <c r="G84" i="8" s="1"/>
  <c r="B85" i="8"/>
  <c r="C85" i="8" s="1"/>
  <c r="D85" i="8" s="1"/>
  <c r="E85" i="8"/>
  <c r="F85" i="8" s="1"/>
  <c r="G85" i="8" s="1"/>
  <c r="B86" i="8"/>
  <c r="C86" i="8"/>
  <c r="D86" i="8"/>
  <c r="E86" i="8"/>
  <c r="F86" i="8" s="1"/>
  <c r="G86" i="8" s="1"/>
  <c r="B87" i="8"/>
  <c r="C87" i="8"/>
  <c r="D87" i="8" s="1"/>
  <c r="E87" i="8"/>
  <c r="F87" i="8"/>
  <c r="G87" i="8"/>
  <c r="B88" i="8"/>
  <c r="C88" i="8"/>
  <c r="D88" i="8" s="1"/>
  <c r="E88" i="8"/>
  <c r="F88" i="8" s="1"/>
  <c r="G88" i="8" s="1"/>
  <c r="B89" i="8"/>
  <c r="C89" i="8"/>
  <c r="D89" i="8" s="1"/>
  <c r="E89" i="8"/>
  <c r="F89" i="8" s="1"/>
  <c r="G89" i="8" s="1"/>
  <c r="B90" i="8"/>
  <c r="C90" i="8" s="1"/>
  <c r="D90" i="8" s="1"/>
  <c r="E90" i="8"/>
  <c r="F90" i="8" s="1"/>
  <c r="G90" i="8" s="1"/>
  <c r="B91" i="8"/>
  <c r="C91" i="8" s="1"/>
  <c r="D91" i="8" s="1"/>
  <c r="E91" i="8"/>
  <c r="F91" i="8"/>
  <c r="G91" i="8" s="1"/>
  <c r="B92" i="8"/>
  <c r="C92" i="8"/>
  <c r="D92" i="8" s="1"/>
  <c r="E92" i="8"/>
  <c r="F92" i="8" s="1"/>
  <c r="G92" i="8" s="1"/>
  <c r="B93" i="8"/>
  <c r="C93" i="8" s="1"/>
  <c r="D93" i="8" s="1"/>
  <c r="E93" i="8"/>
  <c r="F93" i="8" s="1"/>
  <c r="G93" i="8" s="1"/>
  <c r="B94" i="8"/>
  <c r="C94" i="8"/>
  <c r="D94" i="8" s="1"/>
  <c r="E94" i="8"/>
  <c r="F94" i="8" s="1"/>
  <c r="G94" i="8" s="1"/>
  <c r="B95" i="8"/>
  <c r="C95" i="8" s="1"/>
  <c r="D95" i="8" s="1"/>
  <c r="E95" i="8"/>
  <c r="F95" i="8"/>
  <c r="G95" i="8"/>
  <c r="B96" i="8"/>
  <c r="C96" i="8" s="1"/>
  <c r="D96" i="8" s="1"/>
  <c r="E96" i="8"/>
  <c r="F96" i="8" s="1"/>
  <c r="G96" i="8" s="1"/>
  <c r="B97" i="8"/>
  <c r="C97" i="8" s="1"/>
  <c r="D97" i="8" s="1"/>
  <c r="E97" i="8"/>
  <c r="F97" i="8" s="1"/>
  <c r="G97" i="8" s="1"/>
  <c r="B98" i="8"/>
  <c r="C98" i="8" s="1"/>
  <c r="D98" i="8" s="1"/>
  <c r="E98" i="8"/>
  <c r="F98" i="8" s="1"/>
  <c r="G98" i="8" s="1"/>
  <c r="B99" i="8"/>
  <c r="C99" i="8"/>
  <c r="D99" i="8" s="1"/>
  <c r="E99" i="8"/>
  <c r="F99" i="8" s="1"/>
  <c r="G99" i="8" s="1"/>
  <c r="B100" i="8"/>
  <c r="C100" i="8"/>
  <c r="D100" i="8" s="1"/>
  <c r="E100" i="8"/>
  <c r="F100" i="8" s="1"/>
  <c r="G100" i="8" s="1"/>
  <c r="B101" i="8"/>
  <c r="C101" i="8"/>
  <c r="D101" i="8" s="1"/>
  <c r="E101" i="8"/>
  <c r="F101" i="8" s="1"/>
  <c r="G101" i="8" s="1"/>
  <c r="B102" i="8"/>
  <c r="C102" i="8"/>
  <c r="D102" i="8" s="1"/>
  <c r="E102" i="8"/>
  <c r="F102" i="8" s="1"/>
  <c r="G102" i="8" s="1"/>
  <c r="B103" i="8"/>
  <c r="C103" i="8"/>
  <c r="D103" i="8" s="1"/>
  <c r="E103" i="8"/>
  <c r="F103" i="8"/>
  <c r="G103" i="8" s="1"/>
  <c r="B104" i="8"/>
  <c r="C104" i="8" s="1"/>
  <c r="D104" i="8" s="1"/>
  <c r="E104" i="8"/>
  <c r="F104" i="8" s="1"/>
  <c r="G104" i="8" s="1"/>
  <c r="B105" i="8"/>
  <c r="C105" i="8"/>
  <c r="D105" i="8" s="1"/>
  <c r="E105" i="8"/>
  <c r="F105" i="8" s="1"/>
  <c r="G105" i="8" s="1"/>
  <c r="B106" i="8"/>
  <c r="C106" i="8" s="1"/>
  <c r="D106" i="8" s="1"/>
  <c r="E106" i="8"/>
  <c r="F106" i="8" s="1"/>
  <c r="G106" i="8" s="1"/>
  <c r="B107" i="8"/>
  <c r="C107" i="8" s="1"/>
  <c r="D107" i="8" s="1"/>
  <c r="E107" i="8"/>
  <c r="F107" i="8"/>
  <c r="G107" i="8" s="1"/>
  <c r="B108" i="8"/>
  <c r="C108" i="8"/>
  <c r="D108" i="8" s="1"/>
  <c r="E108" i="8"/>
  <c r="F108" i="8" s="1"/>
  <c r="G108" i="8" s="1"/>
  <c r="B109" i="8"/>
  <c r="C109" i="8" s="1"/>
  <c r="D109" i="8" s="1"/>
  <c r="E109" i="8"/>
  <c r="F109" i="8" s="1"/>
  <c r="G109" i="8" s="1"/>
  <c r="B110" i="8"/>
  <c r="C110" i="8" s="1"/>
  <c r="D110" i="8" s="1"/>
  <c r="E110" i="8"/>
  <c r="F110" i="8" s="1"/>
  <c r="G110" i="8" s="1"/>
  <c r="B111" i="8"/>
  <c r="C111" i="8"/>
  <c r="D111" i="8" s="1"/>
  <c r="E111" i="8"/>
  <c r="F111" i="8"/>
  <c r="G111" i="8"/>
  <c r="B112" i="8"/>
  <c r="C112" i="8" s="1"/>
  <c r="D112" i="8" s="1"/>
  <c r="E112" i="8"/>
  <c r="F112" i="8" s="1"/>
  <c r="G112" i="8" s="1"/>
  <c r="B113" i="8"/>
  <c r="C113" i="8"/>
  <c r="D113" i="8" s="1"/>
  <c r="E113" i="8"/>
  <c r="F113" i="8" s="1"/>
  <c r="G113" i="8" s="1"/>
  <c r="B114" i="8"/>
  <c r="C114" i="8"/>
  <c r="D114" i="8" s="1"/>
  <c r="E114" i="8"/>
  <c r="F114" i="8" s="1"/>
  <c r="G114" i="8" s="1"/>
  <c r="B115" i="8"/>
  <c r="C115" i="8" s="1"/>
  <c r="D115" i="8" s="1"/>
  <c r="E115" i="8"/>
  <c r="F115" i="8"/>
  <c r="G115" i="8" s="1"/>
  <c r="B116" i="8"/>
  <c r="C116" i="8" s="1"/>
  <c r="D116" i="8" s="1"/>
  <c r="E116" i="8"/>
  <c r="F116" i="8" s="1"/>
  <c r="G116" i="8" s="1"/>
  <c r="B117" i="8"/>
  <c r="C117" i="8" s="1"/>
  <c r="D117" i="8" s="1"/>
  <c r="E117" i="8"/>
  <c r="F117" i="8" s="1"/>
  <c r="G117" i="8" s="1"/>
  <c r="B118" i="8"/>
  <c r="C118" i="8"/>
  <c r="D118" i="8"/>
  <c r="E118" i="8"/>
  <c r="F118" i="8" s="1"/>
  <c r="G118" i="8" s="1"/>
  <c r="B119" i="8"/>
  <c r="C119" i="8"/>
  <c r="D119" i="8" s="1"/>
  <c r="E119" i="8"/>
  <c r="F119" i="8"/>
  <c r="G119" i="8" s="1"/>
  <c r="B120" i="8"/>
  <c r="C120" i="8"/>
  <c r="D120" i="8" s="1"/>
  <c r="E120" i="8"/>
  <c r="F120" i="8" s="1"/>
  <c r="G120" i="8" s="1"/>
  <c r="B121" i="8"/>
  <c r="C121" i="8"/>
  <c r="D121" i="8" s="1"/>
  <c r="E121" i="8"/>
  <c r="F121" i="8" s="1"/>
  <c r="G121" i="8" s="1"/>
  <c r="B122" i="8"/>
  <c r="C122" i="8" s="1"/>
  <c r="D122" i="8" s="1"/>
  <c r="E122" i="8"/>
  <c r="F122" i="8" s="1"/>
  <c r="G122" i="8" s="1"/>
  <c r="B123" i="8"/>
  <c r="C123" i="8" s="1"/>
  <c r="D123" i="8" s="1"/>
  <c r="E123" i="8"/>
  <c r="F123" i="8" s="1"/>
  <c r="G123" i="8" s="1"/>
  <c r="B124" i="8"/>
  <c r="C124" i="8"/>
  <c r="D124" i="8" s="1"/>
  <c r="E124" i="8"/>
  <c r="F124" i="8" s="1"/>
  <c r="G124" i="8" s="1"/>
  <c r="B125" i="8"/>
  <c r="C125" i="8" s="1"/>
  <c r="D125" i="8" s="1"/>
  <c r="E125" i="8"/>
  <c r="F125" i="8" s="1"/>
  <c r="G125" i="8" s="1"/>
  <c r="B126" i="8"/>
  <c r="C126" i="8"/>
  <c r="D126" i="8" s="1"/>
  <c r="E126" i="8"/>
  <c r="F126" i="8" s="1"/>
  <c r="G126" i="8" s="1"/>
  <c r="B127" i="8"/>
  <c r="C127" i="8" s="1"/>
  <c r="D127" i="8" s="1"/>
  <c r="E127" i="8"/>
  <c r="F127" i="8"/>
  <c r="G127" i="8" s="1"/>
  <c r="B128" i="8"/>
  <c r="C128" i="8" s="1"/>
  <c r="D128" i="8" s="1"/>
  <c r="E128" i="8"/>
  <c r="F128" i="8" s="1"/>
  <c r="G128" i="8" s="1"/>
  <c r="B129" i="8"/>
  <c r="C129" i="8" s="1"/>
  <c r="D129" i="8" s="1"/>
  <c r="E129" i="8"/>
  <c r="F129" i="8" s="1"/>
  <c r="G129" i="8" s="1"/>
  <c r="B130" i="8"/>
  <c r="C130" i="8" s="1"/>
  <c r="D130" i="8" s="1"/>
  <c r="E130" i="8"/>
  <c r="F130" i="8" s="1"/>
  <c r="G130" i="8" s="1"/>
  <c r="B131" i="8"/>
  <c r="C131" i="8"/>
  <c r="D131" i="8" s="1"/>
  <c r="E131" i="8"/>
  <c r="F131" i="8"/>
  <c r="G131" i="8" s="1"/>
  <c r="B132" i="8"/>
  <c r="C132" i="8"/>
  <c r="D132" i="8" s="1"/>
  <c r="E132" i="8"/>
  <c r="F132" i="8" s="1"/>
  <c r="G132" i="8" s="1"/>
  <c r="B133" i="8"/>
  <c r="C133" i="8"/>
  <c r="D133" i="8" s="1"/>
  <c r="E133" i="8"/>
  <c r="F133" i="8" s="1"/>
  <c r="G133" i="8" s="1"/>
  <c r="B134" i="8"/>
  <c r="C134" i="8"/>
  <c r="D134" i="8" s="1"/>
  <c r="E134" i="8"/>
  <c r="F134" i="8" s="1"/>
  <c r="G134" i="8" s="1"/>
  <c r="B135" i="8"/>
  <c r="C135" i="8"/>
  <c r="D135" i="8" s="1"/>
  <c r="E135" i="8"/>
  <c r="F135" i="8" s="1"/>
  <c r="G135" i="8" s="1"/>
  <c r="B136" i="8"/>
  <c r="C136" i="8" s="1"/>
  <c r="D136" i="8" s="1"/>
  <c r="E136" i="8"/>
  <c r="F136" i="8" s="1"/>
  <c r="G136" i="8" s="1"/>
  <c r="B137" i="8"/>
  <c r="C137" i="8"/>
  <c r="D137" i="8" s="1"/>
  <c r="E137" i="8"/>
  <c r="F137" i="8" s="1"/>
  <c r="G137" i="8" s="1"/>
  <c r="B138" i="8"/>
  <c r="C138" i="8" s="1"/>
  <c r="D138" i="8" s="1"/>
  <c r="E138" i="8"/>
  <c r="F138" i="8" s="1"/>
  <c r="G138" i="8" s="1"/>
  <c r="B139" i="8"/>
  <c r="C139" i="8" s="1"/>
  <c r="D139" i="8" s="1"/>
  <c r="E139" i="8"/>
  <c r="F139" i="8" s="1"/>
  <c r="G139" i="8" s="1"/>
  <c r="B140" i="8"/>
  <c r="C140" i="8"/>
  <c r="D140" i="8" s="1"/>
  <c r="E140" i="8"/>
  <c r="F140" i="8" s="1"/>
  <c r="G140" i="8" s="1"/>
  <c r="B141" i="8"/>
  <c r="C141" i="8" s="1"/>
  <c r="D141" i="8" s="1"/>
  <c r="E141" i="8"/>
  <c r="F141" i="8" s="1"/>
  <c r="G141" i="8" s="1"/>
  <c r="B142" i="8"/>
  <c r="C142" i="8" s="1"/>
  <c r="D142" i="8" s="1"/>
  <c r="E142" i="8"/>
  <c r="F142" i="8" s="1"/>
  <c r="G142" i="8" s="1"/>
  <c r="C11" i="8"/>
  <c r="D11" i="8" s="1"/>
  <c r="B11" i="8"/>
  <c r="H6" i="8" s="1"/>
  <c r="E12" i="7"/>
  <c r="F12" i="7" s="1"/>
  <c r="G12" i="7" s="1"/>
  <c r="E13" i="7"/>
  <c r="F13" i="7" s="1"/>
  <c r="G13" i="7" s="1"/>
  <c r="E14" i="7"/>
  <c r="F14" i="7" s="1"/>
  <c r="G14" i="7" s="1"/>
  <c r="E15" i="7"/>
  <c r="F15" i="7" s="1"/>
  <c r="G15" i="7" s="1"/>
  <c r="E16" i="7"/>
  <c r="F16" i="7"/>
  <c r="G16" i="7"/>
  <c r="E17" i="7"/>
  <c r="F17" i="7"/>
  <c r="G17" i="7" s="1"/>
  <c r="E18" i="7"/>
  <c r="F18" i="7" s="1"/>
  <c r="G18" i="7" s="1"/>
  <c r="E19" i="7"/>
  <c r="F19" i="7" s="1"/>
  <c r="G19" i="7" s="1"/>
  <c r="E20" i="7"/>
  <c r="F20" i="7" s="1"/>
  <c r="G20" i="7" s="1"/>
  <c r="E21" i="7"/>
  <c r="F21" i="7"/>
  <c r="G21" i="7" s="1"/>
  <c r="E22" i="7"/>
  <c r="F22" i="7" s="1"/>
  <c r="G22" i="7" s="1"/>
  <c r="E23" i="7"/>
  <c r="F23" i="7" s="1"/>
  <c r="G23" i="7" s="1"/>
  <c r="E24" i="7"/>
  <c r="F24" i="7" s="1"/>
  <c r="G24" i="7" s="1"/>
  <c r="E25" i="7"/>
  <c r="F25" i="7" s="1"/>
  <c r="G25" i="7" s="1"/>
  <c r="E26" i="7"/>
  <c r="F26" i="7" s="1"/>
  <c r="G26" i="7" s="1"/>
  <c r="E27" i="7"/>
  <c r="F27" i="7" s="1"/>
  <c r="G27" i="7" s="1"/>
  <c r="E28" i="7"/>
  <c r="F28" i="7" s="1"/>
  <c r="G28" i="7" s="1"/>
  <c r="E29" i="7"/>
  <c r="F29" i="7" s="1"/>
  <c r="G29" i="7" s="1"/>
  <c r="E30" i="7"/>
  <c r="F30" i="7" s="1"/>
  <c r="G30" i="7" s="1"/>
  <c r="E31" i="7"/>
  <c r="F31" i="7" s="1"/>
  <c r="G31" i="7" s="1"/>
  <c r="E32" i="7"/>
  <c r="F32" i="7" s="1"/>
  <c r="G32" i="7" s="1"/>
  <c r="E33" i="7"/>
  <c r="F33" i="7"/>
  <c r="G33" i="7" s="1"/>
  <c r="E34" i="7"/>
  <c r="F34" i="7" s="1"/>
  <c r="G34" i="7" s="1"/>
  <c r="E35" i="7"/>
  <c r="F35" i="7"/>
  <c r="G35" i="7"/>
  <c r="E36" i="7"/>
  <c r="F36" i="7" s="1"/>
  <c r="G36" i="7" s="1"/>
  <c r="E37" i="7"/>
  <c r="F37" i="7" s="1"/>
  <c r="G37" i="7" s="1"/>
  <c r="E38" i="7"/>
  <c r="F38" i="7" s="1"/>
  <c r="G38" i="7" s="1"/>
  <c r="E39" i="7"/>
  <c r="F39" i="7" s="1"/>
  <c r="G39" i="7" s="1"/>
  <c r="E40" i="7"/>
  <c r="F40" i="7"/>
  <c r="G40" i="7"/>
  <c r="E41" i="7"/>
  <c r="F41" i="7"/>
  <c r="G41" i="7" s="1"/>
  <c r="E42" i="7"/>
  <c r="F42" i="7" s="1"/>
  <c r="G42" i="7" s="1"/>
  <c r="E43" i="7"/>
  <c r="F43" i="7" s="1"/>
  <c r="G43" i="7" s="1"/>
  <c r="E44" i="7"/>
  <c r="F44" i="7" s="1"/>
  <c r="G44" i="7" s="1"/>
  <c r="E45" i="7"/>
  <c r="F45" i="7" s="1"/>
  <c r="G45" i="7" s="1"/>
  <c r="E46" i="7"/>
  <c r="F46" i="7" s="1"/>
  <c r="G46" i="7" s="1"/>
  <c r="E47" i="7"/>
  <c r="F47" i="7" s="1"/>
  <c r="G47" i="7" s="1"/>
  <c r="E48" i="7"/>
  <c r="F48" i="7" s="1"/>
  <c r="G48" i="7" s="1"/>
  <c r="E49" i="7"/>
  <c r="F49" i="7"/>
  <c r="G49" i="7" s="1"/>
  <c r="E50" i="7"/>
  <c r="F50" i="7" s="1"/>
  <c r="G50" i="7" s="1"/>
  <c r="E51" i="7"/>
  <c r="F51" i="7" s="1"/>
  <c r="G51" i="7" s="1"/>
  <c r="E52" i="7"/>
  <c r="F52" i="7" s="1"/>
  <c r="G52" i="7" s="1"/>
  <c r="E53" i="7"/>
  <c r="F53" i="7"/>
  <c r="G53" i="7" s="1"/>
  <c r="E54" i="7"/>
  <c r="F54" i="7" s="1"/>
  <c r="G54" i="7" s="1"/>
  <c r="E55" i="7"/>
  <c r="F55" i="7" s="1"/>
  <c r="G55" i="7" s="1"/>
  <c r="E56" i="7"/>
  <c r="F56" i="7" s="1"/>
  <c r="G56" i="7" s="1"/>
  <c r="E57" i="7"/>
  <c r="F57" i="7" s="1"/>
  <c r="G57" i="7" s="1"/>
  <c r="E58" i="7"/>
  <c r="F58" i="7" s="1"/>
  <c r="G58" i="7" s="1"/>
  <c r="E59" i="7"/>
  <c r="F59" i="7" s="1"/>
  <c r="G59" i="7" s="1"/>
  <c r="E60" i="7"/>
  <c r="F60" i="7" s="1"/>
  <c r="G60" i="7" s="1"/>
  <c r="E61" i="7"/>
  <c r="F61" i="7" s="1"/>
  <c r="G61" i="7" s="1"/>
  <c r="E62" i="7"/>
  <c r="F62" i="7" s="1"/>
  <c r="G62" i="7" s="1"/>
  <c r="E63" i="7"/>
  <c r="F63" i="7" s="1"/>
  <c r="G63" i="7" s="1"/>
  <c r="E64" i="7"/>
  <c r="F64" i="7" s="1"/>
  <c r="G64" i="7" s="1"/>
  <c r="E65" i="7"/>
  <c r="F65" i="7"/>
  <c r="G65" i="7" s="1"/>
  <c r="E66" i="7"/>
  <c r="F66" i="7" s="1"/>
  <c r="G66" i="7" s="1"/>
  <c r="E67" i="7"/>
  <c r="F67" i="7"/>
  <c r="G67" i="7"/>
  <c r="E68" i="7"/>
  <c r="F68" i="7" s="1"/>
  <c r="G68" i="7" s="1"/>
  <c r="E69" i="7"/>
  <c r="F69" i="7" s="1"/>
  <c r="G69" i="7" s="1"/>
  <c r="E70" i="7"/>
  <c r="F70" i="7" s="1"/>
  <c r="G70" i="7" s="1"/>
  <c r="E71" i="7"/>
  <c r="F71" i="7" s="1"/>
  <c r="G71" i="7" s="1"/>
  <c r="E72" i="7"/>
  <c r="F72" i="7"/>
  <c r="G72" i="7"/>
  <c r="E73" i="7"/>
  <c r="F73" i="7"/>
  <c r="G73" i="7" s="1"/>
  <c r="E74" i="7"/>
  <c r="F74" i="7" s="1"/>
  <c r="G74" i="7" s="1"/>
  <c r="E75" i="7"/>
  <c r="F75" i="7" s="1"/>
  <c r="G75" i="7" s="1"/>
  <c r="E76" i="7"/>
  <c r="F76" i="7" s="1"/>
  <c r="G76" i="7" s="1"/>
  <c r="E77" i="7"/>
  <c r="F77" i="7" s="1"/>
  <c r="G77" i="7" s="1"/>
  <c r="E78" i="7"/>
  <c r="F78" i="7" s="1"/>
  <c r="G78" i="7" s="1"/>
  <c r="E79" i="7"/>
  <c r="F79" i="7" s="1"/>
  <c r="G79" i="7" s="1"/>
  <c r="E80" i="7"/>
  <c r="F80" i="7" s="1"/>
  <c r="G80" i="7" s="1"/>
  <c r="E81" i="7"/>
  <c r="F81" i="7"/>
  <c r="G81" i="7" s="1"/>
  <c r="E82" i="7"/>
  <c r="F82" i="7" s="1"/>
  <c r="G82" i="7" s="1"/>
  <c r="E83" i="7"/>
  <c r="F83" i="7" s="1"/>
  <c r="G83" i="7" s="1"/>
  <c r="E84" i="7"/>
  <c r="F84" i="7" s="1"/>
  <c r="G84" i="7" s="1"/>
  <c r="E85" i="7"/>
  <c r="F85" i="7"/>
  <c r="G85" i="7" s="1"/>
  <c r="J7" i="7"/>
  <c r="L7" i="7"/>
  <c r="E11" i="8"/>
  <c r="F11" i="8" s="1"/>
  <c r="G11" i="8" s="1"/>
  <c r="G5" i="8"/>
  <c r="B5" i="8"/>
  <c r="G5" i="7"/>
  <c r="B5" i="7"/>
  <c r="B85" i="7" s="1"/>
  <c r="C85" i="7" s="1"/>
  <c r="D85" i="7" s="1"/>
  <c r="D12" i="5"/>
  <c r="E12" i="5" s="1"/>
  <c r="D11" i="5"/>
  <c r="B11" i="5"/>
  <c r="C11" i="5" s="1"/>
  <c r="E5" i="5"/>
  <c r="B5" i="5"/>
  <c r="B12" i="3"/>
  <c r="C12" i="3" s="1"/>
  <c r="D12" i="3"/>
  <c r="E12" i="3" s="1"/>
  <c r="B13" i="3"/>
  <c r="C13" i="3" s="1"/>
  <c r="D13" i="3"/>
  <c r="E13" i="3" s="1"/>
  <c r="B14" i="3"/>
  <c r="C14" i="3" s="1"/>
  <c r="D14" i="3"/>
  <c r="E14" i="3" s="1"/>
  <c r="B15" i="3"/>
  <c r="C15" i="3" s="1"/>
  <c r="D15" i="3"/>
  <c r="E15" i="3"/>
  <c r="B16" i="3"/>
  <c r="C16" i="3" s="1"/>
  <c r="D16" i="3"/>
  <c r="E16" i="3" s="1"/>
  <c r="B17" i="3"/>
  <c r="C17" i="3" s="1"/>
  <c r="D17" i="3"/>
  <c r="E17" i="3" s="1"/>
  <c r="B18" i="3"/>
  <c r="C18" i="3" s="1"/>
  <c r="D18" i="3"/>
  <c r="E18" i="3" s="1"/>
  <c r="B19" i="3"/>
  <c r="C19" i="3" s="1"/>
  <c r="D19" i="3"/>
  <c r="E19" i="3" s="1"/>
  <c r="B20" i="3"/>
  <c r="C20" i="3" s="1"/>
  <c r="D20" i="3"/>
  <c r="E20" i="3" s="1"/>
  <c r="B21" i="3"/>
  <c r="C21" i="3" s="1"/>
  <c r="D21" i="3"/>
  <c r="E21" i="3" s="1"/>
  <c r="B22" i="3"/>
  <c r="C22" i="3" s="1"/>
  <c r="D22" i="3"/>
  <c r="E22" i="3" s="1"/>
  <c r="B23" i="3"/>
  <c r="C23" i="3" s="1"/>
  <c r="D23" i="3"/>
  <c r="E23" i="3" s="1"/>
  <c r="B24" i="3"/>
  <c r="C24" i="3" s="1"/>
  <c r="D24" i="3"/>
  <c r="E24" i="3" s="1"/>
  <c r="B25" i="3"/>
  <c r="C25" i="3" s="1"/>
  <c r="D25" i="3"/>
  <c r="E25" i="3" s="1"/>
  <c r="B26" i="3"/>
  <c r="C26" i="3" s="1"/>
  <c r="D26" i="3"/>
  <c r="E26" i="3" s="1"/>
  <c r="B27" i="3"/>
  <c r="C27" i="3" s="1"/>
  <c r="D27" i="3"/>
  <c r="E27" i="3" s="1"/>
  <c r="B28" i="3"/>
  <c r="C28" i="3" s="1"/>
  <c r="D28" i="3"/>
  <c r="E28" i="3" s="1"/>
  <c r="B29" i="3"/>
  <c r="C29" i="3" s="1"/>
  <c r="D29" i="3"/>
  <c r="E29" i="3" s="1"/>
  <c r="B30" i="3"/>
  <c r="C30" i="3" s="1"/>
  <c r="D30" i="3"/>
  <c r="E30" i="3" s="1"/>
  <c r="B31" i="3"/>
  <c r="C31" i="3" s="1"/>
  <c r="D31" i="3"/>
  <c r="E31" i="3" s="1"/>
  <c r="B32" i="3"/>
  <c r="C32" i="3" s="1"/>
  <c r="D32" i="3"/>
  <c r="E32" i="3" s="1"/>
  <c r="B33" i="3"/>
  <c r="C33" i="3" s="1"/>
  <c r="D33" i="3"/>
  <c r="E33" i="3" s="1"/>
  <c r="B34" i="3"/>
  <c r="C34" i="3" s="1"/>
  <c r="D34" i="3"/>
  <c r="E34" i="3" s="1"/>
  <c r="B35" i="3"/>
  <c r="C35" i="3" s="1"/>
  <c r="D35" i="3"/>
  <c r="E35" i="3" s="1"/>
  <c r="B36" i="3"/>
  <c r="C36" i="3" s="1"/>
  <c r="D36" i="3"/>
  <c r="E36" i="3" s="1"/>
  <c r="B37" i="3"/>
  <c r="C37" i="3" s="1"/>
  <c r="D37" i="3"/>
  <c r="E37" i="3" s="1"/>
  <c r="B38" i="3"/>
  <c r="C38" i="3" s="1"/>
  <c r="D38" i="3"/>
  <c r="E38" i="3" s="1"/>
  <c r="B39" i="3"/>
  <c r="C39" i="3" s="1"/>
  <c r="D39" i="3"/>
  <c r="E39" i="3" s="1"/>
  <c r="B40" i="3"/>
  <c r="C40" i="3" s="1"/>
  <c r="D40" i="3"/>
  <c r="E40" i="3" s="1"/>
  <c r="B41" i="3"/>
  <c r="C41" i="3" s="1"/>
  <c r="D41" i="3"/>
  <c r="E41" i="3" s="1"/>
  <c r="B42" i="3"/>
  <c r="C42" i="3" s="1"/>
  <c r="D42" i="3"/>
  <c r="E42" i="3" s="1"/>
  <c r="B43" i="3"/>
  <c r="C43" i="3" s="1"/>
  <c r="D43" i="3"/>
  <c r="E43" i="3" s="1"/>
  <c r="B44" i="3"/>
  <c r="C44" i="3" s="1"/>
  <c r="D44" i="3"/>
  <c r="E44" i="3" s="1"/>
  <c r="B45" i="3"/>
  <c r="C45" i="3" s="1"/>
  <c r="D45" i="3"/>
  <c r="E45" i="3" s="1"/>
  <c r="B46" i="3"/>
  <c r="C46" i="3" s="1"/>
  <c r="D46" i="3"/>
  <c r="E46" i="3" s="1"/>
  <c r="B47" i="3"/>
  <c r="C47" i="3" s="1"/>
  <c r="D47" i="3"/>
  <c r="E47" i="3" s="1"/>
  <c r="B48" i="3"/>
  <c r="C48" i="3" s="1"/>
  <c r="D48" i="3"/>
  <c r="E48" i="3" s="1"/>
  <c r="B49" i="3"/>
  <c r="C49" i="3" s="1"/>
  <c r="D49" i="3"/>
  <c r="E49" i="3" s="1"/>
  <c r="B50" i="3"/>
  <c r="C50" i="3" s="1"/>
  <c r="D50" i="3"/>
  <c r="E50" i="3" s="1"/>
  <c r="B51" i="3"/>
  <c r="C51" i="3" s="1"/>
  <c r="D51" i="3"/>
  <c r="E51" i="3" s="1"/>
  <c r="B52" i="3"/>
  <c r="C52" i="3" s="1"/>
  <c r="D52" i="3"/>
  <c r="E52" i="3" s="1"/>
  <c r="B53" i="3"/>
  <c r="C53" i="3" s="1"/>
  <c r="D53" i="3"/>
  <c r="E53" i="3" s="1"/>
  <c r="B54" i="3"/>
  <c r="C54" i="3" s="1"/>
  <c r="D54" i="3"/>
  <c r="E54" i="3" s="1"/>
  <c r="B55" i="3"/>
  <c r="C55" i="3" s="1"/>
  <c r="D55" i="3"/>
  <c r="E55" i="3" s="1"/>
  <c r="B56" i="3"/>
  <c r="C56" i="3" s="1"/>
  <c r="D56" i="3"/>
  <c r="E56" i="3" s="1"/>
  <c r="B57" i="3"/>
  <c r="C57" i="3" s="1"/>
  <c r="D57" i="3"/>
  <c r="E57" i="3" s="1"/>
  <c r="B58" i="3"/>
  <c r="C58" i="3" s="1"/>
  <c r="D58" i="3"/>
  <c r="E58" i="3" s="1"/>
  <c r="B59" i="3"/>
  <c r="C59" i="3" s="1"/>
  <c r="D59" i="3"/>
  <c r="E59" i="3" s="1"/>
  <c r="B60" i="3"/>
  <c r="C60" i="3" s="1"/>
  <c r="D60" i="3"/>
  <c r="E60" i="3" s="1"/>
  <c r="B61" i="3"/>
  <c r="C61" i="3" s="1"/>
  <c r="D61" i="3"/>
  <c r="E61" i="3" s="1"/>
  <c r="B62" i="3"/>
  <c r="C62" i="3" s="1"/>
  <c r="D62" i="3"/>
  <c r="E62" i="3" s="1"/>
  <c r="B63" i="3"/>
  <c r="C63" i="3" s="1"/>
  <c r="D63" i="3"/>
  <c r="E63" i="3" s="1"/>
  <c r="B64" i="3"/>
  <c r="C64" i="3" s="1"/>
  <c r="D64" i="3"/>
  <c r="E64" i="3" s="1"/>
  <c r="B65" i="3"/>
  <c r="C65" i="3" s="1"/>
  <c r="D65" i="3"/>
  <c r="E65" i="3" s="1"/>
  <c r="B66" i="3"/>
  <c r="C66" i="3" s="1"/>
  <c r="D66" i="3"/>
  <c r="E66" i="3" s="1"/>
  <c r="B67" i="3"/>
  <c r="C67" i="3" s="1"/>
  <c r="D67" i="3"/>
  <c r="E67" i="3" s="1"/>
  <c r="B68" i="3"/>
  <c r="C68" i="3" s="1"/>
  <c r="D68" i="3"/>
  <c r="E68" i="3" s="1"/>
  <c r="B69" i="3"/>
  <c r="C69" i="3" s="1"/>
  <c r="D69" i="3"/>
  <c r="E69" i="3" s="1"/>
  <c r="B70" i="3"/>
  <c r="C70" i="3" s="1"/>
  <c r="D70" i="3"/>
  <c r="E70" i="3" s="1"/>
  <c r="B71" i="3"/>
  <c r="C71" i="3" s="1"/>
  <c r="D71" i="3"/>
  <c r="E71" i="3" s="1"/>
  <c r="B72" i="3"/>
  <c r="C72" i="3" s="1"/>
  <c r="D72" i="3"/>
  <c r="E72" i="3" s="1"/>
  <c r="B73" i="3"/>
  <c r="C73" i="3" s="1"/>
  <c r="D73" i="3"/>
  <c r="E73" i="3" s="1"/>
  <c r="B74" i="3"/>
  <c r="C74" i="3" s="1"/>
  <c r="D74" i="3"/>
  <c r="E74" i="3" s="1"/>
  <c r="B75" i="3"/>
  <c r="C75" i="3" s="1"/>
  <c r="D75" i="3"/>
  <c r="E75" i="3" s="1"/>
  <c r="B76" i="3"/>
  <c r="C76" i="3" s="1"/>
  <c r="D76" i="3"/>
  <c r="E76" i="3" s="1"/>
  <c r="B77" i="3"/>
  <c r="C77" i="3" s="1"/>
  <c r="D77" i="3"/>
  <c r="E77" i="3" s="1"/>
  <c r="B78" i="3"/>
  <c r="C78" i="3" s="1"/>
  <c r="D78" i="3"/>
  <c r="E78" i="3" s="1"/>
  <c r="B79" i="3"/>
  <c r="C79" i="3" s="1"/>
  <c r="D79" i="3"/>
  <c r="E79" i="3" s="1"/>
  <c r="B80" i="3"/>
  <c r="C80" i="3" s="1"/>
  <c r="D80" i="3"/>
  <c r="E80" i="3" s="1"/>
  <c r="B81" i="3"/>
  <c r="C81" i="3" s="1"/>
  <c r="D81" i="3"/>
  <c r="E81" i="3" s="1"/>
  <c r="B82" i="3"/>
  <c r="C82" i="3" s="1"/>
  <c r="D82" i="3"/>
  <c r="E82" i="3" s="1"/>
  <c r="B83" i="3"/>
  <c r="C83" i="3" s="1"/>
  <c r="D83" i="3"/>
  <c r="E83" i="3" s="1"/>
  <c r="B84" i="3"/>
  <c r="C84" i="3" s="1"/>
  <c r="D84" i="3"/>
  <c r="E84" i="3" s="1"/>
  <c r="B85" i="3"/>
  <c r="C85" i="3" s="1"/>
  <c r="D85" i="3"/>
  <c r="E85" i="3" s="1"/>
  <c r="D11" i="3"/>
  <c r="E11" i="3" s="1"/>
  <c r="B11" i="3"/>
  <c r="E5" i="3"/>
  <c r="H3" i="4"/>
  <c r="H2" i="4"/>
  <c r="H1" i="4"/>
  <c r="B5" i="3"/>
  <c r="K73" i="12" l="1"/>
  <c r="K41" i="12"/>
  <c r="K80" i="12"/>
  <c r="K48" i="12"/>
  <c r="K16" i="12"/>
  <c r="K76" i="12"/>
  <c r="K65" i="12"/>
  <c r="K58" i="12"/>
  <c r="K44" i="12"/>
  <c r="K33" i="12"/>
  <c r="K26" i="12"/>
  <c r="K24" i="12"/>
  <c r="K72" i="12"/>
  <c r="K40" i="12"/>
  <c r="K18" i="12"/>
  <c r="K56" i="12"/>
  <c r="K64" i="12"/>
  <c r="K32" i="12"/>
  <c r="F51" i="12"/>
  <c r="F74" i="12"/>
  <c r="F83" i="12"/>
  <c r="F15" i="14"/>
  <c r="G15" i="14" s="1"/>
  <c r="H20" i="14"/>
  <c r="I20" i="14" s="1"/>
  <c r="H14" i="14"/>
  <c r="I14" i="14" s="1"/>
  <c r="F20" i="14"/>
  <c r="G20" i="14" s="1"/>
  <c r="H13" i="14"/>
  <c r="I13" i="14" s="1"/>
  <c r="F13" i="14"/>
  <c r="G13" i="14" s="1"/>
  <c r="H12" i="14"/>
  <c r="I12" i="14" s="1"/>
  <c r="H18" i="14"/>
  <c r="I18" i="14" s="1"/>
  <c r="H15" i="14"/>
  <c r="I15" i="14" s="1"/>
  <c r="F18" i="14"/>
  <c r="G18" i="14" s="1"/>
  <c r="F14" i="14"/>
  <c r="G14" i="14" s="1"/>
  <c r="F12" i="14"/>
  <c r="G12" i="14" s="1"/>
  <c r="H17" i="14"/>
  <c r="I17" i="14" s="1"/>
  <c r="F17" i="14"/>
  <c r="G17" i="14" s="1"/>
  <c r="H19" i="14"/>
  <c r="I19" i="14" s="1"/>
  <c r="H16" i="14"/>
  <c r="I16" i="14" s="1"/>
  <c r="H11" i="14"/>
  <c r="I11" i="14" s="1"/>
  <c r="E11" i="14" s="1"/>
  <c r="F19" i="14"/>
  <c r="G19" i="14" s="1"/>
  <c r="F16" i="14"/>
  <c r="G16" i="14" s="1"/>
  <c r="K84" i="12"/>
  <c r="K66" i="12"/>
  <c r="K52" i="12"/>
  <c r="K34" i="12"/>
  <c r="K20" i="12"/>
  <c r="F78" i="12"/>
  <c r="F75" i="12"/>
  <c r="F58" i="12"/>
  <c r="F19" i="12"/>
  <c r="F77" i="12"/>
  <c r="F29" i="12"/>
  <c r="F57" i="12"/>
  <c r="K85" i="12"/>
  <c r="K79" i="12"/>
  <c r="K77" i="12"/>
  <c r="K71" i="12"/>
  <c r="K69" i="12"/>
  <c r="K63" i="12"/>
  <c r="K61" i="12"/>
  <c r="K55" i="12"/>
  <c r="K53" i="12"/>
  <c r="K47" i="12"/>
  <c r="K45" i="12"/>
  <c r="K39" i="12"/>
  <c r="K37" i="12"/>
  <c r="K31" i="12"/>
  <c r="K29" i="12"/>
  <c r="K23" i="12"/>
  <c r="K21" i="12"/>
  <c r="K15" i="12"/>
  <c r="K13" i="12"/>
  <c r="F72" i="12"/>
  <c r="F53" i="12"/>
  <c r="F34" i="12"/>
  <c r="F26" i="12"/>
  <c r="F24" i="12"/>
  <c r="F18" i="12"/>
  <c r="F16" i="12"/>
  <c r="F79" i="12"/>
  <c r="F31" i="12"/>
  <c r="K12" i="12"/>
  <c r="K83" i="12"/>
  <c r="K75" i="12"/>
  <c r="K67" i="12"/>
  <c r="K59" i="12"/>
  <c r="K51" i="12"/>
  <c r="K43" i="12"/>
  <c r="K35" i="12"/>
  <c r="K27" i="12"/>
  <c r="K19" i="12"/>
  <c r="F81" i="12"/>
  <c r="F50" i="12"/>
  <c r="F35" i="12"/>
  <c r="F65" i="12"/>
  <c r="F67" i="12"/>
  <c r="F82" i="12"/>
  <c r="F80" i="12"/>
  <c r="F70" i="12"/>
  <c r="F60" i="12"/>
  <c r="F49" i="12"/>
  <c r="F23" i="12"/>
  <c r="F15" i="12"/>
  <c r="F69" i="12"/>
  <c r="F63" i="12"/>
  <c r="F56" i="12"/>
  <c r="F25" i="12"/>
  <c r="F17" i="12"/>
  <c r="F71" i="12"/>
  <c r="F45" i="12"/>
  <c r="F39" i="12"/>
  <c r="F32" i="12"/>
  <c r="F85" i="12"/>
  <c r="F41" i="12"/>
  <c r="F61" i="12"/>
  <c r="F55" i="12"/>
  <c r="F48" i="12"/>
  <c r="F38" i="12"/>
  <c r="F21" i="12"/>
  <c r="F13" i="12"/>
  <c r="F37" i="12"/>
  <c r="F66" i="12"/>
  <c r="F64" i="12"/>
  <c r="F33" i="12"/>
  <c r="F73" i="12"/>
  <c r="F47" i="12"/>
  <c r="F42" i="12"/>
  <c r="F40" i="12"/>
  <c r="F30" i="12"/>
  <c r="F46" i="12"/>
  <c r="F36" i="12"/>
  <c r="F76" i="12"/>
  <c r="F22" i="12"/>
  <c r="F14" i="12"/>
  <c r="F62" i="12"/>
  <c r="F52" i="12"/>
  <c r="F54" i="12"/>
  <c r="F44" i="12"/>
  <c r="F20" i="12"/>
  <c r="F12" i="12"/>
  <c r="F84" i="12"/>
  <c r="G11" i="12"/>
  <c r="H11" i="12" s="1"/>
  <c r="K11" i="12" s="1"/>
  <c r="B11" i="12"/>
  <c r="C11" i="12" s="1"/>
  <c r="F11" i="12" s="1"/>
  <c r="B11" i="11"/>
  <c r="C11" i="11" s="1"/>
  <c r="D11" i="11" s="1"/>
  <c r="E11" i="11"/>
  <c r="F11" i="11" s="1"/>
  <c r="G11" i="11" s="1"/>
  <c r="B12" i="5"/>
  <c r="C12" i="5" s="1"/>
  <c r="B12" i="7"/>
  <c r="C12" i="7" s="1"/>
  <c r="D12" i="7" s="1"/>
  <c r="B14" i="7"/>
  <c r="C14" i="7" s="1"/>
  <c r="D14" i="7" s="1"/>
  <c r="B16" i="7"/>
  <c r="C16" i="7" s="1"/>
  <c r="D16" i="7" s="1"/>
  <c r="B18" i="7"/>
  <c r="C18" i="7" s="1"/>
  <c r="D18" i="7" s="1"/>
  <c r="B20" i="7"/>
  <c r="C20" i="7" s="1"/>
  <c r="D20" i="7" s="1"/>
  <c r="B22" i="7"/>
  <c r="C22" i="7" s="1"/>
  <c r="D22" i="7" s="1"/>
  <c r="B24" i="7"/>
  <c r="C24" i="7" s="1"/>
  <c r="D24" i="7" s="1"/>
  <c r="B26" i="7"/>
  <c r="C26" i="7" s="1"/>
  <c r="D26" i="7" s="1"/>
  <c r="B28" i="7"/>
  <c r="C28" i="7" s="1"/>
  <c r="D28" i="7" s="1"/>
  <c r="B30" i="7"/>
  <c r="C30" i="7" s="1"/>
  <c r="D30" i="7" s="1"/>
  <c r="B32" i="7"/>
  <c r="C32" i="7" s="1"/>
  <c r="D32" i="7" s="1"/>
  <c r="B34" i="7"/>
  <c r="C34" i="7" s="1"/>
  <c r="D34" i="7" s="1"/>
  <c r="B36" i="7"/>
  <c r="C36" i="7" s="1"/>
  <c r="D36" i="7" s="1"/>
  <c r="B38" i="7"/>
  <c r="C38" i="7" s="1"/>
  <c r="D38" i="7" s="1"/>
  <c r="B40" i="7"/>
  <c r="C40" i="7" s="1"/>
  <c r="D40" i="7" s="1"/>
  <c r="B42" i="7"/>
  <c r="C42" i="7" s="1"/>
  <c r="D42" i="7" s="1"/>
  <c r="B44" i="7"/>
  <c r="C44" i="7" s="1"/>
  <c r="D44" i="7" s="1"/>
  <c r="B46" i="7"/>
  <c r="C46" i="7" s="1"/>
  <c r="D46" i="7" s="1"/>
  <c r="B48" i="7"/>
  <c r="C48" i="7" s="1"/>
  <c r="D48" i="7" s="1"/>
  <c r="B50" i="7"/>
  <c r="C50" i="7" s="1"/>
  <c r="D50" i="7" s="1"/>
  <c r="B52" i="7"/>
  <c r="C52" i="7" s="1"/>
  <c r="D52" i="7" s="1"/>
  <c r="B54" i="7"/>
  <c r="C54" i="7" s="1"/>
  <c r="D54" i="7" s="1"/>
  <c r="B56" i="7"/>
  <c r="C56" i="7" s="1"/>
  <c r="D56" i="7" s="1"/>
  <c r="B58" i="7"/>
  <c r="C58" i="7" s="1"/>
  <c r="D58" i="7" s="1"/>
  <c r="B60" i="7"/>
  <c r="C60" i="7" s="1"/>
  <c r="D60" i="7" s="1"/>
  <c r="B62" i="7"/>
  <c r="C62" i="7" s="1"/>
  <c r="D62" i="7" s="1"/>
  <c r="B64" i="7"/>
  <c r="C64" i="7" s="1"/>
  <c r="D64" i="7" s="1"/>
  <c r="B66" i="7"/>
  <c r="C66" i="7" s="1"/>
  <c r="D66" i="7" s="1"/>
  <c r="B68" i="7"/>
  <c r="C68" i="7" s="1"/>
  <c r="D68" i="7" s="1"/>
  <c r="B70" i="7"/>
  <c r="C70" i="7" s="1"/>
  <c r="D70" i="7" s="1"/>
  <c r="B72" i="7"/>
  <c r="C72" i="7" s="1"/>
  <c r="D72" i="7" s="1"/>
  <c r="B74" i="7"/>
  <c r="C74" i="7" s="1"/>
  <c r="D74" i="7" s="1"/>
  <c r="B76" i="7"/>
  <c r="C76" i="7" s="1"/>
  <c r="D76" i="7" s="1"/>
  <c r="B78" i="7"/>
  <c r="C78" i="7" s="1"/>
  <c r="D78" i="7" s="1"/>
  <c r="B80" i="7"/>
  <c r="C80" i="7" s="1"/>
  <c r="D80" i="7" s="1"/>
  <c r="B82" i="7"/>
  <c r="C82" i="7" s="1"/>
  <c r="D82" i="7" s="1"/>
  <c r="B84" i="7"/>
  <c r="C84" i="7" s="1"/>
  <c r="D84" i="7" s="1"/>
  <c r="B11" i="7"/>
  <c r="B13" i="7"/>
  <c r="C13" i="7" s="1"/>
  <c r="D13" i="7" s="1"/>
  <c r="B15" i="7"/>
  <c r="C15" i="7" s="1"/>
  <c r="D15" i="7" s="1"/>
  <c r="B17" i="7"/>
  <c r="C17" i="7" s="1"/>
  <c r="D17" i="7" s="1"/>
  <c r="B19" i="7"/>
  <c r="C19" i="7" s="1"/>
  <c r="D19" i="7" s="1"/>
  <c r="B21" i="7"/>
  <c r="C21" i="7" s="1"/>
  <c r="D21" i="7" s="1"/>
  <c r="B23" i="7"/>
  <c r="C23" i="7" s="1"/>
  <c r="D23" i="7" s="1"/>
  <c r="B25" i="7"/>
  <c r="C25" i="7" s="1"/>
  <c r="D25" i="7" s="1"/>
  <c r="B27" i="7"/>
  <c r="C27" i="7" s="1"/>
  <c r="D27" i="7" s="1"/>
  <c r="B29" i="7"/>
  <c r="C29" i="7" s="1"/>
  <c r="D29" i="7" s="1"/>
  <c r="B31" i="7"/>
  <c r="C31" i="7" s="1"/>
  <c r="D31" i="7" s="1"/>
  <c r="B33" i="7"/>
  <c r="C33" i="7" s="1"/>
  <c r="D33" i="7" s="1"/>
  <c r="B35" i="7"/>
  <c r="C35" i="7" s="1"/>
  <c r="D35" i="7" s="1"/>
  <c r="B37" i="7"/>
  <c r="C37" i="7" s="1"/>
  <c r="D37" i="7" s="1"/>
  <c r="B39" i="7"/>
  <c r="C39" i="7" s="1"/>
  <c r="D39" i="7" s="1"/>
  <c r="B41" i="7"/>
  <c r="C41" i="7" s="1"/>
  <c r="D41" i="7" s="1"/>
  <c r="B43" i="7"/>
  <c r="C43" i="7" s="1"/>
  <c r="D43" i="7" s="1"/>
  <c r="B45" i="7"/>
  <c r="C45" i="7" s="1"/>
  <c r="D45" i="7" s="1"/>
  <c r="B47" i="7"/>
  <c r="C47" i="7" s="1"/>
  <c r="D47" i="7" s="1"/>
  <c r="B49" i="7"/>
  <c r="C49" i="7" s="1"/>
  <c r="D49" i="7" s="1"/>
  <c r="B51" i="7"/>
  <c r="C51" i="7" s="1"/>
  <c r="D51" i="7" s="1"/>
  <c r="B53" i="7"/>
  <c r="C53" i="7" s="1"/>
  <c r="D53" i="7" s="1"/>
  <c r="B55" i="7"/>
  <c r="C55" i="7" s="1"/>
  <c r="D55" i="7" s="1"/>
  <c r="B57" i="7"/>
  <c r="C57" i="7" s="1"/>
  <c r="D57" i="7" s="1"/>
  <c r="B59" i="7"/>
  <c r="C59" i="7" s="1"/>
  <c r="D59" i="7" s="1"/>
  <c r="B61" i="7"/>
  <c r="C61" i="7" s="1"/>
  <c r="D61" i="7" s="1"/>
  <c r="B63" i="7"/>
  <c r="C63" i="7" s="1"/>
  <c r="D63" i="7" s="1"/>
  <c r="B65" i="7"/>
  <c r="C65" i="7" s="1"/>
  <c r="D65" i="7" s="1"/>
  <c r="B67" i="7"/>
  <c r="C67" i="7" s="1"/>
  <c r="D67" i="7" s="1"/>
  <c r="B69" i="7"/>
  <c r="C69" i="7" s="1"/>
  <c r="D69" i="7" s="1"/>
  <c r="B71" i="7"/>
  <c r="C71" i="7" s="1"/>
  <c r="D71" i="7" s="1"/>
  <c r="B73" i="7"/>
  <c r="C73" i="7" s="1"/>
  <c r="D73" i="7" s="1"/>
  <c r="B75" i="7"/>
  <c r="C75" i="7" s="1"/>
  <c r="D75" i="7" s="1"/>
  <c r="B77" i="7"/>
  <c r="C77" i="7" s="1"/>
  <c r="D77" i="7" s="1"/>
  <c r="B79" i="7"/>
  <c r="C79" i="7" s="1"/>
  <c r="D79" i="7" s="1"/>
  <c r="B81" i="7"/>
  <c r="C81" i="7" s="1"/>
  <c r="D81" i="7" s="1"/>
  <c r="B83" i="7"/>
  <c r="C83" i="7" s="1"/>
  <c r="D83" i="7" s="1"/>
  <c r="E11" i="7"/>
  <c r="B13" i="5"/>
  <c r="C13" i="5" s="1"/>
  <c r="E11" i="5"/>
  <c r="C11" i="3"/>
  <c r="F11" i="7" l="1"/>
  <c r="G11" i="7" s="1"/>
  <c r="C11" i="7"/>
  <c r="D11" i="7" s="1"/>
  <c r="E13" i="14"/>
  <c r="E15" i="14"/>
  <c r="E16" i="14"/>
  <c r="E18" i="14"/>
  <c r="E19" i="14"/>
  <c r="E12" i="14"/>
  <c r="E14" i="14"/>
  <c r="E17" i="14"/>
  <c r="E20" i="14"/>
  <c r="D13" i="5"/>
  <c r="E13" i="5" s="1"/>
  <c r="B14" i="5"/>
  <c r="C14" i="5" s="1"/>
  <c r="D14" i="5"/>
  <c r="E14" i="5" s="1"/>
  <c r="B15" i="5" l="1"/>
  <c r="C15" i="5" s="1"/>
  <c r="D15" i="5"/>
  <c r="E15" i="5" s="1"/>
  <c r="D16" i="5" l="1"/>
  <c r="E16" i="5" s="1"/>
  <c r="B16" i="5"/>
  <c r="C16" i="5" s="1"/>
  <c r="B17" i="5" l="1"/>
  <c r="C17" i="5" s="1"/>
  <c r="D17" i="5"/>
  <c r="E17" i="5" s="1"/>
  <c r="D18" i="5" l="1"/>
  <c r="E18" i="5" s="1"/>
  <c r="B18" i="5"/>
  <c r="C18" i="5" s="1"/>
  <c r="B19" i="5" l="1"/>
  <c r="C19" i="5" s="1"/>
  <c r="D19" i="5"/>
  <c r="E19" i="5" s="1"/>
  <c r="D20" i="5" l="1"/>
  <c r="E20" i="5" s="1"/>
  <c r="B20" i="5"/>
  <c r="C20" i="5" s="1"/>
  <c r="B21" i="5" l="1"/>
  <c r="C21" i="5" s="1"/>
  <c r="D21" i="5"/>
  <c r="E21" i="5" s="1"/>
  <c r="B22" i="5" l="1"/>
  <c r="C22" i="5" s="1"/>
  <c r="D22" i="5"/>
  <c r="E22" i="5" s="1"/>
  <c r="D23" i="5" l="1"/>
  <c r="E23" i="5" s="1"/>
  <c r="B23" i="5"/>
  <c r="C23" i="5" s="1"/>
  <c r="B24" i="5" l="1"/>
  <c r="C24" i="5" s="1"/>
  <c r="D24" i="5"/>
  <c r="E24" i="5" s="1"/>
  <c r="D25" i="5" l="1"/>
  <c r="E25" i="5" s="1"/>
  <c r="B25" i="5"/>
  <c r="C25" i="5" s="1"/>
  <c r="B26" i="5" l="1"/>
  <c r="C26" i="5" s="1"/>
  <c r="D26" i="5"/>
  <c r="E26" i="5" s="1"/>
  <c r="D27" i="5" l="1"/>
  <c r="E27" i="5" s="1"/>
  <c r="B27" i="5"/>
  <c r="C27" i="5" s="1"/>
  <c r="B28" i="5" l="1"/>
  <c r="C28" i="5" s="1"/>
  <c r="D28" i="5"/>
  <c r="E28" i="5" s="1"/>
  <c r="B29" i="5" l="1"/>
  <c r="C29" i="5" s="1"/>
  <c r="D29" i="5"/>
  <c r="E29" i="5" s="1"/>
  <c r="B30" i="5" l="1"/>
  <c r="C30" i="5" s="1"/>
  <c r="D30" i="5"/>
  <c r="E30" i="5" s="1"/>
  <c r="B31" i="5" l="1"/>
  <c r="C31" i="5" s="1"/>
  <c r="D31" i="5"/>
  <c r="E31" i="5" s="1"/>
  <c r="D32" i="5" l="1"/>
  <c r="E32" i="5" s="1"/>
  <c r="B32" i="5"/>
  <c r="C32" i="5" s="1"/>
  <c r="B33" i="5" l="1"/>
  <c r="C33" i="5" s="1"/>
  <c r="D33" i="5"/>
  <c r="E33" i="5" s="1"/>
  <c r="D34" i="5" l="1"/>
  <c r="E34" i="5" s="1"/>
  <c r="B34" i="5"/>
  <c r="C34" i="5" s="1"/>
  <c r="B35" i="5" l="1"/>
  <c r="C35" i="5" s="1"/>
  <c r="D35" i="5"/>
  <c r="E35" i="5" s="1"/>
  <c r="B36" i="5" l="1"/>
  <c r="C36" i="5" s="1"/>
  <c r="D36" i="5"/>
  <c r="E36" i="5" s="1"/>
  <c r="B37" i="5" l="1"/>
  <c r="C37" i="5" s="1"/>
  <c r="D37" i="5"/>
  <c r="E37" i="5" s="1"/>
  <c r="B38" i="5" l="1"/>
  <c r="C38" i="5" s="1"/>
  <c r="D38" i="5"/>
  <c r="E38" i="5" s="1"/>
  <c r="D39" i="5" l="1"/>
  <c r="E39" i="5" s="1"/>
  <c r="B39" i="5"/>
  <c r="C39" i="5" s="1"/>
  <c r="B40" i="5" l="1"/>
  <c r="C40" i="5" s="1"/>
  <c r="D40" i="5"/>
  <c r="E40" i="5" s="1"/>
  <c r="D41" i="5" l="1"/>
  <c r="E41" i="5" s="1"/>
  <c r="B41" i="5"/>
  <c r="C41" i="5" s="1"/>
  <c r="B42" i="5" l="1"/>
  <c r="C42" i="5" s="1"/>
  <c r="D42" i="5"/>
  <c r="E42" i="5" s="1"/>
  <c r="D43" i="5" l="1"/>
  <c r="E43" i="5" s="1"/>
  <c r="B43" i="5"/>
  <c r="C43" i="5" s="1"/>
  <c r="B44" i="5" l="1"/>
  <c r="C44" i="5" s="1"/>
  <c r="D44" i="5"/>
  <c r="E44" i="5" s="1"/>
  <c r="B45" i="5" l="1"/>
  <c r="C45" i="5" s="1"/>
  <c r="D45" i="5"/>
  <c r="E45" i="5" s="1"/>
  <c r="D46" i="5" l="1"/>
  <c r="E46" i="5" s="1"/>
  <c r="B46" i="5"/>
  <c r="C46" i="5" s="1"/>
  <c r="B47" i="5" l="1"/>
  <c r="C47" i="5" s="1"/>
  <c r="D47" i="5"/>
  <c r="E47" i="5" s="1"/>
  <c r="B48" i="5" l="1"/>
  <c r="C48" i="5" s="1"/>
  <c r="D48" i="5"/>
  <c r="E48" i="5" s="1"/>
  <c r="D49" i="5" l="1"/>
  <c r="E49" i="5" s="1"/>
  <c r="B49" i="5"/>
  <c r="C49" i="5" s="1"/>
  <c r="B50" i="5" l="1"/>
  <c r="C50" i="5" s="1"/>
  <c r="D50" i="5"/>
  <c r="E50" i="5" s="1"/>
  <c r="D51" i="5" l="1"/>
  <c r="E51" i="5" s="1"/>
  <c r="B51" i="5"/>
  <c r="C51" i="5" s="1"/>
  <c r="B52" i="5" l="1"/>
  <c r="C52" i="5" s="1"/>
  <c r="D52" i="5"/>
  <c r="E52" i="5" s="1"/>
  <c r="B53" i="5" l="1"/>
  <c r="C53" i="5" s="1"/>
  <c r="D53" i="5"/>
  <c r="E53" i="5" s="1"/>
  <c r="D54" i="5" l="1"/>
  <c r="E54" i="5" s="1"/>
  <c r="B54" i="5"/>
  <c r="C54" i="5" s="1"/>
  <c r="B55" i="5" l="1"/>
  <c r="C55" i="5" s="1"/>
  <c r="D55" i="5"/>
  <c r="E55" i="5" s="1"/>
  <c r="B56" i="5" l="1"/>
  <c r="C56" i="5" s="1"/>
  <c r="D56" i="5"/>
  <c r="E56" i="5" s="1"/>
  <c r="B57" i="5" l="1"/>
  <c r="C57" i="5" s="1"/>
  <c r="D57" i="5"/>
  <c r="E57" i="5" s="1"/>
  <c r="B58" i="5" l="1"/>
  <c r="C58" i="5" s="1"/>
  <c r="D58" i="5"/>
  <c r="E58" i="5" s="1"/>
  <c r="D59" i="5" l="1"/>
  <c r="E59" i="5" s="1"/>
  <c r="B59" i="5"/>
  <c r="C59" i="5" s="1"/>
  <c r="B60" i="5" l="1"/>
  <c r="C60" i="5" s="1"/>
  <c r="D60" i="5"/>
  <c r="E60" i="5" s="1"/>
  <c r="B61" i="5" l="1"/>
  <c r="C61" i="5" s="1"/>
  <c r="D61" i="5"/>
  <c r="E61" i="5" s="1"/>
  <c r="D62" i="5" l="1"/>
  <c r="E62" i="5" s="1"/>
  <c r="B62" i="5"/>
  <c r="C62" i="5" s="1"/>
  <c r="B63" i="5" l="1"/>
  <c r="C63" i="5" s="1"/>
  <c r="D63" i="5"/>
  <c r="E63" i="5" s="1"/>
  <c r="B64" i="5" l="1"/>
  <c r="C64" i="5" s="1"/>
  <c r="D64" i="5"/>
  <c r="E64" i="5" s="1"/>
  <c r="D65" i="5" l="1"/>
  <c r="E65" i="5" s="1"/>
  <c r="B65" i="5"/>
  <c r="C65" i="5" s="1"/>
  <c r="B66" i="5" l="1"/>
  <c r="C66" i="5" s="1"/>
  <c r="D66" i="5"/>
  <c r="E66" i="5" s="1"/>
  <c r="B67" i="5" l="1"/>
  <c r="C67" i="5" s="1"/>
  <c r="D67" i="5"/>
  <c r="E67" i="5" s="1"/>
  <c r="B68" i="5" l="1"/>
  <c r="C68" i="5" s="1"/>
  <c r="D68" i="5"/>
  <c r="E68" i="5" s="1"/>
  <c r="B69" i="5" l="1"/>
  <c r="C69" i="5" s="1"/>
  <c r="D69" i="5"/>
  <c r="E69" i="5" s="1"/>
  <c r="D70" i="5" l="1"/>
  <c r="E70" i="5" s="1"/>
  <c r="B70" i="5"/>
  <c r="C70" i="5" s="1"/>
  <c r="B71" i="5" l="1"/>
  <c r="C71" i="5" s="1"/>
  <c r="D71" i="5"/>
  <c r="E71" i="5" s="1"/>
  <c r="B72" i="5" l="1"/>
  <c r="C72" i="5" s="1"/>
  <c r="D72" i="5"/>
  <c r="E72" i="5" s="1"/>
  <c r="D73" i="5" l="1"/>
  <c r="E73" i="5" s="1"/>
  <c r="B73" i="5"/>
  <c r="C73" i="5" s="1"/>
  <c r="B74" i="5" l="1"/>
  <c r="C74" i="5" s="1"/>
  <c r="D74" i="5"/>
  <c r="E74" i="5" s="1"/>
  <c r="B75" i="5" l="1"/>
  <c r="C75" i="5" s="1"/>
  <c r="D75" i="5"/>
  <c r="E75" i="5" s="1"/>
  <c r="B76" i="5" l="1"/>
  <c r="C76" i="5" s="1"/>
  <c r="D76" i="5"/>
  <c r="E76" i="5" s="1"/>
  <c r="B77" i="5" l="1"/>
  <c r="C77" i="5" s="1"/>
  <c r="D77" i="5"/>
  <c r="E77" i="5" s="1"/>
  <c r="D78" i="5" l="1"/>
  <c r="E78" i="5" s="1"/>
  <c r="B78" i="5"/>
  <c r="C78" i="5" s="1"/>
  <c r="B79" i="5" l="1"/>
  <c r="C79" i="5" s="1"/>
  <c r="D79" i="5"/>
  <c r="E79" i="5" s="1"/>
  <c r="B80" i="5" l="1"/>
  <c r="C80" i="5" s="1"/>
  <c r="D80" i="5"/>
  <c r="E80" i="5" s="1"/>
  <c r="D81" i="5" l="1"/>
  <c r="E81" i="5" s="1"/>
  <c r="B81" i="5"/>
  <c r="C81" i="5" s="1"/>
  <c r="B82" i="5" l="1"/>
  <c r="C82" i="5" s="1"/>
  <c r="D82" i="5"/>
  <c r="E82" i="5" s="1"/>
  <c r="D83" i="5" l="1"/>
  <c r="E83" i="5" s="1"/>
  <c r="B83" i="5"/>
  <c r="C83" i="5" s="1"/>
  <c r="B84" i="5" l="1"/>
  <c r="C84" i="5" s="1"/>
  <c r="D84" i="5"/>
  <c r="E84" i="5" s="1"/>
  <c r="B85" i="5" l="1"/>
  <c r="C85" i="5" s="1"/>
  <c r="D85" i="5"/>
  <c r="E85" i="5" s="1"/>
  <c r="D86" i="5" l="1"/>
  <c r="E86" i="5" s="1"/>
  <c r="B86" i="5"/>
  <c r="C86" i="5" s="1"/>
  <c r="B87" i="5" l="1"/>
  <c r="C87" i="5" s="1"/>
  <c r="D87" i="5"/>
  <c r="E87" i="5" s="1"/>
  <c r="B88" i="5" l="1"/>
  <c r="C88" i="5" s="1"/>
  <c r="D88" i="5"/>
  <c r="E88" i="5" s="1"/>
  <c r="D89" i="5" l="1"/>
  <c r="E89" i="5" s="1"/>
  <c r="B89" i="5"/>
  <c r="C89" i="5" s="1"/>
  <c r="B90" i="5" l="1"/>
  <c r="C90" i="5" s="1"/>
  <c r="D90" i="5"/>
  <c r="E90" i="5" s="1"/>
  <c r="D91" i="5" l="1"/>
  <c r="E91" i="5" s="1"/>
  <c r="B91" i="5"/>
  <c r="C91" i="5" s="1"/>
  <c r="B92" i="5" l="1"/>
  <c r="C92" i="5" s="1"/>
  <c r="D92" i="5"/>
  <c r="E92" i="5" s="1"/>
  <c r="B93" i="5" l="1"/>
  <c r="C93" i="5" s="1"/>
  <c r="D93" i="5"/>
  <c r="E93" i="5" s="1"/>
  <c r="D94" i="5" l="1"/>
  <c r="E94" i="5" s="1"/>
  <c r="B94" i="5"/>
  <c r="C94" i="5" s="1"/>
  <c r="B95" i="5" l="1"/>
  <c r="C95" i="5" s="1"/>
  <c r="D95" i="5"/>
  <c r="E95" i="5" s="1"/>
  <c r="B96" i="5" l="1"/>
  <c r="C96" i="5" s="1"/>
  <c r="D96" i="5"/>
  <c r="E96" i="5" s="1"/>
  <c r="D97" i="5" l="1"/>
  <c r="E97" i="5" s="1"/>
  <c r="B97" i="5"/>
  <c r="C97" i="5" s="1"/>
  <c r="B98" i="5" l="1"/>
  <c r="C98" i="5" s="1"/>
  <c r="D98" i="5"/>
  <c r="E98" i="5" s="1"/>
  <c r="D99" i="5" l="1"/>
  <c r="E99" i="5" s="1"/>
  <c r="B99" i="5"/>
  <c r="C99" i="5" s="1"/>
  <c r="B100" i="5" l="1"/>
  <c r="C100" i="5" s="1"/>
  <c r="D100" i="5"/>
  <c r="E100" i="5" s="1"/>
  <c r="B101" i="5" l="1"/>
  <c r="C101" i="5" s="1"/>
  <c r="D101" i="5"/>
  <c r="E101" i="5" s="1"/>
  <c r="D102" i="5" l="1"/>
  <c r="E102" i="5" s="1"/>
  <c r="B102" i="5"/>
  <c r="C102" i="5" s="1"/>
  <c r="B103" i="5" l="1"/>
  <c r="C103" i="5" s="1"/>
  <c r="D103" i="5"/>
  <c r="E103" i="5" s="1"/>
  <c r="B104" i="5" l="1"/>
  <c r="C104" i="5" s="1"/>
  <c r="D104" i="5"/>
  <c r="E104" i="5" s="1"/>
  <c r="D105" i="5" l="1"/>
  <c r="E105" i="5" s="1"/>
  <c r="B105" i="5"/>
  <c r="C105" i="5" s="1"/>
  <c r="B106" i="5" l="1"/>
  <c r="C106" i="5" s="1"/>
  <c r="D106" i="5"/>
  <c r="E106" i="5" s="1"/>
  <c r="B107" i="5" l="1"/>
  <c r="C107" i="5" s="1"/>
  <c r="D107" i="5"/>
  <c r="E107" i="5" s="1"/>
  <c r="B108" i="5" l="1"/>
  <c r="C108" i="5" s="1"/>
  <c r="D108" i="5"/>
  <c r="E108" i="5" s="1"/>
  <c r="B109" i="5" l="1"/>
  <c r="C109" i="5" s="1"/>
  <c r="D109" i="5"/>
  <c r="E109" i="5" s="1"/>
  <c r="D110" i="5" l="1"/>
  <c r="E110" i="5" s="1"/>
  <c r="B110" i="5"/>
  <c r="C110" i="5" s="1"/>
  <c r="B111" i="5" l="1"/>
  <c r="C111" i="5" s="1"/>
  <c r="D111" i="5"/>
  <c r="E111" i="5" s="1"/>
  <c r="B112" i="5" l="1"/>
  <c r="C112" i="5" s="1"/>
  <c r="D112" i="5"/>
  <c r="E112" i="5" s="1"/>
  <c r="D113" i="5" l="1"/>
  <c r="E113" i="5" s="1"/>
  <c r="B113" i="5"/>
  <c r="C113" i="5" s="1"/>
  <c r="B114" i="5" l="1"/>
  <c r="C114" i="5" s="1"/>
  <c r="D114" i="5"/>
  <c r="E114" i="5" s="1"/>
  <c r="B115" i="5" l="1"/>
  <c r="C115" i="5" s="1"/>
  <c r="D115" i="5"/>
  <c r="E115" i="5" s="1"/>
  <c r="B116" i="5" l="1"/>
  <c r="C116" i="5" s="1"/>
  <c r="D116" i="5"/>
  <c r="E116" i="5" s="1"/>
  <c r="B117" i="5" l="1"/>
  <c r="C117" i="5" s="1"/>
  <c r="D117" i="5"/>
  <c r="E117" i="5" s="1"/>
  <c r="D118" i="5" l="1"/>
  <c r="E118" i="5" s="1"/>
  <c r="B118" i="5"/>
  <c r="C118" i="5" s="1"/>
  <c r="B119" i="5" l="1"/>
  <c r="C119" i="5" s="1"/>
  <c r="D119" i="5"/>
  <c r="E119" i="5" s="1"/>
  <c r="B120" i="5" l="1"/>
  <c r="C120" i="5" s="1"/>
  <c r="D120" i="5"/>
  <c r="E120" i="5" s="1"/>
  <c r="D121" i="5" l="1"/>
  <c r="E121" i="5" s="1"/>
  <c r="B121" i="5"/>
  <c r="C121" i="5" s="1"/>
  <c r="B122" i="5" l="1"/>
  <c r="C122" i="5" s="1"/>
  <c r="D122" i="5"/>
  <c r="E122" i="5" s="1"/>
  <c r="D123" i="5" l="1"/>
  <c r="E123" i="5" s="1"/>
  <c r="B123" i="5"/>
  <c r="C123" i="5" s="1"/>
  <c r="B124" i="5" l="1"/>
  <c r="C124" i="5" s="1"/>
  <c r="D124" i="5"/>
  <c r="E124" i="5" s="1"/>
  <c r="B125" i="5" l="1"/>
  <c r="C125" i="5" s="1"/>
  <c r="D125" i="5"/>
  <c r="E125" i="5" s="1"/>
  <c r="D126" i="5" l="1"/>
  <c r="E126" i="5" s="1"/>
  <c r="B126" i="5"/>
  <c r="C126" i="5" s="1"/>
  <c r="B127" i="5" l="1"/>
  <c r="C127" i="5" s="1"/>
  <c r="D127" i="5"/>
  <c r="E127" i="5" s="1"/>
  <c r="B128" i="5" l="1"/>
  <c r="C128" i="5" s="1"/>
  <c r="D128" i="5"/>
  <c r="E128" i="5" s="1"/>
  <c r="D129" i="5" l="1"/>
  <c r="E129" i="5" s="1"/>
  <c r="B129" i="5"/>
  <c r="C129" i="5" s="1"/>
  <c r="B130" i="5" l="1"/>
  <c r="C130" i="5" s="1"/>
  <c r="D130" i="5"/>
  <c r="E130" i="5" s="1"/>
  <c r="B131" i="5" l="1"/>
  <c r="C131" i="5" s="1"/>
  <c r="D131" i="5"/>
  <c r="E131" i="5" s="1"/>
  <c r="B132" i="5" l="1"/>
  <c r="C132" i="5" s="1"/>
  <c r="D132" i="5"/>
  <c r="E132" i="5" s="1"/>
  <c r="B133" i="5" l="1"/>
  <c r="C133" i="5" s="1"/>
  <c r="D133" i="5"/>
  <c r="E133" i="5" s="1"/>
  <c r="D134" i="5" l="1"/>
  <c r="E134" i="5" s="1"/>
  <c r="B134" i="5"/>
  <c r="C134" i="5" s="1"/>
  <c r="B135" i="5" l="1"/>
  <c r="C135" i="5" s="1"/>
  <c r="D135" i="5"/>
  <c r="E135" i="5" s="1"/>
  <c r="B136" i="5" l="1"/>
  <c r="C136" i="5" s="1"/>
  <c r="D136" i="5"/>
  <c r="E136" i="5" s="1"/>
  <c r="B137" i="5" l="1"/>
  <c r="C137" i="5" s="1"/>
  <c r="D137" i="5"/>
  <c r="E137" i="5" s="1"/>
  <c r="B138" i="5" l="1"/>
  <c r="C138" i="5" s="1"/>
  <c r="D138" i="5"/>
  <c r="E138" i="5" s="1"/>
  <c r="D139" i="5" l="1"/>
  <c r="E139" i="5" s="1"/>
  <c r="B139" i="5"/>
  <c r="C139" i="5" s="1"/>
  <c r="B140" i="5" l="1"/>
  <c r="C140" i="5" s="1"/>
  <c r="D140" i="5"/>
  <c r="E140" i="5" s="1"/>
  <c r="B141" i="5" l="1"/>
  <c r="C141" i="5" s="1"/>
  <c r="D141" i="5"/>
  <c r="E141" i="5" s="1"/>
  <c r="D142" i="5" l="1"/>
  <c r="E142" i="5" s="1"/>
  <c r="B142" i="5"/>
  <c r="C142" i="5" s="1"/>
</calcChain>
</file>

<file path=xl/sharedStrings.xml><?xml version="1.0" encoding="utf-8"?>
<sst xmlns="http://schemas.openxmlformats.org/spreadsheetml/2006/main" count="1025" uniqueCount="276">
  <si>
    <t>Spot Price</t>
  </si>
  <si>
    <t>N(d2)</t>
  </si>
  <si>
    <t>N(d1)</t>
  </si>
  <si>
    <t>d2</t>
  </si>
  <si>
    <t>d1</t>
  </si>
  <si>
    <t>Amazon</t>
  </si>
  <si>
    <t>Call Options</t>
  </si>
  <si>
    <t>Strike</t>
  </si>
  <si>
    <t>Spot</t>
  </si>
  <si>
    <t>as of 12/07/18</t>
  </si>
  <si>
    <t>Days to Expiry</t>
  </si>
  <si>
    <t>Risk Free Rate</t>
  </si>
  <si>
    <t>(3 months treasury bill)</t>
  </si>
  <si>
    <t>Delta</t>
  </si>
  <si>
    <t>Delta = N(d1)</t>
  </si>
  <si>
    <t>Time</t>
  </si>
  <si>
    <t>Open</t>
  </si>
  <si>
    <t>High</t>
  </si>
  <si>
    <t>Low</t>
  </si>
  <si>
    <t>Last</t>
  </si>
  <si>
    <t>Change</t>
  </si>
  <si>
    <t>Volume</t>
  </si>
  <si>
    <t>Downloaded from Barchart.com as of 12-10-2018 06:08am CST</t>
  </si>
  <si>
    <t>standard deviation</t>
  </si>
  <si>
    <t>mean</t>
  </si>
  <si>
    <t>volatility</t>
  </si>
  <si>
    <t>Volatility</t>
  </si>
  <si>
    <t>Call option</t>
  </si>
  <si>
    <t>Put Option</t>
  </si>
  <si>
    <t>Put Options</t>
  </si>
  <si>
    <t>Dividend yield</t>
  </si>
  <si>
    <t>Delta = N(d1)-1</t>
  </si>
  <si>
    <t>Gamma</t>
  </si>
  <si>
    <t>Gamma= N'(d1)/(So*sigma*sqrt(t))</t>
  </si>
  <si>
    <t>N'(d1)</t>
  </si>
  <si>
    <t>Rho</t>
  </si>
  <si>
    <t>Rho (put) = -K*T*exp(-rT)* N(-d2)</t>
  </si>
  <si>
    <t xml:space="preserve">Rho(call) = K*T*exp(-rT) *N(d2) </t>
  </si>
  <si>
    <t>N(-d2)</t>
  </si>
  <si>
    <t>Stock Price</t>
  </si>
  <si>
    <t>Vega</t>
  </si>
  <si>
    <t>Vega = So*sqrt(T)*N'(d1)</t>
  </si>
  <si>
    <t>Theta</t>
  </si>
  <si>
    <t>Theta (Call)</t>
  </si>
  <si>
    <t>Theta(Put)</t>
  </si>
  <si>
    <t>Strike Price</t>
  </si>
  <si>
    <t>Call option Price</t>
  </si>
  <si>
    <t>as of 12/10/2018</t>
  </si>
  <si>
    <t>% From Last</t>
  </si>
  <si>
    <t>Bid</t>
  </si>
  <si>
    <t>Midpoint</t>
  </si>
  <si>
    <t>Ask</t>
  </si>
  <si>
    <t>%Chg</t>
  </si>
  <si>
    <t>IV</t>
  </si>
  <si>
    <t>Open Int</t>
  </si>
  <si>
    <t>Type</t>
  </si>
  <si>
    <t>DTE</t>
  </si>
  <si>
    <t>Exp Date</t>
  </si>
  <si>
    <t>N/A</t>
  </si>
  <si>
    <t>Call</t>
  </si>
  <si>
    <t>14:27 ET</t>
  </si>
  <si>
    <t>12:32 ET</t>
  </si>
  <si>
    <t>11:37 ET</t>
  </si>
  <si>
    <t>11:55 ET</t>
  </si>
  <si>
    <t>09:45 ET</t>
  </si>
  <si>
    <t>13:36 ET</t>
  </si>
  <si>
    <t>09:56 ET</t>
  </si>
  <si>
    <t>15:40 ET</t>
  </si>
  <si>
    <t>11:06 ET</t>
  </si>
  <si>
    <t>12:15 ET</t>
  </si>
  <si>
    <t>14:32 ET</t>
  </si>
  <si>
    <t>10:11 ET</t>
  </si>
  <si>
    <t>15:19 ET</t>
  </si>
  <si>
    <t>15:30 ET</t>
  </si>
  <si>
    <t>10:21 ET</t>
  </si>
  <si>
    <t>11:43 ET</t>
  </si>
  <si>
    <t>12:40 ET</t>
  </si>
  <si>
    <t>15:11 ET</t>
  </si>
  <si>
    <t>13:58 ET</t>
  </si>
  <si>
    <t>10:09 ET</t>
  </si>
  <si>
    <t>14:29 ET</t>
  </si>
  <si>
    <t>12:44 ET</t>
  </si>
  <si>
    <t>14:35 ET</t>
  </si>
  <si>
    <t>13:45 ET</t>
  </si>
  <si>
    <t>15:38 ET</t>
  </si>
  <si>
    <t>11:56 ET</t>
  </si>
  <si>
    <t>11:21 ET</t>
  </si>
  <si>
    <t>15:56 ET</t>
  </si>
  <si>
    <t>11:52 ET</t>
  </si>
  <si>
    <t>10:48 ET</t>
  </si>
  <si>
    <t>14:24 ET</t>
  </si>
  <si>
    <t>10:37 ET</t>
  </si>
  <si>
    <t>15:07 ET</t>
  </si>
  <si>
    <t>12:55 ET</t>
  </si>
  <si>
    <t>11:05 ET</t>
  </si>
  <si>
    <t>10:25 ET</t>
  </si>
  <si>
    <t>16:14 ET</t>
  </si>
  <si>
    <t>12:45 ET</t>
  </si>
  <si>
    <t>15:51 ET</t>
  </si>
  <si>
    <t>12:22 ET</t>
  </si>
  <si>
    <t>10:01 ET</t>
  </si>
  <si>
    <t>11:11 ET</t>
  </si>
  <si>
    <t>16:06 ET</t>
  </si>
  <si>
    <t>11:46 ET</t>
  </si>
  <si>
    <t>16:09 ET</t>
  </si>
  <si>
    <t>16:01 ET</t>
  </si>
  <si>
    <t>15:47 ET</t>
  </si>
  <si>
    <t>11:44 ET</t>
  </si>
  <si>
    <t>10:16 ET</t>
  </si>
  <si>
    <t>11:45 ET</t>
  </si>
  <si>
    <t>11:08 ET</t>
  </si>
  <si>
    <t>16:13 ET</t>
  </si>
  <si>
    <t>09:57 ET</t>
  </si>
  <si>
    <t>16:12 ET</t>
  </si>
  <si>
    <t>14:21 ET</t>
  </si>
  <si>
    <t>11:58 ET</t>
  </si>
  <si>
    <t>11:50 ET</t>
  </si>
  <si>
    <t>10:23 ET</t>
  </si>
  <si>
    <t>14:34 ET</t>
  </si>
  <si>
    <t>13:56 ET</t>
  </si>
  <si>
    <t>14:36 ET</t>
  </si>
  <si>
    <t>11:51 ET</t>
  </si>
  <si>
    <t>09:48 ET</t>
  </si>
  <si>
    <t>12:20 ET</t>
  </si>
  <si>
    <t>16:11 ET</t>
  </si>
  <si>
    <t>10:46 ET</t>
  </si>
  <si>
    <t>10:43 ET</t>
  </si>
  <si>
    <t>10:24 ET</t>
  </si>
  <si>
    <t>10:35 ET</t>
  </si>
  <si>
    <t>15:10 ET</t>
  </si>
  <si>
    <t>11:14 ET</t>
  </si>
  <si>
    <t>16:07 ET</t>
  </si>
  <si>
    <t>10:19 ET</t>
  </si>
  <si>
    <t>11:39 ET</t>
  </si>
  <si>
    <t>13:13 ET</t>
  </si>
  <si>
    <t>11:26 ET</t>
  </si>
  <si>
    <t>10:32 ET</t>
  </si>
  <si>
    <t>12:04 ET</t>
  </si>
  <si>
    <t>10:58 ET</t>
  </si>
  <si>
    <t>14:20 ET</t>
  </si>
  <si>
    <t>16:05 ET</t>
  </si>
  <si>
    <t>10:31 ET</t>
  </si>
  <si>
    <t>10:36 ET</t>
  </si>
  <si>
    <t>13:35 ET</t>
  </si>
  <si>
    <t>09:51 ET</t>
  </si>
  <si>
    <t>09:52 ET</t>
  </si>
  <si>
    <t>13:34 ET</t>
  </si>
  <si>
    <t>12:36 ET</t>
  </si>
  <si>
    <t>10:26 ET</t>
  </si>
  <si>
    <t>12:00 ET</t>
  </si>
  <si>
    <t>10:41 ET</t>
  </si>
  <si>
    <t>15:32 ET</t>
  </si>
  <si>
    <t>10:57 ET</t>
  </si>
  <si>
    <t>12:28 ET</t>
  </si>
  <si>
    <t>12:58 ET</t>
  </si>
  <si>
    <t>12:02 ET</t>
  </si>
  <si>
    <t>16:00 ET</t>
  </si>
  <si>
    <t>10:02 ET</t>
  </si>
  <si>
    <t>09:49 ET</t>
  </si>
  <si>
    <t>14:18 ET</t>
  </si>
  <si>
    <t>10:51 ET</t>
  </si>
  <si>
    <t>11:54 ET</t>
  </si>
  <si>
    <t>14:57 ET</t>
  </si>
  <si>
    <t>11:27 ET</t>
  </si>
  <si>
    <t>16:04 ET</t>
  </si>
  <si>
    <t>14:55 ET</t>
  </si>
  <si>
    <t>12:10 ET</t>
  </si>
  <si>
    <t>11:30 ET</t>
  </si>
  <si>
    <t>16:02 ET</t>
  </si>
  <si>
    <t>11:32 ET</t>
  </si>
  <si>
    <t>13:38 ET</t>
  </si>
  <si>
    <t>14:02 ET</t>
  </si>
  <si>
    <t>12:33 ET</t>
  </si>
  <si>
    <t>15:05 ET</t>
  </si>
  <si>
    <t>14:16 ET</t>
  </si>
  <si>
    <t>14:12 ET</t>
  </si>
  <si>
    <t>15:21 ET</t>
  </si>
  <si>
    <t>11:49 ET</t>
  </si>
  <si>
    <t>14:42 ET</t>
  </si>
  <si>
    <t>11:01 ET</t>
  </si>
  <si>
    <t>13:51 ET</t>
  </si>
  <si>
    <t>14:30 ET</t>
  </si>
  <si>
    <t>15:14 ET</t>
  </si>
  <si>
    <t>12:31 ET</t>
  </si>
  <si>
    <t>14:01 ET</t>
  </si>
  <si>
    <t>15:26 ET</t>
  </si>
  <si>
    <t>15:53 ET</t>
  </si>
  <si>
    <t>12:47 ET</t>
  </si>
  <si>
    <t>09:55 ET</t>
  </si>
  <si>
    <t>Put</t>
  </si>
  <si>
    <t>12:49 ET</t>
  </si>
  <si>
    <t>12:43 ET</t>
  </si>
  <si>
    <t>10:33 ET</t>
  </si>
  <si>
    <t>16:10 ET</t>
  </si>
  <si>
    <t>13:18 ET</t>
  </si>
  <si>
    <t>13:19 ET</t>
  </si>
  <si>
    <t>13:10 ET</t>
  </si>
  <si>
    <t>09:47 ET</t>
  </si>
  <si>
    <t>12:03 ET</t>
  </si>
  <si>
    <t>11:57 ET</t>
  </si>
  <si>
    <t>13:44 ET</t>
  </si>
  <si>
    <t>15:48 ET</t>
  </si>
  <si>
    <t>10:29 ET</t>
  </si>
  <si>
    <t>11:35 ET</t>
  </si>
  <si>
    <t>10:10 ET</t>
  </si>
  <si>
    <t>09:50 ET</t>
  </si>
  <si>
    <t>10:12 ET</t>
  </si>
  <si>
    <t>10:45 ET</t>
  </si>
  <si>
    <t>14:25 ET</t>
  </si>
  <si>
    <t>13:09 ET</t>
  </si>
  <si>
    <t>12:30 ET</t>
  </si>
  <si>
    <t>13:25 ET</t>
  </si>
  <si>
    <t>11:41 ET</t>
  </si>
  <si>
    <t>13:04 ET</t>
  </si>
  <si>
    <t>10:59 ET</t>
  </si>
  <si>
    <t>14:47 ET</t>
  </si>
  <si>
    <t>09:59 ET</t>
  </si>
  <si>
    <t>12:50 ET</t>
  </si>
  <si>
    <t>12:16 ET</t>
  </si>
  <si>
    <t>11:38 ET</t>
  </si>
  <si>
    <t>15:50 ET</t>
  </si>
  <si>
    <t>10:17 ET</t>
  </si>
  <si>
    <t>09:46 ET</t>
  </si>
  <si>
    <t>12:01 ET</t>
  </si>
  <si>
    <t>10:50 ET</t>
  </si>
  <si>
    <t>11:09 ET</t>
  </si>
  <si>
    <t>12:42 ET</t>
  </si>
  <si>
    <t>12:41 ET</t>
  </si>
  <si>
    <t>14:48 ET</t>
  </si>
  <si>
    <t>11:16 ET</t>
  </si>
  <si>
    <t>15:33 ET</t>
  </si>
  <si>
    <t>10:05 ET</t>
  </si>
  <si>
    <t>10:40 ET</t>
  </si>
  <si>
    <t>15:22 ET</t>
  </si>
  <si>
    <t>12:48 ET</t>
  </si>
  <si>
    <t>14:28 ET</t>
  </si>
  <si>
    <t>15:00 ET</t>
  </si>
  <si>
    <t>14:45 ET</t>
  </si>
  <si>
    <t>14:51 ET</t>
  </si>
  <si>
    <t>15:01 ET</t>
  </si>
  <si>
    <t>13:02 ET</t>
  </si>
  <si>
    <t>12:19 ET</t>
  </si>
  <si>
    <t>15:49 ET</t>
  </si>
  <si>
    <t>13:57 ET</t>
  </si>
  <si>
    <t>15:43 ET</t>
  </si>
  <si>
    <t>11:23 ET</t>
  </si>
  <si>
    <t>10:18 ET</t>
  </si>
  <si>
    <t>12:35 ET</t>
  </si>
  <si>
    <t>10:56 ET</t>
  </si>
  <si>
    <t>10:07 ET</t>
  </si>
  <si>
    <t>10:15 ET</t>
  </si>
  <si>
    <t>12:25 ET</t>
  </si>
  <si>
    <t>14:15 ET</t>
  </si>
  <si>
    <t>16:46 ET</t>
  </si>
  <si>
    <t>11:18 ET</t>
  </si>
  <si>
    <t>16:08 ET</t>
  </si>
  <si>
    <t>15:02 ET</t>
  </si>
  <si>
    <t>14:39 ET</t>
  </si>
  <si>
    <t>10:20 ET</t>
  </si>
  <si>
    <t>16:21 ET</t>
  </si>
  <si>
    <t>13:54 ET</t>
  </si>
  <si>
    <t>17:15 ET</t>
  </si>
  <si>
    <t>12:11 ET</t>
  </si>
  <si>
    <t>12:24 ET</t>
  </si>
  <si>
    <t>13:14 ET</t>
  </si>
  <si>
    <t>14:00 ET</t>
  </si>
  <si>
    <t>11:29 ET</t>
  </si>
  <si>
    <t>10:49 ET</t>
  </si>
  <si>
    <t>11:42 ET</t>
  </si>
  <si>
    <t>14:38 ET</t>
  </si>
  <si>
    <t>15:42 ET</t>
  </si>
  <si>
    <t>11:24 ET</t>
  </si>
  <si>
    <t>Downloaded from Barchart.com as of 12-10-2018 11:24am CST</t>
  </si>
  <si>
    <t xml:space="preserve">Call Option Price (Theoretical) </t>
  </si>
  <si>
    <t>Implied Volatility</t>
  </si>
  <si>
    <t>K/So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</si>
</sst>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u/>
      <sz val="11"/>
      <color theme="1"/>
      <name val="Calibri"/>
      <family val="2"/>
      <scheme val="minor"/>
    </font>
    <font>
      <sz val="10"/>
      <color rgb="FF11111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1" xfId="0" applyFill="1" applyBorder="1"/>
    <xf numFmtId="0" fontId="2" fillId="2" borderId="0" xfId="0" applyFont="1" applyFill="1"/>
    <xf numFmtId="0" fontId="2" fillId="0" borderId="1" xfId="0" applyFont="1" applyBorder="1"/>
    <xf numFmtId="0" fontId="0" fillId="0" borderId="0" xfId="0" applyBorder="1"/>
    <xf numFmtId="10" fontId="0" fillId="0" borderId="0" xfId="0" applyNumberFormat="1" applyBorder="1"/>
    <xf numFmtId="10" fontId="0" fillId="0" borderId="1" xfId="0" applyNumberFormat="1" applyBorder="1"/>
    <xf numFmtId="0" fontId="0" fillId="2" borderId="1" xfId="0" applyFill="1" applyBorder="1" applyAlignment="1">
      <alignment horizontal="center"/>
    </xf>
    <xf numFmtId="10" fontId="0" fillId="0" borderId="0" xfId="0" applyNumberFormat="1"/>
    <xf numFmtId="0" fontId="0" fillId="2" borderId="3" xfId="0" applyFill="1" applyBorder="1" applyAlignment="1">
      <alignment horizontal="center"/>
    </xf>
    <xf numFmtId="0" fontId="2" fillId="2" borderId="2" xfId="0" applyFont="1" applyFill="1" applyBorder="1"/>
    <xf numFmtId="0" fontId="0" fillId="0" borderId="1" xfId="0" applyBorder="1" applyAlignment="1">
      <alignment horizontal="center" wrapText="1"/>
    </xf>
    <xf numFmtId="10" fontId="0" fillId="0" borderId="4" xfId="0" applyNumberFormat="1" applyBorder="1"/>
    <xf numFmtId="0" fontId="3" fillId="0" borderId="0" xfId="0" applyFont="1" applyAlignment="1">
      <alignment wrapText="1"/>
    </xf>
    <xf numFmtId="2" fontId="0" fillId="0" borderId="1" xfId="0" applyNumberFormat="1" applyBorder="1"/>
    <xf numFmtId="0" fontId="0" fillId="0" borderId="0" xfId="0" applyBorder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0" borderId="1" xfId="0" applyNumberFormat="1" applyBorder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2" fillId="3" borderId="5" xfId="0" applyFont="1" applyFill="1" applyBorder="1" applyAlignment="1"/>
    <xf numFmtId="0" fontId="0" fillId="4" borderId="1" xfId="0" applyFill="1" applyBorder="1"/>
    <xf numFmtId="10" fontId="0" fillId="4" borderId="1" xfId="0" applyNumberFormat="1" applyFill="1" applyBorder="1"/>
    <xf numFmtId="0" fontId="0" fillId="4" borderId="1" xfId="0" applyNumberFormat="1" applyFill="1" applyBorder="1"/>
  </cellXfs>
  <cellStyles count="2">
    <cellStyle name="Normal" xfId="0" builtinId="0"/>
    <cellStyle name="Normal 2" xfId="1" xr:uid="{E4D50535-56EF-4BEB-BBB1-C9BBFC5A2F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 Option</a:t>
            </a:r>
            <a:r>
              <a:rPr lang="en-US" baseline="0"/>
              <a:t> - Theta vs Stock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'Volatility Smile'!$P$10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'Volatility Smile'!$A$10:$A$20</c:f>
              <c:strCache>
                <c:ptCount val="11"/>
                <c:pt idx="0">
                  <c:v>Strike Price</c:v>
                </c:pt>
                <c:pt idx="1">
                  <c:v>1620</c:v>
                </c:pt>
                <c:pt idx="2">
                  <c:v>1700</c:v>
                </c:pt>
                <c:pt idx="3">
                  <c:v>1760</c:v>
                </c:pt>
                <c:pt idx="4">
                  <c:v>1980</c:v>
                </c:pt>
                <c:pt idx="5">
                  <c:v>2000</c:v>
                </c:pt>
                <c:pt idx="6">
                  <c:v>2015</c:v>
                </c:pt>
                <c:pt idx="7">
                  <c:v>2100</c:v>
                </c:pt>
                <c:pt idx="8">
                  <c:v>2105</c:v>
                </c:pt>
                <c:pt idx="9">
                  <c:v>2230</c:v>
                </c:pt>
                <c:pt idx="10">
                  <c:v>2490</c:v>
                </c:pt>
              </c:strCache>
            </c:strRef>
          </c:cat>
          <c:val>
            <c:numRef>
              <c:f>'Volatility Smile'!$P$11:$P$20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6-426F-9F36-7E1637F07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49584"/>
        <c:axId val="47704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'Volatility Smile'!$A$10</c15:sqref>
                        </c15:formulaRef>
                      </c:ext>
                    </c:extLst>
                    <c:strCache>
                      <c:ptCount val="1"/>
                      <c:pt idx="0">
                        <c:v>Strike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'Volatility Smile'!$A$10:$A$20</c15:sqref>
                        </c15:formulaRef>
                      </c:ext>
                    </c:extLst>
                    <c:strCache>
                      <c:ptCount val="11"/>
                      <c:pt idx="0">
                        <c:v>Strike Price</c:v>
                      </c:pt>
                      <c:pt idx="1">
                        <c:v>1620</c:v>
                      </c:pt>
                      <c:pt idx="2">
                        <c:v>1700</c:v>
                      </c:pt>
                      <c:pt idx="3">
                        <c:v>1760</c:v>
                      </c:pt>
                      <c:pt idx="4">
                        <c:v>1980</c:v>
                      </c:pt>
                      <c:pt idx="5">
                        <c:v>2000</c:v>
                      </c:pt>
                      <c:pt idx="6">
                        <c:v>2015</c:v>
                      </c:pt>
                      <c:pt idx="7">
                        <c:v>2100</c:v>
                      </c:pt>
                      <c:pt idx="8">
                        <c:v>2105</c:v>
                      </c:pt>
                      <c:pt idx="9">
                        <c:v>2230</c:v>
                      </c:pt>
                      <c:pt idx="10">
                        <c:v>2490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'Volatility Smile'!$A$11:$A$20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1620</c:v>
                      </c:pt>
                      <c:pt idx="1">
                        <c:v>1700</c:v>
                      </c:pt>
                      <c:pt idx="2">
                        <c:v>1760</c:v>
                      </c:pt>
                      <c:pt idx="3">
                        <c:v>1980</c:v>
                      </c:pt>
                      <c:pt idx="4">
                        <c:v>2000</c:v>
                      </c:pt>
                      <c:pt idx="5">
                        <c:v>2015</c:v>
                      </c:pt>
                      <c:pt idx="6">
                        <c:v>2100</c:v>
                      </c:pt>
                      <c:pt idx="7">
                        <c:v>2105</c:v>
                      </c:pt>
                      <c:pt idx="8">
                        <c:v>2230</c:v>
                      </c:pt>
                      <c:pt idx="9">
                        <c:v>2490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596-426F-9F36-7E1637F0700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'Volatility Smile'!$F$10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'Volatility Smile'!$A$10:$A$20</c15:sqref>
                        </c15:formulaRef>
                      </c:ext>
                    </c:extLst>
                    <c:strCache>
                      <c:ptCount val="11"/>
                      <c:pt idx="0">
                        <c:v>Strike Price</c:v>
                      </c:pt>
                      <c:pt idx="1">
                        <c:v>1620</c:v>
                      </c:pt>
                      <c:pt idx="2">
                        <c:v>1700</c:v>
                      </c:pt>
                      <c:pt idx="3">
                        <c:v>1760</c:v>
                      </c:pt>
                      <c:pt idx="4">
                        <c:v>1980</c:v>
                      </c:pt>
                      <c:pt idx="5">
                        <c:v>2000</c:v>
                      </c:pt>
                      <c:pt idx="6">
                        <c:v>2015</c:v>
                      </c:pt>
                      <c:pt idx="7">
                        <c:v>2100</c:v>
                      </c:pt>
                      <c:pt idx="8">
                        <c:v>2105</c:v>
                      </c:pt>
                      <c:pt idx="9">
                        <c:v>2230</c:v>
                      </c:pt>
                      <c:pt idx="10">
                        <c:v>2490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'Volatility Smile'!$F$11:$F$20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0.11276430935273037</c:v>
                      </c:pt>
                      <c:pt idx="1">
                        <c:v>-0.11400535935581653</c:v>
                      </c:pt>
                      <c:pt idx="2">
                        <c:v>-0.26612635576151755</c:v>
                      </c:pt>
                      <c:pt idx="3">
                        <c:v>-0.71763294860880122</c:v>
                      </c:pt>
                      <c:pt idx="4">
                        <c:v>-0.83563921958732312</c:v>
                      </c:pt>
                      <c:pt idx="5">
                        <c:v>-0.88926078933268693</c:v>
                      </c:pt>
                      <c:pt idx="6">
                        <c:v>-1.0565374510821732</c:v>
                      </c:pt>
                      <c:pt idx="7">
                        <c:v>-0.85017680597580503</c:v>
                      </c:pt>
                      <c:pt idx="8">
                        <c:v>-1.2418156162478702</c:v>
                      </c:pt>
                      <c:pt idx="9">
                        <c:v>-1.5958067046637769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596-426F-9F36-7E1637F070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'Volatility Smile'!$D$10</c15:sqref>
                        </c15:formulaRef>
                      </c:ext>
                    </c:extLst>
                    <c:strCache>
                      <c:ptCount val="1"/>
                      <c:pt idx="0">
                        <c:v>Implied Volatility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'Volatility Smile'!$A$10:$A$20</c15:sqref>
                        </c15:formulaRef>
                      </c:ext>
                    </c:extLst>
                    <c:strCache>
                      <c:ptCount val="11"/>
                      <c:pt idx="0">
                        <c:v>Strike Price</c:v>
                      </c:pt>
                      <c:pt idx="1">
                        <c:v>1620</c:v>
                      </c:pt>
                      <c:pt idx="2">
                        <c:v>1700</c:v>
                      </c:pt>
                      <c:pt idx="3">
                        <c:v>1760</c:v>
                      </c:pt>
                      <c:pt idx="4">
                        <c:v>1980</c:v>
                      </c:pt>
                      <c:pt idx="5">
                        <c:v>2000</c:v>
                      </c:pt>
                      <c:pt idx="6">
                        <c:v>2015</c:v>
                      </c:pt>
                      <c:pt idx="7">
                        <c:v>2100</c:v>
                      </c:pt>
                      <c:pt idx="8">
                        <c:v>2105</c:v>
                      </c:pt>
                      <c:pt idx="9">
                        <c:v>2230</c:v>
                      </c:pt>
                      <c:pt idx="10">
                        <c:v>2490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'Volatility Smile'!$D$11:$D$20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0.44193046284581666</c:v>
                      </c:pt>
                      <c:pt idx="1">
                        <c:v>0.38757192889698738</c:v>
                      </c:pt>
                      <c:pt idx="2">
                        <c:v>0.3855332577500154</c:v>
                      </c:pt>
                      <c:pt idx="3">
                        <c:v>0.4092796421791951</c:v>
                      </c:pt>
                      <c:pt idx="4">
                        <c:v>0.37988336004921192</c:v>
                      </c:pt>
                      <c:pt idx="5">
                        <c:v>0.37280633701993615</c:v>
                      </c:pt>
                      <c:pt idx="6">
                        <c:v>0.37800571078590356</c:v>
                      </c:pt>
                      <c:pt idx="7">
                        <c:v>0.45261378612809916</c:v>
                      </c:pt>
                      <c:pt idx="8">
                        <c:v>0.39856090088319884</c:v>
                      </c:pt>
                      <c:pt idx="9">
                        <c:v>0.42198969719847973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596-426F-9F36-7E1637F070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'Volatility Smile'!$L$10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'Volatility Smile'!$A$10:$A$20</c15:sqref>
                        </c15:formulaRef>
                      </c:ext>
                    </c:extLst>
                    <c:strCache>
                      <c:ptCount val="11"/>
                      <c:pt idx="0">
                        <c:v>Strike Price</c:v>
                      </c:pt>
                      <c:pt idx="1">
                        <c:v>1620</c:v>
                      </c:pt>
                      <c:pt idx="2">
                        <c:v>1700</c:v>
                      </c:pt>
                      <c:pt idx="3">
                        <c:v>1760</c:v>
                      </c:pt>
                      <c:pt idx="4">
                        <c:v>1980</c:v>
                      </c:pt>
                      <c:pt idx="5">
                        <c:v>2000</c:v>
                      </c:pt>
                      <c:pt idx="6">
                        <c:v>2015</c:v>
                      </c:pt>
                      <c:pt idx="7">
                        <c:v>2100</c:v>
                      </c:pt>
                      <c:pt idx="8">
                        <c:v>2105</c:v>
                      </c:pt>
                      <c:pt idx="9">
                        <c:v>2230</c:v>
                      </c:pt>
                      <c:pt idx="10">
                        <c:v>2490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'Volatility Smile'!$L$11:$L$20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596-426F-9F36-7E1637F07008}"/>
                  </c:ext>
                </c:extLst>
              </c15:ser>
            </c15:filteredLineSeries>
          </c:ext>
        </c:extLst>
      </c:lineChart>
      <c:catAx>
        <c:axId val="477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8304"/>
        <c:crosses val="autoZero"/>
        <c:auto val="1"/>
        <c:lblAlgn val="ctr"/>
        <c:lblOffset val="100"/>
        <c:noMultiLvlLbl val="0"/>
      </c:catAx>
      <c:valAx>
        <c:axId val="477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 Option</a:t>
            </a:r>
            <a:r>
              <a:rPr lang="en-US" baseline="0"/>
              <a:t> - Gamma vs Days to Expiry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'Gamma variation -  Time'!$G$10</c:f>
              <c:strCache>
                <c:ptCount val="1"/>
                <c:pt idx="0">
                  <c:v>Gamma= N'(d1)/(So*sigma*sqrt(t))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'Gamma variation -  Time'!$A$10:$A$85</c:f>
              <c:strCache>
                <c:ptCount val="76"/>
                <c:pt idx="0">
                  <c:v>Days to Expiry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strCache>
            </c:strRef>
          </c:cat>
          <c:val>
            <c:numRef>
              <c:f>'Gamma variation -  Time'!$G$11:$G$85</c:f>
              <c:numCache>
                <c:formatCode>General</c:formatCode>
                <c:ptCount val="75"/>
                <c:pt idx="0">
                  <c:v>3.5176090870314778E-4</c:v>
                </c:pt>
                <c:pt idx="1">
                  <c:v>1.6301940773654753E-3</c:v>
                </c:pt>
                <c:pt idx="2">
                  <c:v>2.4908694805872832E-3</c:v>
                </c:pt>
                <c:pt idx="3">
                  <c:v>2.950879886029685E-3</c:v>
                </c:pt>
                <c:pt idx="4">
                  <c:v>3.1851618852979566E-3</c:v>
                </c:pt>
                <c:pt idx="5">
                  <c:v>3.2957814078941401E-3</c:v>
                </c:pt>
                <c:pt idx="6">
                  <c:v>3.3369498184992576E-3</c:v>
                </c:pt>
                <c:pt idx="7">
                  <c:v>3.3380885070713037E-3</c:v>
                </c:pt>
                <c:pt idx="8">
                  <c:v>3.3157775062520652E-3</c:v>
                </c:pt>
                <c:pt idx="9">
                  <c:v>3.2797004930507322E-3</c:v>
                </c:pt>
                <c:pt idx="10">
                  <c:v>3.2356855123588015E-3</c:v>
                </c:pt>
                <c:pt idx="11">
                  <c:v>3.1873236859522665E-3</c:v>
                </c:pt>
                <c:pt idx="12">
                  <c:v>3.1368658298687106E-3</c:v>
                </c:pt>
                <c:pt idx="13">
                  <c:v>3.0857373884780261E-3</c:v>
                </c:pt>
                <c:pt idx="14">
                  <c:v>3.0348437734330964E-3</c:v>
                </c:pt>
                <c:pt idx="15">
                  <c:v>2.9847565484029041E-3</c:v>
                </c:pt>
                <c:pt idx="16">
                  <c:v>2.9358297455478358E-3</c:v>
                </c:pt>
                <c:pt idx="17">
                  <c:v>2.8882740725617558E-3</c:v>
                </c:pt>
                <c:pt idx="18">
                  <c:v>2.8422051156624835E-3</c:v>
                </c:pt>
                <c:pt idx="19">
                  <c:v>2.7976751349050892E-3</c:v>
                </c:pt>
                <c:pt idx="20">
                  <c:v>2.7546943079865922E-3</c:v>
                </c:pt>
                <c:pt idx="21">
                  <c:v>2.7132450736374754E-3</c:v>
                </c:pt>
                <c:pt idx="22">
                  <c:v>2.6732918951255006E-3</c:v>
                </c:pt>
                <c:pt idx="23">
                  <c:v>2.6347879444403362E-3</c:v>
                </c:pt>
                <c:pt idx="24">
                  <c:v>2.5976796926934905E-3</c:v>
                </c:pt>
                <c:pt idx="25">
                  <c:v>2.5619100631024032E-3</c:v>
                </c:pt>
                <c:pt idx="26">
                  <c:v>2.5274205892065393E-3</c:v>
                </c:pt>
                <c:pt idx="27">
                  <c:v>2.4941528801899655E-3</c:v>
                </c:pt>
                <c:pt idx="28">
                  <c:v>2.4620496012386275E-3</c:v>
                </c:pt>
                <c:pt idx="29">
                  <c:v>2.4310551134129671E-3</c:v>
                </c:pt>
                <c:pt idx="30">
                  <c:v>2.4011158741991767E-3</c:v>
                </c:pt>
                <c:pt idx="31">
                  <c:v>2.3721806700358517E-3</c:v>
                </c:pt>
                <c:pt idx="32">
                  <c:v>2.3442007313360493E-3</c:v>
                </c:pt>
                <c:pt idx="33">
                  <c:v>2.3171297659548879E-3</c:v>
                </c:pt>
                <c:pt idx="34">
                  <c:v>2.2909239367620727E-3</c:v>
                </c:pt>
                <c:pt idx="35">
                  <c:v>2.2655418016641056E-3</c:v>
                </c:pt>
                <c:pt idx="36">
                  <c:v>2.2409442291929913E-3</c:v>
                </c:pt>
                <c:pt idx="37">
                  <c:v>2.2170942990241849E-3</c:v>
                </c:pt>
                <c:pt idx="38">
                  <c:v>2.1939571940804595E-3</c:v>
                </c:pt>
                <c:pt idx="39">
                  <c:v>2.1715000889221021E-3</c:v>
                </c:pt>
                <c:pt idx="40">
                  <c:v>2.1496920377068588E-3</c:v>
                </c:pt>
                <c:pt idx="41">
                  <c:v>2.1285038639758357E-3</c:v>
                </c:pt>
                <c:pt idx="42">
                  <c:v>2.1079080537772387E-3</c:v>
                </c:pt>
                <c:pt idx="43">
                  <c:v>2.0878786531015538E-3</c:v>
                </c:pt>
                <c:pt idx="44">
                  <c:v>2.0683911702139022E-3</c:v>
                </c:pt>
                <c:pt idx="45">
                  <c:v>2.0494224831916399E-3</c:v>
                </c:pt>
                <c:pt idx="46">
                  <c:v>2.0309507527782201E-3</c:v>
                </c:pt>
                <c:pt idx="47">
                  <c:v>2.0129553405264832E-3</c:v>
                </c:pt>
                <c:pt idx="48">
                  <c:v>1.9954167321099888E-3</c:v>
                </c:pt>
                <c:pt idx="49">
                  <c:v>1.9783164656181286E-3</c:v>
                </c:pt>
                <c:pt idx="50">
                  <c:v>1.9616370646109446E-3</c:v>
                </c:pt>
                <c:pt idx="51">
                  <c:v>1.9453619756864954E-3</c:v>
                </c:pt>
                <c:pt idx="52">
                  <c:v>1.9294755103025014E-3</c:v>
                </c:pt>
                <c:pt idx="53">
                  <c:v>1.9139627905914796E-3</c:v>
                </c:pt>
                <c:pt idx="54">
                  <c:v>1.8988096989119478E-3</c:v>
                </c:pt>
                <c:pt idx="55">
                  <c:v>1.8840028308857741E-3</c:v>
                </c:pt>
                <c:pt idx="56">
                  <c:v>1.8695294516818759E-3</c:v>
                </c:pt>
                <c:pt idx="57">
                  <c:v>1.8553774553182706E-3</c:v>
                </c:pt>
                <c:pt idx="58">
                  <c:v>1.8415353267671735E-3</c:v>
                </c:pt>
                <c:pt idx="59">
                  <c:v>1.8279921066609187E-3</c:v>
                </c:pt>
                <c:pt idx="60">
                  <c:v>1.8147373584095614E-3</c:v>
                </c:pt>
                <c:pt idx="61">
                  <c:v>1.8017611375538147E-3</c:v>
                </c:pt>
                <c:pt idx="62">
                  <c:v>1.7890539631893537E-3</c:v>
                </c:pt>
                <c:pt idx="63">
                  <c:v>1.7766067913103328E-3</c:v>
                </c:pt>
                <c:pt idx="64">
                  <c:v>1.7644109899311281E-3</c:v>
                </c:pt>
                <c:pt idx="65">
                  <c:v>1.7524583158558585E-3</c:v>
                </c:pt>
                <c:pt idx="66">
                  <c:v>1.740740892975079E-3</c:v>
                </c:pt>
                <c:pt idx="67">
                  <c:v>1.7292511919782263E-3</c:v>
                </c:pt>
                <c:pt idx="68">
                  <c:v>1.7179820113789246E-3</c:v>
                </c:pt>
                <c:pt idx="69">
                  <c:v>1.7069264597581843E-3</c:v>
                </c:pt>
                <c:pt idx="70">
                  <c:v>1.6960779391378355E-3</c:v>
                </c:pt>
                <c:pt idx="71">
                  <c:v>1.6854301294033024E-3</c:v>
                </c:pt>
                <c:pt idx="72">
                  <c:v>1.6749769737010604E-3</c:v>
                </c:pt>
                <c:pt idx="73">
                  <c:v>1.6647126647418714E-3</c:v>
                </c:pt>
                <c:pt idx="74">
                  <c:v>1.6546316319461761E-3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E-46DA-A323-7CC0A9F6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49584"/>
        <c:axId val="47704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'Gamma variation -  Time'!$A$10</c15:sqref>
                        </c15:formulaRef>
                      </c:ext>
                    </c:extLst>
                    <c:strCache>
                      <c:ptCount val="1"/>
                      <c:pt idx="0">
                        <c:v>Days to Expiry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'Gamma variation -  Time'!$A$10:$A$85</c15:sqref>
                        </c15:formulaRef>
                      </c:ext>
                    </c:extLst>
                    <c:strCache>
                      <c:ptCount val="76"/>
                      <c:pt idx="0">
                        <c:v>Days to Expiry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'Gamma variation -  Time'!$A$11:$A$85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13E-46DA-A323-7CC0A9F6D8C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'Gamma variation -  Time'!$B$10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'Gamma variation -  Time'!$A$10:$A$85</c15:sqref>
                        </c15:formulaRef>
                      </c:ext>
                    </c:extLst>
                    <c:strCache>
                      <c:ptCount val="76"/>
                      <c:pt idx="0">
                        <c:v>Days to Expiry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'Gamma variation -  Time'!$B$11:$B$85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-16.198936209655944</c:v>
                      </c:pt>
                      <c:pt idx="1">
                        <c:v>-11.448042115919774</c:v>
                      </c:pt>
                      <c:pt idx="2">
                        <c:v>-9.342114310699781</c:v>
                      </c:pt>
                      <c:pt idx="3">
                        <c:v>-8.0860284247722554</c:v>
                      </c:pt>
                      <c:pt idx="4">
                        <c:v>-7.2283567518877998</c:v>
                      </c:pt>
                      <c:pt idx="5">
                        <c:v>-6.5948989269014504</c:v>
                      </c:pt>
                      <c:pt idx="6">
                        <c:v>-6.1023035014340117</c:v>
                      </c:pt>
                      <c:pt idx="7">
                        <c:v>-5.7050144801511395</c:v>
                      </c:pt>
                      <c:pt idx="8">
                        <c:v>-5.3757526386751522</c:v>
                      </c:pt>
                      <c:pt idx="9">
                        <c:v>-5.0970534094287627</c:v>
                      </c:pt>
                      <c:pt idx="10">
                        <c:v>-4.857148263940827</c:v>
                      </c:pt>
                      <c:pt idx="11">
                        <c:v>-4.6477789466559214</c:v>
                      </c:pt>
                      <c:pt idx="12">
                        <c:v>-4.4629565744116215</c:v>
                      </c:pt>
                      <c:pt idx="13">
                        <c:v>-4.2982179606702866</c:v>
                      </c:pt>
                      <c:pt idx="14">
                        <c:v>-4.1501596467081177</c:v>
                      </c:pt>
                      <c:pt idx="15">
                        <c:v>-4.0161348522746971</c:v>
                      </c:pt>
                      <c:pt idx="16">
                        <c:v>-3.8940500390381763</c:v>
                      </c:pt>
                      <c:pt idx="17">
                        <c:v>-3.782224566979929</c:v>
                      </c:pt>
                      <c:pt idx="18">
                        <c:v>-3.6792915497050234</c:v>
                      </c:pt>
                      <c:pt idx="19">
                        <c:v>-3.5841263377434709</c:v>
                      </c:pt>
                      <c:pt idx="20">
                        <c:v>-3.4957939687091426</c:v>
                      </c:pt>
                      <c:pt idx="21">
                        <c:v>-3.4135099122809209</c:v>
                      </c:pt>
                      <c:pt idx="22">
                        <c:v>-3.33661030926267</c:v>
                      </c:pt>
                      <c:pt idx="23">
                        <c:v>-3.2645291050079623</c:v>
                      </c:pt>
                      <c:pt idx="24">
                        <c:v>-3.1967802657528983</c:v>
                      </c:pt>
                      <c:pt idx="25">
                        <c:v>-3.132943794287363</c:v>
                      </c:pt>
                      <c:pt idx="26">
                        <c:v>-3.0726546214439812</c:v>
                      </c:pt>
                      <c:pt idx="27">
                        <c:v>-3.0155936995893078</c:v>
                      </c:pt>
                      <c:pt idx="28">
                        <c:v>-2.9614808001457176</c:v>
                      </c:pt>
                      <c:pt idx="29">
                        <c:v>-2.9100686427535178</c:v>
                      </c:pt>
                      <c:pt idx="30">
                        <c:v>-2.8611380745367145</c:v>
                      </c:pt>
                      <c:pt idx="31">
                        <c:v>-2.8144940844580733</c:v>
                      </c:pt>
                      <c:pt idx="32">
                        <c:v>-2.7699624870003885</c:v>
                      </c:pt>
                      <c:pt idx="33">
                        <c:v>-2.7273871462546375</c:v>
                      </c:pt>
                      <c:pt idx="34">
                        <c:v>-2.6866276393248492</c:v>
                      </c:pt>
                      <c:pt idx="35">
                        <c:v>-2.6475572791704298</c:v>
                      </c:pt>
                      <c:pt idx="36">
                        <c:v>-2.6100614333106962</c:v>
                      </c:pt>
                      <c:pt idx="37">
                        <c:v>-2.5740360874484911</c:v>
                      </c:pt>
                      <c:pt idx="38">
                        <c:v>-2.5393866129305778</c:v>
                      </c:pt>
                      <c:pt idx="39">
                        <c:v>-2.5060267047143814</c:v>
                      </c:pt>
                      <c:pt idx="40">
                        <c:v>-2.4738774626453823</c:v>
                      </c:pt>
                      <c:pt idx="41">
                        <c:v>-2.4428665937350496</c:v>
                      </c:pt>
                      <c:pt idx="42">
                        <c:v>-2.4129277170433139</c:v>
                      </c:pt>
                      <c:pt idx="43">
                        <c:v>-2.383999755923182</c:v>
                      </c:pt>
                      <c:pt idx="44">
                        <c:v>-2.356026404939616</c:v>
                      </c:pt>
                      <c:pt idx="45">
                        <c:v>-2.328955660854747</c:v>
                      </c:pt>
                      <c:pt idx="46">
                        <c:v>-2.3027394087731849</c:v>
                      </c:pt>
                      <c:pt idx="47">
                        <c:v>-2.2773330559400216</c:v>
                      </c:pt>
                      <c:pt idx="48">
                        <c:v>-2.252695206839006</c:v>
                      </c:pt>
                      <c:pt idx="49">
                        <c:v>-2.228787374195961</c:v>
                      </c:pt>
                      <c:pt idx="50">
                        <c:v>-2.2055737212897157</c:v>
                      </c:pt>
                      <c:pt idx="51">
                        <c:v>-2.1830208316390975</c:v>
                      </c:pt>
                      <c:pt idx="52">
                        <c:v>-2.16109750269342</c:v>
                      </c:pt>
                      <c:pt idx="53">
                        <c:v>-2.1397745606244603</c:v>
                      </c:pt>
                      <c:pt idx="54">
                        <c:v>-2.1190246937153567</c:v>
                      </c:pt>
                      <c:pt idx="55">
                        <c:v>-2.0988223021787968</c:v>
                      </c:pt>
                      <c:pt idx="56">
                        <c:v>-2.0791433625232383</c:v>
                      </c:pt>
                      <c:pt idx="57">
                        <c:v>-2.0599653048302216</c:v>
                      </c:pt>
                      <c:pt idx="58">
                        <c:v>-2.0412669015147484</c:v>
                      </c:pt>
                      <c:pt idx="59">
                        <c:v>-2.0230281663199161</c:v>
                      </c:pt>
                      <c:pt idx="60">
                        <c:v>-2.0052302624511511</c:v>
                      </c:pt>
                      <c:pt idx="61">
                        <c:v>-1.987855418888298</c:v>
                      </c:pt>
                      <c:pt idx="62">
                        <c:v>-1.970886854028763</c:v>
                      </c:pt>
                      <c:pt idx="63">
                        <c:v>-1.9543087059144857</c:v>
                      </c:pt>
                      <c:pt idx="64">
                        <c:v>-1.9381059683820783</c:v>
                      </c:pt>
                      <c:pt idx="65">
                        <c:v>-1.9222644325507772</c:v>
                      </c:pt>
                      <c:pt idx="66">
                        <c:v>-1.9067706331286343</c:v>
                      </c:pt>
                      <c:pt idx="67">
                        <c:v>-1.8916117990748658</c:v>
                      </c:pt>
                      <c:pt idx="68">
                        <c:v>-1.8767758082066646</c:v>
                      </c:pt>
                      <c:pt idx="69">
                        <c:v>-1.8622511453830588</c:v>
                      </c:pt>
                      <c:pt idx="70">
                        <c:v>-1.8480268639373139</c:v>
                      </c:pt>
                      <c:pt idx="71">
                        <c:v>-1.83409255006372</c:v>
                      </c:pt>
                      <c:pt idx="72">
                        <c:v>-1.8204382898949145</c:v>
                      </c:pt>
                      <c:pt idx="73">
                        <c:v>-1.8070546390327222</c:v>
                      </c:pt>
                      <c:pt idx="74">
                        <c:v>-1.7939325943192537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13E-46DA-A323-7CC0A9F6D8C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'Gamma variation -  Time'!$D$10</c15:sqref>
                        </c15:formulaRef>
                      </c:ext>
                    </c:extLst>
                    <c:strCache>
                      <c:ptCount val="1"/>
                      <c:pt idx="0">
                        <c:v>Gamma= N'(d1)/(So*sigma*sqrt(t))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'Gamma variation -  Time'!$A$10:$A$85</c15:sqref>
                        </c15:formulaRef>
                      </c:ext>
                    </c:extLst>
                    <c:strCache>
                      <c:ptCount val="76"/>
                      <c:pt idx="0">
                        <c:v>Days to Expiry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'Gamma variation -  Time'!$D$11:$D$85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1.6193716477857871E-59</c:v>
                      </c:pt>
                      <c:pt idx="1">
                        <c:v>3.8076607586319002E-31</c:v>
                      </c:pt>
                      <c:pt idx="2">
                        <c:v>9.9971582970207769E-22</c:v>
                      </c:pt>
                      <c:pt idx="3">
                        <c:v>4.9094230759406154E-17</c:v>
                      </c:pt>
                      <c:pt idx="4">
                        <c:v>3.1242259524367069E-14</c:v>
                      </c:pt>
                      <c:pt idx="5">
                        <c:v>2.2729540546995522E-12</c:v>
                      </c:pt>
                      <c:pt idx="6">
                        <c:v>4.8004603255309804E-11</c:v>
                      </c:pt>
                      <c:pt idx="7">
                        <c:v>4.6871275287283123E-10</c:v>
                      </c:pt>
                      <c:pt idx="8">
                        <c:v>2.738965269026113E-9</c:v>
                      </c:pt>
                      <c:pt idx="9">
                        <c:v>1.1181732713454837E-8</c:v>
                      </c:pt>
                      <c:pt idx="10">
                        <c:v>3.5186357957677102E-8</c:v>
                      </c:pt>
                      <c:pt idx="11">
                        <c:v>9.111959016980842E-8</c:v>
                      </c:pt>
                      <c:pt idx="12">
                        <c:v>2.031785895045988E-7</c:v>
                      </c:pt>
                      <c:pt idx="13">
                        <c:v>4.0289792067679167E-7</c:v>
                      </c:pt>
                      <c:pt idx="14">
                        <c:v>7.2749932243256861E-7</c:v>
                      </c:pt>
                      <c:pt idx="15">
                        <c:v>1.217538866763277E-6</c:v>
                      </c:pt>
                      <c:pt idx="16">
                        <c:v>1.9143457331297195E-6</c:v>
                      </c:pt>
                      <c:pt idx="17">
                        <c:v>2.8576460295938031E-6</c:v>
                      </c:pt>
                      <c:pt idx="18">
                        <c:v>4.0836156813436309E-6</c:v>
                      </c:pt>
                      <c:pt idx="19">
                        <c:v>5.6234676691298425E-6</c:v>
                      </c:pt>
                      <c:pt idx="20">
                        <c:v>7.5025763968949813E-6</c:v>
                      </c:pt>
                      <c:pt idx="21">
                        <c:v>9.7400791950793917E-6</c:v>
                      </c:pt>
                      <c:pt idx="22">
                        <c:v>1.2348864924820661E-5</c:v>
                      </c:pt>
                      <c:pt idx="23">
                        <c:v>1.5335852410004176E-5</c:v>
                      </c:pt>
                      <c:pt idx="24">
                        <c:v>1.870246792299813E-5</c:v>
                      </c:pt>
                      <c:pt idx="25">
                        <c:v>2.2445244326506421E-5</c:v>
                      </c:pt>
                      <c:pt idx="26">
                        <c:v>2.6556480153620929E-5</c:v>
                      </c:pt>
                      <c:pt idx="27">
                        <c:v>3.1024912173083771E-5</c:v>
                      </c:pt>
                      <c:pt idx="28">
                        <c:v>3.5836368442123972E-5</c:v>
                      </c:pt>
                      <c:pt idx="29">
                        <c:v>4.097437995470859E-5</c:v>
                      </c:pt>
                      <c:pt idx="30">
                        <c:v>4.6420737710716759E-5</c:v>
                      </c:pt>
                      <c:pt idx="31">
                        <c:v>5.2155988585473172E-5</c:v>
                      </c:pt>
                      <c:pt idx="32">
                        <c:v>5.8159868103682848E-5</c:v>
                      </c:pt>
                      <c:pt idx="33">
                        <c:v>6.4411671473286902E-5</c:v>
                      </c:pt>
                      <c:pt idx="34">
                        <c:v>7.0890566344492605E-5</c:v>
                      </c:pt>
                      <c:pt idx="35">
                        <c:v>7.7575852012887775E-5</c:v>
                      </c:pt>
                      <c:pt idx="36">
                        <c:v>8.4447170417431279E-5</c:v>
                      </c:pt>
                      <c:pt idx="37">
                        <c:v>9.1484674479470749E-5</c:v>
                      </c:pt>
                      <c:pt idx="38">
                        <c:v>9.8669159229883836E-5</c:v>
                      </c:pt>
                      <c:pt idx="39">
                        <c:v>1.0598216088426604E-4</c:v>
                      </c:pt>
                      <c:pt idx="40">
                        <c:v>1.1340602862830866E-4</c:v>
                      </c:pt>
                      <c:pt idx="41">
                        <c:v>1.2092397342223146E-4</c:v>
                      </c:pt>
                      <c:pt idx="42">
                        <c:v>1.2852009766236837E-4</c:v>
                      </c:pt>
                      <c:pt idx="43">
                        <c:v>1.3617940907505286E-4</c:v>
                      </c:pt>
                      <c:pt idx="44">
                        <c:v>1.4388782177878937E-4</c:v>
                      </c:pt>
                      <c:pt idx="45">
                        <c:v>1.5163214704462194E-4</c:v>
                      </c:pt>
                      <c:pt idx="46">
                        <c:v>1.5940007591626947E-4</c:v>
                      </c:pt>
                      <c:pt idx="47">
                        <c:v>1.6718015552239765E-4</c:v>
                      </c:pt>
                      <c:pt idx="48">
                        <c:v>1.7496176062271234E-4</c:v>
                      </c:pt>
                      <c:pt idx="49">
                        <c:v>1.827350616753887E-4</c:v>
                      </c:pt>
                      <c:pt idx="50">
                        <c:v>1.9049099049296841E-4</c:v>
                      </c:pt>
                      <c:pt idx="51">
                        <c:v>1.9822120436416299E-4</c:v>
                      </c:pt>
                      <c:pt idx="52">
                        <c:v>2.0591804935677382E-4</c:v>
                      </c:pt>
                      <c:pt idx="53">
                        <c:v>2.1357452337900508E-4</c:v>
                      </c:pt>
                      <c:pt idx="54">
                        <c:v>2.211842394598538E-4</c:v>
                      </c:pt>
                      <c:pt idx="55">
                        <c:v>2.2874138961116719E-4</c:v>
                      </c:pt>
                      <c:pt idx="56">
                        <c:v>2.3624070955193988E-4</c:v>
                      </c:pt>
                      <c:pt idx="57">
                        <c:v>2.4367744450713523E-4</c:v>
                      </c:pt>
                      <c:pt idx="58">
                        <c:v>2.5104731623683659E-4</c:v>
                      </c:pt>
                      <c:pt idx="59">
                        <c:v>2.5834649140506145E-4</c:v>
                      </c:pt>
                      <c:pt idx="60">
                        <c:v>2.6557155135960086E-4</c:v>
                      </c:pt>
                      <c:pt idx="61">
                        <c:v>2.7271946336345496E-4</c:v>
                      </c:pt>
                      <c:pt idx="62">
                        <c:v>2.7978755329365735E-4</c:v>
                      </c:pt>
                      <c:pt idx="63">
                        <c:v>2.8677347980358731E-4</c:v>
                      </c:pt>
                      <c:pt idx="64">
                        <c:v>2.9367520992934742E-4</c:v>
                      </c:pt>
                      <c:pt idx="65">
                        <c:v>3.004909961088189E-4</c:v>
                      </c:pt>
                      <c:pt idx="66">
                        <c:v>3.0721935457289255E-4</c:v>
                      </c:pt>
                      <c:pt idx="67">
                        <c:v>3.1385904506168327E-4</c:v>
                      </c:pt>
                      <c:pt idx="68">
                        <c:v>3.204090518137883E-4</c:v>
                      </c:pt>
                      <c:pt idx="69">
                        <c:v>3.2686856577349149E-4</c:v>
                      </c:pt>
                      <c:pt idx="70">
                        <c:v>3.332369679589672E-4</c:v>
                      </c:pt>
                      <c:pt idx="71">
                        <c:v>3.395138139337031E-4</c:v>
                      </c:pt>
                      <c:pt idx="72">
                        <c:v>3.456988193233697E-4</c:v>
                      </c:pt>
                      <c:pt idx="73">
                        <c:v>3.5179184632100298E-4</c:v>
                      </c:pt>
                      <c:pt idx="74">
                        <c:v>3.5779289112452753E-4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13E-46DA-A323-7CC0A9F6D8C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'Gamma variation -  Time'!$E$10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'Gamma variation -  Time'!$A$10:$A$85</c15:sqref>
                        </c15:formulaRef>
                      </c:ext>
                    </c:extLst>
                    <c:strCache>
                      <c:ptCount val="76"/>
                      <c:pt idx="0">
                        <c:v>Days to Expiry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'Gamma variation -  Time'!$E$11:$E$85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2.7513064997046923</c:v>
                      </c:pt>
                      <c:pt idx="1">
                        <c:v>1.9518030090000609</c:v>
                      </c:pt>
                      <c:pt idx="2">
                        <c:v>1.5988134187583243</c:v>
                      </c:pt>
                      <c:pt idx="3">
                        <c:v>1.3890929299080617</c:v>
                      </c:pt>
                      <c:pt idx="4">
                        <c:v>1.2464494257622343</c:v>
                      </c:pt>
                      <c:pt idx="5">
                        <c:v>1.1415052630703129</c:v>
                      </c:pt>
                      <c:pt idx="6">
                        <c:v>1.0602149976064303</c:v>
                      </c:pt>
                      <c:pt idx="7">
                        <c:v>0.99490808230877881</c:v>
                      </c:pt>
                      <c:pt idx="8">
                        <c:v>0.94099493111172516</c:v>
                      </c:pt>
                      <c:pt idx="9">
                        <c:v>0.89553950802922078</c:v>
                      </c:pt>
                      <c:pt idx="10">
                        <c:v>0.8565648954334607</c:v>
                      </c:pt>
                      <c:pt idx="11">
                        <c:v>0.82268491807313171</c:v>
                      </c:pt>
                      <c:pt idx="12">
                        <c:v>0.79289510028740962</c:v>
                      </c:pt>
                      <c:pt idx="13">
                        <c:v>0.76644744037530155</c:v>
                      </c:pt>
                      <c:pt idx="14">
                        <c:v>0.74277198128803279</c:v>
                      </c:pt>
                      <c:pt idx="15">
                        <c:v>0.72142582506546216</c:v>
                      </c:pt>
                      <c:pt idx="16">
                        <c:v>0.70205892106681711</c:v>
                      </c:pt>
                      <c:pt idx="17">
                        <c:v>0.68439047466001734</c:v>
                      </c:pt>
                      <c:pt idx="18">
                        <c:v>0.66819228848820911</c:v>
                      </c:pt>
                      <c:pt idx="19">
                        <c:v>0.65327675108154548</c:v>
                      </c:pt>
                      <c:pt idx="20">
                        <c:v>0.63948801478753092</c:v>
                      </c:pt>
                      <c:pt idx="21">
                        <c:v>0.62669540846745031</c:v>
                      </c:pt>
                      <c:pt idx="22">
                        <c:v>0.61478844551901601</c:v>
                      </c:pt>
                      <c:pt idx="23">
                        <c:v>0.60367298997791952</c:v>
                      </c:pt>
                      <c:pt idx="24">
                        <c:v>0.59326827611922839</c:v>
                      </c:pt>
                      <c:pt idx="25">
                        <c:v>0.58350456580299415</c:v>
                      </c:pt>
                      <c:pt idx="26">
                        <c:v>0.57432128837538732</c:v>
                      </c:pt>
                      <c:pt idx="27">
                        <c:v>0.56566554993091334</c:v>
                      </c:pt>
                      <c:pt idx="28">
                        <c:v>0.55749092830621672</c:v>
                      </c:pt>
                      <c:pt idx="29">
                        <c:v>0.5497564912846945</c:v>
                      </c:pt>
                      <c:pt idx="30">
                        <c:v>0.54242599075869058</c:v>
                      </c:pt>
                      <c:pt idx="31">
                        <c:v>0.53546719677188581</c:v>
                      </c:pt>
                      <c:pt idx="32">
                        <c:v>0.52885134363666375</c:v>
                      </c:pt>
                      <c:pt idx="33">
                        <c:v>0.52255266650785392</c:v>
                      </c:pt>
                      <c:pt idx="34">
                        <c:v>0.51654801146598905</c:v>
                      </c:pt>
                      <c:pt idx="35">
                        <c:v>0.51081650572300941</c:v>
                      </c:pt>
                      <c:pt idx="36">
                        <c:v>0.50533927729892236</c:v>
                      </c:pt>
                      <c:pt idx="37">
                        <c:v>0.50009921563686255</c:v>
                      </c:pt>
                      <c:pt idx="38">
                        <c:v>0.49508076627765296</c:v>
                      </c:pt>
                      <c:pt idx="39">
                        <c:v>0.49026975401461043</c:v>
                      </c:pt>
                      <c:pt idx="40">
                        <c:v>0.48565322997759824</c:v>
                      </c:pt>
                      <c:pt idx="41">
                        <c:v>0.4812193389140052</c:v>
                      </c:pt>
                      <c:pt idx="42">
                        <c:v>0.4769572035900474</c:v>
                      </c:pt>
                      <c:pt idx="43">
                        <c:v>0.47285682376396176</c:v>
                      </c:pt>
                      <c:pt idx="44">
                        <c:v>0.46890898761039507</c:v>
                      </c:pt>
                      <c:pt idx="45">
                        <c:v>0.46510519382346277</c:v>
                      </c:pt>
                      <c:pt idx="46">
                        <c:v>0.46143758291074272</c:v>
                      </c:pt>
                      <c:pt idx="47">
                        <c:v>0.457898876424505</c:v>
                      </c:pt>
                      <c:pt idx="48">
                        <c:v>0.45448232306965597</c:v>
                      </c:pt>
                      <c:pt idx="49">
                        <c:v>0.45118165078800648</c:v>
                      </c:pt>
                      <c:pt idx="50">
                        <c:v>0.44799102405175306</c:v>
                      </c:pt>
                      <c:pt idx="51">
                        <c:v>0.44490500571041819</c:v>
                      </c:pt>
                      <c:pt idx="52">
                        <c:v>0.44191852282888899</c:v>
                      </c:pt>
                      <c:pt idx="53">
                        <c:v>0.43902683603279408</c:v>
                      </c:pt>
                      <c:pt idx="54">
                        <c:v>0.43622551194384229</c:v>
                      </c:pt>
                      <c:pt idx="55">
                        <c:v>0.43351039834399757</c:v>
                      </c:pt>
                      <c:pt idx="56">
                        <c:v>0.43087760175517215</c:v>
                      </c:pt>
                      <c:pt idx="57">
                        <c:v>0.42832346716188752</c:v>
                      </c:pt>
                      <c:pt idx="58">
                        <c:v>0.42584455963920975</c:v>
                      </c:pt>
                      <c:pt idx="59">
                        <c:v>0.42343764767815895</c:v>
                      </c:pt>
                      <c:pt idx="60">
                        <c:v>0.42109968802649383</c:v>
                      </c:pt>
                      <c:pt idx="61">
                        <c:v>0.4188278118849364</c:v>
                      </c:pt>
                      <c:pt idx="62">
                        <c:v>0.41661931231805133</c:v>
                      </c:pt>
                      <c:pt idx="63">
                        <c:v>0.41447163275559351</c:v>
                      </c:pt>
                      <c:pt idx="64">
                        <c:v>0.41238235647455035</c:v>
                      </c:pt>
                      <c:pt idx="65">
                        <c:v>0.41034919696465322</c:v>
                      </c:pt>
                      <c:pt idx="66">
                        <c:v>0.40836998909107819</c:v>
                      </c:pt>
                      <c:pt idx="67">
                        <c:v>0.40644268097763109</c:v>
                      </c:pt>
                      <c:pt idx="68">
                        <c:v>0.40456532654209387</c:v>
                      </c:pt>
                      <c:pt idx="69">
                        <c:v>0.40273607862277572</c:v>
                      </c:pt>
                      <c:pt idx="70">
                        <c:v>0.40095318264178559</c:v>
                      </c:pt>
                      <c:pt idx="71">
                        <c:v>0.39921497075625328</c:v>
                      </c:pt>
                      <c:pt idx="72">
                        <c:v>0.39751985645376331</c:v>
                      </c:pt>
                      <c:pt idx="73">
                        <c:v>0.39586632955272755</c:v>
                      </c:pt>
                      <c:pt idx="74">
                        <c:v>0.39425295157236745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13E-46DA-A323-7CC0A9F6D8CA}"/>
                  </c:ext>
                </c:extLst>
              </c15:ser>
            </c15:filteredLineSeries>
          </c:ext>
        </c:extLst>
      </c:lineChart>
      <c:catAx>
        <c:axId val="477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8304"/>
        <c:crosses val="autoZero"/>
        <c:auto val="1"/>
        <c:lblAlgn val="ctr"/>
        <c:lblOffset val="100"/>
        <c:noMultiLvlLbl val="0"/>
      </c:catAx>
      <c:valAx>
        <c:axId val="477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Option</a:t>
            </a:r>
            <a:r>
              <a:rPr lang="en-US" baseline="0"/>
              <a:t> - Gamma vs Stock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'Gamma variation -  Stock Pr'!$D$10</c:f>
              <c:strCache>
                <c:ptCount val="1"/>
                <c:pt idx="0">
                  <c:v>Gamma= N'(d1)/(So*sigma*sqrt(t))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'Gamma variation -  Stock Pr'!$A$10:$A$85</c:f>
              <c:strCache>
                <c:ptCount val="76"/>
                <c:pt idx="0">
                  <c:v>Spot Price</c:v>
                </c:pt>
                <c:pt idx="1">
                  <c:v>1200</c:v>
                </c:pt>
                <c:pt idx="2">
                  <c:v>1220</c:v>
                </c:pt>
                <c:pt idx="3">
                  <c:v>1240</c:v>
                </c:pt>
                <c:pt idx="4">
                  <c:v>1260</c:v>
                </c:pt>
                <c:pt idx="5">
                  <c:v>1280</c:v>
                </c:pt>
                <c:pt idx="6">
                  <c:v>1300</c:v>
                </c:pt>
                <c:pt idx="7">
                  <c:v>1320</c:v>
                </c:pt>
                <c:pt idx="8">
                  <c:v>1340</c:v>
                </c:pt>
                <c:pt idx="9">
                  <c:v>1360</c:v>
                </c:pt>
                <c:pt idx="10">
                  <c:v>1380</c:v>
                </c:pt>
                <c:pt idx="11">
                  <c:v>1400</c:v>
                </c:pt>
                <c:pt idx="12">
                  <c:v>1420</c:v>
                </c:pt>
                <c:pt idx="13">
                  <c:v>1440</c:v>
                </c:pt>
                <c:pt idx="14">
                  <c:v>1460</c:v>
                </c:pt>
                <c:pt idx="15">
                  <c:v>1480</c:v>
                </c:pt>
                <c:pt idx="16">
                  <c:v>1500</c:v>
                </c:pt>
                <c:pt idx="17">
                  <c:v>1520</c:v>
                </c:pt>
                <c:pt idx="18">
                  <c:v>1540</c:v>
                </c:pt>
                <c:pt idx="19">
                  <c:v>1560</c:v>
                </c:pt>
                <c:pt idx="20">
                  <c:v>1580</c:v>
                </c:pt>
                <c:pt idx="21">
                  <c:v>1600</c:v>
                </c:pt>
                <c:pt idx="22">
                  <c:v>1620</c:v>
                </c:pt>
                <c:pt idx="23">
                  <c:v>1640</c:v>
                </c:pt>
                <c:pt idx="24">
                  <c:v>1660</c:v>
                </c:pt>
                <c:pt idx="25">
                  <c:v>1680</c:v>
                </c:pt>
                <c:pt idx="26">
                  <c:v>1700</c:v>
                </c:pt>
                <c:pt idx="27">
                  <c:v>1720</c:v>
                </c:pt>
                <c:pt idx="28">
                  <c:v>1740</c:v>
                </c:pt>
                <c:pt idx="29">
                  <c:v>1760</c:v>
                </c:pt>
                <c:pt idx="30">
                  <c:v>1780</c:v>
                </c:pt>
                <c:pt idx="31">
                  <c:v>1800</c:v>
                </c:pt>
                <c:pt idx="32">
                  <c:v>1820</c:v>
                </c:pt>
                <c:pt idx="33">
                  <c:v>1840</c:v>
                </c:pt>
                <c:pt idx="34">
                  <c:v>1860</c:v>
                </c:pt>
                <c:pt idx="35">
                  <c:v>1880</c:v>
                </c:pt>
                <c:pt idx="36">
                  <c:v>1900</c:v>
                </c:pt>
                <c:pt idx="37">
                  <c:v>1920</c:v>
                </c:pt>
                <c:pt idx="38">
                  <c:v>1940</c:v>
                </c:pt>
                <c:pt idx="39">
                  <c:v>1960</c:v>
                </c:pt>
                <c:pt idx="40">
                  <c:v>1980</c:v>
                </c:pt>
                <c:pt idx="41">
                  <c:v>2000</c:v>
                </c:pt>
                <c:pt idx="42">
                  <c:v>2020</c:v>
                </c:pt>
                <c:pt idx="43">
                  <c:v>2040</c:v>
                </c:pt>
                <c:pt idx="44">
                  <c:v>2060</c:v>
                </c:pt>
                <c:pt idx="45">
                  <c:v>2080</c:v>
                </c:pt>
                <c:pt idx="46">
                  <c:v>2100</c:v>
                </c:pt>
                <c:pt idx="47">
                  <c:v>2120</c:v>
                </c:pt>
                <c:pt idx="48">
                  <c:v>2140</c:v>
                </c:pt>
                <c:pt idx="49">
                  <c:v>2160</c:v>
                </c:pt>
                <c:pt idx="50">
                  <c:v>2180</c:v>
                </c:pt>
                <c:pt idx="51">
                  <c:v>2200</c:v>
                </c:pt>
                <c:pt idx="52">
                  <c:v>2220</c:v>
                </c:pt>
                <c:pt idx="53">
                  <c:v>2240</c:v>
                </c:pt>
                <c:pt idx="54">
                  <c:v>2260</c:v>
                </c:pt>
                <c:pt idx="55">
                  <c:v>2280</c:v>
                </c:pt>
                <c:pt idx="56">
                  <c:v>2300</c:v>
                </c:pt>
                <c:pt idx="57">
                  <c:v>2320</c:v>
                </c:pt>
                <c:pt idx="58">
                  <c:v>2340</c:v>
                </c:pt>
                <c:pt idx="59">
                  <c:v>2360</c:v>
                </c:pt>
                <c:pt idx="60">
                  <c:v>2380</c:v>
                </c:pt>
                <c:pt idx="61">
                  <c:v>2400</c:v>
                </c:pt>
                <c:pt idx="62">
                  <c:v>2420</c:v>
                </c:pt>
                <c:pt idx="63">
                  <c:v>2440</c:v>
                </c:pt>
                <c:pt idx="64">
                  <c:v>2460</c:v>
                </c:pt>
                <c:pt idx="65">
                  <c:v>2480</c:v>
                </c:pt>
                <c:pt idx="66">
                  <c:v>2500</c:v>
                </c:pt>
                <c:pt idx="67">
                  <c:v>2520</c:v>
                </c:pt>
                <c:pt idx="68">
                  <c:v>2540</c:v>
                </c:pt>
                <c:pt idx="69">
                  <c:v>2560</c:v>
                </c:pt>
                <c:pt idx="70">
                  <c:v>2580</c:v>
                </c:pt>
                <c:pt idx="71">
                  <c:v>2600</c:v>
                </c:pt>
                <c:pt idx="72">
                  <c:v>2620</c:v>
                </c:pt>
                <c:pt idx="73">
                  <c:v>2640</c:v>
                </c:pt>
                <c:pt idx="74">
                  <c:v>2660</c:v>
                </c:pt>
                <c:pt idx="75">
                  <c:v>2680</c:v>
                </c:pt>
              </c:strCache>
            </c:strRef>
          </c:cat>
          <c:val>
            <c:numRef>
              <c:f>'Gamma variation -  Stock Pr'!$D$11:$D$85</c:f>
              <c:numCache>
                <c:formatCode>General</c:formatCode>
                <c:ptCount val="75"/>
                <c:pt idx="0">
                  <c:v>2.0902577713485707E-5</c:v>
                </c:pt>
                <c:pt idx="1">
                  <c:v>2.6878666026562815E-5</c:v>
                </c:pt>
                <c:pt idx="2">
                  <c:v>3.4145330459690834E-5</c:v>
                </c:pt>
                <c:pt idx="3">
                  <c:v>4.2874144831932325E-5</c:v>
                </c:pt>
                <c:pt idx="4">
                  <c:v>5.3236880301885291E-5</c:v>
                </c:pt>
                <c:pt idx="5">
                  <c:v>6.5400884504932287E-5</c:v>
                </c:pt>
                <c:pt idx="6">
                  <c:v>7.9524093389935318E-5</c:v>
                </c:pt>
                <c:pt idx="7">
                  <c:v>9.5749843532084468E-5</c:v>
                </c:pt>
                <c:pt idx="8">
                  <c:v>1.1420167055783472E-4</c:v>
                </c:pt>
                <c:pt idx="9">
                  <c:v>1.3497828803388676E-4</c:v>
                </c:pt>
                <c:pt idx="10">
                  <c:v>1.5814894026561685E-4</c:v>
                </c:pt>
                <c:pt idx="11">
                  <c:v>1.8374931206220562E-4</c:v>
                </c:pt>
                <c:pt idx="12">
                  <c:v>2.1177815937514446E-4</c:v>
                </c:pt>
                <c:pt idx="13">
                  <c:v>2.4219479801933791E-4</c:v>
                </c:pt>
                <c:pt idx="14">
                  <c:v>2.7491755504257869E-4</c:v>
                </c:pt>
                <c:pt idx="15">
                  <c:v>3.0982325057730855E-4</c:v>
                </c:pt>
                <c:pt idx="16">
                  <c:v>3.4674773916782255E-4</c:v>
                </c:pt>
                <c:pt idx="17">
                  <c:v>3.8548750058812765E-4</c:v>
                </c:pt>
                <c:pt idx="18">
                  <c:v>4.2580223289771535E-4</c:v>
                </c:pt>
                <c:pt idx="19">
                  <c:v>4.6741836655106607E-4</c:v>
                </c:pt>
                <c:pt idx="20">
                  <c:v>5.1003338911537839E-4</c:v>
                </c:pt>
                <c:pt idx="21">
                  <c:v>5.5332084655459926E-4</c:v>
                </c:pt>
                <c:pt idx="22">
                  <c:v>5.9693586974186343E-4</c:v>
                </c:pt>
                <c:pt idx="23">
                  <c:v>6.4052106414640327E-4</c:v>
                </c:pt>
                <c:pt idx="24">
                  <c:v>6.8371259645176119E-4</c:v>
                </c:pt>
                <c:pt idx="25">
                  <c:v>7.2614631385298472E-4</c:v>
                </c:pt>
                <c:pt idx="26">
                  <c:v>7.6746373936176183E-4</c:v>
                </c:pt>
                <c:pt idx="27">
                  <c:v>8.0731779884432109E-4</c:v>
                </c:pt>
                <c:pt idx="28">
                  <c:v>8.4537815182488733E-4</c:v>
                </c:pt>
                <c:pt idx="29">
                  <c:v>8.813360173362052E-4</c:v>
                </c:pt>
                <c:pt idx="30">
                  <c:v>9.1490840730115751E-4</c:v>
                </c:pt>
                <c:pt idx="31">
                  <c:v>9.4584170213021584E-4</c:v>
                </c:pt>
                <c:pt idx="32">
                  <c:v>9.7391452553230234E-4</c:v>
                </c:pt>
                <c:pt idx="33">
                  <c:v>9.989398971748816E-4</c:v>
                </c:pt>
                <c:pt idx="34">
                  <c:v>1.0207666621256397E-3</c:v>
                </c:pt>
                <c:pt idx="35">
                  <c:v>1.0392802144276172E-3</c:v>
                </c:pt>
                <c:pt idx="36">
                  <c:v>1.0544025483024372E-3</c:v>
                </c:pt>
                <c:pt idx="37">
                  <c:v>1.0660916840757495E-3</c:v>
                </c:pt>
                <c:pt idx="38">
                  <c:v>1.074340526833672E-3</c:v>
                </c:pt>
                <c:pt idx="39">
                  <c:v>1.0791752240200201E-3</c:v>
                </c:pt>
                <c:pt idx="40">
                  <c:v>1.0806530937403404E-3</c:v>
                </c:pt>
                <c:pt idx="41">
                  <c:v>1.0788601985997517E-3</c:v>
                </c:pt>
                <c:pt idx="42">
                  <c:v>1.0739086406803368E-3</c:v>
                </c:pt>
                <c:pt idx="43">
                  <c:v>1.0659336520192813E-3</c:v>
                </c:pt>
                <c:pt idx="44">
                  <c:v>1.055090551970019E-3</c:v>
                </c:pt>
                <c:pt idx="45">
                  <c:v>1.0415516384192211E-3</c:v>
                </c:pt>
                <c:pt idx="46">
                  <c:v>1.0255030742986231E-3</c:v>
                </c:pt>
                <c:pt idx="47">
                  <c:v>1.0071418244698132E-3</c:v>
                </c:pt>
                <c:pt idx="48">
                  <c:v>9.8667269115210675E-4</c:v>
                </c:pt>
                <c:pt idx="49">
                  <c:v>9.6430548886447401E-4</c:v>
                </c:pt>
                <c:pt idx="50">
                  <c:v>9.402523925893608E-4</c:v>
                </c:pt>
                <c:pt idx="51">
                  <c:v>9.1472548573501668E-4</c:v>
                </c:pt>
                <c:pt idx="52">
                  <c:v>8.8793452763666293E-4</c:v>
                </c:pt>
                <c:pt idx="53">
                  <c:v>8.600849539260742E-4</c:v>
                </c:pt>
                <c:pt idx="54">
                  <c:v>8.3137611721308569E-4</c:v>
                </c:pt>
                <c:pt idx="55">
                  <c:v>8.0199977023105132E-4</c:v>
                </c:pt>
                <c:pt idx="56">
                  <c:v>7.7213878894463175E-4</c:v>
                </c:pt>
                <c:pt idx="57">
                  <c:v>7.4196612912219519E-4</c:v>
                </c:pt>
                <c:pt idx="58">
                  <c:v>7.1164400653603288E-4</c:v>
                </c:pt>
                <c:pt idx="59">
                  <c:v>6.8132328825405524E-4</c:v>
                </c:pt>
                <c:pt idx="60">
                  <c:v>6.5114308039566937E-4</c:v>
                </c:pt>
                <c:pt idx="61">
                  <c:v>6.2123049620058926E-4</c:v>
                </c:pt>
                <c:pt idx="62">
                  <c:v>5.9170058725337127E-4</c:v>
                </c:pt>
                <c:pt idx="63">
                  <c:v>5.6265642016446521E-4</c:v>
                </c:pt>
                <c:pt idx="64">
                  <c:v>5.3418928087381468E-4</c:v>
                </c:pt>
                <c:pt idx="65">
                  <c:v>5.0637898895815043E-4</c:v>
                </c:pt>
                <c:pt idx="66">
                  <c:v>4.7929430483153399E-4</c:v>
                </c:pt>
                <c:pt idx="67">
                  <c:v>4.5299341347619892E-4</c:v>
                </c:pt>
                <c:pt idx="68">
                  <c:v>4.2752446927618934E-4</c:v>
                </c:pt>
                <c:pt idx="69">
                  <c:v>4.0292618760261233E-4</c:v>
                </c:pt>
                <c:pt idx="70">
                  <c:v>3.7922846997385054E-4</c:v>
                </c:pt>
                <c:pt idx="71">
                  <c:v>3.5645305084888994E-4</c:v>
                </c:pt>
                <c:pt idx="72">
                  <c:v>3.34614155373938E-4</c:v>
                </c:pt>
                <c:pt idx="73">
                  <c:v>3.1371915866341873E-4</c:v>
                </c:pt>
                <c:pt idx="74">
                  <c:v>2.9376923843263799E-4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E-4684-A7CC-C0E40145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49584"/>
        <c:axId val="47704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'Gamma variation -  Stock Pr'!$A$10</c15:sqref>
                        </c15:formulaRef>
                      </c:ext>
                    </c:extLst>
                    <c:strCache>
                      <c:ptCount val="1"/>
                      <c:pt idx="0">
                        <c:v>Spot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'Gamma variation -  Stock Pr'!$A$10:$A$85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1200</c:v>
                      </c:pt>
                      <c:pt idx="2">
                        <c:v>1220</c:v>
                      </c:pt>
                      <c:pt idx="3">
                        <c:v>1240</c:v>
                      </c:pt>
                      <c:pt idx="4">
                        <c:v>1260</c:v>
                      </c:pt>
                      <c:pt idx="5">
                        <c:v>1280</c:v>
                      </c:pt>
                      <c:pt idx="6">
                        <c:v>1300</c:v>
                      </c:pt>
                      <c:pt idx="7">
                        <c:v>1320</c:v>
                      </c:pt>
                      <c:pt idx="8">
                        <c:v>1340</c:v>
                      </c:pt>
                      <c:pt idx="9">
                        <c:v>1360</c:v>
                      </c:pt>
                      <c:pt idx="10">
                        <c:v>1380</c:v>
                      </c:pt>
                      <c:pt idx="11">
                        <c:v>1400</c:v>
                      </c:pt>
                      <c:pt idx="12">
                        <c:v>1420</c:v>
                      </c:pt>
                      <c:pt idx="13">
                        <c:v>1440</c:v>
                      </c:pt>
                      <c:pt idx="14">
                        <c:v>1460</c:v>
                      </c:pt>
                      <c:pt idx="15">
                        <c:v>1480</c:v>
                      </c:pt>
                      <c:pt idx="16">
                        <c:v>1500</c:v>
                      </c:pt>
                      <c:pt idx="17">
                        <c:v>1520</c:v>
                      </c:pt>
                      <c:pt idx="18">
                        <c:v>1540</c:v>
                      </c:pt>
                      <c:pt idx="19">
                        <c:v>1560</c:v>
                      </c:pt>
                      <c:pt idx="20">
                        <c:v>1580</c:v>
                      </c:pt>
                      <c:pt idx="21">
                        <c:v>1600</c:v>
                      </c:pt>
                      <c:pt idx="22">
                        <c:v>1620</c:v>
                      </c:pt>
                      <c:pt idx="23">
                        <c:v>1640</c:v>
                      </c:pt>
                      <c:pt idx="24">
                        <c:v>1660</c:v>
                      </c:pt>
                      <c:pt idx="25">
                        <c:v>1680</c:v>
                      </c:pt>
                      <c:pt idx="26">
                        <c:v>1700</c:v>
                      </c:pt>
                      <c:pt idx="27">
                        <c:v>1720</c:v>
                      </c:pt>
                      <c:pt idx="28">
                        <c:v>1740</c:v>
                      </c:pt>
                      <c:pt idx="29">
                        <c:v>1760</c:v>
                      </c:pt>
                      <c:pt idx="30">
                        <c:v>1780</c:v>
                      </c:pt>
                      <c:pt idx="31">
                        <c:v>1800</c:v>
                      </c:pt>
                      <c:pt idx="32">
                        <c:v>1820</c:v>
                      </c:pt>
                      <c:pt idx="33">
                        <c:v>1840</c:v>
                      </c:pt>
                      <c:pt idx="34">
                        <c:v>1860</c:v>
                      </c:pt>
                      <c:pt idx="35">
                        <c:v>1880</c:v>
                      </c:pt>
                      <c:pt idx="36">
                        <c:v>1900</c:v>
                      </c:pt>
                      <c:pt idx="37">
                        <c:v>1920</c:v>
                      </c:pt>
                      <c:pt idx="38">
                        <c:v>1940</c:v>
                      </c:pt>
                      <c:pt idx="39">
                        <c:v>1960</c:v>
                      </c:pt>
                      <c:pt idx="40">
                        <c:v>1980</c:v>
                      </c:pt>
                      <c:pt idx="41">
                        <c:v>2000</c:v>
                      </c:pt>
                      <c:pt idx="42">
                        <c:v>2020</c:v>
                      </c:pt>
                      <c:pt idx="43">
                        <c:v>2040</c:v>
                      </c:pt>
                      <c:pt idx="44">
                        <c:v>2060</c:v>
                      </c:pt>
                      <c:pt idx="45">
                        <c:v>2080</c:v>
                      </c:pt>
                      <c:pt idx="46">
                        <c:v>2100</c:v>
                      </c:pt>
                      <c:pt idx="47">
                        <c:v>2120</c:v>
                      </c:pt>
                      <c:pt idx="48">
                        <c:v>2140</c:v>
                      </c:pt>
                      <c:pt idx="49">
                        <c:v>2160</c:v>
                      </c:pt>
                      <c:pt idx="50">
                        <c:v>2180</c:v>
                      </c:pt>
                      <c:pt idx="51">
                        <c:v>2200</c:v>
                      </c:pt>
                      <c:pt idx="52">
                        <c:v>2220</c:v>
                      </c:pt>
                      <c:pt idx="53">
                        <c:v>2240</c:v>
                      </c:pt>
                      <c:pt idx="54">
                        <c:v>2260</c:v>
                      </c:pt>
                      <c:pt idx="55">
                        <c:v>2280</c:v>
                      </c:pt>
                      <c:pt idx="56">
                        <c:v>2300</c:v>
                      </c:pt>
                      <c:pt idx="57">
                        <c:v>2320</c:v>
                      </c:pt>
                      <c:pt idx="58">
                        <c:v>2340</c:v>
                      </c:pt>
                      <c:pt idx="59">
                        <c:v>2360</c:v>
                      </c:pt>
                      <c:pt idx="60">
                        <c:v>2380</c:v>
                      </c:pt>
                      <c:pt idx="61">
                        <c:v>2400</c:v>
                      </c:pt>
                      <c:pt idx="62">
                        <c:v>2420</c:v>
                      </c:pt>
                      <c:pt idx="63">
                        <c:v>2440</c:v>
                      </c:pt>
                      <c:pt idx="64">
                        <c:v>2460</c:v>
                      </c:pt>
                      <c:pt idx="65">
                        <c:v>2480</c:v>
                      </c:pt>
                      <c:pt idx="66">
                        <c:v>2500</c:v>
                      </c:pt>
                      <c:pt idx="67">
                        <c:v>2520</c:v>
                      </c:pt>
                      <c:pt idx="68">
                        <c:v>2540</c:v>
                      </c:pt>
                      <c:pt idx="69">
                        <c:v>2560</c:v>
                      </c:pt>
                      <c:pt idx="70">
                        <c:v>2580</c:v>
                      </c:pt>
                      <c:pt idx="71">
                        <c:v>2600</c:v>
                      </c:pt>
                      <c:pt idx="72">
                        <c:v>2620</c:v>
                      </c:pt>
                      <c:pt idx="73">
                        <c:v>2640</c:v>
                      </c:pt>
                      <c:pt idx="74">
                        <c:v>2660</c:v>
                      </c:pt>
                      <c:pt idx="75">
                        <c:v>2680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'Gamma variation -  Stock Pr'!$A$11:$A$85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1200</c:v>
                      </c:pt>
                      <c:pt idx="1">
                        <c:v>1220</c:v>
                      </c:pt>
                      <c:pt idx="2">
                        <c:v>1240</c:v>
                      </c:pt>
                      <c:pt idx="3">
                        <c:v>1260</c:v>
                      </c:pt>
                      <c:pt idx="4">
                        <c:v>1280</c:v>
                      </c:pt>
                      <c:pt idx="5">
                        <c:v>1300</c:v>
                      </c:pt>
                      <c:pt idx="6">
                        <c:v>1320</c:v>
                      </c:pt>
                      <c:pt idx="7">
                        <c:v>1340</c:v>
                      </c:pt>
                      <c:pt idx="8">
                        <c:v>1360</c:v>
                      </c:pt>
                      <c:pt idx="9">
                        <c:v>1380</c:v>
                      </c:pt>
                      <c:pt idx="10">
                        <c:v>1400</c:v>
                      </c:pt>
                      <c:pt idx="11">
                        <c:v>1420</c:v>
                      </c:pt>
                      <c:pt idx="12">
                        <c:v>1440</c:v>
                      </c:pt>
                      <c:pt idx="13">
                        <c:v>1460</c:v>
                      </c:pt>
                      <c:pt idx="14">
                        <c:v>1480</c:v>
                      </c:pt>
                      <c:pt idx="15">
                        <c:v>1500</c:v>
                      </c:pt>
                      <c:pt idx="16">
                        <c:v>1520</c:v>
                      </c:pt>
                      <c:pt idx="17">
                        <c:v>1540</c:v>
                      </c:pt>
                      <c:pt idx="18">
                        <c:v>1560</c:v>
                      </c:pt>
                      <c:pt idx="19">
                        <c:v>1580</c:v>
                      </c:pt>
                      <c:pt idx="20">
                        <c:v>1600</c:v>
                      </c:pt>
                      <c:pt idx="21">
                        <c:v>1620</c:v>
                      </c:pt>
                      <c:pt idx="22">
                        <c:v>1640</c:v>
                      </c:pt>
                      <c:pt idx="23">
                        <c:v>1660</c:v>
                      </c:pt>
                      <c:pt idx="24">
                        <c:v>1680</c:v>
                      </c:pt>
                      <c:pt idx="25">
                        <c:v>1700</c:v>
                      </c:pt>
                      <c:pt idx="26">
                        <c:v>1720</c:v>
                      </c:pt>
                      <c:pt idx="27">
                        <c:v>1740</c:v>
                      </c:pt>
                      <c:pt idx="28">
                        <c:v>1760</c:v>
                      </c:pt>
                      <c:pt idx="29">
                        <c:v>1780</c:v>
                      </c:pt>
                      <c:pt idx="30">
                        <c:v>1800</c:v>
                      </c:pt>
                      <c:pt idx="31">
                        <c:v>1820</c:v>
                      </c:pt>
                      <c:pt idx="32">
                        <c:v>1840</c:v>
                      </c:pt>
                      <c:pt idx="33">
                        <c:v>1860</c:v>
                      </c:pt>
                      <c:pt idx="34">
                        <c:v>1880</c:v>
                      </c:pt>
                      <c:pt idx="35">
                        <c:v>1900</c:v>
                      </c:pt>
                      <c:pt idx="36">
                        <c:v>1920</c:v>
                      </c:pt>
                      <c:pt idx="37">
                        <c:v>1940</c:v>
                      </c:pt>
                      <c:pt idx="38">
                        <c:v>1960</c:v>
                      </c:pt>
                      <c:pt idx="39">
                        <c:v>1980</c:v>
                      </c:pt>
                      <c:pt idx="40">
                        <c:v>2000</c:v>
                      </c:pt>
                      <c:pt idx="41">
                        <c:v>2020</c:v>
                      </c:pt>
                      <c:pt idx="42">
                        <c:v>2040</c:v>
                      </c:pt>
                      <c:pt idx="43">
                        <c:v>2060</c:v>
                      </c:pt>
                      <c:pt idx="44">
                        <c:v>2080</c:v>
                      </c:pt>
                      <c:pt idx="45">
                        <c:v>2100</c:v>
                      </c:pt>
                      <c:pt idx="46">
                        <c:v>2120</c:v>
                      </c:pt>
                      <c:pt idx="47">
                        <c:v>2140</c:v>
                      </c:pt>
                      <c:pt idx="48">
                        <c:v>2160</c:v>
                      </c:pt>
                      <c:pt idx="49">
                        <c:v>2180</c:v>
                      </c:pt>
                      <c:pt idx="50">
                        <c:v>2200</c:v>
                      </c:pt>
                      <c:pt idx="51">
                        <c:v>2220</c:v>
                      </c:pt>
                      <c:pt idx="52">
                        <c:v>2240</c:v>
                      </c:pt>
                      <c:pt idx="53">
                        <c:v>2260</c:v>
                      </c:pt>
                      <c:pt idx="54">
                        <c:v>2280</c:v>
                      </c:pt>
                      <c:pt idx="55">
                        <c:v>2300</c:v>
                      </c:pt>
                      <c:pt idx="56">
                        <c:v>2320</c:v>
                      </c:pt>
                      <c:pt idx="57">
                        <c:v>2340</c:v>
                      </c:pt>
                      <c:pt idx="58">
                        <c:v>2360</c:v>
                      </c:pt>
                      <c:pt idx="59">
                        <c:v>2380</c:v>
                      </c:pt>
                      <c:pt idx="60">
                        <c:v>2400</c:v>
                      </c:pt>
                      <c:pt idx="61">
                        <c:v>2420</c:v>
                      </c:pt>
                      <c:pt idx="62">
                        <c:v>2440</c:v>
                      </c:pt>
                      <c:pt idx="63">
                        <c:v>2460</c:v>
                      </c:pt>
                      <c:pt idx="64">
                        <c:v>2480</c:v>
                      </c:pt>
                      <c:pt idx="65">
                        <c:v>2500</c:v>
                      </c:pt>
                      <c:pt idx="66">
                        <c:v>2520</c:v>
                      </c:pt>
                      <c:pt idx="67">
                        <c:v>2540</c:v>
                      </c:pt>
                      <c:pt idx="68">
                        <c:v>2560</c:v>
                      </c:pt>
                      <c:pt idx="69">
                        <c:v>2580</c:v>
                      </c:pt>
                      <c:pt idx="70">
                        <c:v>2600</c:v>
                      </c:pt>
                      <c:pt idx="71">
                        <c:v>2620</c:v>
                      </c:pt>
                      <c:pt idx="72">
                        <c:v>2640</c:v>
                      </c:pt>
                      <c:pt idx="73">
                        <c:v>2660</c:v>
                      </c:pt>
                      <c:pt idx="74">
                        <c:v>2680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2E-4684-A7CC-C0E40145EF1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'Gamma variation -  Stock Pr'!$B$10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'Gamma variation -  Stock Pr'!$A$10:$A$85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1200</c:v>
                      </c:pt>
                      <c:pt idx="2">
                        <c:v>1220</c:v>
                      </c:pt>
                      <c:pt idx="3">
                        <c:v>1240</c:v>
                      </c:pt>
                      <c:pt idx="4">
                        <c:v>1260</c:v>
                      </c:pt>
                      <c:pt idx="5">
                        <c:v>1280</c:v>
                      </c:pt>
                      <c:pt idx="6">
                        <c:v>1300</c:v>
                      </c:pt>
                      <c:pt idx="7">
                        <c:v>1320</c:v>
                      </c:pt>
                      <c:pt idx="8">
                        <c:v>1340</c:v>
                      </c:pt>
                      <c:pt idx="9">
                        <c:v>1360</c:v>
                      </c:pt>
                      <c:pt idx="10">
                        <c:v>1380</c:v>
                      </c:pt>
                      <c:pt idx="11">
                        <c:v>1400</c:v>
                      </c:pt>
                      <c:pt idx="12">
                        <c:v>1420</c:v>
                      </c:pt>
                      <c:pt idx="13">
                        <c:v>1440</c:v>
                      </c:pt>
                      <c:pt idx="14">
                        <c:v>1460</c:v>
                      </c:pt>
                      <c:pt idx="15">
                        <c:v>1480</c:v>
                      </c:pt>
                      <c:pt idx="16">
                        <c:v>1500</c:v>
                      </c:pt>
                      <c:pt idx="17">
                        <c:v>1520</c:v>
                      </c:pt>
                      <c:pt idx="18">
                        <c:v>1540</c:v>
                      </c:pt>
                      <c:pt idx="19">
                        <c:v>1560</c:v>
                      </c:pt>
                      <c:pt idx="20">
                        <c:v>1580</c:v>
                      </c:pt>
                      <c:pt idx="21">
                        <c:v>1600</c:v>
                      </c:pt>
                      <c:pt idx="22">
                        <c:v>1620</c:v>
                      </c:pt>
                      <c:pt idx="23">
                        <c:v>1640</c:v>
                      </c:pt>
                      <c:pt idx="24">
                        <c:v>1660</c:v>
                      </c:pt>
                      <c:pt idx="25">
                        <c:v>1680</c:v>
                      </c:pt>
                      <c:pt idx="26">
                        <c:v>1700</c:v>
                      </c:pt>
                      <c:pt idx="27">
                        <c:v>1720</c:v>
                      </c:pt>
                      <c:pt idx="28">
                        <c:v>1740</c:v>
                      </c:pt>
                      <c:pt idx="29">
                        <c:v>1760</c:v>
                      </c:pt>
                      <c:pt idx="30">
                        <c:v>1780</c:v>
                      </c:pt>
                      <c:pt idx="31">
                        <c:v>1800</c:v>
                      </c:pt>
                      <c:pt idx="32">
                        <c:v>1820</c:v>
                      </c:pt>
                      <c:pt idx="33">
                        <c:v>1840</c:v>
                      </c:pt>
                      <c:pt idx="34">
                        <c:v>1860</c:v>
                      </c:pt>
                      <c:pt idx="35">
                        <c:v>1880</c:v>
                      </c:pt>
                      <c:pt idx="36">
                        <c:v>1900</c:v>
                      </c:pt>
                      <c:pt idx="37">
                        <c:v>1920</c:v>
                      </c:pt>
                      <c:pt idx="38">
                        <c:v>1940</c:v>
                      </c:pt>
                      <c:pt idx="39">
                        <c:v>1960</c:v>
                      </c:pt>
                      <c:pt idx="40">
                        <c:v>1980</c:v>
                      </c:pt>
                      <c:pt idx="41">
                        <c:v>2000</c:v>
                      </c:pt>
                      <c:pt idx="42">
                        <c:v>2020</c:v>
                      </c:pt>
                      <c:pt idx="43">
                        <c:v>2040</c:v>
                      </c:pt>
                      <c:pt idx="44">
                        <c:v>2060</c:v>
                      </c:pt>
                      <c:pt idx="45">
                        <c:v>2080</c:v>
                      </c:pt>
                      <c:pt idx="46">
                        <c:v>2100</c:v>
                      </c:pt>
                      <c:pt idx="47">
                        <c:v>2120</c:v>
                      </c:pt>
                      <c:pt idx="48">
                        <c:v>2140</c:v>
                      </c:pt>
                      <c:pt idx="49">
                        <c:v>2160</c:v>
                      </c:pt>
                      <c:pt idx="50">
                        <c:v>2180</c:v>
                      </c:pt>
                      <c:pt idx="51">
                        <c:v>2200</c:v>
                      </c:pt>
                      <c:pt idx="52">
                        <c:v>2220</c:v>
                      </c:pt>
                      <c:pt idx="53">
                        <c:v>2240</c:v>
                      </c:pt>
                      <c:pt idx="54">
                        <c:v>2260</c:v>
                      </c:pt>
                      <c:pt idx="55">
                        <c:v>2280</c:v>
                      </c:pt>
                      <c:pt idx="56">
                        <c:v>2300</c:v>
                      </c:pt>
                      <c:pt idx="57">
                        <c:v>2320</c:v>
                      </c:pt>
                      <c:pt idx="58">
                        <c:v>2340</c:v>
                      </c:pt>
                      <c:pt idx="59">
                        <c:v>2360</c:v>
                      </c:pt>
                      <c:pt idx="60">
                        <c:v>2380</c:v>
                      </c:pt>
                      <c:pt idx="61">
                        <c:v>2400</c:v>
                      </c:pt>
                      <c:pt idx="62">
                        <c:v>2420</c:v>
                      </c:pt>
                      <c:pt idx="63">
                        <c:v>2440</c:v>
                      </c:pt>
                      <c:pt idx="64">
                        <c:v>2460</c:v>
                      </c:pt>
                      <c:pt idx="65">
                        <c:v>2480</c:v>
                      </c:pt>
                      <c:pt idx="66">
                        <c:v>2500</c:v>
                      </c:pt>
                      <c:pt idx="67">
                        <c:v>2520</c:v>
                      </c:pt>
                      <c:pt idx="68">
                        <c:v>2540</c:v>
                      </c:pt>
                      <c:pt idx="69">
                        <c:v>2560</c:v>
                      </c:pt>
                      <c:pt idx="70">
                        <c:v>2580</c:v>
                      </c:pt>
                      <c:pt idx="71">
                        <c:v>2600</c:v>
                      </c:pt>
                      <c:pt idx="72">
                        <c:v>2620</c:v>
                      </c:pt>
                      <c:pt idx="73">
                        <c:v>2640</c:v>
                      </c:pt>
                      <c:pt idx="74">
                        <c:v>2660</c:v>
                      </c:pt>
                      <c:pt idx="75">
                        <c:v>2680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'Gamma variation -  Stock Pr'!$B$11:$B$85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-2.9907345454928964</c:v>
                      </c:pt>
                      <c:pt idx="1">
                        <c:v>-2.8997437329373192</c:v>
                      </c:pt>
                      <c:pt idx="2">
                        <c:v>-2.8102325115277655</c:v>
                      </c:pt>
                      <c:pt idx="3">
                        <c:v>-2.7221535312673408</c:v>
                      </c:pt>
                      <c:pt idx="4">
                        <c:v>-2.6354616793563586</c:v>
                      </c:pt>
                      <c:pt idx="5">
                        <c:v>-2.5501139414370706</c:v>
                      </c:pt>
                      <c:pt idx="6">
                        <c:v>-2.4660692734316974</c:v>
                      </c:pt>
                      <c:pt idx="7">
                        <c:v>-2.3832884830178318</c:v>
                      </c:pt>
                      <c:pt idx="8">
                        <c:v>-2.3017341198844394</c:v>
                      </c:pt>
                      <c:pt idx="9">
                        <c:v>-2.2213703739992563</c:v>
                      </c:pt>
                      <c:pt idx="10">
                        <c:v>-2.1421629811958645</c:v>
                      </c:pt>
                      <c:pt idx="11">
                        <c:v>-2.0640791354574266</c:v>
                      </c:pt>
                      <c:pt idx="12">
                        <c:v>-1.9870874073350377</c:v>
                      </c:pt>
                      <c:pt idx="13">
                        <c:v>-1.9111576679929514</c:v>
                      </c:pt>
                      <c:pt idx="14">
                        <c:v>-1.8362610184213048</c:v>
                      </c:pt>
                      <c:pt idx="15">
                        <c:v>-1.7623697234000983</c:v>
                      </c:pt>
                      <c:pt idx="16">
                        <c:v>-1.6894571498368232</c:v>
                      </c:pt>
                      <c:pt idx="17">
                        <c:v>-1.6174977091346647</c:v>
                      </c:pt>
                      <c:pt idx="18">
                        <c:v>-1.5464668032792106</c:v>
                      </c:pt>
                      <c:pt idx="19">
                        <c:v>-1.476340774359407</c:v>
                      </c:pt>
                      <c:pt idx="20">
                        <c:v>-1.4070968572635607</c:v>
                      </c:pt>
                      <c:pt idx="21">
                        <c:v>-1.3387131353137156</c:v>
                      </c:pt>
                      <c:pt idx="22">
                        <c:v>-1.2711684986220504</c:v>
                      </c:pt>
                      <c:pt idx="23">
                        <c:v>-1.204442604971329</c:v>
                      </c:pt>
                      <c:pt idx="24">
                        <c:v>-1.1385158430380051</c:v>
                      </c:pt>
                      <c:pt idx="25">
                        <c:v>-1.0733692977916414</c:v>
                      </c:pt>
                      <c:pt idx="26">
                        <c:v>-1.0089847179178884</c:v>
                      </c:pt>
                      <c:pt idx="27">
                        <c:v>-0.94534448512465918</c:v>
                      </c:pt>
                      <c:pt idx="28">
                        <c:v>-0.88243158520236087</c:v>
                      </c:pt>
                      <c:pt idx="29">
                        <c:v>-0.82022958071924157</c:v>
                      </c:pt>
                      <c:pt idx="30">
                        <c:v>-0.75872258524223934</c:v>
                      </c:pt>
                      <c:pt idx="31">
                        <c:v>-0.69789523898217842</c:v>
                      </c:pt>
                      <c:pt idx="32">
                        <c:v>-0.63773268576991948</c:v>
                      </c:pt>
                      <c:pt idx="33">
                        <c:v>-0.57822055127710781</c:v>
                      </c:pt>
                      <c:pt idx="34">
                        <c:v>-0.51934492240165853</c:v>
                      </c:pt>
                      <c:pt idx="35">
                        <c:v>-0.46109232774402464</c:v>
                      </c:pt>
                      <c:pt idx="36">
                        <c:v>-0.40344971910570088</c:v>
                      </c:pt>
                      <c:pt idx="37">
                        <c:v>-0.34640445394641134</c:v>
                      </c:pt>
                      <c:pt idx="38">
                        <c:v>-0.28994427874097289</c:v>
                      </c:pt>
                      <c:pt idx="39">
                        <c:v>-0.2340573131810392</c:v>
                      </c:pt>
                      <c:pt idx="40">
                        <c:v>-0.17873203517076264</c:v>
                      </c:pt>
                      <c:pt idx="41">
                        <c:v>-0.12395726656897785</c:v>
                      </c:pt>
                      <c:pt idx="42">
                        <c:v>-6.9722159633781977E-2</c:v>
                      </c:pt>
                      <c:pt idx="43">
                        <c:v>-1.6016184128380941E-2</c:v>
                      </c:pt>
                      <c:pt idx="44">
                        <c:v>3.7170884950125216E-2</c:v>
                      </c:pt>
                      <c:pt idx="45">
                        <c:v>8.9848979054793207E-2</c:v>
                      </c:pt>
                      <c:pt idx="46">
                        <c:v>0.14202774721910957</c:v>
                      </c:pt>
                      <c:pt idx="47">
                        <c:v>0.19371656666469819</c:v>
                      </c:pt>
                      <c:pt idx="48">
                        <c:v>0.24492455291562099</c:v>
                      </c:pt>
                      <c:pt idx="49">
                        <c:v>0.29566056944656111</c:v>
                      </c:pt>
                      <c:pt idx="50">
                        <c:v>0.34593323689043687</c:v>
                      </c:pt>
                      <c:pt idx="51">
                        <c:v>0.39575094182935255</c:v>
                      </c:pt>
                      <c:pt idx="52">
                        <c:v>0.44512184519133102</c:v>
                      </c:pt>
                      <c:pt idx="53">
                        <c:v>0.49405389027383828</c:v>
                      </c:pt>
                      <c:pt idx="54">
                        <c:v>0.54255481041383513</c:v>
                      </c:pt>
                      <c:pt idx="55">
                        <c:v>0.59063213632287892</c:v>
                      </c:pt>
                      <c:pt idx="56">
                        <c:v>0.63829320310467652</c:v>
                      </c:pt>
                      <c:pt idx="57">
                        <c:v>0.68554515697144669</c:v>
                      </c:pt>
                      <c:pt idx="58">
                        <c:v>0.73239496167446039</c:v>
                      </c:pt>
                      <c:pt idx="59">
                        <c:v>0.77884940466325014</c:v>
                      </c:pt>
                      <c:pt idx="60">
                        <c:v>0.82491510298709725</c:v>
                      </c:pt>
                      <c:pt idx="61">
                        <c:v>0.87059850895163715</c:v>
                      </c:pt>
                      <c:pt idx="62">
                        <c:v>0.91590591554267398</c:v>
                      </c:pt>
                      <c:pt idx="63">
                        <c:v>0.96084346162860657</c:v>
                      </c:pt>
                      <c:pt idx="64">
                        <c:v>1.0054171369522282</c:v>
                      </c:pt>
                      <c:pt idx="65">
                        <c:v>1.0496327869220357</c:v>
                      </c:pt>
                      <c:pt idx="66">
                        <c:v>1.0934961172126527</c:v>
                      </c:pt>
                      <c:pt idx="67">
                        <c:v>1.1370126981834088</c:v>
                      </c:pt>
                      <c:pt idx="68">
                        <c:v>1.1801879691236352</c:v>
                      </c:pt>
                      <c:pt idx="69">
                        <c:v>1.2230272423327699</c:v>
                      </c:pt>
                      <c:pt idx="70">
                        <c:v>1.2655357070429232</c:v>
                      </c:pt>
                      <c:pt idx="71">
                        <c:v>1.3077184331911531</c:v>
                      </c:pt>
                      <c:pt idx="72">
                        <c:v>1.3495803750482966</c:v>
                      </c:pt>
                      <c:pt idx="73">
                        <c:v>1.3911263747108671</c:v>
                      </c:pt>
                      <c:pt idx="74">
                        <c:v>1.432361165462162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2E-4684-A7CC-C0E40145EF1E}"/>
                  </c:ext>
                </c:extLst>
              </c15:ser>
            </c15:filteredLineSeries>
          </c:ext>
        </c:extLst>
      </c:lineChart>
      <c:catAx>
        <c:axId val="477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8304"/>
        <c:crosses val="autoZero"/>
        <c:auto val="1"/>
        <c:lblAlgn val="ctr"/>
        <c:lblOffset val="100"/>
        <c:noMultiLvlLbl val="0"/>
      </c:catAx>
      <c:valAx>
        <c:axId val="477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 Option</a:t>
            </a:r>
            <a:r>
              <a:rPr lang="en-US" baseline="0"/>
              <a:t> - Gamma vs Stock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'Gamma variation -  Stock Pr'!$G$10</c:f>
              <c:strCache>
                <c:ptCount val="1"/>
                <c:pt idx="0">
                  <c:v>Gamma= N'(d1)/(So*sigma*sqrt(t))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'Gamma variation -  Stock Pr'!$A$10:$A$85</c:f>
              <c:strCache>
                <c:ptCount val="76"/>
                <c:pt idx="0">
                  <c:v>Spot Price</c:v>
                </c:pt>
                <c:pt idx="1">
                  <c:v>1200</c:v>
                </c:pt>
                <c:pt idx="2">
                  <c:v>1220</c:v>
                </c:pt>
                <c:pt idx="3">
                  <c:v>1240</c:v>
                </c:pt>
                <c:pt idx="4">
                  <c:v>1260</c:v>
                </c:pt>
                <c:pt idx="5">
                  <c:v>1280</c:v>
                </c:pt>
                <c:pt idx="6">
                  <c:v>1300</c:v>
                </c:pt>
                <c:pt idx="7">
                  <c:v>1320</c:v>
                </c:pt>
                <c:pt idx="8">
                  <c:v>1340</c:v>
                </c:pt>
                <c:pt idx="9">
                  <c:v>1360</c:v>
                </c:pt>
                <c:pt idx="10">
                  <c:v>1380</c:v>
                </c:pt>
                <c:pt idx="11">
                  <c:v>1400</c:v>
                </c:pt>
                <c:pt idx="12">
                  <c:v>1420</c:v>
                </c:pt>
                <c:pt idx="13">
                  <c:v>1440</c:v>
                </c:pt>
                <c:pt idx="14">
                  <c:v>1460</c:v>
                </c:pt>
                <c:pt idx="15">
                  <c:v>1480</c:v>
                </c:pt>
                <c:pt idx="16">
                  <c:v>1500</c:v>
                </c:pt>
                <c:pt idx="17">
                  <c:v>1520</c:v>
                </c:pt>
                <c:pt idx="18">
                  <c:v>1540</c:v>
                </c:pt>
                <c:pt idx="19">
                  <c:v>1560</c:v>
                </c:pt>
                <c:pt idx="20">
                  <c:v>1580</c:v>
                </c:pt>
                <c:pt idx="21">
                  <c:v>1600</c:v>
                </c:pt>
                <c:pt idx="22">
                  <c:v>1620</c:v>
                </c:pt>
                <c:pt idx="23">
                  <c:v>1640</c:v>
                </c:pt>
                <c:pt idx="24">
                  <c:v>1660</c:v>
                </c:pt>
                <c:pt idx="25">
                  <c:v>1680</c:v>
                </c:pt>
                <c:pt idx="26">
                  <c:v>1700</c:v>
                </c:pt>
                <c:pt idx="27">
                  <c:v>1720</c:v>
                </c:pt>
                <c:pt idx="28">
                  <c:v>1740</c:v>
                </c:pt>
                <c:pt idx="29">
                  <c:v>1760</c:v>
                </c:pt>
                <c:pt idx="30">
                  <c:v>1780</c:v>
                </c:pt>
                <c:pt idx="31">
                  <c:v>1800</c:v>
                </c:pt>
                <c:pt idx="32">
                  <c:v>1820</c:v>
                </c:pt>
                <c:pt idx="33">
                  <c:v>1840</c:v>
                </c:pt>
                <c:pt idx="34">
                  <c:v>1860</c:v>
                </c:pt>
                <c:pt idx="35">
                  <c:v>1880</c:v>
                </c:pt>
                <c:pt idx="36">
                  <c:v>1900</c:v>
                </c:pt>
                <c:pt idx="37">
                  <c:v>1920</c:v>
                </c:pt>
                <c:pt idx="38">
                  <c:v>1940</c:v>
                </c:pt>
                <c:pt idx="39">
                  <c:v>1960</c:v>
                </c:pt>
                <c:pt idx="40">
                  <c:v>1980</c:v>
                </c:pt>
                <c:pt idx="41">
                  <c:v>2000</c:v>
                </c:pt>
                <c:pt idx="42">
                  <c:v>2020</c:v>
                </c:pt>
                <c:pt idx="43">
                  <c:v>2040</c:v>
                </c:pt>
                <c:pt idx="44">
                  <c:v>2060</c:v>
                </c:pt>
                <c:pt idx="45">
                  <c:v>2080</c:v>
                </c:pt>
                <c:pt idx="46">
                  <c:v>2100</c:v>
                </c:pt>
                <c:pt idx="47">
                  <c:v>2120</c:v>
                </c:pt>
                <c:pt idx="48">
                  <c:v>2140</c:v>
                </c:pt>
                <c:pt idx="49">
                  <c:v>2160</c:v>
                </c:pt>
                <c:pt idx="50">
                  <c:v>2180</c:v>
                </c:pt>
                <c:pt idx="51">
                  <c:v>2200</c:v>
                </c:pt>
                <c:pt idx="52">
                  <c:v>2220</c:v>
                </c:pt>
                <c:pt idx="53">
                  <c:v>2240</c:v>
                </c:pt>
                <c:pt idx="54">
                  <c:v>2260</c:v>
                </c:pt>
                <c:pt idx="55">
                  <c:v>2280</c:v>
                </c:pt>
                <c:pt idx="56">
                  <c:v>2300</c:v>
                </c:pt>
                <c:pt idx="57">
                  <c:v>2320</c:v>
                </c:pt>
                <c:pt idx="58">
                  <c:v>2340</c:v>
                </c:pt>
                <c:pt idx="59">
                  <c:v>2360</c:v>
                </c:pt>
                <c:pt idx="60">
                  <c:v>2380</c:v>
                </c:pt>
                <c:pt idx="61">
                  <c:v>2400</c:v>
                </c:pt>
                <c:pt idx="62">
                  <c:v>2420</c:v>
                </c:pt>
                <c:pt idx="63">
                  <c:v>2440</c:v>
                </c:pt>
                <c:pt idx="64">
                  <c:v>2460</c:v>
                </c:pt>
                <c:pt idx="65">
                  <c:v>2480</c:v>
                </c:pt>
                <c:pt idx="66">
                  <c:v>2500</c:v>
                </c:pt>
                <c:pt idx="67">
                  <c:v>2520</c:v>
                </c:pt>
                <c:pt idx="68">
                  <c:v>2540</c:v>
                </c:pt>
                <c:pt idx="69">
                  <c:v>2560</c:v>
                </c:pt>
                <c:pt idx="70">
                  <c:v>2580</c:v>
                </c:pt>
                <c:pt idx="71">
                  <c:v>2600</c:v>
                </c:pt>
                <c:pt idx="72">
                  <c:v>2620</c:v>
                </c:pt>
                <c:pt idx="73">
                  <c:v>2640</c:v>
                </c:pt>
                <c:pt idx="74">
                  <c:v>2660</c:v>
                </c:pt>
                <c:pt idx="75">
                  <c:v>2680</c:v>
                </c:pt>
              </c:strCache>
            </c:strRef>
          </c:cat>
          <c:val>
            <c:numRef>
              <c:f>'Gamma variation -  Stock Pr'!$G$11:$G$85</c:f>
              <c:numCache>
                <c:formatCode>General</c:formatCode>
                <c:ptCount val="75"/>
                <c:pt idx="0">
                  <c:v>7.4437068404972285E-4</c:v>
                </c:pt>
                <c:pt idx="1">
                  <c:v>8.2379249113149144E-4</c:v>
                </c:pt>
                <c:pt idx="2">
                  <c:v>9.0286333144536514E-4</c:v>
                </c:pt>
                <c:pt idx="3">
                  <c:v>9.8037605980972969E-4</c:v>
                </c:pt>
                <c:pt idx="4">
                  <c:v>1.0551397776134414E-3</c:v>
                </c:pt>
                <c:pt idx="5">
                  <c:v>1.1260145907107746E-3</c:v>
                </c:pt>
                <c:pt idx="6">
                  <c:v>1.1919431628999242E-3</c:v>
                </c:pt>
                <c:pt idx="7">
                  <c:v>1.2519779164272213E-3</c:v>
                </c:pt>
                <c:pt idx="8">
                  <c:v>1.3053030485110835E-3</c:v>
                </c:pt>
                <c:pt idx="9">
                  <c:v>1.351250861259661E-3</c:v>
                </c:pt>
                <c:pt idx="10">
                  <c:v>1.3893122196833012E-3</c:v>
                </c:pt>
                <c:pt idx="11">
                  <c:v>1.4191412410702665E-3</c:v>
                </c:pt>
                <c:pt idx="12">
                  <c:v>1.440554565846088E-3</c:v>
                </c:pt>
                <c:pt idx="13">
                  <c:v>1.4535257570524398E-3</c:v>
                </c:pt>
                <c:pt idx="14">
                  <c:v>1.4581755191619646E-3</c:v>
                </c:pt>
                <c:pt idx="15">
                  <c:v>1.454758517419633E-3</c:v>
                </c:pt>
                <c:pt idx="16">
                  <c:v>1.4436476197589767E-3</c:v>
                </c:pt>
                <c:pt idx="17">
                  <c:v>1.4253163803958915E-3</c:v>
                </c:pt>
                <c:pt idx="18">
                  <c:v>1.4003205447624808E-3</c:v>
                </c:pt>
                <c:pt idx="19">
                  <c:v>1.3692792875565779E-3</c:v>
                </c:pt>
                <c:pt idx="20">
                  <c:v>1.3328568074919092E-3</c:v>
                </c:pt>
                <c:pt idx="21">
                  <c:v>1.2917448015652188E-3</c:v>
                </c:pt>
                <c:pt idx="22">
                  <c:v>1.2466462352467421E-3</c:v>
                </c:pt>
                <c:pt idx="23">
                  <c:v>1.1982607188563837E-3</c:v>
                </c:pt>
                <c:pt idx="24">
                  <c:v>1.1472716992655663E-3</c:v>
                </c:pt>
                <c:pt idx="25">
                  <c:v>1.0943355835439164E-3</c:v>
                </c:pt>
                <c:pt idx="26">
                  <c:v>1.0400728297072542E-3</c:v>
                </c:pt>
                <c:pt idx="27">
                  <c:v>9.8506097075849145E-4</c:v>
                </c:pt>
                <c:pt idx="28">
                  <c:v>9.2982948231043504E-4</c:v>
                </c:pt>
                <c:pt idx="29">
                  <c:v>8.7485636108729464E-4</c:v>
                </c:pt>
                <c:pt idx="30">
                  <c:v>8.2056625081381102E-4</c:v>
                </c:pt>
                <c:pt idx="31">
                  <c:v>7.6732993231286967E-4</c:v>
                </c:pt>
                <c:pt idx="32">
                  <c:v>7.1546498468142805E-4</c:v>
                </c:pt>
                <c:pt idx="33">
                  <c:v>6.6523742270165498E-4</c:v>
                </c:pt>
                <c:pt idx="34">
                  <c:v>6.168641206343267E-4</c:v>
                </c:pt>
                <c:pt idx="35">
                  <c:v>5.7051584274230808E-4</c:v>
                </c:pt>
                <c:pt idx="36">
                  <c:v>5.2632071491178314E-4</c:v>
                </c:pt>
                <c:pt idx="37">
                  <c:v>4.843679883261885E-4</c:v>
                </c:pt>
                <c:pt idx="38">
                  <c:v>4.4471196421454895E-4</c:v>
                </c:pt>
                <c:pt idx="39">
                  <c:v>4.0737596732765116E-4</c:v>
                </c:pt>
                <c:pt idx="40">
                  <c:v>3.7235627425084866E-4</c:v>
                </c:pt>
                <c:pt idx="41">
                  <c:v>3.396259203648261E-4</c:v>
                </c:pt>
                <c:pt idx="42">
                  <c:v>3.0913832578996915E-4</c:v>
                </c:pt>
                <c:pt idx="43">
                  <c:v>2.8083069570470059E-4</c:v>
                </c:pt>
                <c:pt idx="44">
                  <c:v>2.5462716383678041E-4</c:v>
                </c:pt>
                <c:pt idx="45">
                  <c:v>2.3044165960848612E-4</c:v>
                </c:pt>
                <c:pt idx="46">
                  <c:v>2.0818048936792398E-4</c:v>
                </c:pt>
                <c:pt idx="47">
                  <c:v>1.8774463041520292E-4</c:v>
                </c:pt>
                <c:pt idx="48">
                  <c:v>1.6903174323330732E-4</c:v>
                </c:pt>
                <c:pt idx="49">
                  <c:v>1.5193791258878055E-4</c:v>
                </c:pt>
                <c:pt idx="50">
                  <c:v>1.3635913212490727E-4</c:v>
                </c:pt>
                <c:pt idx="51">
                  <c:v>1.2219254988701513E-4</c:v>
                </c:pt>
                <c:pt idx="52">
                  <c:v>1.0933749405432459E-4</c:v>
                </c:pt>
                <c:pt idx="53">
                  <c:v>9.7696299159609839E-5</c:v>
                </c:pt>
                <c:pt idx="54">
                  <c:v>8.7174953402310512E-5</c:v>
                </c:pt>
                <c:pt idx="55">
                  <c:v>7.7683587436731428E-5</c:v>
                </c:pt>
                <c:pt idx="56">
                  <c:v>6.9136824365345135E-5</c:v>
                </c:pt>
                <c:pt idx="57">
                  <c:v>6.1454009694646139E-5</c:v>
                </c:pt>
                <c:pt idx="58">
                  <c:v>5.4559338809857412E-5</c:v>
                </c:pt>
                <c:pt idx="59">
                  <c:v>4.8381898173526767E-5</c:v>
                </c:pt>
                <c:pt idx="60">
                  <c:v>4.2855635017004267E-5</c:v>
                </c:pt>
                <c:pt idx="61">
                  <c:v>3.791926882619053E-5</c:v>
                </c:pt>
                <c:pt idx="62">
                  <c:v>3.35161564660773E-5</c:v>
                </c:pt>
                <c:pt idx="63">
                  <c:v>2.9594121375137854E-5</c:v>
                </c:pt>
                <c:pt idx="64">
                  <c:v>2.6105255914788454E-5</c:v>
                </c:pt>
                <c:pt idx="65">
                  <c:v>2.3005704698073469E-5</c:v>
                </c:pt>
                <c:pt idx="66">
                  <c:v>2.0255435556514614E-5</c:v>
                </c:pt>
                <c:pt idx="67">
                  <c:v>1.7818003740929795E-5</c:v>
                </c:pt>
                <c:pt idx="68">
                  <c:v>1.5660313993203345E-5</c:v>
                </c:pt>
                <c:pt idx="69">
                  <c:v>1.3752384270632363E-5</c:v>
                </c:pt>
                <c:pt idx="70">
                  <c:v>1.2067114149372258E-5</c:v>
                </c:pt>
                <c:pt idx="71">
                  <c:v>1.0580060273721639E-5</c:v>
                </c:pt>
                <c:pt idx="72">
                  <c:v>9.2692206473941297E-6</c:v>
                </c:pt>
                <c:pt idx="73">
                  <c:v>8.1148290746352679E-6</c:v>
                </c:pt>
                <c:pt idx="74">
                  <c:v>7.0991606457697048E-6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8-483E-940B-D4A0D2B2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49584"/>
        <c:axId val="47704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'Gamma variation -  Stock Pr'!$A$10</c15:sqref>
                        </c15:formulaRef>
                      </c:ext>
                    </c:extLst>
                    <c:strCache>
                      <c:ptCount val="1"/>
                      <c:pt idx="0">
                        <c:v>Spot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'Gamma variation -  Stock Pr'!$A$10:$A$85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1200</c:v>
                      </c:pt>
                      <c:pt idx="2">
                        <c:v>1220</c:v>
                      </c:pt>
                      <c:pt idx="3">
                        <c:v>1240</c:v>
                      </c:pt>
                      <c:pt idx="4">
                        <c:v>1260</c:v>
                      </c:pt>
                      <c:pt idx="5">
                        <c:v>1280</c:v>
                      </c:pt>
                      <c:pt idx="6">
                        <c:v>1300</c:v>
                      </c:pt>
                      <c:pt idx="7">
                        <c:v>1320</c:v>
                      </c:pt>
                      <c:pt idx="8">
                        <c:v>1340</c:v>
                      </c:pt>
                      <c:pt idx="9">
                        <c:v>1360</c:v>
                      </c:pt>
                      <c:pt idx="10">
                        <c:v>1380</c:v>
                      </c:pt>
                      <c:pt idx="11">
                        <c:v>1400</c:v>
                      </c:pt>
                      <c:pt idx="12">
                        <c:v>1420</c:v>
                      </c:pt>
                      <c:pt idx="13">
                        <c:v>1440</c:v>
                      </c:pt>
                      <c:pt idx="14">
                        <c:v>1460</c:v>
                      </c:pt>
                      <c:pt idx="15">
                        <c:v>1480</c:v>
                      </c:pt>
                      <c:pt idx="16">
                        <c:v>1500</c:v>
                      </c:pt>
                      <c:pt idx="17">
                        <c:v>1520</c:v>
                      </c:pt>
                      <c:pt idx="18">
                        <c:v>1540</c:v>
                      </c:pt>
                      <c:pt idx="19">
                        <c:v>1560</c:v>
                      </c:pt>
                      <c:pt idx="20">
                        <c:v>1580</c:v>
                      </c:pt>
                      <c:pt idx="21">
                        <c:v>1600</c:v>
                      </c:pt>
                      <c:pt idx="22">
                        <c:v>1620</c:v>
                      </c:pt>
                      <c:pt idx="23">
                        <c:v>1640</c:v>
                      </c:pt>
                      <c:pt idx="24">
                        <c:v>1660</c:v>
                      </c:pt>
                      <c:pt idx="25">
                        <c:v>1680</c:v>
                      </c:pt>
                      <c:pt idx="26">
                        <c:v>1700</c:v>
                      </c:pt>
                      <c:pt idx="27">
                        <c:v>1720</c:v>
                      </c:pt>
                      <c:pt idx="28">
                        <c:v>1740</c:v>
                      </c:pt>
                      <c:pt idx="29">
                        <c:v>1760</c:v>
                      </c:pt>
                      <c:pt idx="30">
                        <c:v>1780</c:v>
                      </c:pt>
                      <c:pt idx="31">
                        <c:v>1800</c:v>
                      </c:pt>
                      <c:pt idx="32">
                        <c:v>1820</c:v>
                      </c:pt>
                      <c:pt idx="33">
                        <c:v>1840</c:v>
                      </c:pt>
                      <c:pt idx="34">
                        <c:v>1860</c:v>
                      </c:pt>
                      <c:pt idx="35">
                        <c:v>1880</c:v>
                      </c:pt>
                      <c:pt idx="36">
                        <c:v>1900</c:v>
                      </c:pt>
                      <c:pt idx="37">
                        <c:v>1920</c:v>
                      </c:pt>
                      <c:pt idx="38">
                        <c:v>1940</c:v>
                      </c:pt>
                      <c:pt idx="39">
                        <c:v>1960</c:v>
                      </c:pt>
                      <c:pt idx="40">
                        <c:v>1980</c:v>
                      </c:pt>
                      <c:pt idx="41">
                        <c:v>2000</c:v>
                      </c:pt>
                      <c:pt idx="42">
                        <c:v>2020</c:v>
                      </c:pt>
                      <c:pt idx="43">
                        <c:v>2040</c:v>
                      </c:pt>
                      <c:pt idx="44">
                        <c:v>2060</c:v>
                      </c:pt>
                      <c:pt idx="45">
                        <c:v>2080</c:v>
                      </c:pt>
                      <c:pt idx="46">
                        <c:v>2100</c:v>
                      </c:pt>
                      <c:pt idx="47">
                        <c:v>2120</c:v>
                      </c:pt>
                      <c:pt idx="48">
                        <c:v>2140</c:v>
                      </c:pt>
                      <c:pt idx="49">
                        <c:v>2160</c:v>
                      </c:pt>
                      <c:pt idx="50">
                        <c:v>2180</c:v>
                      </c:pt>
                      <c:pt idx="51">
                        <c:v>2200</c:v>
                      </c:pt>
                      <c:pt idx="52">
                        <c:v>2220</c:v>
                      </c:pt>
                      <c:pt idx="53">
                        <c:v>2240</c:v>
                      </c:pt>
                      <c:pt idx="54">
                        <c:v>2260</c:v>
                      </c:pt>
                      <c:pt idx="55">
                        <c:v>2280</c:v>
                      </c:pt>
                      <c:pt idx="56">
                        <c:v>2300</c:v>
                      </c:pt>
                      <c:pt idx="57">
                        <c:v>2320</c:v>
                      </c:pt>
                      <c:pt idx="58">
                        <c:v>2340</c:v>
                      </c:pt>
                      <c:pt idx="59">
                        <c:v>2360</c:v>
                      </c:pt>
                      <c:pt idx="60">
                        <c:v>2380</c:v>
                      </c:pt>
                      <c:pt idx="61">
                        <c:v>2400</c:v>
                      </c:pt>
                      <c:pt idx="62">
                        <c:v>2420</c:v>
                      </c:pt>
                      <c:pt idx="63">
                        <c:v>2440</c:v>
                      </c:pt>
                      <c:pt idx="64">
                        <c:v>2460</c:v>
                      </c:pt>
                      <c:pt idx="65">
                        <c:v>2480</c:v>
                      </c:pt>
                      <c:pt idx="66">
                        <c:v>2500</c:v>
                      </c:pt>
                      <c:pt idx="67">
                        <c:v>2520</c:v>
                      </c:pt>
                      <c:pt idx="68">
                        <c:v>2540</c:v>
                      </c:pt>
                      <c:pt idx="69">
                        <c:v>2560</c:v>
                      </c:pt>
                      <c:pt idx="70">
                        <c:v>2580</c:v>
                      </c:pt>
                      <c:pt idx="71">
                        <c:v>2600</c:v>
                      </c:pt>
                      <c:pt idx="72">
                        <c:v>2620</c:v>
                      </c:pt>
                      <c:pt idx="73">
                        <c:v>2640</c:v>
                      </c:pt>
                      <c:pt idx="74">
                        <c:v>2660</c:v>
                      </c:pt>
                      <c:pt idx="75">
                        <c:v>2680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'Gamma variation -  Stock Pr'!$A$11:$A$85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1200</c:v>
                      </c:pt>
                      <c:pt idx="1">
                        <c:v>1220</c:v>
                      </c:pt>
                      <c:pt idx="2">
                        <c:v>1240</c:v>
                      </c:pt>
                      <c:pt idx="3">
                        <c:v>1260</c:v>
                      </c:pt>
                      <c:pt idx="4">
                        <c:v>1280</c:v>
                      </c:pt>
                      <c:pt idx="5">
                        <c:v>1300</c:v>
                      </c:pt>
                      <c:pt idx="6">
                        <c:v>1320</c:v>
                      </c:pt>
                      <c:pt idx="7">
                        <c:v>1340</c:v>
                      </c:pt>
                      <c:pt idx="8">
                        <c:v>1360</c:v>
                      </c:pt>
                      <c:pt idx="9">
                        <c:v>1380</c:v>
                      </c:pt>
                      <c:pt idx="10">
                        <c:v>1400</c:v>
                      </c:pt>
                      <c:pt idx="11">
                        <c:v>1420</c:v>
                      </c:pt>
                      <c:pt idx="12">
                        <c:v>1440</c:v>
                      </c:pt>
                      <c:pt idx="13">
                        <c:v>1460</c:v>
                      </c:pt>
                      <c:pt idx="14">
                        <c:v>1480</c:v>
                      </c:pt>
                      <c:pt idx="15">
                        <c:v>1500</c:v>
                      </c:pt>
                      <c:pt idx="16">
                        <c:v>1520</c:v>
                      </c:pt>
                      <c:pt idx="17">
                        <c:v>1540</c:v>
                      </c:pt>
                      <c:pt idx="18">
                        <c:v>1560</c:v>
                      </c:pt>
                      <c:pt idx="19">
                        <c:v>1580</c:v>
                      </c:pt>
                      <c:pt idx="20">
                        <c:v>1600</c:v>
                      </c:pt>
                      <c:pt idx="21">
                        <c:v>1620</c:v>
                      </c:pt>
                      <c:pt idx="22">
                        <c:v>1640</c:v>
                      </c:pt>
                      <c:pt idx="23">
                        <c:v>1660</c:v>
                      </c:pt>
                      <c:pt idx="24">
                        <c:v>1680</c:v>
                      </c:pt>
                      <c:pt idx="25">
                        <c:v>1700</c:v>
                      </c:pt>
                      <c:pt idx="26">
                        <c:v>1720</c:v>
                      </c:pt>
                      <c:pt idx="27">
                        <c:v>1740</c:v>
                      </c:pt>
                      <c:pt idx="28">
                        <c:v>1760</c:v>
                      </c:pt>
                      <c:pt idx="29">
                        <c:v>1780</c:v>
                      </c:pt>
                      <c:pt idx="30">
                        <c:v>1800</c:v>
                      </c:pt>
                      <c:pt idx="31">
                        <c:v>1820</c:v>
                      </c:pt>
                      <c:pt idx="32">
                        <c:v>1840</c:v>
                      </c:pt>
                      <c:pt idx="33">
                        <c:v>1860</c:v>
                      </c:pt>
                      <c:pt idx="34">
                        <c:v>1880</c:v>
                      </c:pt>
                      <c:pt idx="35">
                        <c:v>1900</c:v>
                      </c:pt>
                      <c:pt idx="36">
                        <c:v>1920</c:v>
                      </c:pt>
                      <c:pt idx="37">
                        <c:v>1940</c:v>
                      </c:pt>
                      <c:pt idx="38">
                        <c:v>1960</c:v>
                      </c:pt>
                      <c:pt idx="39">
                        <c:v>1980</c:v>
                      </c:pt>
                      <c:pt idx="40">
                        <c:v>2000</c:v>
                      </c:pt>
                      <c:pt idx="41">
                        <c:v>2020</c:v>
                      </c:pt>
                      <c:pt idx="42">
                        <c:v>2040</c:v>
                      </c:pt>
                      <c:pt idx="43">
                        <c:v>2060</c:v>
                      </c:pt>
                      <c:pt idx="44">
                        <c:v>2080</c:v>
                      </c:pt>
                      <c:pt idx="45">
                        <c:v>2100</c:v>
                      </c:pt>
                      <c:pt idx="46">
                        <c:v>2120</c:v>
                      </c:pt>
                      <c:pt idx="47">
                        <c:v>2140</c:v>
                      </c:pt>
                      <c:pt idx="48">
                        <c:v>2160</c:v>
                      </c:pt>
                      <c:pt idx="49">
                        <c:v>2180</c:v>
                      </c:pt>
                      <c:pt idx="50">
                        <c:v>2200</c:v>
                      </c:pt>
                      <c:pt idx="51">
                        <c:v>2220</c:v>
                      </c:pt>
                      <c:pt idx="52">
                        <c:v>2240</c:v>
                      </c:pt>
                      <c:pt idx="53">
                        <c:v>2260</c:v>
                      </c:pt>
                      <c:pt idx="54">
                        <c:v>2280</c:v>
                      </c:pt>
                      <c:pt idx="55">
                        <c:v>2300</c:v>
                      </c:pt>
                      <c:pt idx="56">
                        <c:v>2320</c:v>
                      </c:pt>
                      <c:pt idx="57">
                        <c:v>2340</c:v>
                      </c:pt>
                      <c:pt idx="58">
                        <c:v>2360</c:v>
                      </c:pt>
                      <c:pt idx="59">
                        <c:v>2380</c:v>
                      </c:pt>
                      <c:pt idx="60">
                        <c:v>2400</c:v>
                      </c:pt>
                      <c:pt idx="61">
                        <c:v>2420</c:v>
                      </c:pt>
                      <c:pt idx="62">
                        <c:v>2440</c:v>
                      </c:pt>
                      <c:pt idx="63">
                        <c:v>2460</c:v>
                      </c:pt>
                      <c:pt idx="64">
                        <c:v>2480</c:v>
                      </c:pt>
                      <c:pt idx="65">
                        <c:v>2500</c:v>
                      </c:pt>
                      <c:pt idx="66">
                        <c:v>2520</c:v>
                      </c:pt>
                      <c:pt idx="67">
                        <c:v>2540</c:v>
                      </c:pt>
                      <c:pt idx="68">
                        <c:v>2560</c:v>
                      </c:pt>
                      <c:pt idx="69">
                        <c:v>2580</c:v>
                      </c:pt>
                      <c:pt idx="70">
                        <c:v>2600</c:v>
                      </c:pt>
                      <c:pt idx="71">
                        <c:v>2620</c:v>
                      </c:pt>
                      <c:pt idx="72">
                        <c:v>2640</c:v>
                      </c:pt>
                      <c:pt idx="73">
                        <c:v>2660</c:v>
                      </c:pt>
                      <c:pt idx="74">
                        <c:v>2680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A8-483E-940B-D4A0D2B21E6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'Gamma variation -  Stock Pr'!$B$10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'Gamma variation -  Stock Pr'!$A$10:$A$85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1200</c:v>
                      </c:pt>
                      <c:pt idx="2">
                        <c:v>1220</c:v>
                      </c:pt>
                      <c:pt idx="3">
                        <c:v>1240</c:v>
                      </c:pt>
                      <c:pt idx="4">
                        <c:v>1260</c:v>
                      </c:pt>
                      <c:pt idx="5">
                        <c:v>1280</c:v>
                      </c:pt>
                      <c:pt idx="6">
                        <c:v>1300</c:v>
                      </c:pt>
                      <c:pt idx="7">
                        <c:v>1320</c:v>
                      </c:pt>
                      <c:pt idx="8">
                        <c:v>1340</c:v>
                      </c:pt>
                      <c:pt idx="9">
                        <c:v>1360</c:v>
                      </c:pt>
                      <c:pt idx="10">
                        <c:v>1380</c:v>
                      </c:pt>
                      <c:pt idx="11">
                        <c:v>1400</c:v>
                      </c:pt>
                      <c:pt idx="12">
                        <c:v>1420</c:v>
                      </c:pt>
                      <c:pt idx="13">
                        <c:v>1440</c:v>
                      </c:pt>
                      <c:pt idx="14">
                        <c:v>1460</c:v>
                      </c:pt>
                      <c:pt idx="15">
                        <c:v>1480</c:v>
                      </c:pt>
                      <c:pt idx="16">
                        <c:v>1500</c:v>
                      </c:pt>
                      <c:pt idx="17">
                        <c:v>1520</c:v>
                      </c:pt>
                      <c:pt idx="18">
                        <c:v>1540</c:v>
                      </c:pt>
                      <c:pt idx="19">
                        <c:v>1560</c:v>
                      </c:pt>
                      <c:pt idx="20">
                        <c:v>1580</c:v>
                      </c:pt>
                      <c:pt idx="21">
                        <c:v>1600</c:v>
                      </c:pt>
                      <c:pt idx="22">
                        <c:v>1620</c:v>
                      </c:pt>
                      <c:pt idx="23">
                        <c:v>1640</c:v>
                      </c:pt>
                      <c:pt idx="24">
                        <c:v>1660</c:v>
                      </c:pt>
                      <c:pt idx="25">
                        <c:v>1680</c:v>
                      </c:pt>
                      <c:pt idx="26">
                        <c:v>1700</c:v>
                      </c:pt>
                      <c:pt idx="27">
                        <c:v>1720</c:v>
                      </c:pt>
                      <c:pt idx="28">
                        <c:v>1740</c:v>
                      </c:pt>
                      <c:pt idx="29">
                        <c:v>1760</c:v>
                      </c:pt>
                      <c:pt idx="30">
                        <c:v>1780</c:v>
                      </c:pt>
                      <c:pt idx="31">
                        <c:v>1800</c:v>
                      </c:pt>
                      <c:pt idx="32">
                        <c:v>1820</c:v>
                      </c:pt>
                      <c:pt idx="33">
                        <c:v>1840</c:v>
                      </c:pt>
                      <c:pt idx="34">
                        <c:v>1860</c:v>
                      </c:pt>
                      <c:pt idx="35">
                        <c:v>1880</c:v>
                      </c:pt>
                      <c:pt idx="36">
                        <c:v>1900</c:v>
                      </c:pt>
                      <c:pt idx="37">
                        <c:v>1920</c:v>
                      </c:pt>
                      <c:pt idx="38">
                        <c:v>1940</c:v>
                      </c:pt>
                      <c:pt idx="39">
                        <c:v>1960</c:v>
                      </c:pt>
                      <c:pt idx="40">
                        <c:v>1980</c:v>
                      </c:pt>
                      <c:pt idx="41">
                        <c:v>2000</c:v>
                      </c:pt>
                      <c:pt idx="42">
                        <c:v>2020</c:v>
                      </c:pt>
                      <c:pt idx="43">
                        <c:v>2040</c:v>
                      </c:pt>
                      <c:pt idx="44">
                        <c:v>2060</c:v>
                      </c:pt>
                      <c:pt idx="45">
                        <c:v>2080</c:v>
                      </c:pt>
                      <c:pt idx="46">
                        <c:v>2100</c:v>
                      </c:pt>
                      <c:pt idx="47">
                        <c:v>2120</c:v>
                      </c:pt>
                      <c:pt idx="48">
                        <c:v>2140</c:v>
                      </c:pt>
                      <c:pt idx="49">
                        <c:v>2160</c:v>
                      </c:pt>
                      <c:pt idx="50">
                        <c:v>2180</c:v>
                      </c:pt>
                      <c:pt idx="51">
                        <c:v>2200</c:v>
                      </c:pt>
                      <c:pt idx="52">
                        <c:v>2220</c:v>
                      </c:pt>
                      <c:pt idx="53">
                        <c:v>2240</c:v>
                      </c:pt>
                      <c:pt idx="54">
                        <c:v>2260</c:v>
                      </c:pt>
                      <c:pt idx="55">
                        <c:v>2280</c:v>
                      </c:pt>
                      <c:pt idx="56">
                        <c:v>2300</c:v>
                      </c:pt>
                      <c:pt idx="57">
                        <c:v>2320</c:v>
                      </c:pt>
                      <c:pt idx="58">
                        <c:v>2340</c:v>
                      </c:pt>
                      <c:pt idx="59">
                        <c:v>2360</c:v>
                      </c:pt>
                      <c:pt idx="60">
                        <c:v>2380</c:v>
                      </c:pt>
                      <c:pt idx="61">
                        <c:v>2400</c:v>
                      </c:pt>
                      <c:pt idx="62">
                        <c:v>2420</c:v>
                      </c:pt>
                      <c:pt idx="63">
                        <c:v>2440</c:v>
                      </c:pt>
                      <c:pt idx="64">
                        <c:v>2460</c:v>
                      </c:pt>
                      <c:pt idx="65">
                        <c:v>2480</c:v>
                      </c:pt>
                      <c:pt idx="66">
                        <c:v>2500</c:v>
                      </c:pt>
                      <c:pt idx="67">
                        <c:v>2520</c:v>
                      </c:pt>
                      <c:pt idx="68">
                        <c:v>2540</c:v>
                      </c:pt>
                      <c:pt idx="69">
                        <c:v>2560</c:v>
                      </c:pt>
                      <c:pt idx="70">
                        <c:v>2580</c:v>
                      </c:pt>
                      <c:pt idx="71">
                        <c:v>2600</c:v>
                      </c:pt>
                      <c:pt idx="72">
                        <c:v>2620</c:v>
                      </c:pt>
                      <c:pt idx="73">
                        <c:v>2640</c:v>
                      </c:pt>
                      <c:pt idx="74">
                        <c:v>2660</c:v>
                      </c:pt>
                      <c:pt idx="75">
                        <c:v>2680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'Gamma variation -  Stock Pr'!$B$11:$B$85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-2.9907345454928964</c:v>
                      </c:pt>
                      <c:pt idx="1">
                        <c:v>-2.8997437329373192</c:v>
                      </c:pt>
                      <c:pt idx="2">
                        <c:v>-2.8102325115277655</c:v>
                      </c:pt>
                      <c:pt idx="3">
                        <c:v>-2.7221535312673408</c:v>
                      </c:pt>
                      <c:pt idx="4">
                        <c:v>-2.6354616793563586</c:v>
                      </c:pt>
                      <c:pt idx="5">
                        <c:v>-2.5501139414370706</c:v>
                      </c:pt>
                      <c:pt idx="6">
                        <c:v>-2.4660692734316974</c:v>
                      </c:pt>
                      <c:pt idx="7">
                        <c:v>-2.3832884830178318</c:v>
                      </c:pt>
                      <c:pt idx="8">
                        <c:v>-2.3017341198844394</c:v>
                      </c:pt>
                      <c:pt idx="9">
                        <c:v>-2.2213703739992563</c:v>
                      </c:pt>
                      <c:pt idx="10">
                        <c:v>-2.1421629811958645</c:v>
                      </c:pt>
                      <c:pt idx="11">
                        <c:v>-2.0640791354574266</c:v>
                      </c:pt>
                      <c:pt idx="12">
                        <c:v>-1.9870874073350377</c:v>
                      </c:pt>
                      <c:pt idx="13">
                        <c:v>-1.9111576679929514</c:v>
                      </c:pt>
                      <c:pt idx="14">
                        <c:v>-1.8362610184213048</c:v>
                      </c:pt>
                      <c:pt idx="15">
                        <c:v>-1.7623697234000983</c:v>
                      </c:pt>
                      <c:pt idx="16">
                        <c:v>-1.6894571498368232</c:v>
                      </c:pt>
                      <c:pt idx="17">
                        <c:v>-1.6174977091346647</c:v>
                      </c:pt>
                      <c:pt idx="18">
                        <c:v>-1.5464668032792106</c:v>
                      </c:pt>
                      <c:pt idx="19">
                        <c:v>-1.476340774359407</c:v>
                      </c:pt>
                      <c:pt idx="20">
                        <c:v>-1.4070968572635607</c:v>
                      </c:pt>
                      <c:pt idx="21">
                        <c:v>-1.3387131353137156</c:v>
                      </c:pt>
                      <c:pt idx="22">
                        <c:v>-1.2711684986220504</c:v>
                      </c:pt>
                      <c:pt idx="23">
                        <c:v>-1.204442604971329</c:v>
                      </c:pt>
                      <c:pt idx="24">
                        <c:v>-1.1385158430380051</c:v>
                      </c:pt>
                      <c:pt idx="25">
                        <c:v>-1.0733692977916414</c:v>
                      </c:pt>
                      <c:pt idx="26">
                        <c:v>-1.0089847179178884</c:v>
                      </c:pt>
                      <c:pt idx="27">
                        <c:v>-0.94534448512465918</c:v>
                      </c:pt>
                      <c:pt idx="28">
                        <c:v>-0.88243158520236087</c:v>
                      </c:pt>
                      <c:pt idx="29">
                        <c:v>-0.82022958071924157</c:v>
                      </c:pt>
                      <c:pt idx="30">
                        <c:v>-0.75872258524223934</c:v>
                      </c:pt>
                      <c:pt idx="31">
                        <c:v>-0.69789523898217842</c:v>
                      </c:pt>
                      <c:pt idx="32">
                        <c:v>-0.63773268576991948</c:v>
                      </c:pt>
                      <c:pt idx="33">
                        <c:v>-0.57822055127710781</c:v>
                      </c:pt>
                      <c:pt idx="34">
                        <c:v>-0.51934492240165853</c:v>
                      </c:pt>
                      <c:pt idx="35">
                        <c:v>-0.46109232774402464</c:v>
                      </c:pt>
                      <c:pt idx="36">
                        <c:v>-0.40344971910570088</c:v>
                      </c:pt>
                      <c:pt idx="37">
                        <c:v>-0.34640445394641134</c:v>
                      </c:pt>
                      <c:pt idx="38">
                        <c:v>-0.28994427874097289</c:v>
                      </c:pt>
                      <c:pt idx="39">
                        <c:v>-0.2340573131810392</c:v>
                      </c:pt>
                      <c:pt idx="40">
                        <c:v>-0.17873203517076264</c:v>
                      </c:pt>
                      <c:pt idx="41">
                        <c:v>-0.12395726656897785</c:v>
                      </c:pt>
                      <c:pt idx="42">
                        <c:v>-6.9722159633781977E-2</c:v>
                      </c:pt>
                      <c:pt idx="43">
                        <c:v>-1.6016184128380941E-2</c:v>
                      </c:pt>
                      <c:pt idx="44">
                        <c:v>3.7170884950125216E-2</c:v>
                      </c:pt>
                      <c:pt idx="45">
                        <c:v>8.9848979054793207E-2</c:v>
                      </c:pt>
                      <c:pt idx="46">
                        <c:v>0.14202774721910957</c:v>
                      </c:pt>
                      <c:pt idx="47">
                        <c:v>0.19371656666469819</c:v>
                      </c:pt>
                      <c:pt idx="48">
                        <c:v>0.24492455291562099</c:v>
                      </c:pt>
                      <c:pt idx="49">
                        <c:v>0.29566056944656111</c:v>
                      </c:pt>
                      <c:pt idx="50">
                        <c:v>0.34593323689043687</c:v>
                      </c:pt>
                      <c:pt idx="51">
                        <c:v>0.39575094182935255</c:v>
                      </c:pt>
                      <c:pt idx="52">
                        <c:v>0.44512184519133102</c:v>
                      </c:pt>
                      <c:pt idx="53">
                        <c:v>0.49405389027383828</c:v>
                      </c:pt>
                      <c:pt idx="54">
                        <c:v>0.54255481041383513</c:v>
                      </c:pt>
                      <c:pt idx="55">
                        <c:v>0.59063213632287892</c:v>
                      </c:pt>
                      <c:pt idx="56">
                        <c:v>0.63829320310467652</c:v>
                      </c:pt>
                      <c:pt idx="57">
                        <c:v>0.68554515697144669</c:v>
                      </c:pt>
                      <c:pt idx="58">
                        <c:v>0.73239496167446039</c:v>
                      </c:pt>
                      <c:pt idx="59">
                        <c:v>0.77884940466325014</c:v>
                      </c:pt>
                      <c:pt idx="60">
                        <c:v>0.82491510298709725</c:v>
                      </c:pt>
                      <c:pt idx="61">
                        <c:v>0.87059850895163715</c:v>
                      </c:pt>
                      <c:pt idx="62">
                        <c:v>0.91590591554267398</c:v>
                      </c:pt>
                      <c:pt idx="63">
                        <c:v>0.96084346162860657</c:v>
                      </c:pt>
                      <c:pt idx="64">
                        <c:v>1.0054171369522282</c:v>
                      </c:pt>
                      <c:pt idx="65">
                        <c:v>1.0496327869220357</c:v>
                      </c:pt>
                      <c:pt idx="66">
                        <c:v>1.0934961172126527</c:v>
                      </c:pt>
                      <c:pt idx="67">
                        <c:v>1.1370126981834088</c:v>
                      </c:pt>
                      <c:pt idx="68">
                        <c:v>1.1801879691236352</c:v>
                      </c:pt>
                      <c:pt idx="69">
                        <c:v>1.2230272423327699</c:v>
                      </c:pt>
                      <c:pt idx="70">
                        <c:v>1.2655357070429232</c:v>
                      </c:pt>
                      <c:pt idx="71">
                        <c:v>1.3077184331911531</c:v>
                      </c:pt>
                      <c:pt idx="72">
                        <c:v>1.3495803750482966</c:v>
                      </c:pt>
                      <c:pt idx="73">
                        <c:v>1.3911263747108671</c:v>
                      </c:pt>
                      <c:pt idx="74">
                        <c:v>1.432361165462162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A8-483E-940B-D4A0D2B21E6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'Gamma variation -  Stock Pr'!$D$10</c15:sqref>
                        </c15:formulaRef>
                      </c:ext>
                    </c:extLst>
                    <c:strCache>
                      <c:ptCount val="1"/>
                      <c:pt idx="0">
                        <c:v>Gamma= N'(d1)/(So*sigma*sqrt(t))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'Gamma variation -  Stock Pr'!$A$10:$A$85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1200</c:v>
                      </c:pt>
                      <c:pt idx="2">
                        <c:v>1220</c:v>
                      </c:pt>
                      <c:pt idx="3">
                        <c:v>1240</c:v>
                      </c:pt>
                      <c:pt idx="4">
                        <c:v>1260</c:v>
                      </c:pt>
                      <c:pt idx="5">
                        <c:v>1280</c:v>
                      </c:pt>
                      <c:pt idx="6">
                        <c:v>1300</c:v>
                      </c:pt>
                      <c:pt idx="7">
                        <c:v>1320</c:v>
                      </c:pt>
                      <c:pt idx="8">
                        <c:v>1340</c:v>
                      </c:pt>
                      <c:pt idx="9">
                        <c:v>1360</c:v>
                      </c:pt>
                      <c:pt idx="10">
                        <c:v>1380</c:v>
                      </c:pt>
                      <c:pt idx="11">
                        <c:v>1400</c:v>
                      </c:pt>
                      <c:pt idx="12">
                        <c:v>1420</c:v>
                      </c:pt>
                      <c:pt idx="13">
                        <c:v>1440</c:v>
                      </c:pt>
                      <c:pt idx="14">
                        <c:v>1460</c:v>
                      </c:pt>
                      <c:pt idx="15">
                        <c:v>1480</c:v>
                      </c:pt>
                      <c:pt idx="16">
                        <c:v>1500</c:v>
                      </c:pt>
                      <c:pt idx="17">
                        <c:v>1520</c:v>
                      </c:pt>
                      <c:pt idx="18">
                        <c:v>1540</c:v>
                      </c:pt>
                      <c:pt idx="19">
                        <c:v>1560</c:v>
                      </c:pt>
                      <c:pt idx="20">
                        <c:v>1580</c:v>
                      </c:pt>
                      <c:pt idx="21">
                        <c:v>1600</c:v>
                      </c:pt>
                      <c:pt idx="22">
                        <c:v>1620</c:v>
                      </c:pt>
                      <c:pt idx="23">
                        <c:v>1640</c:v>
                      </c:pt>
                      <c:pt idx="24">
                        <c:v>1660</c:v>
                      </c:pt>
                      <c:pt idx="25">
                        <c:v>1680</c:v>
                      </c:pt>
                      <c:pt idx="26">
                        <c:v>1700</c:v>
                      </c:pt>
                      <c:pt idx="27">
                        <c:v>1720</c:v>
                      </c:pt>
                      <c:pt idx="28">
                        <c:v>1740</c:v>
                      </c:pt>
                      <c:pt idx="29">
                        <c:v>1760</c:v>
                      </c:pt>
                      <c:pt idx="30">
                        <c:v>1780</c:v>
                      </c:pt>
                      <c:pt idx="31">
                        <c:v>1800</c:v>
                      </c:pt>
                      <c:pt idx="32">
                        <c:v>1820</c:v>
                      </c:pt>
                      <c:pt idx="33">
                        <c:v>1840</c:v>
                      </c:pt>
                      <c:pt idx="34">
                        <c:v>1860</c:v>
                      </c:pt>
                      <c:pt idx="35">
                        <c:v>1880</c:v>
                      </c:pt>
                      <c:pt idx="36">
                        <c:v>1900</c:v>
                      </c:pt>
                      <c:pt idx="37">
                        <c:v>1920</c:v>
                      </c:pt>
                      <c:pt idx="38">
                        <c:v>1940</c:v>
                      </c:pt>
                      <c:pt idx="39">
                        <c:v>1960</c:v>
                      </c:pt>
                      <c:pt idx="40">
                        <c:v>1980</c:v>
                      </c:pt>
                      <c:pt idx="41">
                        <c:v>2000</c:v>
                      </c:pt>
                      <c:pt idx="42">
                        <c:v>2020</c:v>
                      </c:pt>
                      <c:pt idx="43">
                        <c:v>2040</c:v>
                      </c:pt>
                      <c:pt idx="44">
                        <c:v>2060</c:v>
                      </c:pt>
                      <c:pt idx="45">
                        <c:v>2080</c:v>
                      </c:pt>
                      <c:pt idx="46">
                        <c:v>2100</c:v>
                      </c:pt>
                      <c:pt idx="47">
                        <c:v>2120</c:v>
                      </c:pt>
                      <c:pt idx="48">
                        <c:v>2140</c:v>
                      </c:pt>
                      <c:pt idx="49">
                        <c:v>2160</c:v>
                      </c:pt>
                      <c:pt idx="50">
                        <c:v>2180</c:v>
                      </c:pt>
                      <c:pt idx="51">
                        <c:v>2200</c:v>
                      </c:pt>
                      <c:pt idx="52">
                        <c:v>2220</c:v>
                      </c:pt>
                      <c:pt idx="53">
                        <c:v>2240</c:v>
                      </c:pt>
                      <c:pt idx="54">
                        <c:v>2260</c:v>
                      </c:pt>
                      <c:pt idx="55">
                        <c:v>2280</c:v>
                      </c:pt>
                      <c:pt idx="56">
                        <c:v>2300</c:v>
                      </c:pt>
                      <c:pt idx="57">
                        <c:v>2320</c:v>
                      </c:pt>
                      <c:pt idx="58">
                        <c:v>2340</c:v>
                      </c:pt>
                      <c:pt idx="59">
                        <c:v>2360</c:v>
                      </c:pt>
                      <c:pt idx="60">
                        <c:v>2380</c:v>
                      </c:pt>
                      <c:pt idx="61">
                        <c:v>2400</c:v>
                      </c:pt>
                      <c:pt idx="62">
                        <c:v>2420</c:v>
                      </c:pt>
                      <c:pt idx="63">
                        <c:v>2440</c:v>
                      </c:pt>
                      <c:pt idx="64">
                        <c:v>2460</c:v>
                      </c:pt>
                      <c:pt idx="65">
                        <c:v>2480</c:v>
                      </c:pt>
                      <c:pt idx="66">
                        <c:v>2500</c:v>
                      </c:pt>
                      <c:pt idx="67">
                        <c:v>2520</c:v>
                      </c:pt>
                      <c:pt idx="68">
                        <c:v>2540</c:v>
                      </c:pt>
                      <c:pt idx="69">
                        <c:v>2560</c:v>
                      </c:pt>
                      <c:pt idx="70">
                        <c:v>2580</c:v>
                      </c:pt>
                      <c:pt idx="71">
                        <c:v>2600</c:v>
                      </c:pt>
                      <c:pt idx="72">
                        <c:v>2620</c:v>
                      </c:pt>
                      <c:pt idx="73">
                        <c:v>2640</c:v>
                      </c:pt>
                      <c:pt idx="74">
                        <c:v>2660</c:v>
                      </c:pt>
                      <c:pt idx="75">
                        <c:v>2680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'Gamma variation -  Stock Pr'!$D$11:$D$85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2.0902577713485707E-5</c:v>
                      </c:pt>
                      <c:pt idx="1">
                        <c:v>2.6878666026562815E-5</c:v>
                      </c:pt>
                      <c:pt idx="2">
                        <c:v>3.4145330459690834E-5</c:v>
                      </c:pt>
                      <c:pt idx="3">
                        <c:v>4.2874144831932325E-5</c:v>
                      </c:pt>
                      <c:pt idx="4">
                        <c:v>5.3236880301885291E-5</c:v>
                      </c:pt>
                      <c:pt idx="5">
                        <c:v>6.5400884504932287E-5</c:v>
                      </c:pt>
                      <c:pt idx="6">
                        <c:v>7.9524093389935318E-5</c:v>
                      </c:pt>
                      <c:pt idx="7">
                        <c:v>9.5749843532084468E-5</c:v>
                      </c:pt>
                      <c:pt idx="8">
                        <c:v>1.1420167055783472E-4</c:v>
                      </c:pt>
                      <c:pt idx="9">
                        <c:v>1.3497828803388676E-4</c:v>
                      </c:pt>
                      <c:pt idx="10">
                        <c:v>1.5814894026561685E-4</c:v>
                      </c:pt>
                      <c:pt idx="11">
                        <c:v>1.8374931206220562E-4</c:v>
                      </c:pt>
                      <c:pt idx="12">
                        <c:v>2.1177815937514446E-4</c:v>
                      </c:pt>
                      <c:pt idx="13">
                        <c:v>2.4219479801933791E-4</c:v>
                      </c:pt>
                      <c:pt idx="14">
                        <c:v>2.7491755504257869E-4</c:v>
                      </c:pt>
                      <c:pt idx="15">
                        <c:v>3.0982325057730855E-4</c:v>
                      </c:pt>
                      <c:pt idx="16">
                        <c:v>3.4674773916782255E-4</c:v>
                      </c:pt>
                      <c:pt idx="17">
                        <c:v>3.8548750058812765E-4</c:v>
                      </c:pt>
                      <c:pt idx="18">
                        <c:v>4.2580223289771535E-4</c:v>
                      </c:pt>
                      <c:pt idx="19">
                        <c:v>4.6741836655106607E-4</c:v>
                      </c:pt>
                      <c:pt idx="20">
                        <c:v>5.1003338911537839E-4</c:v>
                      </c:pt>
                      <c:pt idx="21">
                        <c:v>5.5332084655459926E-4</c:v>
                      </c:pt>
                      <c:pt idx="22">
                        <c:v>5.9693586974186343E-4</c:v>
                      </c:pt>
                      <c:pt idx="23">
                        <c:v>6.4052106414640327E-4</c:v>
                      </c:pt>
                      <c:pt idx="24">
                        <c:v>6.8371259645176119E-4</c:v>
                      </c:pt>
                      <c:pt idx="25">
                        <c:v>7.2614631385298472E-4</c:v>
                      </c:pt>
                      <c:pt idx="26">
                        <c:v>7.6746373936176183E-4</c:v>
                      </c:pt>
                      <c:pt idx="27">
                        <c:v>8.0731779884432109E-4</c:v>
                      </c:pt>
                      <c:pt idx="28">
                        <c:v>8.4537815182488733E-4</c:v>
                      </c:pt>
                      <c:pt idx="29">
                        <c:v>8.813360173362052E-4</c:v>
                      </c:pt>
                      <c:pt idx="30">
                        <c:v>9.1490840730115751E-4</c:v>
                      </c:pt>
                      <c:pt idx="31">
                        <c:v>9.4584170213021584E-4</c:v>
                      </c:pt>
                      <c:pt idx="32">
                        <c:v>9.7391452553230234E-4</c:v>
                      </c:pt>
                      <c:pt idx="33">
                        <c:v>9.989398971748816E-4</c:v>
                      </c:pt>
                      <c:pt idx="34">
                        <c:v>1.0207666621256397E-3</c:v>
                      </c:pt>
                      <c:pt idx="35">
                        <c:v>1.0392802144276172E-3</c:v>
                      </c:pt>
                      <c:pt idx="36">
                        <c:v>1.0544025483024372E-3</c:v>
                      </c:pt>
                      <c:pt idx="37">
                        <c:v>1.0660916840757495E-3</c:v>
                      </c:pt>
                      <c:pt idx="38">
                        <c:v>1.074340526833672E-3</c:v>
                      </c:pt>
                      <c:pt idx="39">
                        <c:v>1.0791752240200201E-3</c:v>
                      </c:pt>
                      <c:pt idx="40">
                        <c:v>1.0806530937403404E-3</c:v>
                      </c:pt>
                      <c:pt idx="41">
                        <c:v>1.0788601985997517E-3</c:v>
                      </c:pt>
                      <c:pt idx="42">
                        <c:v>1.0739086406803368E-3</c:v>
                      </c:pt>
                      <c:pt idx="43">
                        <c:v>1.0659336520192813E-3</c:v>
                      </c:pt>
                      <c:pt idx="44">
                        <c:v>1.055090551970019E-3</c:v>
                      </c:pt>
                      <c:pt idx="45">
                        <c:v>1.0415516384192211E-3</c:v>
                      </c:pt>
                      <c:pt idx="46">
                        <c:v>1.0255030742986231E-3</c:v>
                      </c:pt>
                      <c:pt idx="47">
                        <c:v>1.0071418244698132E-3</c:v>
                      </c:pt>
                      <c:pt idx="48">
                        <c:v>9.8667269115210675E-4</c:v>
                      </c:pt>
                      <c:pt idx="49">
                        <c:v>9.6430548886447401E-4</c:v>
                      </c:pt>
                      <c:pt idx="50">
                        <c:v>9.402523925893608E-4</c:v>
                      </c:pt>
                      <c:pt idx="51">
                        <c:v>9.1472548573501668E-4</c:v>
                      </c:pt>
                      <c:pt idx="52">
                        <c:v>8.8793452763666293E-4</c:v>
                      </c:pt>
                      <c:pt idx="53">
                        <c:v>8.600849539260742E-4</c:v>
                      </c:pt>
                      <c:pt idx="54">
                        <c:v>8.3137611721308569E-4</c:v>
                      </c:pt>
                      <c:pt idx="55">
                        <c:v>8.0199977023105132E-4</c:v>
                      </c:pt>
                      <c:pt idx="56">
                        <c:v>7.7213878894463175E-4</c:v>
                      </c:pt>
                      <c:pt idx="57">
                        <c:v>7.4196612912219519E-4</c:v>
                      </c:pt>
                      <c:pt idx="58">
                        <c:v>7.1164400653603288E-4</c:v>
                      </c:pt>
                      <c:pt idx="59">
                        <c:v>6.8132328825405524E-4</c:v>
                      </c:pt>
                      <c:pt idx="60">
                        <c:v>6.5114308039566937E-4</c:v>
                      </c:pt>
                      <c:pt idx="61">
                        <c:v>6.2123049620058926E-4</c:v>
                      </c:pt>
                      <c:pt idx="62">
                        <c:v>5.9170058725337127E-4</c:v>
                      </c:pt>
                      <c:pt idx="63">
                        <c:v>5.6265642016446521E-4</c:v>
                      </c:pt>
                      <c:pt idx="64">
                        <c:v>5.3418928087381468E-4</c:v>
                      </c:pt>
                      <c:pt idx="65">
                        <c:v>5.0637898895815043E-4</c:v>
                      </c:pt>
                      <c:pt idx="66">
                        <c:v>4.7929430483153399E-4</c:v>
                      </c:pt>
                      <c:pt idx="67">
                        <c:v>4.5299341347619892E-4</c:v>
                      </c:pt>
                      <c:pt idx="68">
                        <c:v>4.2752446927618934E-4</c:v>
                      </c:pt>
                      <c:pt idx="69">
                        <c:v>4.0292618760261233E-4</c:v>
                      </c:pt>
                      <c:pt idx="70">
                        <c:v>3.7922846997385054E-4</c:v>
                      </c:pt>
                      <c:pt idx="71">
                        <c:v>3.5645305084888994E-4</c:v>
                      </c:pt>
                      <c:pt idx="72">
                        <c:v>3.34614155373938E-4</c:v>
                      </c:pt>
                      <c:pt idx="73">
                        <c:v>3.1371915866341873E-4</c:v>
                      </c:pt>
                      <c:pt idx="74">
                        <c:v>2.9376923843263799E-4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BA8-483E-940B-D4A0D2B21E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'Gamma variation -  Stock Pr'!$E$10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'Gamma variation -  Stock Pr'!$A$10:$A$85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1200</c:v>
                      </c:pt>
                      <c:pt idx="2">
                        <c:v>1220</c:v>
                      </c:pt>
                      <c:pt idx="3">
                        <c:v>1240</c:v>
                      </c:pt>
                      <c:pt idx="4">
                        <c:v>1260</c:v>
                      </c:pt>
                      <c:pt idx="5">
                        <c:v>1280</c:v>
                      </c:pt>
                      <c:pt idx="6">
                        <c:v>1300</c:v>
                      </c:pt>
                      <c:pt idx="7">
                        <c:v>1320</c:v>
                      </c:pt>
                      <c:pt idx="8">
                        <c:v>1340</c:v>
                      </c:pt>
                      <c:pt idx="9">
                        <c:v>1360</c:v>
                      </c:pt>
                      <c:pt idx="10">
                        <c:v>1380</c:v>
                      </c:pt>
                      <c:pt idx="11">
                        <c:v>1400</c:v>
                      </c:pt>
                      <c:pt idx="12">
                        <c:v>1420</c:v>
                      </c:pt>
                      <c:pt idx="13">
                        <c:v>1440</c:v>
                      </c:pt>
                      <c:pt idx="14">
                        <c:v>1460</c:v>
                      </c:pt>
                      <c:pt idx="15">
                        <c:v>1480</c:v>
                      </c:pt>
                      <c:pt idx="16">
                        <c:v>1500</c:v>
                      </c:pt>
                      <c:pt idx="17">
                        <c:v>1520</c:v>
                      </c:pt>
                      <c:pt idx="18">
                        <c:v>1540</c:v>
                      </c:pt>
                      <c:pt idx="19">
                        <c:v>1560</c:v>
                      </c:pt>
                      <c:pt idx="20">
                        <c:v>1580</c:v>
                      </c:pt>
                      <c:pt idx="21">
                        <c:v>1600</c:v>
                      </c:pt>
                      <c:pt idx="22">
                        <c:v>1620</c:v>
                      </c:pt>
                      <c:pt idx="23">
                        <c:v>1640</c:v>
                      </c:pt>
                      <c:pt idx="24">
                        <c:v>1660</c:v>
                      </c:pt>
                      <c:pt idx="25">
                        <c:v>1680</c:v>
                      </c:pt>
                      <c:pt idx="26">
                        <c:v>1700</c:v>
                      </c:pt>
                      <c:pt idx="27">
                        <c:v>1720</c:v>
                      </c:pt>
                      <c:pt idx="28">
                        <c:v>1740</c:v>
                      </c:pt>
                      <c:pt idx="29">
                        <c:v>1760</c:v>
                      </c:pt>
                      <c:pt idx="30">
                        <c:v>1780</c:v>
                      </c:pt>
                      <c:pt idx="31">
                        <c:v>1800</c:v>
                      </c:pt>
                      <c:pt idx="32">
                        <c:v>1820</c:v>
                      </c:pt>
                      <c:pt idx="33">
                        <c:v>1840</c:v>
                      </c:pt>
                      <c:pt idx="34">
                        <c:v>1860</c:v>
                      </c:pt>
                      <c:pt idx="35">
                        <c:v>1880</c:v>
                      </c:pt>
                      <c:pt idx="36">
                        <c:v>1900</c:v>
                      </c:pt>
                      <c:pt idx="37">
                        <c:v>1920</c:v>
                      </c:pt>
                      <c:pt idx="38">
                        <c:v>1940</c:v>
                      </c:pt>
                      <c:pt idx="39">
                        <c:v>1960</c:v>
                      </c:pt>
                      <c:pt idx="40">
                        <c:v>1980</c:v>
                      </c:pt>
                      <c:pt idx="41">
                        <c:v>2000</c:v>
                      </c:pt>
                      <c:pt idx="42">
                        <c:v>2020</c:v>
                      </c:pt>
                      <c:pt idx="43">
                        <c:v>2040</c:v>
                      </c:pt>
                      <c:pt idx="44">
                        <c:v>2060</c:v>
                      </c:pt>
                      <c:pt idx="45">
                        <c:v>2080</c:v>
                      </c:pt>
                      <c:pt idx="46">
                        <c:v>2100</c:v>
                      </c:pt>
                      <c:pt idx="47">
                        <c:v>2120</c:v>
                      </c:pt>
                      <c:pt idx="48">
                        <c:v>2140</c:v>
                      </c:pt>
                      <c:pt idx="49">
                        <c:v>2160</c:v>
                      </c:pt>
                      <c:pt idx="50">
                        <c:v>2180</c:v>
                      </c:pt>
                      <c:pt idx="51">
                        <c:v>2200</c:v>
                      </c:pt>
                      <c:pt idx="52">
                        <c:v>2220</c:v>
                      </c:pt>
                      <c:pt idx="53">
                        <c:v>2240</c:v>
                      </c:pt>
                      <c:pt idx="54">
                        <c:v>2260</c:v>
                      </c:pt>
                      <c:pt idx="55">
                        <c:v>2280</c:v>
                      </c:pt>
                      <c:pt idx="56">
                        <c:v>2300</c:v>
                      </c:pt>
                      <c:pt idx="57">
                        <c:v>2320</c:v>
                      </c:pt>
                      <c:pt idx="58">
                        <c:v>2340</c:v>
                      </c:pt>
                      <c:pt idx="59">
                        <c:v>2360</c:v>
                      </c:pt>
                      <c:pt idx="60">
                        <c:v>2380</c:v>
                      </c:pt>
                      <c:pt idx="61">
                        <c:v>2400</c:v>
                      </c:pt>
                      <c:pt idx="62">
                        <c:v>2420</c:v>
                      </c:pt>
                      <c:pt idx="63">
                        <c:v>2440</c:v>
                      </c:pt>
                      <c:pt idx="64">
                        <c:v>2460</c:v>
                      </c:pt>
                      <c:pt idx="65">
                        <c:v>2480</c:v>
                      </c:pt>
                      <c:pt idx="66">
                        <c:v>2500</c:v>
                      </c:pt>
                      <c:pt idx="67">
                        <c:v>2520</c:v>
                      </c:pt>
                      <c:pt idx="68">
                        <c:v>2540</c:v>
                      </c:pt>
                      <c:pt idx="69">
                        <c:v>2560</c:v>
                      </c:pt>
                      <c:pt idx="70">
                        <c:v>2580</c:v>
                      </c:pt>
                      <c:pt idx="71">
                        <c:v>2600</c:v>
                      </c:pt>
                      <c:pt idx="72">
                        <c:v>2620</c:v>
                      </c:pt>
                      <c:pt idx="73">
                        <c:v>2640</c:v>
                      </c:pt>
                      <c:pt idx="74">
                        <c:v>2660</c:v>
                      </c:pt>
                      <c:pt idx="75">
                        <c:v>2680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'Gamma variation -  Stock Pr'!$E$11:$E$85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-1.3413276301743711</c:v>
                      </c:pt>
                      <c:pt idx="1">
                        <c:v>-1.2503368176187948</c:v>
                      </c:pt>
                      <c:pt idx="2">
                        <c:v>-1.1608255962092402</c:v>
                      </c:pt>
                      <c:pt idx="3">
                        <c:v>-1.0727466159488157</c:v>
                      </c:pt>
                      <c:pt idx="4">
                        <c:v>-0.98605476403783365</c:v>
                      </c:pt>
                      <c:pt idx="5">
                        <c:v>-0.90070702611854458</c:v>
                      </c:pt>
                      <c:pt idx="6">
                        <c:v>-0.81666235811317178</c:v>
                      </c:pt>
                      <c:pt idx="7">
                        <c:v>-0.73388156769930712</c:v>
                      </c:pt>
                      <c:pt idx="8">
                        <c:v>-0.6523272045659142</c:v>
                      </c:pt>
                      <c:pt idx="9">
                        <c:v>-0.57196345868073062</c:v>
                      </c:pt>
                      <c:pt idx="10">
                        <c:v>-0.49275606587733894</c:v>
                      </c:pt>
                      <c:pt idx="11">
                        <c:v>-0.41467222013890181</c:v>
                      </c:pt>
                      <c:pt idx="12">
                        <c:v>-0.33768049201651151</c:v>
                      </c:pt>
                      <c:pt idx="13">
                        <c:v>-0.26175075267442582</c:v>
                      </c:pt>
                      <c:pt idx="14">
                        <c:v>-0.18685410310277981</c:v>
                      </c:pt>
                      <c:pt idx="15">
                        <c:v>-0.1129628080815729</c:v>
                      </c:pt>
                      <c:pt idx="16">
                        <c:v>-4.005023451829761E-2</c:v>
                      </c:pt>
                      <c:pt idx="17">
                        <c:v>3.1909206183860776E-2</c:v>
                      </c:pt>
                      <c:pt idx="18">
                        <c:v>0.10294011203931472</c:v>
                      </c:pt>
                      <c:pt idx="19">
                        <c:v>0.17306614095911863</c:v>
                      </c:pt>
                      <c:pt idx="20">
                        <c:v>0.24231005805496431</c:v>
                      </c:pt>
                      <c:pt idx="21">
                        <c:v>0.31069378000481024</c:v>
                      </c:pt>
                      <c:pt idx="22">
                        <c:v>0.37823841669647496</c:v>
                      </c:pt>
                      <c:pt idx="23">
                        <c:v>0.44496431034719675</c:v>
                      </c:pt>
                      <c:pt idx="24">
                        <c:v>0.51089107228052011</c:v>
                      </c:pt>
                      <c:pt idx="25">
                        <c:v>0.57603761752688332</c:v>
                      </c:pt>
                      <c:pt idx="26">
                        <c:v>0.64042219740063777</c:v>
                      </c:pt>
                      <c:pt idx="27">
                        <c:v>0.70406243019386638</c:v>
                      </c:pt>
                      <c:pt idx="28">
                        <c:v>0.76697533011616437</c:v>
                      </c:pt>
                      <c:pt idx="29">
                        <c:v>0.82917733459928333</c:v>
                      </c:pt>
                      <c:pt idx="30">
                        <c:v>0.89068433007628589</c:v>
                      </c:pt>
                      <c:pt idx="31">
                        <c:v>0.95151167633634715</c:v>
                      </c:pt>
                      <c:pt idx="32">
                        <c:v>1.0116742295486059</c:v>
                      </c:pt>
                      <c:pt idx="33">
                        <c:v>1.0711863640414179</c:v>
                      </c:pt>
                      <c:pt idx="34">
                        <c:v>1.1300619929168667</c:v>
                      </c:pt>
                      <c:pt idx="35">
                        <c:v>1.1883145875745003</c:v>
                      </c:pt>
                      <c:pt idx="36">
                        <c:v>1.2459571962128244</c:v>
                      </c:pt>
                      <c:pt idx="37">
                        <c:v>1.3030024613721143</c:v>
                      </c:pt>
                      <c:pt idx="38">
                        <c:v>1.3594626365775524</c:v>
                      </c:pt>
                      <c:pt idx="39">
                        <c:v>1.4153496021374858</c:v>
                      </c:pt>
                      <c:pt idx="40">
                        <c:v>1.4706748801477636</c:v>
                      </c:pt>
                      <c:pt idx="41">
                        <c:v>1.5254496487495479</c:v>
                      </c:pt>
                      <c:pt idx="42">
                        <c:v>1.5796847556847435</c:v>
                      </c:pt>
                      <c:pt idx="43">
                        <c:v>1.6333907311901441</c:v>
                      </c:pt>
                      <c:pt idx="44">
                        <c:v>1.6865778002686505</c:v>
                      </c:pt>
                      <c:pt idx="45">
                        <c:v>1.739255894373319</c:v>
                      </c:pt>
                      <c:pt idx="46">
                        <c:v>1.7914346625376349</c:v>
                      </c:pt>
                      <c:pt idx="47">
                        <c:v>1.8431234819832234</c:v>
                      </c:pt>
                      <c:pt idx="48">
                        <c:v>1.8943314682341459</c:v>
                      </c:pt>
                      <c:pt idx="49">
                        <c:v>1.9450674847650868</c:v>
                      </c:pt>
                      <c:pt idx="50">
                        <c:v>1.9953401522089629</c:v>
                      </c:pt>
                      <c:pt idx="51">
                        <c:v>2.0451578571478781</c:v>
                      </c:pt>
                      <c:pt idx="52">
                        <c:v>2.0945287605098564</c:v>
                      </c:pt>
                      <c:pt idx="53">
                        <c:v>2.1434608055923632</c:v>
                      </c:pt>
                      <c:pt idx="54">
                        <c:v>2.19196172573236</c:v>
                      </c:pt>
                      <c:pt idx="55">
                        <c:v>2.2400390516414044</c:v>
                      </c:pt>
                      <c:pt idx="56">
                        <c:v>2.2877001184232029</c:v>
                      </c:pt>
                      <c:pt idx="57">
                        <c:v>2.3349520722899726</c:v>
                      </c:pt>
                      <c:pt idx="58">
                        <c:v>2.3818018769929861</c:v>
                      </c:pt>
                      <c:pt idx="59">
                        <c:v>2.428256319981775</c:v>
                      </c:pt>
                      <c:pt idx="60">
                        <c:v>2.4743220183056231</c:v>
                      </c:pt>
                      <c:pt idx="61">
                        <c:v>2.5200054242701624</c:v>
                      </c:pt>
                      <c:pt idx="62">
                        <c:v>2.565312830861199</c:v>
                      </c:pt>
                      <c:pt idx="63">
                        <c:v>2.6102503769471319</c:v>
                      </c:pt>
                      <c:pt idx="64">
                        <c:v>2.654824052270754</c:v>
                      </c:pt>
                      <c:pt idx="65">
                        <c:v>2.6990397022405617</c:v>
                      </c:pt>
                      <c:pt idx="66">
                        <c:v>2.7429030325311783</c:v>
                      </c:pt>
                      <c:pt idx="67">
                        <c:v>2.7864196135019341</c:v>
                      </c:pt>
                      <c:pt idx="68">
                        <c:v>2.8295948844421606</c:v>
                      </c:pt>
                      <c:pt idx="69">
                        <c:v>2.8724341576512953</c:v>
                      </c:pt>
                      <c:pt idx="70">
                        <c:v>2.9149426223614494</c:v>
                      </c:pt>
                      <c:pt idx="71">
                        <c:v>2.9571253485096793</c:v>
                      </c:pt>
                      <c:pt idx="72">
                        <c:v>2.9989872903668222</c:v>
                      </c:pt>
                      <c:pt idx="73">
                        <c:v>3.0405332900293929</c:v>
                      </c:pt>
                      <c:pt idx="74">
                        <c:v>3.0817680807806869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BA8-483E-940B-D4A0D2B21E67}"/>
                  </c:ext>
                </c:extLst>
              </c15:ser>
            </c15:filteredLineSeries>
          </c:ext>
        </c:extLst>
      </c:lineChart>
      <c:catAx>
        <c:axId val="477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8304"/>
        <c:crosses val="autoZero"/>
        <c:auto val="1"/>
        <c:lblAlgn val="ctr"/>
        <c:lblOffset val="100"/>
        <c:noMultiLvlLbl val="0"/>
      </c:catAx>
      <c:valAx>
        <c:axId val="477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Option</a:t>
            </a:r>
            <a:r>
              <a:rPr lang="en-US" baseline="0"/>
              <a:t> - Delta vs Time to Expiration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'Delta variation -  Time'!$C$10</c:f>
              <c:strCache>
                <c:ptCount val="1"/>
                <c:pt idx="0">
                  <c:v>Delta = N(d1)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'Delta variation -  Time'!$A$10:$A$142</c:f>
              <c:strCache>
                <c:ptCount val="133"/>
                <c:pt idx="0">
                  <c:v>Days to Expiry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</c:strCache>
            </c:strRef>
          </c:cat>
          <c:val>
            <c:numRef>
              <c:f>'Delta variation -  Time'!$C$11:$C$141</c:f>
              <c:numCache>
                <c:formatCode>General</c:formatCode>
                <c:ptCount val="131"/>
                <c:pt idx="0">
                  <c:v>2.5653475451915662E-59</c:v>
                </c:pt>
                <c:pt idx="1">
                  <c:v>1.2025827245830154E-30</c:v>
                </c:pt>
                <c:pt idx="2">
                  <c:v>4.7214641057358801E-21</c:v>
                </c:pt>
                <c:pt idx="3">
                  <c:v>3.082090310385739E-16</c:v>
                </c:pt>
                <c:pt idx="4">
                  <c:v>2.4443655805845229E-13</c:v>
                </c:pt>
                <c:pt idx="5">
                  <c:v>2.1277283609294368E-11</c:v>
                </c:pt>
                <c:pt idx="6">
                  <c:v>5.2275302677155515E-10</c:v>
                </c:pt>
                <c:pt idx="7">
                  <c:v>5.8166599367934734E-9</c:v>
                </c:pt>
                <c:pt idx="8">
                  <c:v>3.813171680396004E-8</c:v>
                </c:pt>
                <c:pt idx="9">
                  <c:v>1.7249051108378075E-7</c:v>
                </c:pt>
                <c:pt idx="10">
                  <c:v>5.9544212144352494E-7</c:v>
                </c:pt>
                <c:pt idx="11">
                  <c:v>1.6776409660370655E-6</c:v>
                </c:pt>
                <c:pt idx="12">
                  <c:v>4.0418220175424388E-6</c:v>
                </c:pt>
                <c:pt idx="13">
                  <c:v>8.6088404498520585E-6</c:v>
                </c:pt>
                <c:pt idx="14">
                  <c:v>1.6612173079027831E-5</c:v>
                </c:pt>
                <c:pt idx="15">
                  <c:v>2.9580205970838023E-5</c:v>
                </c:pt>
                <c:pt idx="16">
                  <c:v>4.9292149891440577E-5</c:v>
                </c:pt>
                <c:pt idx="17">
                  <c:v>7.7716519300445323E-5</c:v>
                </c:pt>
                <c:pt idx="18">
                  <c:v>1.1694138430032251E-4</c:v>
                </c:pt>
                <c:pt idx="19">
                  <c:v>1.6910418097668793E-4</c:v>
                </c:pt>
                <c:pt idx="20">
                  <c:v>2.3632674902116557E-4</c:v>
                </c:pt>
                <c:pt idx="21">
                  <c:v>3.2065912781405377E-4</c:v>
                </c:pt>
                <c:pt idx="22">
                  <c:v>4.2403383391137857E-4</c:v>
                </c:pt>
                <c:pt idx="23">
                  <c:v>5.4823098675338964E-4</c:v>
                </c:pt>
                <c:pt idx="24">
                  <c:v>6.9485373530103983E-4</c:v>
                </c:pt>
                <c:pt idx="25">
                  <c:v>8.6531289424634681E-4</c:v>
                </c:pt>
                <c:pt idx="26">
                  <c:v>1.0608194344516235E-3</c:v>
                </c:pt>
                <c:pt idx="27">
                  <c:v>1.2823834034717189E-3</c:v>
                </c:pt>
                <c:pt idx="28">
                  <c:v>1.5308179083468867E-3</c:v>
                </c:pt>
                <c:pt idx="29">
                  <c:v>1.8067469212558623E-3</c:v>
                </c:pt>
                <c:pt idx="30">
                  <c:v>2.1106158315065027E-3</c:v>
                </c:pt>
                <c:pt idx="31">
                  <c:v>2.4427038397180434E-3</c:v>
                </c:pt>
                <c:pt idx="32">
                  <c:v>2.8031374564252971E-3</c:v>
                </c:pt>
                <c:pt idx="33">
                  <c:v>3.1919045190060315E-3</c:v>
                </c:pt>
                <c:pt idx="34">
                  <c:v>3.6088682737045424E-3</c:v>
                </c:pt>
                <c:pt idx="35">
                  <c:v>4.0537811824707115E-3</c:v>
                </c:pt>
                <c:pt idx="36">
                  <c:v>4.5262982080251169E-3</c:v>
                </c:pt>
                <c:pt idx="37">
                  <c:v>5.025989406659455E-3</c:v>
                </c:pt>
                <c:pt idx="38">
                  <c:v>5.5523517189029767E-3</c:v>
                </c:pt>
                <c:pt idx="39">
                  <c:v>6.104819895570485E-3</c:v>
                </c:pt>
                <c:pt idx="40">
                  <c:v>6.6827765330153745E-3</c:v>
                </c:pt>
                <c:pt idx="41">
                  <c:v>7.2855612186179643E-3</c:v>
                </c:pt>
                <c:pt idx="42">
                  <c:v>7.912478807384507E-3</c:v>
                </c:pt>
                <c:pt idx="43">
                  <c:v>8.56280686450883E-3</c:v>
                </c:pt>
                <c:pt idx="44">
                  <c:v>9.2358023181131448E-3</c:v>
                </c:pt>
                <c:pt idx="45">
                  <c:v>9.9307073721731504E-3</c:v>
                </c:pt>
                <c:pt idx="46">
                  <c:v>1.0646754732696051E-2</c:v>
                </c:pt>
                <c:pt idx="47">
                  <c:v>1.1383172201236885E-2</c:v>
                </c:pt>
                <c:pt idx="48">
                  <c:v>1.2139186689357279E-2</c:v>
                </c:pt>
                <c:pt idx="49">
                  <c:v>1.2914027706077644E-2</c:v>
                </c:pt>
                <c:pt idx="50">
                  <c:v>1.3706930368085192E-2</c:v>
                </c:pt>
                <c:pt idx="51">
                  <c:v>1.4517137979693947E-2</c:v>
                </c:pt>
                <c:pt idx="52">
                  <c:v>1.5343904226506826E-2</c:v>
                </c:pt>
                <c:pt idx="53">
                  <c:v>1.6186495023549397E-2</c:v>
                </c:pt>
                <c:pt idx="54">
                  <c:v>1.7044190055443342E-2</c:v>
                </c:pt>
                <c:pt idx="55">
                  <c:v>1.7916284043037512E-2</c:v>
                </c:pt>
                <c:pt idx="56">
                  <c:v>1.8802087767878433E-2</c:v>
                </c:pt>
                <c:pt idx="57">
                  <c:v>1.9700928883008981E-2</c:v>
                </c:pt>
                <c:pt idx="58">
                  <c:v>2.0612152535864181E-2</c:v>
                </c:pt>
                <c:pt idx="59">
                  <c:v>2.1535121826493867E-2</c:v>
                </c:pt>
                <c:pt idx="60">
                  <c:v>2.2469218121991114E-2</c:v>
                </c:pt>
                <c:pt idx="61">
                  <c:v>2.3413841245841168E-2</c:v>
                </c:pt>
                <c:pt idx="62">
                  <c:v>2.4368409558923786E-2</c:v>
                </c:pt>
                <c:pt idx="63">
                  <c:v>2.5332359947094745E-2</c:v>
                </c:pt>
                <c:pt idx="64">
                  <c:v>2.6305147728629515E-2</c:v>
                </c:pt>
                <c:pt idx="65">
                  <c:v>2.7286246493327167E-2</c:v>
                </c:pt>
                <c:pt idx="66">
                  <c:v>2.827514788372856E-2</c:v>
                </c:pt>
                <c:pt idx="67">
                  <c:v>2.9271361327694669E-2</c:v>
                </c:pt>
                <c:pt idx="68">
                  <c:v>3.0274413730505143E-2</c:v>
                </c:pt>
                <c:pt idx="69">
                  <c:v>3.1283849133661709E-2</c:v>
                </c:pt>
                <c:pt idx="70">
                  <c:v>3.229922834671068E-2</c:v>
                </c:pt>
                <c:pt idx="71">
                  <c:v>3.332012855761813E-2</c:v>
                </c:pt>
                <c:pt idx="72">
                  <c:v>3.4346142926538002E-2</c:v>
                </c:pt>
                <c:pt idx="73">
                  <c:v>3.537688016719228E-2</c:v>
                </c:pt>
                <c:pt idx="74">
                  <c:v>3.6411964119533818E-2</c:v>
                </c:pt>
                <c:pt idx="75">
                  <c:v>3.7451033316871857E-2</c:v>
                </c:pt>
                <c:pt idx="76">
                  <c:v>3.8493740550206226E-2</c:v>
                </c:pt>
                <c:pt idx="77">
                  <c:v>3.9539752432133722E-2</c:v>
                </c:pt>
                <c:pt idx="78">
                  <c:v>4.0588748962347744E-2</c:v>
                </c:pt>
                <c:pt idx="79">
                  <c:v>4.1640423096454306E-2</c:v>
                </c:pt>
                <c:pt idx="80">
                  <c:v>4.2694480319560364E-2</c:v>
                </c:pt>
                <c:pt idx="81">
                  <c:v>4.3750638225859534E-2</c:v>
                </c:pt>
                <c:pt idx="82">
                  <c:v>4.4808626105232695E-2</c:v>
                </c:pt>
                <c:pt idx="83">
                  <c:v>4.5868184537702958E-2</c:v>
                </c:pt>
                <c:pt idx="84">
                  <c:v>4.6929064996425067E-2</c:v>
                </c:pt>
                <c:pt idx="85">
                  <c:v>4.799102945975222E-2</c:v>
                </c:pt>
                <c:pt idx="86">
                  <c:v>4.9053850032802424E-2</c:v>
                </c:pt>
                <c:pt idx="87">
                  <c:v>5.0117308578842112E-2</c:v>
                </c:pt>
                <c:pt idx="88">
                  <c:v>5.1181196360712597E-2</c:v>
                </c:pt>
                <c:pt idx="89">
                  <c:v>5.2245313692447504E-2</c:v>
                </c:pt>
                <c:pt idx="90">
                  <c:v>5.3309469601160751E-2</c:v>
                </c:pt>
                <c:pt idx="91">
                  <c:v>5.4373481499225482E-2</c:v>
                </c:pt>
                <c:pt idx="92">
                  <c:v>5.5437174866715268E-2</c:v>
                </c:pt>
                <c:pt idx="93">
                  <c:v>5.6500382944036531E-2</c:v>
                </c:pt>
                <c:pt idx="94">
                  <c:v>5.7562946434643804E-2</c:v>
                </c:pt>
                <c:pt idx="95">
                  <c:v>5.8624713217700464E-2</c:v>
                </c:pt>
                <c:pt idx="96">
                  <c:v>5.9685538070521897E-2</c:v>
                </c:pt>
                <c:pt idx="97">
                  <c:v>6.0745282400616801E-2</c:v>
                </c:pt>
                <c:pt idx="98">
                  <c:v>6.1803813987126789E-2</c:v>
                </c:pt>
                <c:pt idx="99">
                  <c:v>6.2861006731449107E-2</c:v>
                </c:pt>
                <c:pt idx="100">
                  <c:v>6.3916740416818746E-2</c:v>
                </c:pt>
                <c:pt idx="101">
                  <c:v>6.4970900476616453E-2</c:v>
                </c:pt>
                <c:pt idx="102">
                  <c:v>6.6023377771164543E-2</c:v>
                </c:pt>
                <c:pt idx="103">
                  <c:v>6.7074068372768664E-2</c:v>
                </c:pt>
                <c:pt idx="104">
                  <c:v>6.8122873358761313E-2</c:v>
                </c:pt>
                <c:pt idx="105">
                  <c:v>6.916969861230092E-2</c:v>
                </c:pt>
                <c:pt idx="106">
                  <c:v>7.0214454630684847E-2</c:v>
                </c:pt>
                <c:pt idx="107">
                  <c:v>7.1257056340929922E-2</c:v>
                </c:pt>
                <c:pt idx="108">
                  <c:v>7.2297422922383739E-2</c:v>
                </c:pt>
                <c:pt idx="109">
                  <c:v>7.3335477636127591E-2</c:v>
                </c:pt>
                <c:pt idx="110">
                  <c:v>7.4371147660938011E-2</c:v>
                </c:pt>
                <c:pt idx="111">
                  <c:v>7.5404363935579949E-2</c:v>
                </c:pt>
                <c:pt idx="112">
                  <c:v>7.6435061007204666E-2</c:v>
                </c:pt>
                <c:pt idx="113">
                  <c:v>7.7463176885636018E-2</c:v>
                </c:pt>
                <c:pt idx="114">
                  <c:v>7.8488652903330514E-2</c:v>
                </c:pt>
                <c:pt idx="115">
                  <c:v>7.9511433580803023E-2</c:v>
                </c:pt>
                <c:pt idx="116">
                  <c:v>8.0531466497316365E-2</c:v>
                </c:pt>
                <c:pt idx="117">
                  <c:v>8.1548702166638523E-2</c:v>
                </c:pt>
                <c:pt idx="118">
                  <c:v>8.2563093917676661E-2</c:v>
                </c:pt>
                <c:pt idx="119">
                  <c:v>8.3574597779802542E-2</c:v>
                </c:pt>
                <c:pt idx="120">
                  <c:v>8.458317237269275E-2</c:v>
                </c:pt>
                <c:pt idx="121">
                  <c:v>8.5588778800507748E-2</c:v>
                </c:pt>
                <c:pt idx="122">
                  <c:v>8.6591380550245789E-2</c:v>
                </c:pt>
                <c:pt idx="123">
                  <c:v>8.7590943394107487E-2</c:v>
                </c:pt>
                <c:pt idx="124">
                  <c:v>8.8587435295716971E-2</c:v>
                </c:pt>
                <c:pt idx="125">
                  <c:v>8.9580826320048337E-2</c:v>
                </c:pt>
                <c:pt idx="126">
                  <c:v>9.0571088546913106E-2</c:v>
                </c:pt>
                <c:pt idx="127">
                  <c:v>9.1558195987867977E-2</c:v>
                </c:pt>
                <c:pt idx="128">
                  <c:v>9.2542124506409668E-2</c:v>
                </c:pt>
                <c:pt idx="129">
                  <c:v>9.3522851741325796E-2</c:v>
                </c:pt>
                <c:pt idx="130">
                  <c:v>9.450035703307845E-2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2-4722-81EE-9C43F9CE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49584"/>
        <c:axId val="47704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'Delta variation -  Time'!$A$10</c15:sqref>
                        </c15:formulaRef>
                      </c:ext>
                    </c:extLst>
                    <c:strCache>
                      <c:ptCount val="1"/>
                      <c:pt idx="0">
                        <c:v>Days to Expiry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'Delta variation -  Time'!$A$10:$A$142</c15:sqref>
                        </c15:formulaRef>
                      </c:ext>
                    </c:extLst>
                    <c:strCache>
                      <c:ptCount val="133"/>
                      <c:pt idx="0">
                        <c:v>Days to Expiry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'Delta variation -  Time'!$A$11:$A$141</c15:sqref>
                        </c15:formulaRef>
                      </c:ext>
                    </c:extLst>
                    <c:numCache>
                      <c:formatCode>General</c:formatCode>
                      <c:ptCount val="1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72-4722-81EE-9C43F9CE78A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Time'!$B$10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Time'!$A$10:$A$142</c15:sqref>
                        </c15:formulaRef>
                      </c:ext>
                    </c:extLst>
                    <c:strCache>
                      <c:ptCount val="133"/>
                      <c:pt idx="0">
                        <c:v>Days to Expiry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Time'!$B$11:$B$141</c15:sqref>
                        </c15:formulaRef>
                      </c:ext>
                    </c:extLst>
                    <c:numCache>
                      <c:formatCode>General</c:formatCode>
                      <c:ptCount val="131"/>
                      <c:pt idx="0">
                        <c:v>-16.198936209655944</c:v>
                      </c:pt>
                      <c:pt idx="1">
                        <c:v>-11.448042115919774</c:v>
                      </c:pt>
                      <c:pt idx="2">
                        <c:v>-9.342114310699781</c:v>
                      </c:pt>
                      <c:pt idx="3">
                        <c:v>-8.0860284247722554</c:v>
                      </c:pt>
                      <c:pt idx="4">
                        <c:v>-7.2283567518877998</c:v>
                      </c:pt>
                      <c:pt idx="5">
                        <c:v>-6.5948989269014504</c:v>
                      </c:pt>
                      <c:pt idx="6">
                        <c:v>-6.1023035014340117</c:v>
                      </c:pt>
                      <c:pt idx="7">
                        <c:v>-5.7050144801511395</c:v>
                      </c:pt>
                      <c:pt idx="8">
                        <c:v>-5.3757526386751522</c:v>
                      </c:pt>
                      <c:pt idx="9">
                        <c:v>-5.0970534094287627</c:v>
                      </c:pt>
                      <c:pt idx="10">
                        <c:v>-4.857148263940827</c:v>
                      </c:pt>
                      <c:pt idx="11">
                        <c:v>-4.6477789466559214</c:v>
                      </c:pt>
                      <c:pt idx="12">
                        <c:v>-4.4629565744116215</c:v>
                      </c:pt>
                      <c:pt idx="13">
                        <c:v>-4.2982179606702866</c:v>
                      </c:pt>
                      <c:pt idx="14">
                        <c:v>-4.1501596467081177</c:v>
                      </c:pt>
                      <c:pt idx="15">
                        <c:v>-4.0161348522746971</c:v>
                      </c:pt>
                      <c:pt idx="16">
                        <c:v>-3.8940500390381763</c:v>
                      </c:pt>
                      <c:pt idx="17">
                        <c:v>-3.782224566979929</c:v>
                      </c:pt>
                      <c:pt idx="18">
                        <c:v>-3.6792915497050234</c:v>
                      </c:pt>
                      <c:pt idx="19">
                        <c:v>-3.5841263377434709</c:v>
                      </c:pt>
                      <c:pt idx="20">
                        <c:v>-3.4957939687091426</c:v>
                      </c:pt>
                      <c:pt idx="21">
                        <c:v>-3.4135099122809209</c:v>
                      </c:pt>
                      <c:pt idx="22">
                        <c:v>-3.33661030926267</c:v>
                      </c:pt>
                      <c:pt idx="23">
                        <c:v>-3.2645291050079623</c:v>
                      </c:pt>
                      <c:pt idx="24">
                        <c:v>-3.1967802657528983</c:v>
                      </c:pt>
                      <c:pt idx="25">
                        <c:v>-3.132943794287363</c:v>
                      </c:pt>
                      <c:pt idx="26">
                        <c:v>-3.0726546214439812</c:v>
                      </c:pt>
                      <c:pt idx="27">
                        <c:v>-3.0155936995893078</c:v>
                      </c:pt>
                      <c:pt idx="28">
                        <c:v>-2.9614808001457176</c:v>
                      </c:pt>
                      <c:pt idx="29">
                        <c:v>-2.9100686427535178</c:v>
                      </c:pt>
                      <c:pt idx="30">
                        <c:v>-2.8611380745367145</c:v>
                      </c:pt>
                      <c:pt idx="31">
                        <c:v>-2.8144940844580733</c:v>
                      </c:pt>
                      <c:pt idx="32">
                        <c:v>-2.7699624870003885</c:v>
                      </c:pt>
                      <c:pt idx="33">
                        <c:v>-2.7273871462546375</c:v>
                      </c:pt>
                      <c:pt idx="34">
                        <c:v>-2.6866276393248492</c:v>
                      </c:pt>
                      <c:pt idx="35">
                        <c:v>-2.6475572791704298</c:v>
                      </c:pt>
                      <c:pt idx="36">
                        <c:v>-2.6100614333106962</c:v>
                      </c:pt>
                      <c:pt idx="37">
                        <c:v>-2.5740360874484911</c:v>
                      </c:pt>
                      <c:pt idx="38">
                        <c:v>-2.5393866129305778</c:v>
                      </c:pt>
                      <c:pt idx="39">
                        <c:v>-2.5060267047143814</c:v>
                      </c:pt>
                      <c:pt idx="40">
                        <c:v>-2.4738774626453823</c:v>
                      </c:pt>
                      <c:pt idx="41">
                        <c:v>-2.4428665937350496</c:v>
                      </c:pt>
                      <c:pt idx="42">
                        <c:v>-2.4129277170433139</c:v>
                      </c:pt>
                      <c:pt idx="43">
                        <c:v>-2.383999755923182</c:v>
                      </c:pt>
                      <c:pt idx="44">
                        <c:v>-2.356026404939616</c:v>
                      </c:pt>
                      <c:pt idx="45">
                        <c:v>-2.328955660854747</c:v>
                      </c:pt>
                      <c:pt idx="46">
                        <c:v>-2.3027394087731849</c:v>
                      </c:pt>
                      <c:pt idx="47">
                        <c:v>-2.2773330559400216</c:v>
                      </c:pt>
                      <c:pt idx="48">
                        <c:v>-2.252695206839006</c:v>
                      </c:pt>
                      <c:pt idx="49">
                        <c:v>-2.228787374195961</c:v>
                      </c:pt>
                      <c:pt idx="50">
                        <c:v>-2.2055737212897157</c:v>
                      </c:pt>
                      <c:pt idx="51">
                        <c:v>-2.1830208316390975</c:v>
                      </c:pt>
                      <c:pt idx="52">
                        <c:v>-2.16109750269342</c:v>
                      </c:pt>
                      <c:pt idx="53">
                        <c:v>-2.1397745606244603</c:v>
                      </c:pt>
                      <c:pt idx="54">
                        <c:v>-2.1190246937153567</c:v>
                      </c:pt>
                      <c:pt idx="55">
                        <c:v>-2.0988223021787968</c:v>
                      </c:pt>
                      <c:pt idx="56">
                        <c:v>-2.0791433625232383</c:v>
                      </c:pt>
                      <c:pt idx="57">
                        <c:v>-2.0599653048302216</c:v>
                      </c:pt>
                      <c:pt idx="58">
                        <c:v>-2.0412669015147484</c:v>
                      </c:pt>
                      <c:pt idx="59">
                        <c:v>-2.0230281663199161</c:v>
                      </c:pt>
                      <c:pt idx="60">
                        <c:v>-2.0052302624511511</c:v>
                      </c:pt>
                      <c:pt idx="61">
                        <c:v>-1.987855418888298</c:v>
                      </c:pt>
                      <c:pt idx="62">
                        <c:v>-1.970886854028763</c:v>
                      </c:pt>
                      <c:pt idx="63">
                        <c:v>-1.9543087059144857</c:v>
                      </c:pt>
                      <c:pt idx="64">
                        <c:v>-1.9381059683820783</c:v>
                      </c:pt>
                      <c:pt idx="65">
                        <c:v>-1.9222644325507772</c:v>
                      </c:pt>
                      <c:pt idx="66">
                        <c:v>-1.9067706331286343</c:v>
                      </c:pt>
                      <c:pt idx="67">
                        <c:v>-1.8916117990748658</c:v>
                      </c:pt>
                      <c:pt idx="68">
                        <c:v>-1.8767758082066646</c:v>
                      </c:pt>
                      <c:pt idx="69">
                        <c:v>-1.8622511453830588</c:v>
                      </c:pt>
                      <c:pt idx="70">
                        <c:v>-1.8480268639373139</c:v>
                      </c:pt>
                      <c:pt idx="71">
                        <c:v>-1.83409255006372</c:v>
                      </c:pt>
                      <c:pt idx="72">
                        <c:v>-1.8204382898949145</c:v>
                      </c:pt>
                      <c:pt idx="73">
                        <c:v>-1.8070546390327222</c:v>
                      </c:pt>
                      <c:pt idx="74">
                        <c:v>-1.7939325943192537</c:v>
                      </c:pt>
                      <c:pt idx="75">
                        <c:v>-1.7810635676561282</c:v>
                      </c:pt>
                      <c:pt idx="76">
                        <c:v>-1.7684393616984495</c:v>
                      </c:pt>
                      <c:pt idx="77">
                        <c:v>-1.7560521472668713</c:v>
                      </c:pt>
                      <c:pt idx="78">
                        <c:v>-1.7438944423360241</c:v>
                      </c:pt>
                      <c:pt idx="79">
                        <c:v>-1.731959092470879</c:v>
                      </c:pt>
                      <c:pt idx="80">
                        <c:v>-1.7202392525945678</c:v>
                      </c:pt>
                      <c:pt idx="81">
                        <c:v>-1.7087283699818367</c:v>
                      </c:pt>
                      <c:pt idx="82">
                        <c:v>-1.6974201683819281</c:v>
                      </c:pt>
                      <c:pt idx="83">
                        <c:v>-1.6863086331832662</c:v>
                      </c:pt>
                      <c:pt idx="84">
                        <c:v>-1.6753879975401011</c:v>
                      </c:pt>
                      <c:pt idx="85">
                        <c:v>-1.6646527293882258</c:v>
                      </c:pt>
                      <c:pt idx="86">
                        <c:v>-1.6540975192831953</c:v>
                      </c:pt>
                      <c:pt idx="87">
                        <c:v>-1.6437172690001474</c:v>
                      </c:pt>
                      <c:pt idx="88">
                        <c:v>-1.6335070808394916</c:v>
                      </c:pt>
                      <c:pt idx="89">
                        <c:v>-1.6234622475873652</c:v>
                      </c:pt>
                      <c:pt idx="90">
                        <c:v>-1.6135782430839911</c:v>
                      </c:pt>
                      <c:pt idx="91">
                        <c:v>-1.6038507133568967</c:v>
                      </c:pt>
                      <c:pt idx="92">
                        <c:v>-1.594275468279436</c:v>
                      </c:pt>
                      <c:pt idx="93">
                        <c:v>-1.5848484737182116</c:v>
                      </c:pt>
                      <c:pt idx="94">
                        <c:v>-1.5755658441358806</c:v>
                      </c:pt>
                      <c:pt idx="95">
                        <c:v>-1.566423835618455</c:v>
                      </c:pt>
                      <c:pt idx="96">
                        <c:v>-1.557418839298589</c:v>
                      </c:pt>
                      <c:pt idx="97">
                        <c:v>-1.5485473751485475</c:v>
                      </c:pt>
                      <c:pt idx="98">
                        <c:v>-1.5398060861185303</c:v>
                      </c:pt>
                      <c:pt idx="99">
                        <c:v>-1.531191732597871</c:v>
                      </c:pt>
                      <c:pt idx="100">
                        <c:v>-1.5227011871782867</c:v>
                      </c:pt>
                      <c:pt idx="101">
                        <c:v>-1.5143314296999044</c:v>
                      </c:pt>
                      <c:pt idx="102">
                        <c:v>-1.5060795425621822</c:v>
                      </c:pt>
                      <c:pt idx="103">
                        <c:v>-1.4979427062831439</c:v>
                      </c:pt>
                      <c:pt idx="104">
                        <c:v>-1.4899181952915272</c:v>
                      </c:pt>
                      <c:pt idx="105">
                        <c:v>-1.4820033739375482</c:v>
                      </c:pt>
                      <c:pt idx="106">
                        <c:v>-1.4741956927089648</c:v>
                      </c:pt>
                      <c:pt idx="107">
                        <c:v>-1.4664926846400819</c:v>
                      </c:pt>
                      <c:pt idx="108">
                        <c:v>-1.4588919619021614</c:v>
                      </c:pt>
                      <c:pt idx="109">
                        <c:v>-1.4513912125645072</c:v>
                      </c:pt>
                      <c:pt idx="110">
                        <c:v>-1.4439881975162174</c:v>
                      </c:pt>
                      <c:pt idx="111">
                        <c:v>-1.4366807475392576</c:v>
                      </c:pt>
                      <c:pt idx="112">
                        <c:v>-1.4294667605241518</c:v>
                      </c:pt>
                      <c:pt idx="113">
                        <c:v>-1.4223441988201353</c:v>
                      </c:pt>
                      <c:pt idx="114">
                        <c:v>-1.4153110867121657</c:v>
                      </c:pt>
                      <c:pt idx="115">
                        <c:v>-1.4083655080176716</c:v>
                      </c:pt>
                      <c:pt idx="116">
                        <c:v>-1.4015056037963831</c:v>
                      </c:pt>
                      <c:pt idx="117">
                        <c:v>-1.3947295701669977</c:v>
                      </c:pt>
                      <c:pt idx="118">
                        <c:v>-1.3880356562248461</c:v>
                      </c:pt>
                      <c:pt idx="119">
                        <c:v>-1.3814221620550815</c:v>
                      </c:pt>
                      <c:pt idx="120">
                        <c:v>-1.3748874368362447</c:v>
                      </c:pt>
                      <c:pt idx="121">
                        <c:v>-1.368429877029399</c:v>
                      </c:pt>
                      <c:pt idx="122">
                        <c:v>-1.3620479246482924</c:v>
                      </c:pt>
                      <c:pt idx="123">
                        <c:v>-1.3557400656063066</c:v>
                      </c:pt>
                      <c:pt idx="124">
                        <c:v>-1.3495048281361892</c:v>
                      </c:pt>
                      <c:pt idx="125">
                        <c:v>-1.3433407812788127</c:v>
                      </c:pt>
                      <c:pt idx="126">
                        <c:v>-1.3372465334374219</c:v>
                      </c:pt>
                      <c:pt idx="127">
                        <c:v>-1.3312207309940438</c:v>
                      </c:pt>
                      <c:pt idx="128">
                        <c:v>-1.3252620569849207</c:v>
                      </c:pt>
                      <c:pt idx="129">
                        <c:v>-1.319369229832015</c:v>
                      </c:pt>
                      <c:pt idx="130">
                        <c:v>-1.3135410021277989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172-4722-81EE-9C43F9CE78A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Time'!$D$10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Time'!$A$10:$A$142</c15:sqref>
                        </c15:formulaRef>
                      </c:ext>
                    </c:extLst>
                    <c:strCache>
                      <c:ptCount val="133"/>
                      <c:pt idx="0">
                        <c:v>Days to Expiry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Time'!$D$11:$D$141</c15:sqref>
                        </c15:formulaRef>
                      </c:ext>
                    </c:extLst>
                    <c:numCache>
                      <c:formatCode>General</c:formatCode>
                      <c:ptCount val="131"/>
                      <c:pt idx="0">
                        <c:v>2.7513064997046923</c:v>
                      </c:pt>
                      <c:pt idx="1">
                        <c:v>1.9518030090000609</c:v>
                      </c:pt>
                      <c:pt idx="2">
                        <c:v>1.5988134187583243</c:v>
                      </c:pt>
                      <c:pt idx="3">
                        <c:v>1.3890929299080617</c:v>
                      </c:pt>
                      <c:pt idx="4">
                        <c:v>1.2464494257622343</c:v>
                      </c:pt>
                      <c:pt idx="5">
                        <c:v>1.1415052630703129</c:v>
                      </c:pt>
                      <c:pt idx="6">
                        <c:v>1.0602149976064303</c:v>
                      </c:pt>
                      <c:pt idx="7">
                        <c:v>0.99490808230877881</c:v>
                      </c:pt>
                      <c:pt idx="8">
                        <c:v>0.94099493111172516</c:v>
                      </c:pt>
                      <c:pt idx="9">
                        <c:v>0.89553950802922078</c:v>
                      </c:pt>
                      <c:pt idx="10">
                        <c:v>0.8565648954334607</c:v>
                      </c:pt>
                      <c:pt idx="11">
                        <c:v>0.82268491807313171</c:v>
                      </c:pt>
                      <c:pt idx="12">
                        <c:v>0.79289510028740962</c:v>
                      </c:pt>
                      <c:pt idx="13">
                        <c:v>0.76644744037530155</c:v>
                      </c:pt>
                      <c:pt idx="14">
                        <c:v>0.74277198128803279</c:v>
                      </c:pt>
                      <c:pt idx="15">
                        <c:v>0.72142582506546216</c:v>
                      </c:pt>
                      <c:pt idx="16">
                        <c:v>0.70205892106681711</c:v>
                      </c:pt>
                      <c:pt idx="17">
                        <c:v>0.68439047466001734</c:v>
                      </c:pt>
                      <c:pt idx="18">
                        <c:v>0.66819228848820911</c:v>
                      </c:pt>
                      <c:pt idx="19">
                        <c:v>0.65327675108154548</c:v>
                      </c:pt>
                      <c:pt idx="20">
                        <c:v>0.63948801478753092</c:v>
                      </c:pt>
                      <c:pt idx="21">
                        <c:v>0.62669540846745031</c:v>
                      </c:pt>
                      <c:pt idx="22">
                        <c:v>0.61478844551901601</c:v>
                      </c:pt>
                      <c:pt idx="23">
                        <c:v>0.60367298997791952</c:v>
                      </c:pt>
                      <c:pt idx="24">
                        <c:v>0.59326827611922839</c:v>
                      </c:pt>
                      <c:pt idx="25">
                        <c:v>0.58350456580299415</c:v>
                      </c:pt>
                      <c:pt idx="26">
                        <c:v>0.57432128837538732</c:v>
                      </c:pt>
                      <c:pt idx="27">
                        <c:v>0.56566554993091334</c:v>
                      </c:pt>
                      <c:pt idx="28">
                        <c:v>0.55749092830621672</c:v>
                      </c:pt>
                      <c:pt idx="29">
                        <c:v>0.5497564912846945</c:v>
                      </c:pt>
                      <c:pt idx="30">
                        <c:v>0.54242599075869058</c:v>
                      </c:pt>
                      <c:pt idx="31">
                        <c:v>0.53546719677188581</c:v>
                      </c:pt>
                      <c:pt idx="32">
                        <c:v>0.52885134363666375</c:v>
                      </c:pt>
                      <c:pt idx="33">
                        <c:v>0.52255266650785392</c:v>
                      </c:pt>
                      <c:pt idx="34">
                        <c:v>0.51654801146598905</c:v>
                      </c:pt>
                      <c:pt idx="35">
                        <c:v>0.51081650572300941</c:v>
                      </c:pt>
                      <c:pt idx="36">
                        <c:v>0.50533927729892236</c:v>
                      </c:pt>
                      <c:pt idx="37">
                        <c:v>0.50009921563686255</c:v>
                      </c:pt>
                      <c:pt idx="38">
                        <c:v>0.49508076627765296</c:v>
                      </c:pt>
                      <c:pt idx="39">
                        <c:v>0.49026975401461043</c:v>
                      </c:pt>
                      <c:pt idx="40">
                        <c:v>0.48565322997759824</c:v>
                      </c:pt>
                      <c:pt idx="41">
                        <c:v>0.4812193389140052</c:v>
                      </c:pt>
                      <c:pt idx="42">
                        <c:v>0.4769572035900474</c:v>
                      </c:pt>
                      <c:pt idx="43">
                        <c:v>0.47285682376396176</c:v>
                      </c:pt>
                      <c:pt idx="44">
                        <c:v>0.46890898761039507</c:v>
                      </c:pt>
                      <c:pt idx="45">
                        <c:v>0.46510519382346277</c:v>
                      </c:pt>
                      <c:pt idx="46">
                        <c:v>0.46143758291074272</c:v>
                      </c:pt>
                      <c:pt idx="47">
                        <c:v>0.457898876424505</c:v>
                      </c:pt>
                      <c:pt idx="48">
                        <c:v>0.45448232306965597</c:v>
                      </c:pt>
                      <c:pt idx="49">
                        <c:v>0.45118165078800648</c:v>
                      </c:pt>
                      <c:pt idx="50">
                        <c:v>0.44799102405175306</c:v>
                      </c:pt>
                      <c:pt idx="51">
                        <c:v>0.44490500571041819</c:v>
                      </c:pt>
                      <c:pt idx="52">
                        <c:v>0.44191852282888899</c:v>
                      </c:pt>
                      <c:pt idx="53">
                        <c:v>0.43902683603279408</c:v>
                      </c:pt>
                      <c:pt idx="54">
                        <c:v>0.43622551194384229</c:v>
                      </c:pt>
                      <c:pt idx="55">
                        <c:v>0.43351039834399757</c:v>
                      </c:pt>
                      <c:pt idx="56">
                        <c:v>0.43087760175517215</c:v>
                      </c:pt>
                      <c:pt idx="57">
                        <c:v>0.42832346716188752</c:v>
                      </c:pt>
                      <c:pt idx="58">
                        <c:v>0.42584455963920975</c:v>
                      </c:pt>
                      <c:pt idx="59">
                        <c:v>0.42343764767815895</c:v>
                      </c:pt>
                      <c:pt idx="60">
                        <c:v>0.42109968802649383</c:v>
                      </c:pt>
                      <c:pt idx="61">
                        <c:v>0.4188278118849364</c:v>
                      </c:pt>
                      <c:pt idx="62">
                        <c:v>0.41661931231805133</c:v>
                      </c:pt>
                      <c:pt idx="63">
                        <c:v>0.41447163275559351</c:v>
                      </c:pt>
                      <c:pt idx="64">
                        <c:v>0.41238235647455035</c:v>
                      </c:pt>
                      <c:pt idx="65">
                        <c:v>0.41034919696465322</c:v>
                      </c:pt>
                      <c:pt idx="66">
                        <c:v>0.40836998909107819</c:v>
                      </c:pt>
                      <c:pt idx="67">
                        <c:v>0.40644268097763109</c:v>
                      </c:pt>
                      <c:pt idx="68">
                        <c:v>0.40456532654209387</c:v>
                      </c:pt>
                      <c:pt idx="69">
                        <c:v>0.40273607862277572</c:v>
                      </c:pt>
                      <c:pt idx="70">
                        <c:v>0.40095318264178559</c:v>
                      </c:pt>
                      <c:pt idx="71">
                        <c:v>0.39921497075625328</c:v>
                      </c:pt>
                      <c:pt idx="72">
                        <c:v>0.39751985645376331</c:v>
                      </c:pt>
                      <c:pt idx="73">
                        <c:v>0.39586632955272755</c:v>
                      </c:pt>
                      <c:pt idx="74">
                        <c:v>0.39425295157236745</c:v>
                      </c:pt>
                      <c:pt idx="75">
                        <c:v>0.39267835144048796</c:v>
                      </c:pt>
                      <c:pt idx="76">
                        <c:v>0.39114122151033959</c:v>
                      </c:pt>
                      <c:pt idx="77">
                        <c:v>0.38964031386063924</c:v>
                      </c:pt>
                      <c:pt idx="78">
                        <c:v>0.38817443685530045</c:v>
                      </c:pt>
                      <c:pt idx="79">
                        <c:v>0.38674245194162926</c:v>
                      </c:pt>
                      <c:pt idx="80">
                        <c:v>0.385343270667725</c:v>
                      </c:pt>
                      <c:pt idx="81">
                        <c:v>0.38397585190159256</c:v>
                      </c:pt>
                      <c:pt idx="82">
                        <c:v>0.38263919923606649</c:v>
                      </c:pt>
                      <c:pt idx="83">
                        <c:v>0.38133235856507064</c:v>
                      </c:pt>
                      <c:pt idx="84">
                        <c:v>0.3800544158180259</c:v>
                      </c:pt>
                      <c:pt idx="85">
                        <c:v>0.37880449484037154</c:v>
                      </c:pt>
                      <c:pt idx="86">
                        <c:v>0.37758175540921185</c:v>
                      </c:pt>
                      <c:pt idx="87">
                        <c:v>0.37638539137403831</c:v>
                      </c:pt>
                      <c:pt idx="88">
                        <c:v>0.37521462891333346</c:v>
                      </c:pt>
                      <c:pt idx="89">
                        <c:v>0.37406872489862913</c:v>
                      </c:pt>
                      <c:pt idx="90">
                        <c:v>0.37294696535829264</c:v>
                      </c:pt>
                      <c:pt idx="91">
                        <c:v>0.37184866403394617</c:v>
                      </c:pt>
                      <c:pt idx="92">
                        <c:v>0.37077316102300334</c:v>
                      </c:pt>
                      <c:pt idx="93">
                        <c:v>0.36971982150132426</c:v>
                      </c:pt>
                      <c:pt idx="94">
                        <c:v>0.36868803452047216</c:v>
                      </c:pt>
                      <c:pt idx="95">
                        <c:v>0.36767721187448582</c:v>
                      </c:pt>
                      <c:pt idx="96">
                        <c:v>0.36668678703147517</c:v>
                      </c:pt>
                      <c:pt idx="97">
                        <c:v>0.36571621412571481</c:v>
                      </c:pt>
                      <c:pt idx="98">
                        <c:v>0.36476496700623162</c:v>
                      </c:pt>
                      <c:pt idx="99">
                        <c:v>0.36383253833819224</c:v>
                      </c:pt>
                      <c:pt idx="100">
                        <c:v>0.36291843875366703</c:v>
                      </c:pt>
                      <c:pt idx="101">
                        <c:v>0.36202219604860225</c:v>
                      </c:pt>
                      <c:pt idx="102">
                        <c:v>0.36114335442306494</c:v>
                      </c:pt>
                      <c:pt idx="103">
                        <c:v>0.36028147376203473</c:v>
                      </c:pt>
                      <c:pt idx="104">
                        <c:v>0.35943612895421773</c:v>
                      </c:pt>
                      <c:pt idx="105">
                        <c:v>0.35860690924653205</c:v>
                      </c:pt>
                      <c:pt idx="106">
                        <c:v>0.35779341763208361</c:v>
                      </c:pt>
                      <c:pt idx="107">
                        <c:v>0.35699527026960237</c:v>
                      </c:pt>
                      <c:pt idx="108">
                        <c:v>0.35621209593244901</c:v>
                      </c:pt>
                      <c:pt idx="109">
                        <c:v>0.35544353548543228</c:v>
                      </c:pt>
                      <c:pt idx="110">
                        <c:v>0.35468924138779723</c:v>
                      </c:pt>
                      <c:pt idx="111">
                        <c:v>0.35394887722085305</c:v>
                      </c:pt>
                      <c:pt idx="112">
                        <c:v>0.35322211723881514</c:v>
                      </c:pt>
                      <c:pt idx="113">
                        <c:v>0.35250864594152553</c:v>
                      </c:pt>
                      <c:pt idx="114">
                        <c:v>0.35180815766780887</c:v>
                      </c:pt>
                      <c:pt idx="115">
                        <c:v>0.35112035620829557</c:v>
                      </c:pt>
                      <c:pt idx="116">
                        <c:v>0.35044495443662688</c:v>
                      </c:pt>
                      <c:pt idx="117">
                        <c:v>0.34978167395801779</c:v>
                      </c:pt>
                      <c:pt idx="118">
                        <c:v>0.34913024477422494</c:v>
                      </c:pt>
                      <c:pt idx="119">
                        <c:v>0.3484904049640245</c:v>
                      </c:pt>
                      <c:pt idx="120">
                        <c:v>0.34786190037835829</c:v>
                      </c:pt>
                      <c:pt idx="121">
                        <c:v>0.3472444843493635</c:v>
                      </c:pt>
                      <c:pt idx="122">
                        <c:v>0.3466379174125449</c:v>
                      </c:pt>
                      <c:pt idx="123">
                        <c:v>0.34604196704139606</c:v>
                      </c:pt>
                      <c:pt idx="124">
                        <c:v>0.34545640739381733</c:v>
                      </c:pt>
                      <c:pt idx="125">
                        <c:v>0.34488101906971697</c:v>
                      </c:pt>
                      <c:pt idx="126">
                        <c:v>0.34431558887921915</c:v>
                      </c:pt>
                      <c:pt idx="127">
                        <c:v>0.34375990962093572</c:v>
                      </c:pt>
                      <c:pt idx="128">
                        <c:v>0.34321377986979063</c:v>
                      </c:pt>
                      <c:pt idx="129">
                        <c:v>0.34267700377391591</c:v>
                      </c:pt>
                      <c:pt idx="130">
                        <c:v>0.34214939086016521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172-4722-81EE-9C43F9CE78A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Time'!$E$10</c15:sqref>
                        </c15:formulaRef>
                      </c:ext>
                    </c:extLst>
                    <c:strCache>
                      <c:ptCount val="1"/>
                      <c:pt idx="0">
                        <c:v>Delta = N(d1)-1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Time'!$A$10:$A$142</c15:sqref>
                        </c15:formulaRef>
                      </c:ext>
                    </c:extLst>
                    <c:strCache>
                      <c:ptCount val="133"/>
                      <c:pt idx="0">
                        <c:v>Days to Expiry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Time'!$E$11:$E$141</c15:sqref>
                        </c15:formulaRef>
                      </c:ext>
                    </c:extLst>
                    <c:numCache>
                      <c:formatCode>General</c:formatCode>
                      <c:ptCount val="131"/>
                      <c:pt idx="0">
                        <c:v>-2.9679038191606777E-3</c:v>
                      </c:pt>
                      <c:pt idx="1">
                        <c:v>-2.548079845674589E-2</c:v>
                      </c:pt>
                      <c:pt idx="2">
                        <c:v>-5.4931033268488139E-2</c:v>
                      </c:pt>
                      <c:pt idx="3">
                        <c:v>-8.2402246694692316E-2</c:v>
                      </c:pt>
                      <c:pt idx="4">
                        <c:v>-0.10629972268066057</c:v>
                      </c:pt>
                      <c:pt idx="5">
                        <c:v>-0.1268298615363882</c:v>
                      </c:pt>
                      <c:pt idx="6">
                        <c:v>-0.14452339981006035</c:v>
                      </c:pt>
                      <c:pt idx="7">
                        <c:v>-0.15989048579402154</c:v>
                      </c:pt>
                      <c:pt idx="8">
                        <c:v>-0.17335372839599816</c:v>
                      </c:pt>
                      <c:pt idx="9">
                        <c:v>-0.18524937802414176</c:v>
                      </c:pt>
                      <c:pt idx="10">
                        <c:v>-0.19584269674353194</c:v>
                      </c:pt>
                      <c:pt idx="11">
                        <c:v>-0.20534359706944549</c:v>
                      </c:pt>
                      <c:pt idx="12">
                        <c:v>-0.21391947112682053</c:v>
                      </c:pt>
                      <c:pt idx="13">
                        <c:v>-0.22170505713078903</c:v>
                      </c:pt>
                      <c:pt idx="14">
                        <c:v>-0.22880987077967718</c:v>
                      </c:pt>
                      <c:pt idx="15">
                        <c:v>-0.23532378111481567</c:v>
                      </c:pt>
                      <c:pt idx="16">
                        <c:v>-0.241321209545307</c:v>
                      </c:pt>
                      <c:pt idx="17">
                        <c:v>-0.24686431463507863</c:v>
                      </c:pt>
                      <c:pt idx="18">
                        <c:v>-0.25200542864450526</c:v>
                      </c:pt>
                      <c:pt idx="19">
                        <c:v>-0.25678893889848264</c:v>
                      </c:pt>
                      <c:pt idx="20">
                        <c:v>-0.26125275402753401</c:v>
                      </c:pt>
                      <c:pt idx="21">
                        <c:v>-0.26542945709777299</c:v>
                      </c:pt>
                      <c:pt idx="22">
                        <c:v>-0.26934722044564774</c:v>
                      </c:pt>
                      <c:pt idx="23">
                        <c:v>-0.27303053752599526</c:v>
                      </c:pt>
                      <c:pt idx="24">
                        <c:v>-0.27650081301148344</c:v>
                      </c:pt>
                      <c:pt idx="25">
                        <c:v>-0.2797768421588458</c:v>
                      </c:pt>
                      <c:pt idx="26">
                        <c:v>-0.28287520297038904</c:v>
                      </c:pt>
                      <c:pt idx="27">
                        <c:v>-0.28581057915008223</c:v>
                      </c:pt>
                      <c:pt idx="28">
                        <c:v>-0.28859602773583359</c:v>
                      </c:pt>
                      <c:pt idx="29">
                        <c:v>-0.29124320219755462</c:v>
                      </c:pt>
                      <c:pt idx="30">
                        <c:v>-0.29376253945003183</c:v>
                      </c:pt>
                      <c:pt idx="31">
                        <c:v>-0.29616341744399477</c:v>
                      </c:pt>
                      <c:pt idx="32">
                        <c:v>-0.29845428862624734</c:v>
                      </c:pt>
                      <c:pt idx="33">
                        <c:v>-0.30064279349711032</c:v>
                      </c:pt>
                      <c:pt idx="34">
                        <c:v>-0.30273585766505862</c:v>
                      </c:pt>
                      <c:pt idx="35">
                        <c:v>-0.30473977514838513</c:v>
                      </c:pt>
                      <c:pt idx="36">
                        <c:v>-0.30666028016039715</c:v>
                      </c:pt>
                      <c:pt idx="37">
                        <c:v>-0.30850260920682782</c:v>
                      </c:pt>
                      <c:pt idx="38">
                        <c:v>-0.31027155499827608</c:v>
                      </c:pt>
                      <c:pt idx="39">
                        <c:v>-0.31197151341866602</c:v>
                      </c:pt>
                      <c:pt idx="40">
                        <c:v>-0.31360652457924343</c:v>
                      </c:pt>
                      <c:pt idx="41">
                        <c:v>-0.31518030881595749</c:v>
                      </c:pt>
                      <c:pt idx="42">
                        <c:v>-0.31669629834805024</c:v>
                      </c:pt>
                      <c:pt idx="43">
                        <c:v>-0.31815766520092392</c:v>
                      </c:pt>
                      <c:pt idx="44">
                        <c:v>-0.31956734590191294</c:v>
                      </c:pt>
                      <c:pt idx="45">
                        <c:v>-0.32092806337951563</c:v>
                      </c:pt>
                      <c:pt idx="46">
                        <c:v>-0.32224234643184901</c:v>
                      </c:pt>
                      <c:pt idx="47">
                        <c:v>-0.32351254707610422</c:v>
                      </c:pt>
                      <c:pt idx="48">
                        <c:v>-0.32474085604563241</c:v>
                      </c:pt>
                      <c:pt idx="49">
                        <c:v>-0.32592931666339742</c:v>
                      </c:pt>
                      <c:pt idx="50">
                        <c:v>-0.32707983728861301</c:v>
                      </c:pt>
                      <c:pt idx="51">
                        <c:v>-0.32819420250641229</c:v>
                      </c:pt>
                      <c:pt idx="52">
                        <c:v>-0.32927408320753471</c:v>
                      </c:pt>
                      <c:pt idx="53">
                        <c:v>-0.33032104568556708</c:v>
                      </c:pt>
                      <c:pt idx="54">
                        <c:v>-0.3313365598626945</c:v>
                      </c:pt>
                      <c:pt idx="55">
                        <c:v>-0.33232200674072931</c:v>
                      </c:pt>
                      <c:pt idx="56">
                        <c:v>-0.33327868516201697</c:v>
                      </c:pt>
                      <c:pt idx="57">
                        <c:v>-0.3342078179543555</c:v>
                      </c:pt>
                      <c:pt idx="58">
                        <c:v>-0.33511055752503727</c:v>
                      </c:pt>
                      <c:pt idx="59">
                        <c:v>-0.33598799096132326</c:v>
                      </c:pt>
                      <c:pt idx="60">
                        <c:v>-0.33684114468789939</c:v>
                      </c:pt>
                      <c:pt idx="61">
                        <c:v>-0.33767098872599322</c:v>
                      </c:pt>
                      <c:pt idx="62">
                        <c:v>-0.33847844059371657</c:v>
                      </c:pt>
                      <c:pt idx="63">
                        <c:v>-0.33926436888274325</c:v>
                      </c:pt>
                      <c:pt idx="64">
                        <c:v>-0.34002959654252818</c:v>
                      </c:pt>
                      <c:pt idx="65">
                        <c:v>-0.34077490389986087</c:v>
                      </c:pt>
                      <c:pt idx="66">
                        <c:v>-0.34150103143854604</c:v>
                      </c:pt>
                      <c:pt idx="67">
                        <c:v>-0.34220868236136748</c:v>
                      </c:pt>
                      <c:pt idx="68">
                        <c:v>-0.34289852495416417</c:v>
                      </c:pt>
                      <c:pt idx="69">
                        <c:v>-0.34357119476979858</c:v>
                      </c:pt>
                      <c:pt idx="70">
                        <c:v>-0.34422729664798024</c:v>
                      </c:pt>
                      <c:pt idx="71">
                        <c:v>-0.34486740658529791</c:v>
                      </c:pt>
                      <c:pt idx="72">
                        <c:v>-0.34549207346839084</c:v>
                      </c:pt>
                      <c:pt idx="73">
                        <c:v>-0.34610182068191464</c:v>
                      </c:pt>
                      <c:pt idx="74">
                        <c:v>-0.34669714760183523</c:v>
                      </c:pt>
                      <c:pt idx="75">
                        <c:v>-0.34727853098357009</c:v>
                      </c:pt>
                      <c:pt idx="76">
                        <c:v>-0.34784642625360007</c:v>
                      </c:pt>
                      <c:pt idx="77">
                        <c:v>-0.34840126871237154</c:v>
                      </c:pt>
                      <c:pt idx="78">
                        <c:v>-0.34894347465558329</c:v>
                      </c:pt>
                      <c:pt idx="79">
                        <c:v>-0.34947344242031353</c:v>
                      </c:pt>
                      <c:pt idx="80">
                        <c:v>-0.3499915533618525</c:v>
                      </c:pt>
                      <c:pt idx="81">
                        <c:v>-0.35049817276659478</c:v>
                      </c:pt>
                      <c:pt idx="82">
                        <c:v>-0.35099365070586486</c:v>
                      </c:pt>
                      <c:pt idx="83">
                        <c:v>-0.35147832283513425</c:v>
                      </c:pt>
                      <c:pt idx="84">
                        <c:v>-0.3519525111427001</c:v>
                      </c:pt>
                      <c:pt idx="85">
                        <c:v>-0.35241652465155171</c:v>
                      </c:pt>
                      <c:pt idx="86">
                        <c:v>-0.35287066007783841</c:v>
                      </c:pt>
                      <c:pt idx="87">
                        <c:v>-0.35331520244906833</c:v>
                      </c:pt>
                      <c:pt idx="88">
                        <c:v>-0.35375042568490989</c:v>
                      </c:pt>
                      <c:pt idx="89">
                        <c:v>-0.35417659314323557</c:v>
                      </c:pt>
                      <c:pt idx="90">
                        <c:v>-0.35459395813383388</c:v>
                      </c:pt>
                      <c:pt idx="91">
                        <c:v>-0.35500276440202394</c:v>
                      </c:pt>
                      <c:pt idx="92">
                        <c:v>-0.3554032465842285</c:v>
                      </c:pt>
                      <c:pt idx="93">
                        <c:v>-0.35579563063740594</c:v>
                      </c:pt>
                      <c:pt idx="94">
                        <c:v>-0.35618013424408712</c:v>
                      </c:pt>
                      <c:pt idx="95">
                        <c:v>-0.3565569671946397</c:v>
                      </c:pt>
                      <c:pt idx="96">
                        <c:v>-0.35692633174825028</c:v>
                      </c:pt>
                      <c:pt idx="97">
                        <c:v>-0.35728842297400976</c:v>
                      </c:pt>
                      <c:pt idx="98">
                        <c:v>-0.3576434290733812</c:v>
                      </c:pt>
                      <c:pt idx="99">
                        <c:v>-0.35799153168523845</c:v>
                      </c:pt>
                      <c:pt idx="100">
                        <c:v>-0.35833290617457136</c:v>
                      </c:pt>
                      <c:pt idx="101">
                        <c:v>-0.35866772190588492</c:v>
                      </c:pt>
                      <c:pt idx="102">
                        <c:v>-0.35899614250223366</c:v>
                      </c:pt>
                      <c:pt idx="103">
                        <c:v>-0.35931832609077818</c:v>
                      </c:pt>
                      <c:pt idx="104">
                        <c:v>-0.35963442553567848</c:v>
                      </c:pt>
                      <c:pt idx="105">
                        <c:v>-0.3599445886590904</c:v>
                      </c:pt>
                      <c:pt idx="106">
                        <c:v>-0.36024895845097205</c:v>
                      </c:pt>
                      <c:pt idx="107">
                        <c:v>-0.36054767326836534</c:v>
                      </c:pt>
                      <c:pt idx="108">
                        <c:v>-0.36084086702476625</c:v>
                      </c:pt>
                      <c:pt idx="109">
                        <c:v>-0.36112866937016164</c:v>
                      </c:pt>
                      <c:pt idx="110">
                        <c:v>-0.3614112058622706</c:v>
                      </c:pt>
                      <c:pt idx="111">
                        <c:v>-0.36168859812948995</c:v>
                      </c:pt>
                      <c:pt idx="112">
                        <c:v>-0.36196096402601641</c:v>
                      </c:pt>
                      <c:pt idx="113">
                        <c:v>-0.36222841777958292</c:v>
                      </c:pt>
                      <c:pt idx="114">
                        <c:v>-0.36249107013221926</c:v>
                      </c:pt>
                      <c:pt idx="115">
                        <c:v>-0.3627490284744247</c:v>
                      </c:pt>
                      <c:pt idx="116">
                        <c:v>-0.36300239697310965</c:v>
                      </c:pt>
                      <c:pt idx="117">
                        <c:v>-0.36325127669364732</c:v>
                      </c:pt>
                      <c:pt idx="118">
                        <c:v>-0.36349576571635123</c:v>
                      </c:pt>
                      <c:pt idx="119">
                        <c:v>-0.36373595924767499</c:v>
                      </c:pt>
                      <c:pt idx="120">
                        <c:v>-0.36397194972641689</c:v>
                      </c:pt>
                      <c:pt idx="121">
                        <c:v>-0.36420382692518882</c:v>
                      </c:pt>
                      <c:pt idx="122">
                        <c:v>-0.36443167804739751</c:v>
                      </c:pt>
                      <c:pt idx="123">
                        <c:v>-0.36465558781997043</c:v>
                      </c:pt>
                      <c:pt idx="124">
                        <c:v>-0.36487563858204408</c:v>
                      </c:pt>
                      <c:pt idx="125">
                        <c:v>-0.36509191036982103</c:v>
                      </c:pt>
                      <c:pt idx="126">
                        <c:v>-0.36530448099778778</c:v>
                      </c:pt>
                      <c:pt idx="127">
                        <c:v>-0.36551342613647797</c:v>
                      </c:pt>
                      <c:pt idx="128">
                        <c:v>-0.36571881938695094</c:v>
                      </c:pt>
                      <c:pt idx="129">
                        <c:v>-0.36592073235214928</c:v>
                      </c:pt>
                      <c:pt idx="130">
                        <c:v>-0.36611923470528707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172-4722-81EE-9C43F9CE78A9}"/>
                  </c:ext>
                </c:extLst>
              </c15:ser>
            </c15:filteredLineSeries>
          </c:ext>
        </c:extLst>
      </c:lineChart>
      <c:catAx>
        <c:axId val="477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8304"/>
        <c:crosses val="autoZero"/>
        <c:auto val="1"/>
        <c:lblAlgn val="ctr"/>
        <c:lblOffset val="100"/>
        <c:noMultiLvlLbl val="0"/>
      </c:catAx>
      <c:valAx>
        <c:axId val="477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 Option</a:t>
            </a:r>
            <a:r>
              <a:rPr lang="en-US" baseline="0"/>
              <a:t> - Delta vs Time to Expiration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'Delta variation -  Time'!$E$10</c:f>
              <c:strCache>
                <c:ptCount val="1"/>
                <c:pt idx="0">
                  <c:v>Delta = N(d1)-1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'Delta variation -  Time'!$A$10:$A$142</c:f>
              <c:strCache>
                <c:ptCount val="133"/>
                <c:pt idx="0">
                  <c:v>Days to Expiry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</c:strCache>
            </c:strRef>
          </c:cat>
          <c:val>
            <c:numRef>
              <c:f>'Delta variation -  Time'!$E$11:$E$142</c:f>
              <c:numCache>
                <c:formatCode>General</c:formatCode>
                <c:ptCount val="132"/>
                <c:pt idx="0">
                  <c:v>-2.9679038191606777E-3</c:v>
                </c:pt>
                <c:pt idx="1">
                  <c:v>-2.548079845674589E-2</c:v>
                </c:pt>
                <c:pt idx="2">
                  <c:v>-5.4931033268488139E-2</c:v>
                </c:pt>
                <c:pt idx="3">
                  <c:v>-8.2402246694692316E-2</c:v>
                </c:pt>
                <c:pt idx="4">
                  <c:v>-0.10629972268066057</c:v>
                </c:pt>
                <c:pt idx="5">
                  <c:v>-0.1268298615363882</c:v>
                </c:pt>
                <c:pt idx="6">
                  <c:v>-0.14452339981006035</c:v>
                </c:pt>
                <c:pt idx="7">
                  <c:v>-0.15989048579402154</c:v>
                </c:pt>
                <c:pt idx="8">
                  <c:v>-0.17335372839599816</c:v>
                </c:pt>
                <c:pt idx="9">
                  <c:v>-0.18524937802414176</c:v>
                </c:pt>
                <c:pt idx="10">
                  <c:v>-0.19584269674353194</c:v>
                </c:pt>
                <c:pt idx="11">
                  <c:v>-0.20534359706944549</c:v>
                </c:pt>
                <c:pt idx="12">
                  <c:v>-0.21391947112682053</c:v>
                </c:pt>
                <c:pt idx="13">
                  <c:v>-0.22170505713078903</c:v>
                </c:pt>
                <c:pt idx="14">
                  <c:v>-0.22880987077967718</c:v>
                </c:pt>
                <c:pt idx="15">
                  <c:v>-0.23532378111481567</c:v>
                </c:pt>
                <c:pt idx="16">
                  <c:v>-0.241321209545307</c:v>
                </c:pt>
                <c:pt idx="17">
                  <c:v>-0.24686431463507863</c:v>
                </c:pt>
                <c:pt idx="18">
                  <c:v>-0.25200542864450526</c:v>
                </c:pt>
                <c:pt idx="19">
                  <c:v>-0.25678893889848264</c:v>
                </c:pt>
                <c:pt idx="20">
                  <c:v>-0.26125275402753401</c:v>
                </c:pt>
                <c:pt idx="21">
                  <c:v>-0.26542945709777299</c:v>
                </c:pt>
                <c:pt idx="22">
                  <c:v>-0.26934722044564774</c:v>
                </c:pt>
                <c:pt idx="23">
                  <c:v>-0.27303053752599526</c:v>
                </c:pt>
                <c:pt idx="24">
                  <c:v>-0.27650081301148344</c:v>
                </c:pt>
                <c:pt idx="25">
                  <c:v>-0.2797768421588458</c:v>
                </c:pt>
                <c:pt idx="26">
                  <c:v>-0.28287520297038904</c:v>
                </c:pt>
                <c:pt idx="27">
                  <c:v>-0.28581057915008223</c:v>
                </c:pt>
                <c:pt idx="28">
                  <c:v>-0.28859602773583359</c:v>
                </c:pt>
                <c:pt idx="29">
                  <c:v>-0.29124320219755462</c:v>
                </c:pt>
                <c:pt idx="30">
                  <c:v>-0.29376253945003183</c:v>
                </c:pt>
                <c:pt idx="31">
                  <c:v>-0.29616341744399477</c:v>
                </c:pt>
                <c:pt idx="32">
                  <c:v>-0.29845428862624734</c:v>
                </c:pt>
                <c:pt idx="33">
                  <c:v>-0.30064279349711032</c:v>
                </c:pt>
                <c:pt idx="34">
                  <c:v>-0.30273585766505862</c:v>
                </c:pt>
                <c:pt idx="35">
                  <c:v>-0.30473977514838513</c:v>
                </c:pt>
                <c:pt idx="36">
                  <c:v>-0.30666028016039715</c:v>
                </c:pt>
                <c:pt idx="37">
                  <c:v>-0.30850260920682782</c:v>
                </c:pt>
                <c:pt idx="38">
                  <c:v>-0.31027155499827608</c:v>
                </c:pt>
                <c:pt idx="39">
                  <c:v>-0.31197151341866602</c:v>
                </c:pt>
                <c:pt idx="40">
                  <c:v>-0.31360652457924343</c:v>
                </c:pt>
                <c:pt idx="41">
                  <c:v>-0.31518030881595749</c:v>
                </c:pt>
                <c:pt idx="42">
                  <c:v>-0.31669629834805024</c:v>
                </c:pt>
                <c:pt idx="43">
                  <c:v>-0.31815766520092392</c:v>
                </c:pt>
                <c:pt idx="44">
                  <c:v>-0.31956734590191294</c:v>
                </c:pt>
                <c:pt idx="45">
                  <c:v>-0.32092806337951563</c:v>
                </c:pt>
                <c:pt idx="46">
                  <c:v>-0.32224234643184901</c:v>
                </c:pt>
                <c:pt idx="47">
                  <c:v>-0.32351254707610422</c:v>
                </c:pt>
                <c:pt idx="48">
                  <c:v>-0.32474085604563241</c:v>
                </c:pt>
                <c:pt idx="49">
                  <c:v>-0.32592931666339742</c:v>
                </c:pt>
                <c:pt idx="50">
                  <c:v>-0.32707983728861301</c:v>
                </c:pt>
                <c:pt idx="51">
                  <c:v>-0.32819420250641229</c:v>
                </c:pt>
                <c:pt idx="52">
                  <c:v>-0.32927408320753471</c:v>
                </c:pt>
                <c:pt idx="53">
                  <c:v>-0.33032104568556708</c:v>
                </c:pt>
                <c:pt idx="54">
                  <c:v>-0.3313365598626945</c:v>
                </c:pt>
                <c:pt idx="55">
                  <c:v>-0.33232200674072931</c:v>
                </c:pt>
                <c:pt idx="56">
                  <c:v>-0.33327868516201697</c:v>
                </c:pt>
                <c:pt idx="57">
                  <c:v>-0.3342078179543555</c:v>
                </c:pt>
                <c:pt idx="58">
                  <c:v>-0.33511055752503727</c:v>
                </c:pt>
                <c:pt idx="59">
                  <c:v>-0.33598799096132326</c:v>
                </c:pt>
                <c:pt idx="60">
                  <c:v>-0.33684114468789939</c:v>
                </c:pt>
                <c:pt idx="61">
                  <c:v>-0.33767098872599322</c:v>
                </c:pt>
                <c:pt idx="62">
                  <c:v>-0.33847844059371657</c:v>
                </c:pt>
                <c:pt idx="63">
                  <c:v>-0.33926436888274325</c:v>
                </c:pt>
                <c:pt idx="64">
                  <c:v>-0.34002959654252818</c:v>
                </c:pt>
                <c:pt idx="65">
                  <c:v>-0.34077490389986087</c:v>
                </c:pt>
                <c:pt idx="66">
                  <c:v>-0.34150103143854604</c:v>
                </c:pt>
                <c:pt idx="67">
                  <c:v>-0.34220868236136748</c:v>
                </c:pt>
                <c:pt idx="68">
                  <c:v>-0.34289852495416417</c:v>
                </c:pt>
                <c:pt idx="69">
                  <c:v>-0.34357119476979858</c:v>
                </c:pt>
                <c:pt idx="70">
                  <c:v>-0.34422729664798024</c:v>
                </c:pt>
                <c:pt idx="71">
                  <c:v>-0.34486740658529791</c:v>
                </c:pt>
                <c:pt idx="72">
                  <c:v>-0.34549207346839084</c:v>
                </c:pt>
                <c:pt idx="73">
                  <c:v>-0.34610182068191464</c:v>
                </c:pt>
                <c:pt idx="74">
                  <c:v>-0.34669714760183523</c:v>
                </c:pt>
                <c:pt idx="75">
                  <c:v>-0.34727853098357009</c:v>
                </c:pt>
                <c:pt idx="76">
                  <c:v>-0.34784642625360007</c:v>
                </c:pt>
                <c:pt idx="77">
                  <c:v>-0.34840126871237154</c:v>
                </c:pt>
                <c:pt idx="78">
                  <c:v>-0.34894347465558329</c:v>
                </c:pt>
                <c:pt idx="79">
                  <c:v>-0.34947344242031353</c:v>
                </c:pt>
                <c:pt idx="80">
                  <c:v>-0.3499915533618525</c:v>
                </c:pt>
                <c:pt idx="81">
                  <c:v>-0.35049817276659478</c:v>
                </c:pt>
                <c:pt idx="82">
                  <c:v>-0.35099365070586486</c:v>
                </c:pt>
                <c:pt idx="83">
                  <c:v>-0.35147832283513425</c:v>
                </c:pt>
                <c:pt idx="84">
                  <c:v>-0.3519525111427001</c:v>
                </c:pt>
                <c:pt idx="85">
                  <c:v>-0.35241652465155171</c:v>
                </c:pt>
                <c:pt idx="86">
                  <c:v>-0.35287066007783841</c:v>
                </c:pt>
                <c:pt idx="87">
                  <c:v>-0.35331520244906833</c:v>
                </c:pt>
                <c:pt idx="88">
                  <c:v>-0.35375042568490989</c:v>
                </c:pt>
                <c:pt idx="89">
                  <c:v>-0.35417659314323557</c:v>
                </c:pt>
                <c:pt idx="90">
                  <c:v>-0.35459395813383388</c:v>
                </c:pt>
                <c:pt idx="91">
                  <c:v>-0.35500276440202394</c:v>
                </c:pt>
                <c:pt idx="92">
                  <c:v>-0.3554032465842285</c:v>
                </c:pt>
                <c:pt idx="93">
                  <c:v>-0.35579563063740594</c:v>
                </c:pt>
                <c:pt idx="94">
                  <c:v>-0.35618013424408712</c:v>
                </c:pt>
                <c:pt idx="95">
                  <c:v>-0.3565569671946397</c:v>
                </c:pt>
                <c:pt idx="96">
                  <c:v>-0.35692633174825028</c:v>
                </c:pt>
                <c:pt idx="97">
                  <c:v>-0.35728842297400976</c:v>
                </c:pt>
                <c:pt idx="98">
                  <c:v>-0.3576434290733812</c:v>
                </c:pt>
                <c:pt idx="99">
                  <c:v>-0.35799153168523845</c:v>
                </c:pt>
                <c:pt idx="100">
                  <c:v>-0.35833290617457136</c:v>
                </c:pt>
                <c:pt idx="101">
                  <c:v>-0.35866772190588492</c:v>
                </c:pt>
                <c:pt idx="102">
                  <c:v>-0.35899614250223366</c:v>
                </c:pt>
                <c:pt idx="103">
                  <c:v>-0.35931832609077818</c:v>
                </c:pt>
                <c:pt idx="104">
                  <c:v>-0.35963442553567848</c:v>
                </c:pt>
                <c:pt idx="105">
                  <c:v>-0.3599445886590904</c:v>
                </c:pt>
                <c:pt idx="106">
                  <c:v>-0.36024895845097205</c:v>
                </c:pt>
                <c:pt idx="107">
                  <c:v>-0.36054767326836534</c:v>
                </c:pt>
                <c:pt idx="108">
                  <c:v>-0.36084086702476625</c:v>
                </c:pt>
                <c:pt idx="109">
                  <c:v>-0.36112866937016164</c:v>
                </c:pt>
                <c:pt idx="110">
                  <c:v>-0.3614112058622706</c:v>
                </c:pt>
                <c:pt idx="111">
                  <c:v>-0.36168859812948995</c:v>
                </c:pt>
                <c:pt idx="112">
                  <c:v>-0.36196096402601641</c:v>
                </c:pt>
                <c:pt idx="113">
                  <c:v>-0.36222841777958292</c:v>
                </c:pt>
                <c:pt idx="114">
                  <c:v>-0.36249107013221926</c:v>
                </c:pt>
                <c:pt idx="115">
                  <c:v>-0.3627490284744247</c:v>
                </c:pt>
                <c:pt idx="116">
                  <c:v>-0.36300239697310965</c:v>
                </c:pt>
                <c:pt idx="117">
                  <c:v>-0.36325127669364732</c:v>
                </c:pt>
                <c:pt idx="118">
                  <c:v>-0.36349576571635123</c:v>
                </c:pt>
                <c:pt idx="119">
                  <c:v>-0.36373595924767499</c:v>
                </c:pt>
                <c:pt idx="120">
                  <c:v>-0.36397194972641689</c:v>
                </c:pt>
                <c:pt idx="121">
                  <c:v>-0.36420382692518882</c:v>
                </c:pt>
                <c:pt idx="122">
                  <c:v>-0.36443167804739751</c:v>
                </c:pt>
                <c:pt idx="123">
                  <c:v>-0.36465558781997043</c:v>
                </c:pt>
                <c:pt idx="124">
                  <c:v>-0.36487563858204408</c:v>
                </c:pt>
                <c:pt idx="125">
                  <c:v>-0.36509191036982103</c:v>
                </c:pt>
                <c:pt idx="126">
                  <c:v>-0.36530448099778778</c:v>
                </c:pt>
                <c:pt idx="127">
                  <c:v>-0.36551342613647797</c:v>
                </c:pt>
                <c:pt idx="128">
                  <c:v>-0.36571881938695094</c:v>
                </c:pt>
                <c:pt idx="129">
                  <c:v>-0.36592073235214928</c:v>
                </c:pt>
                <c:pt idx="130">
                  <c:v>-0.36611923470528707</c:v>
                </c:pt>
                <c:pt idx="131">
                  <c:v>-0.36631439425541457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B-4E0C-B675-A0D8C8108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49584"/>
        <c:axId val="47704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'Delta variation -  Time'!$A$10</c15:sqref>
                        </c15:formulaRef>
                      </c:ext>
                    </c:extLst>
                    <c:strCache>
                      <c:ptCount val="1"/>
                      <c:pt idx="0">
                        <c:v>Days to Expiry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'Delta variation -  Time'!$A$10:$A$142</c15:sqref>
                        </c15:formulaRef>
                      </c:ext>
                    </c:extLst>
                    <c:strCache>
                      <c:ptCount val="133"/>
                      <c:pt idx="0">
                        <c:v>Days to Expiry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'Delta variation -  Time'!$A$11:$A$142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A3B-4E0C-B675-A0D8C810827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Time'!$B$10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Time'!$A$10:$A$142</c15:sqref>
                        </c15:formulaRef>
                      </c:ext>
                    </c:extLst>
                    <c:strCache>
                      <c:ptCount val="133"/>
                      <c:pt idx="0">
                        <c:v>Days to Expiry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Time'!$B$11:$B$142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-16.198936209655944</c:v>
                      </c:pt>
                      <c:pt idx="1">
                        <c:v>-11.448042115919774</c:v>
                      </c:pt>
                      <c:pt idx="2">
                        <c:v>-9.342114310699781</c:v>
                      </c:pt>
                      <c:pt idx="3">
                        <c:v>-8.0860284247722554</c:v>
                      </c:pt>
                      <c:pt idx="4">
                        <c:v>-7.2283567518877998</c:v>
                      </c:pt>
                      <c:pt idx="5">
                        <c:v>-6.5948989269014504</c:v>
                      </c:pt>
                      <c:pt idx="6">
                        <c:v>-6.1023035014340117</c:v>
                      </c:pt>
                      <c:pt idx="7">
                        <c:v>-5.7050144801511395</c:v>
                      </c:pt>
                      <c:pt idx="8">
                        <c:v>-5.3757526386751522</c:v>
                      </c:pt>
                      <c:pt idx="9">
                        <c:v>-5.0970534094287627</c:v>
                      </c:pt>
                      <c:pt idx="10">
                        <c:v>-4.857148263940827</c:v>
                      </c:pt>
                      <c:pt idx="11">
                        <c:v>-4.6477789466559214</c:v>
                      </c:pt>
                      <c:pt idx="12">
                        <c:v>-4.4629565744116215</c:v>
                      </c:pt>
                      <c:pt idx="13">
                        <c:v>-4.2982179606702866</c:v>
                      </c:pt>
                      <c:pt idx="14">
                        <c:v>-4.1501596467081177</c:v>
                      </c:pt>
                      <c:pt idx="15">
                        <c:v>-4.0161348522746971</c:v>
                      </c:pt>
                      <c:pt idx="16">
                        <c:v>-3.8940500390381763</c:v>
                      </c:pt>
                      <c:pt idx="17">
                        <c:v>-3.782224566979929</c:v>
                      </c:pt>
                      <c:pt idx="18">
                        <c:v>-3.6792915497050234</c:v>
                      </c:pt>
                      <c:pt idx="19">
                        <c:v>-3.5841263377434709</c:v>
                      </c:pt>
                      <c:pt idx="20">
                        <c:v>-3.4957939687091426</c:v>
                      </c:pt>
                      <c:pt idx="21">
                        <c:v>-3.4135099122809209</c:v>
                      </c:pt>
                      <c:pt idx="22">
                        <c:v>-3.33661030926267</c:v>
                      </c:pt>
                      <c:pt idx="23">
                        <c:v>-3.2645291050079623</c:v>
                      </c:pt>
                      <c:pt idx="24">
                        <c:v>-3.1967802657528983</c:v>
                      </c:pt>
                      <c:pt idx="25">
                        <c:v>-3.132943794287363</c:v>
                      </c:pt>
                      <c:pt idx="26">
                        <c:v>-3.0726546214439812</c:v>
                      </c:pt>
                      <c:pt idx="27">
                        <c:v>-3.0155936995893078</c:v>
                      </c:pt>
                      <c:pt idx="28">
                        <c:v>-2.9614808001457176</c:v>
                      </c:pt>
                      <c:pt idx="29">
                        <c:v>-2.9100686427535178</c:v>
                      </c:pt>
                      <c:pt idx="30">
                        <c:v>-2.8611380745367145</c:v>
                      </c:pt>
                      <c:pt idx="31">
                        <c:v>-2.8144940844580733</c:v>
                      </c:pt>
                      <c:pt idx="32">
                        <c:v>-2.7699624870003885</c:v>
                      </c:pt>
                      <c:pt idx="33">
                        <c:v>-2.7273871462546375</c:v>
                      </c:pt>
                      <c:pt idx="34">
                        <c:v>-2.6866276393248492</c:v>
                      </c:pt>
                      <c:pt idx="35">
                        <c:v>-2.6475572791704298</c:v>
                      </c:pt>
                      <c:pt idx="36">
                        <c:v>-2.6100614333106962</c:v>
                      </c:pt>
                      <c:pt idx="37">
                        <c:v>-2.5740360874484911</c:v>
                      </c:pt>
                      <c:pt idx="38">
                        <c:v>-2.5393866129305778</c:v>
                      </c:pt>
                      <c:pt idx="39">
                        <c:v>-2.5060267047143814</c:v>
                      </c:pt>
                      <c:pt idx="40">
                        <c:v>-2.4738774626453823</c:v>
                      </c:pt>
                      <c:pt idx="41">
                        <c:v>-2.4428665937350496</c:v>
                      </c:pt>
                      <c:pt idx="42">
                        <c:v>-2.4129277170433139</c:v>
                      </c:pt>
                      <c:pt idx="43">
                        <c:v>-2.383999755923182</c:v>
                      </c:pt>
                      <c:pt idx="44">
                        <c:v>-2.356026404939616</c:v>
                      </c:pt>
                      <c:pt idx="45">
                        <c:v>-2.328955660854747</c:v>
                      </c:pt>
                      <c:pt idx="46">
                        <c:v>-2.3027394087731849</c:v>
                      </c:pt>
                      <c:pt idx="47">
                        <c:v>-2.2773330559400216</c:v>
                      </c:pt>
                      <c:pt idx="48">
                        <c:v>-2.252695206839006</c:v>
                      </c:pt>
                      <c:pt idx="49">
                        <c:v>-2.228787374195961</c:v>
                      </c:pt>
                      <c:pt idx="50">
                        <c:v>-2.2055737212897157</c:v>
                      </c:pt>
                      <c:pt idx="51">
                        <c:v>-2.1830208316390975</c:v>
                      </c:pt>
                      <c:pt idx="52">
                        <c:v>-2.16109750269342</c:v>
                      </c:pt>
                      <c:pt idx="53">
                        <c:v>-2.1397745606244603</c:v>
                      </c:pt>
                      <c:pt idx="54">
                        <c:v>-2.1190246937153567</c:v>
                      </c:pt>
                      <c:pt idx="55">
                        <c:v>-2.0988223021787968</c:v>
                      </c:pt>
                      <c:pt idx="56">
                        <c:v>-2.0791433625232383</c:v>
                      </c:pt>
                      <c:pt idx="57">
                        <c:v>-2.0599653048302216</c:v>
                      </c:pt>
                      <c:pt idx="58">
                        <c:v>-2.0412669015147484</c:v>
                      </c:pt>
                      <c:pt idx="59">
                        <c:v>-2.0230281663199161</c:v>
                      </c:pt>
                      <c:pt idx="60">
                        <c:v>-2.0052302624511511</c:v>
                      </c:pt>
                      <c:pt idx="61">
                        <c:v>-1.987855418888298</c:v>
                      </c:pt>
                      <c:pt idx="62">
                        <c:v>-1.970886854028763</c:v>
                      </c:pt>
                      <c:pt idx="63">
                        <c:v>-1.9543087059144857</c:v>
                      </c:pt>
                      <c:pt idx="64">
                        <c:v>-1.9381059683820783</c:v>
                      </c:pt>
                      <c:pt idx="65">
                        <c:v>-1.9222644325507772</c:v>
                      </c:pt>
                      <c:pt idx="66">
                        <c:v>-1.9067706331286343</c:v>
                      </c:pt>
                      <c:pt idx="67">
                        <c:v>-1.8916117990748658</c:v>
                      </c:pt>
                      <c:pt idx="68">
                        <c:v>-1.8767758082066646</c:v>
                      </c:pt>
                      <c:pt idx="69">
                        <c:v>-1.8622511453830588</c:v>
                      </c:pt>
                      <c:pt idx="70">
                        <c:v>-1.8480268639373139</c:v>
                      </c:pt>
                      <c:pt idx="71">
                        <c:v>-1.83409255006372</c:v>
                      </c:pt>
                      <c:pt idx="72">
                        <c:v>-1.8204382898949145</c:v>
                      </c:pt>
                      <c:pt idx="73">
                        <c:v>-1.8070546390327222</c:v>
                      </c:pt>
                      <c:pt idx="74">
                        <c:v>-1.7939325943192537</c:v>
                      </c:pt>
                      <c:pt idx="75">
                        <c:v>-1.7810635676561282</c:v>
                      </c:pt>
                      <c:pt idx="76">
                        <c:v>-1.7684393616984495</c:v>
                      </c:pt>
                      <c:pt idx="77">
                        <c:v>-1.7560521472668713</c:v>
                      </c:pt>
                      <c:pt idx="78">
                        <c:v>-1.7438944423360241</c:v>
                      </c:pt>
                      <c:pt idx="79">
                        <c:v>-1.731959092470879</c:v>
                      </c:pt>
                      <c:pt idx="80">
                        <c:v>-1.7202392525945678</c:v>
                      </c:pt>
                      <c:pt idx="81">
                        <c:v>-1.7087283699818367</c:v>
                      </c:pt>
                      <c:pt idx="82">
                        <c:v>-1.6974201683819281</c:v>
                      </c:pt>
                      <c:pt idx="83">
                        <c:v>-1.6863086331832662</c:v>
                      </c:pt>
                      <c:pt idx="84">
                        <c:v>-1.6753879975401011</c:v>
                      </c:pt>
                      <c:pt idx="85">
                        <c:v>-1.6646527293882258</c:v>
                      </c:pt>
                      <c:pt idx="86">
                        <c:v>-1.6540975192831953</c:v>
                      </c:pt>
                      <c:pt idx="87">
                        <c:v>-1.6437172690001474</c:v>
                      </c:pt>
                      <c:pt idx="88">
                        <c:v>-1.6335070808394916</c:v>
                      </c:pt>
                      <c:pt idx="89">
                        <c:v>-1.6234622475873652</c:v>
                      </c:pt>
                      <c:pt idx="90">
                        <c:v>-1.6135782430839911</c:v>
                      </c:pt>
                      <c:pt idx="91">
                        <c:v>-1.6038507133568967</c:v>
                      </c:pt>
                      <c:pt idx="92">
                        <c:v>-1.594275468279436</c:v>
                      </c:pt>
                      <c:pt idx="93">
                        <c:v>-1.5848484737182116</c:v>
                      </c:pt>
                      <c:pt idx="94">
                        <c:v>-1.5755658441358806</c:v>
                      </c:pt>
                      <c:pt idx="95">
                        <c:v>-1.566423835618455</c:v>
                      </c:pt>
                      <c:pt idx="96">
                        <c:v>-1.557418839298589</c:v>
                      </c:pt>
                      <c:pt idx="97">
                        <c:v>-1.5485473751485475</c:v>
                      </c:pt>
                      <c:pt idx="98">
                        <c:v>-1.5398060861185303</c:v>
                      </c:pt>
                      <c:pt idx="99">
                        <c:v>-1.531191732597871</c:v>
                      </c:pt>
                      <c:pt idx="100">
                        <c:v>-1.5227011871782867</c:v>
                      </c:pt>
                      <c:pt idx="101">
                        <c:v>-1.5143314296999044</c:v>
                      </c:pt>
                      <c:pt idx="102">
                        <c:v>-1.5060795425621822</c:v>
                      </c:pt>
                      <c:pt idx="103">
                        <c:v>-1.4979427062831439</c:v>
                      </c:pt>
                      <c:pt idx="104">
                        <c:v>-1.4899181952915272</c:v>
                      </c:pt>
                      <c:pt idx="105">
                        <c:v>-1.4820033739375482</c:v>
                      </c:pt>
                      <c:pt idx="106">
                        <c:v>-1.4741956927089648</c:v>
                      </c:pt>
                      <c:pt idx="107">
                        <c:v>-1.4664926846400819</c:v>
                      </c:pt>
                      <c:pt idx="108">
                        <c:v>-1.4588919619021614</c:v>
                      </c:pt>
                      <c:pt idx="109">
                        <c:v>-1.4513912125645072</c:v>
                      </c:pt>
                      <c:pt idx="110">
                        <c:v>-1.4439881975162174</c:v>
                      </c:pt>
                      <c:pt idx="111">
                        <c:v>-1.4366807475392576</c:v>
                      </c:pt>
                      <c:pt idx="112">
                        <c:v>-1.4294667605241518</c:v>
                      </c:pt>
                      <c:pt idx="113">
                        <c:v>-1.4223441988201353</c:v>
                      </c:pt>
                      <c:pt idx="114">
                        <c:v>-1.4153110867121657</c:v>
                      </c:pt>
                      <c:pt idx="115">
                        <c:v>-1.4083655080176716</c:v>
                      </c:pt>
                      <c:pt idx="116">
                        <c:v>-1.4015056037963831</c:v>
                      </c:pt>
                      <c:pt idx="117">
                        <c:v>-1.3947295701669977</c:v>
                      </c:pt>
                      <c:pt idx="118">
                        <c:v>-1.3880356562248461</c:v>
                      </c:pt>
                      <c:pt idx="119">
                        <c:v>-1.3814221620550815</c:v>
                      </c:pt>
                      <c:pt idx="120">
                        <c:v>-1.3748874368362447</c:v>
                      </c:pt>
                      <c:pt idx="121">
                        <c:v>-1.368429877029399</c:v>
                      </c:pt>
                      <c:pt idx="122">
                        <c:v>-1.3620479246482924</c:v>
                      </c:pt>
                      <c:pt idx="123">
                        <c:v>-1.3557400656063066</c:v>
                      </c:pt>
                      <c:pt idx="124">
                        <c:v>-1.3495048281361892</c:v>
                      </c:pt>
                      <c:pt idx="125">
                        <c:v>-1.3433407812788127</c:v>
                      </c:pt>
                      <c:pt idx="126">
                        <c:v>-1.3372465334374219</c:v>
                      </c:pt>
                      <c:pt idx="127">
                        <c:v>-1.3312207309940438</c:v>
                      </c:pt>
                      <c:pt idx="128">
                        <c:v>-1.3252620569849207</c:v>
                      </c:pt>
                      <c:pt idx="129">
                        <c:v>-1.319369229832015</c:v>
                      </c:pt>
                      <c:pt idx="130">
                        <c:v>-1.3135410021277989</c:v>
                      </c:pt>
                      <c:pt idx="131">
                        <c:v>-1.307776159470708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3B-4E0C-B675-A0D8C810827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Time'!$C$10</c15:sqref>
                        </c15:formulaRef>
                      </c:ext>
                    </c:extLst>
                    <c:strCache>
                      <c:ptCount val="1"/>
                      <c:pt idx="0">
                        <c:v>Delta = N(d1)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Time'!$A$10:$A$142</c15:sqref>
                        </c15:formulaRef>
                      </c:ext>
                    </c:extLst>
                    <c:strCache>
                      <c:ptCount val="133"/>
                      <c:pt idx="0">
                        <c:v>Days to Expiry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Time'!$C$11:$C$142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2.5653475451915662E-59</c:v>
                      </c:pt>
                      <c:pt idx="1">
                        <c:v>1.2025827245830154E-30</c:v>
                      </c:pt>
                      <c:pt idx="2">
                        <c:v>4.7214641057358801E-21</c:v>
                      </c:pt>
                      <c:pt idx="3">
                        <c:v>3.082090310385739E-16</c:v>
                      </c:pt>
                      <c:pt idx="4">
                        <c:v>2.4443655805845229E-13</c:v>
                      </c:pt>
                      <c:pt idx="5">
                        <c:v>2.1277283609294368E-11</c:v>
                      </c:pt>
                      <c:pt idx="6">
                        <c:v>5.2275302677155515E-10</c:v>
                      </c:pt>
                      <c:pt idx="7">
                        <c:v>5.8166599367934734E-9</c:v>
                      </c:pt>
                      <c:pt idx="8">
                        <c:v>3.813171680396004E-8</c:v>
                      </c:pt>
                      <c:pt idx="9">
                        <c:v>1.7249051108378075E-7</c:v>
                      </c:pt>
                      <c:pt idx="10">
                        <c:v>5.9544212144352494E-7</c:v>
                      </c:pt>
                      <c:pt idx="11">
                        <c:v>1.6776409660370655E-6</c:v>
                      </c:pt>
                      <c:pt idx="12">
                        <c:v>4.0418220175424388E-6</c:v>
                      </c:pt>
                      <c:pt idx="13">
                        <c:v>8.6088404498520585E-6</c:v>
                      </c:pt>
                      <c:pt idx="14">
                        <c:v>1.6612173079027831E-5</c:v>
                      </c:pt>
                      <c:pt idx="15">
                        <c:v>2.9580205970838023E-5</c:v>
                      </c:pt>
                      <c:pt idx="16">
                        <c:v>4.9292149891440577E-5</c:v>
                      </c:pt>
                      <c:pt idx="17">
                        <c:v>7.7716519300445323E-5</c:v>
                      </c:pt>
                      <c:pt idx="18">
                        <c:v>1.1694138430032251E-4</c:v>
                      </c:pt>
                      <c:pt idx="19">
                        <c:v>1.6910418097668793E-4</c:v>
                      </c:pt>
                      <c:pt idx="20">
                        <c:v>2.3632674902116557E-4</c:v>
                      </c:pt>
                      <c:pt idx="21">
                        <c:v>3.2065912781405377E-4</c:v>
                      </c:pt>
                      <c:pt idx="22">
                        <c:v>4.2403383391137857E-4</c:v>
                      </c:pt>
                      <c:pt idx="23">
                        <c:v>5.4823098675338964E-4</c:v>
                      </c:pt>
                      <c:pt idx="24">
                        <c:v>6.9485373530103983E-4</c:v>
                      </c:pt>
                      <c:pt idx="25">
                        <c:v>8.6531289424634681E-4</c:v>
                      </c:pt>
                      <c:pt idx="26">
                        <c:v>1.0608194344516235E-3</c:v>
                      </c:pt>
                      <c:pt idx="27">
                        <c:v>1.2823834034717189E-3</c:v>
                      </c:pt>
                      <c:pt idx="28">
                        <c:v>1.5308179083468867E-3</c:v>
                      </c:pt>
                      <c:pt idx="29">
                        <c:v>1.8067469212558623E-3</c:v>
                      </c:pt>
                      <c:pt idx="30">
                        <c:v>2.1106158315065027E-3</c:v>
                      </c:pt>
                      <c:pt idx="31">
                        <c:v>2.4427038397180434E-3</c:v>
                      </c:pt>
                      <c:pt idx="32">
                        <c:v>2.8031374564252971E-3</c:v>
                      </c:pt>
                      <c:pt idx="33">
                        <c:v>3.1919045190060315E-3</c:v>
                      </c:pt>
                      <c:pt idx="34">
                        <c:v>3.6088682737045424E-3</c:v>
                      </c:pt>
                      <c:pt idx="35">
                        <c:v>4.0537811824707115E-3</c:v>
                      </c:pt>
                      <c:pt idx="36">
                        <c:v>4.5262982080251169E-3</c:v>
                      </c:pt>
                      <c:pt idx="37">
                        <c:v>5.025989406659455E-3</c:v>
                      </c:pt>
                      <c:pt idx="38">
                        <c:v>5.5523517189029767E-3</c:v>
                      </c:pt>
                      <c:pt idx="39">
                        <c:v>6.104819895570485E-3</c:v>
                      </c:pt>
                      <c:pt idx="40">
                        <c:v>6.6827765330153745E-3</c:v>
                      </c:pt>
                      <c:pt idx="41">
                        <c:v>7.2855612186179643E-3</c:v>
                      </c:pt>
                      <c:pt idx="42">
                        <c:v>7.912478807384507E-3</c:v>
                      </c:pt>
                      <c:pt idx="43">
                        <c:v>8.56280686450883E-3</c:v>
                      </c:pt>
                      <c:pt idx="44">
                        <c:v>9.2358023181131448E-3</c:v>
                      </c:pt>
                      <c:pt idx="45">
                        <c:v>9.9307073721731504E-3</c:v>
                      </c:pt>
                      <c:pt idx="46">
                        <c:v>1.0646754732696051E-2</c:v>
                      </c:pt>
                      <c:pt idx="47">
                        <c:v>1.1383172201236885E-2</c:v>
                      </c:pt>
                      <c:pt idx="48">
                        <c:v>1.2139186689357279E-2</c:v>
                      </c:pt>
                      <c:pt idx="49">
                        <c:v>1.2914027706077644E-2</c:v>
                      </c:pt>
                      <c:pt idx="50">
                        <c:v>1.3706930368085192E-2</c:v>
                      </c:pt>
                      <c:pt idx="51">
                        <c:v>1.4517137979693947E-2</c:v>
                      </c:pt>
                      <c:pt idx="52">
                        <c:v>1.5343904226506826E-2</c:v>
                      </c:pt>
                      <c:pt idx="53">
                        <c:v>1.6186495023549397E-2</c:v>
                      </c:pt>
                      <c:pt idx="54">
                        <c:v>1.7044190055443342E-2</c:v>
                      </c:pt>
                      <c:pt idx="55">
                        <c:v>1.7916284043037512E-2</c:v>
                      </c:pt>
                      <c:pt idx="56">
                        <c:v>1.8802087767878433E-2</c:v>
                      </c:pt>
                      <c:pt idx="57">
                        <c:v>1.9700928883008981E-2</c:v>
                      </c:pt>
                      <c:pt idx="58">
                        <c:v>2.0612152535864181E-2</c:v>
                      </c:pt>
                      <c:pt idx="59">
                        <c:v>2.1535121826493867E-2</c:v>
                      </c:pt>
                      <c:pt idx="60">
                        <c:v>2.2469218121991114E-2</c:v>
                      </c:pt>
                      <c:pt idx="61">
                        <c:v>2.3413841245841168E-2</c:v>
                      </c:pt>
                      <c:pt idx="62">
                        <c:v>2.4368409558923786E-2</c:v>
                      </c:pt>
                      <c:pt idx="63">
                        <c:v>2.5332359947094745E-2</c:v>
                      </c:pt>
                      <c:pt idx="64">
                        <c:v>2.6305147728629515E-2</c:v>
                      </c:pt>
                      <c:pt idx="65">
                        <c:v>2.7286246493327167E-2</c:v>
                      </c:pt>
                      <c:pt idx="66">
                        <c:v>2.827514788372856E-2</c:v>
                      </c:pt>
                      <c:pt idx="67">
                        <c:v>2.9271361327694669E-2</c:v>
                      </c:pt>
                      <c:pt idx="68">
                        <c:v>3.0274413730505143E-2</c:v>
                      </c:pt>
                      <c:pt idx="69">
                        <c:v>3.1283849133661709E-2</c:v>
                      </c:pt>
                      <c:pt idx="70">
                        <c:v>3.229922834671068E-2</c:v>
                      </c:pt>
                      <c:pt idx="71">
                        <c:v>3.332012855761813E-2</c:v>
                      </c:pt>
                      <c:pt idx="72">
                        <c:v>3.4346142926538002E-2</c:v>
                      </c:pt>
                      <c:pt idx="73">
                        <c:v>3.537688016719228E-2</c:v>
                      </c:pt>
                      <c:pt idx="74">
                        <c:v>3.6411964119533818E-2</c:v>
                      </c:pt>
                      <c:pt idx="75">
                        <c:v>3.7451033316871857E-2</c:v>
                      </c:pt>
                      <c:pt idx="76">
                        <c:v>3.8493740550206226E-2</c:v>
                      </c:pt>
                      <c:pt idx="77">
                        <c:v>3.9539752432133722E-2</c:v>
                      </c:pt>
                      <c:pt idx="78">
                        <c:v>4.0588748962347744E-2</c:v>
                      </c:pt>
                      <c:pt idx="79">
                        <c:v>4.1640423096454306E-2</c:v>
                      </c:pt>
                      <c:pt idx="80">
                        <c:v>4.2694480319560364E-2</c:v>
                      </c:pt>
                      <c:pt idx="81">
                        <c:v>4.3750638225859534E-2</c:v>
                      </c:pt>
                      <c:pt idx="82">
                        <c:v>4.4808626105232695E-2</c:v>
                      </c:pt>
                      <c:pt idx="83">
                        <c:v>4.5868184537702958E-2</c:v>
                      </c:pt>
                      <c:pt idx="84">
                        <c:v>4.6929064996425067E-2</c:v>
                      </c:pt>
                      <c:pt idx="85">
                        <c:v>4.799102945975222E-2</c:v>
                      </c:pt>
                      <c:pt idx="86">
                        <c:v>4.9053850032802424E-2</c:v>
                      </c:pt>
                      <c:pt idx="87">
                        <c:v>5.0117308578842112E-2</c:v>
                      </c:pt>
                      <c:pt idx="88">
                        <c:v>5.1181196360712597E-2</c:v>
                      </c:pt>
                      <c:pt idx="89">
                        <c:v>5.2245313692447504E-2</c:v>
                      </c:pt>
                      <c:pt idx="90">
                        <c:v>5.3309469601160751E-2</c:v>
                      </c:pt>
                      <c:pt idx="91">
                        <c:v>5.4373481499225482E-2</c:v>
                      </c:pt>
                      <c:pt idx="92">
                        <c:v>5.5437174866715268E-2</c:v>
                      </c:pt>
                      <c:pt idx="93">
                        <c:v>5.6500382944036531E-2</c:v>
                      </c:pt>
                      <c:pt idx="94">
                        <c:v>5.7562946434643804E-2</c:v>
                      </c:pt>
                      <c:pt idx="95">
                        <c:v>5.8624713217700464E-2</c:v>
                      </c:pt>
                      <c:pt idx="96">
                        <c:v>5.9685538070521897E-2</c:v>
                      </c:pt>
                      <c:pt idx="97">
                        <c:v>6.0745282400616801E-2</c:v>
                      </c:pt>
                      <c:pt idx="98">
                        <c:v>6.1803813987126789E-2</c:v>
                      </c:pt>
                      <c:pt idx="99">
                        <c:v>6.2861006731449107E-2</c:v>
                      </c:pt>
                      <c:pt idx="100">
                        <c:v>6.3916740416818746E-2</c:v>
                      </c:pt>
                      <c:pt idx="101">
                        <c:v>6.4970900476616453E-2</c:v>
                      </c:pt>
                      <c:pt idx="102">
                        <c:v>6.6023377771164543E-2</c:v>
                      </c:pt>
                      <c:pt idx="103">
                        <c:v>6.7074068372768664E-2</c:v>
                      </c:pt>
                      <c:pt idx="104">
                        <c:v>6.8122873358761313E-2</c:v>
                      </c:pt>
                      <c:pt idx="105">
                        <c:v>6.916969861230092E-2</c:v>
                      </c:pt>
                      <c:pt idx="106">
                        <c:v>7.0214454630684847E-2</c:v>
                      </c:pt>
                      <c:pt idx="107">
                        <c:v>7.1257056340929922E-2</c:v>
                      </c:pt>
                      <c:pt idx="108">
                        <c:v>7.2297422922383739E-2</c:v>
                      </c:pt>
                      <c:pt idx="109">
                        <c:v>7.3335477636127591E-2</c:v>
                      </c:pt>
                      <c:pt idx="110">
                        <c:v>7.4371147660938011E-2</c:v>
                      </c:pt>
                      <c:pt idx="111">
                        <c:v>7.5404363935579949E-2</c:v>
                      </c:pt>
                      <c:pt idx="112">
                        <c:v>7.6435061007204666E-2</c:v>
                      </c:pt>
                      <c:pt idx="113">
                        <c:v>7.7463176885636018E-2</c:v>
                      </c:pt>
                      <c:pt idx="114">
                        <c:v>7.8488652903330514E-2</c:v>
                      </c:pt>
                      <c:pt idx="115">
                        <c:v>7.9511433580803023E-2</c:v>
                      </c:pt>
                      <c:pt idx="116">
                        <c:v>8.0531466497316365E-2</c:v>
                      </c:pt>
                      <c:pt idx="117">
                        <c:v>8.1548702166638523E-2</c:v>
                      </c:pt>
                      <c:pt idx="118">
                        <c:v>8.2563093917676661E-2</c:v>
                      </c:pt>
                      <c:pt idx="119">
                        <c:v>8.3574597779802542E-2</c:v>
                      </c:pt>
                      <c:pt idx="120">
                        <c:v>8.458317237269275E-2</c:v>
                      </c:pt>
                      <c:pt idx="121">
                        <c:v>8.5588778800507748E-2</c:v>
                      </c:pt>
                      <c:pt idx="122">
                        <c:v>8.6591380550245789E-2</c:v>
                      </c:pt>
                      <c:pt idx="123">
                        <c:v>8.7590943394107487E-2</c:v>
                      </c:pt>
                      <c:pt idx="124">
                        <c:v>8.8587435295716971E-2</c:v>
                      </c:pt>
                      <c:pt idx="125">
                        <c:v>8.9580826320048337E-2</c:v>
                      </c:pt>
                      <c:pt idx="126">
                        <c:v>9.0571088546913106E-2</c:v>
                      </c:pt>
                      <c:pt idx="127">
                        <c:v>9.1558195987867977E-2</c:v>
                      </c:pt>
                      <c:pt idx="128">
                        <c:v>9.2542124506409668E-2</c:v>
                      </c:pt>
                      <c:pt idx="129">
                        <c:v>9.3522851741325796E-2</c:v>
                      </c:pt>
                      <c:pt idx="130">
                        <c:v>9.450035703307845E-2</c:v>
                      </c:pt>
                      <c:pt idx="131">
                        <c:v>9.547462135309899E-2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A3B-4E0C-B675-A0D8C810827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Time'!$D$10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Time'!$A$10:$A$142</c15:sqref>
                        </c15:formulaRef>
                      </c:ext>
                    </c:extLst>
                    <c:strCache>
                      <c:ptCount val="133"/>
                      <c:pt idx="0">
                        <c:v>Days to Expiry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'Delta variation -  Time'!$D$11:$D$142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2.7513064997046923</c:v>
                      </c:pt>
                      <c:pt idx="1">
                        <c:v>1.9518030090000609</c:v>
                      </c:pt>
                      <c:pt idx="2">
                        <c:v>1.5988134187583243</c:v>
                      </c:pt>
                      <c:pt idx="3">
                        <c:v>1.3890929299080617</c:v>
                      </c:pt>
                      <c:pt idx="4">
                        <c:v>1.2464494257622343</c:v>
                      </c:pt>
                      <c:pt idx="5">
                        <c:v>1.1415052630703129</c:v>
                      </c:pt>
                      <c:pt idx="6">
                        <c:v>1.0602149976064303</c:v>
                      </c:pt>
                      <c:pt idx="7">
                        <c:v>0.99490808230877881</c:v>
                      </c:pt>
                      <c:pt idx="8">
                        <c:v>0.94099493111172516</c:v>
                      </c:pt>
                      <c:pt idx="9">
                        <c:v>0.89553950802922078</c:v>
                      </c:pt>
                      <c:pt idx="10">
                        <c:v>0.8565648954334607</c:v>
                      </c:pt>
                      <c:pt idx="11">
                        <c:v>0.82268491807313171</c:v>
                      </c:pt>
                      <c:pt idx="12">
                        <c:v>0.79289510028740962</c:v>
                      </c:pt>
                      <c:pt idx="13">
                        <c:v>0.76644744037530155</c:v>
                      </c:pt>
                      <c:pt idx="14">
                        <c:v>0.74277198128803279</c:v>
                      </c:pt>
                      <c:pt idx="15">
                        <c:v>0.72142582506546216</c:v>
                      </c:pt>
                      <c:pt idx="16">
                        <c:v>0.70205892106681711</c:v>
                      </c:pt>
                      <c:pt idx="17">
                        <c:v>0.68439047466001734</c:v>
                      </c:pt>
                      <c:pt idx="18">
                        <c:v>0.66819228848820911</c:v>
                      </c:pt>
                      <c:pt idx="19">
                        <c:v>0.65327675108154548</c:v>
                      </c:pt>
                      <c:pt idx="20">
                        <c:v>0.63948801478753092</c:v>
                      </c:pt>
                      <c:pt idx="21">
                        <c:v>0.62669540846745031</c:v>
                      </c:pt>
                      <c:pt idx="22">
                        <c:v>0.61478844551901601</c:v>
                      </c:pt>
                      <c:pt idx="23">
                        <c:v>0.60367298997791952</c:v>
                      </c:pt>
                      <c:pt idx="24">
                        <c:v>0.59326827611922839</c:v>
                      </c:pt>
                      <c:pt idx="25">
                        <c:v>0.58350456580299415</c:v>
                      </c:pt>
                      <c:pt idx="26">
                        <c:v>0.57432128837538732</c:v>
                      </c:pt>
                      <c:pt idx="27">
                        <c:v>0.56566554993091334</c:v>
                      </c:pt>
                      <c:pt idx="28">
                        <c:v>0.55749092830621672</c:v>
                      </c:pt>
                      <c:pt idx="29">
                        <c:v>0.5497564912846945</c:v>
                      </c:pt>
                      <c:pt idx="30">
                        <c:v>0.54242599075869058</c:v>
                      </c:pt>
                      <c:pt idx="31">
                        <c:v>0.53546719677188581</c:v>
                      </c:pt>
                      <c:pt idx="32">
                        <c:v>0.52885134363666375</c:v>
                      </c:pt>
                      <c:pt idx="33">
                        <c:v>0.52255266650785392</c:v>
                      </c:pt>
                      <c:pt idx="34">
                        <c:v>0.51654801146598905</c:v>
                      </c:pt>
                      <c:pt idx="35">
                        <c:v>0.51081650572300941</c:v>
                      </c:pt>
                      <c:pt idx="36">
                        <c:v>0.50533927729892236</c:v>
                      </c:pt>
                      <c:pt idx="37">
                        <c:v>0.50009921563686255</c:v>
                      </c:pt>
                      <c:pt idx="38">
                        <c:v>0.49508076627765296</c:v>
                      </c:pt>
                      <c:pt idx="39">
                        <c:v>0.49026975401461043</c:v>
                      </c:pt>
                      <c:pt idx="40">
                        <c:v>0.48565322997759824</c:v>
                      </c:pt>
                      <c:pt idx="41">
                        <c:v>0.4812193389140052</c:v>
                      </c:pt>
                      <c:pt idx="42">
                        <c:v>0.4769572035900474</c:v>
                      </c:pt>
                      <c:pt idx="43">
                        <c:v>0.47285682376396176</c:v>
                      </c:pt>
                      <c:pt idx="44">
                        <c:v>0.46890898761039507</c:v>
                      </c:pt>
                      <c:pt idx="45">
                        <c:v>0.46510519382346277</c:v>
                      </c:pt>
                      <c:pt idx="46">
                        <c:v>0.46143758291074272</c:v>
                      </c:pt>
                      <c:pt idx="47">
                        <c:v>0.457898876424505</c:v>
                      </c:pt>
                      <c:pt idx="48">
                        <c:v>0.45448232306965597</c:v>
                      </c:pt>
                      <c:pt idx="49">
                        <c:v>0.45118165078800648</c:v>
                      </c:pt>
                      <c:pt idx="50">
                        <c:v>0.44799102405175306</c:v>
                      </c:pt>
                      <c:pt idx="51">
                        <c:v>0.44490500571041819</c:v>
                      </c:pt>
                      <c:pt idx="52">
                        <c:v>0.44191852282888899</c:v>
                      </c:pt>
                      <c:pt idx="53">
                        <c:v>0.43902683603279408</c:v>
                      </c:pt>
                      <c:pt idx="54">
                        <c:v>0.43622551194384229</c:v>
                      </c:pt>
                      <c:pt idx="55">
                        <c:v>0.43351039834399757</c:v>
                      </c:pt>
                      <c:pt idx="56">
                        <c:v>0.43087760175517215</c:v>
                      </c:pt>
                      <c:pt idx="57">
                        <c:v>0.42832346716188752</c:v>
                      </c:pt>
                      <c:pt idx="58">
                        <c:v>0.42584455963920975</c:v>
                      </c:pt>
                      <c:pt idx="59">
                        <c:v>0.42343764767815895</c:v>
                      </c:pt>
                      <c:pt idx="60">
                        <c:v>0.42109968802649383</c:v>
                      </c:pt>
                      <c:pt idx="61">
                        <c:v>0.4188278118849364</c:v>
                      </c:pt>
                      <c:pt idx="62">
                        <c:v>0.41661931231805133</c:v>
                      </c:pt>
                      <c:pt idx="63">
                        <c:v>0.41447163275559351</c:v>
                      </c:pt>
                      <c:pt idx="64">
                        <c:v>0.41238235647455035</c:v>
                      </c:pt>
                      <c:pt idx="65">
                        <c:v>0.41034919696465322</c:v>
                      </c:pt>
                      <c:pt idx="66">
                        <c:v>0.40836998909107819</c:v>
                      </c:pt>
                      <c:pt idx="67">
                        <c:v>0.40644268097763109</c:v>
                      </c:pt>
                      <c:pt idx="68">
                        <c:v>0.40456532654209387</c:v>
                      </c:pt>
                      <c:pt idx="69">
                        <c:v>0.40273607862277572</c:v>
                      </c:pt>
                      <c:pt idx="70">
                        <c:v>0.40095318264178559</c:v>
                      </c:pt>
                      <c:pt idx="71">
                        <c:v>0.39921497075625328</c:v>
                      </c:pt>
                      <c:pt idx="72">
                        <c:v>0.39751985645376331</c:v>
                      </c:pt>
                      <c:pt idx="73">
                        <c:v>0.39586632955272755</c:v>
                      </c:pt>
                      <c:pt idx="74">
                        <c:v>0.39425295157236745</c:v>
                      </c:pt>
                      <c:pt idx="75">
                        <c:v>0.39267835144048796</c:v>
                      </c:pt>
                      <c:pt idx="76">
                        <c:v>0.39114122151033959</c:v>
                      </c:pt>
                      <c:pt idx="77">
                        <c:v>0.38964031386063924</c:v>
                      </c:pt>
                      <c:pt idx="78">
                        <c:v>0.38817443685530045</c:v>
                      </c:pt>
                      <c:pt idx="79">
                        <c:v>0.38674245194162926</c:v>
                      </c:pt>
                      <c:pt idx="80">
                        <c:v>0.385343270667725</c:v>
                      </c:pt>
                      <c:pt idx="81">
                        <c:v>0.38397585190159256</c:v>
                      </c:pt>
                      <c:pt idx="82">
                        <c:v>0.38263919923606649</c:v>
                      </c:pt>
                      <c:pt idx="83">
                        <c:v>0.38133235856507064</c:v>
                      </c:pt>
                      <c:pt idx="84">
                        <c:v>0.3800544158180259</c:v>
                      </c:pt>
                      <c:pt idx="85">
                        <c:v>0.37880449484037154</c:v>
                      </c:pt>
                      <c:pt idx="86">
                        <c:v>0.37758175540921185</c:v>
                      </c:pt>
                      <c:pt idx="87">
                        <c:v>0.37638539137403831</c:v>
                      </c:pt>
                      <c:pt idx="88">
                        <c:v>0.37521462891333346</c:v>
                      </c:pt>
                      <c:pt idx="89">
                        <c:v>0.37406872489862913</c:v>
                      </c:pt>
                      <c:pt idx="90">
                        <c:v>0.37294696535829264</c:v>
                      </c:pt>
                      <c:pt idx="91">
                        <c:v>0.37184866403394617</c:v>
                      </c:pt>
                      <c:pt idx="92">
                        <c:v>0.37077316102300334</c:v>
                      </c:pt>
                      <c:pt idx="93">
                        <c:v>0.36971982150132426</c:v>
                      </c:pt>
                      <c:pt idx="94">
                        <c:v>0.36868803452047216</c:v>
                      </c:pt>
                      <c:pt idx="95">
                        <c:v>0.36767721187448582</c:v>
                      </c:pt>
                      <c:pt idx="96">
                        <c:v>0.36668678703147517</c:v>
                      </c:pt>
                      <c:pt idx="97">
                        <c:v>0.36571621412571481</c:v>
                      </c:pt>
                      <c:pt idx="98">
                        <c:v>0.36476496700623162</c:v>
                      </c:pt>
                      <c:pt idx="99">
                        <c:v>0.36383253833819224</c:v>
                      </c:pt>
                      <c:pt idx="100">
                        <c:v>0.36291843875366703</c:v>
                      </c:pt>
                      <c:pt idx="101">
                        <c:v>0.36202219604860225</c:v>
                      </c:pt>
                      <c:pt idx="102">
                        <c:v>0.36114335442306494</c:v>
                      </c:pt>
                      <c:pt idx="103">
                        <c:v>0.36028147376203473</c:v>
                      </c:pt>
                      <c:pt idx="104">
                        <c:v>0.35943612895421773</c:v>
                      </c:pt>
                      <c:pt idx="105">
                        <c:v>0.35860690924653205</c:v>
                      </c:pt>
                      <c:pt idx="106">
                        <c:v>0.35779341763208361</c:v>
                      </c:pt>
                      <c:pt idx="107">
                        <c:v>0.35699527026960237</c:v>
                      </c:pt>
                      <c:pt idx="108">
                        <c:v>0.35621209593244901</c:v>
                      </c:pt>
                      <c:pt idx="109">
                        <c:v>0.35544353548543228</c:v>
                      </c:pt>
                      <c:pt idx="110">
                        <c:v>0.35468924138779723</c:v>
                      </c:pt>
                      <c:pt idx="111">
                        <c:v>0.35394887722085305</c:v>
                      </c:pt>
                      <c:pt idx="112">
                        <c:v>0.35322211723881514</c:v>
                      </c:pt>
                      <c:pt idx="113">
                        <c:v>0.35250864594152553</c:v>
                      </c:pt>
                      <c:pt idx="114">
                        <c:v>0.35180815766780887</c:v>
                      </c:pt>
                      <c:pt idx="115">
                        <c:v>0.35112035620829557</c:v>
                      </c:pt>
                      <c:pt idx="116">
                        <c:v>0.35044495443662688</c:v>
                      </c:pt>
                      <c:pt idx="117">
                        <c:v>0.34978167395801779</c:v>
                      </c:pt>
                      <c:pt idx="118">
                        <c:v>0.34913024477422494</c:v>
                      </c:pt>
                      <c:pt idx="119">
                        <c:v>0.3484904049640245</c:v>
                      </c:pt>
                      <c:pt idx="120">
                        <c:v>0.34786190037835829</c:v>
                      </c:pt>
                      <c:pt idx="121">
                        <c:v>0.3472444843493635</c:v>
                      </c:pt>
                      <c:pt idx="122">
                        <c:v>0.3466379174125449</c:v>
                      </c:pt>
                      <c:pt idx="123">
                        <c:v>0.34604196704139606</c:v>
                      </c:pt>
                      <c:pt idx="124">
                        <c:v>0.34545640739381733</c:v>
                      </c:pt>
                      <c:pt idx="125">
                        <c:v>0.34488101906971697</c:v>
                      </c:pt>
                      <c:pt idx="126">
                        <c:v>0.34431558887921915</c:v>
                      </c:pt>
                      <c:pt idx="127">
                        <c:v>0.34375990962093572</c:v>
                      </c:pt>
                      <c:pt idx="128">
                        <c:v>0.34321377986979063</c:v>
                      </c:pt>
                      <c:pt idx="129">
                        <c:v>0.34267700377391591</c:v>
                      </c:pt>
                      <c:pt idx="130">
                        <c:v>0.34214939086016521</c:v>
                      </c:pt>
                      <c:pt idx="131">
                        <c:v>0.34163075584781794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A3B-4E0C-B675-A0D8C8108270}"/>
                  </c:ext>
                </c:extLst>
              </c15:ser>
            </c15:filteredLineSeries>
          </c:ext>
        </c:extLst>
      </c:lineChart>
      <c:catAx>
        <c:axId val="477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8304"/>
        <c:crosses val="autoZero"/>
        <c:auto val="1"/>
        <c:lblAlgn val="ctr"/>
        <c:lblOffset val="100"/>
        <c:noMultiLvlLbl val="0"/>
      </c:catAx>
      <c:valAx>
        <c:axId val="477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Option</a:t>
            </a:r>
            <a:r>
              <a:rPr lang="en-US" baseline="0"/>
              <a:t> - Delta vs Stock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'Delta variation -  Stock Price'!$C$10</c:f>
              <c:strCache>
                <c:ptCount val="1"/>
                <c:pt idx="0">
                  <c:v>Delta = N(d1)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'Delta variation -  Stock Price'!$A$10:$A$85</c:f>
              <c:strCache>
                <c:ptCount val="76"/>
                <c:pt idx="0">
                  <c:v>Spot Price</c:v>
                </c:pt>
                <c:pt idx="1">
                  <c:v>1310</c:v>
                </c:pt>
                <c:pt idx="2">
                  <c:v>1335</c:v>
                </c:pt>
                <c:pt idx="3">
                  <c:v>1360</c:v>
                </c:pt>
                <c:pt idx="4">
                  <c:v>1385</c:v>
                </c:pt>
                <c:pt idx="5">
                  <c:v>1410</c:v>
                </c:pt>
                <c:pt idx="6">
                  <c:v>1435</c:v>
                </c:pt>
                <c:pt idx="7">
                  <c:v>1460</c:v>
                </c:pt>
                <c:pt idx="8">
                  <c:v>1485</c:v>
                </c:pt>
                <c:pt idx="9">
                  <c:v>1510</c:v>
                </c:pt>
                <c:pt idx="10">
                  <c:v>1535</c:v>
                </c:pt>
                <c:pt idx="11">
                  <c:v>1560</c:v>
                </c:pt>
                <c:pt idx="12">
                  <c:v>1585</c:v>
                </c:pt>
                <c:pt idx="13">
                  <c:v>1610</c:v>
                </c:pt>
                <c:pt idx="14">
                  <c:v>1635</c:v>
                </c:pt>
                <c:pt idx="15">
                  <c:v>1660</c:v>
                </c:pt>
                <c:pt idx="16">
                  <c:v>1685</c:v>
                </c:pt>
                <c:pt idx="17">
                  <c:v>1710</c:v>
                </c:pt>
                <c:pt idx="18">
                  <c:v>1735</c:v>
                </c:pt>
                <c:pt idx="19">
                  <c:v>1760</c:v>
                </c:pt>
                <c:pt idx="20">
                  <c:v>1785</c:v>
                </c:pt>
                <c:pt idx="21">
                  <c:v>1810</c:v>
                </c:pt>
                <c:pt idx="22">
                  <c:v>1835</c:v>
                </c:pt>
                <c:pt idx="23">
                  <c:v>1860</c:v>
                </c:pt>
                <c:pt idx="24">
                  <c:v>1885</c:v>
                </c:pt>
                <c:pt idx="25">
                  <c:v>1910</c:v>
                </c:pt>
                <c:pt idx="26">
                  <c:v>1935</c:v>
                </c:pt>
                <c:pt idx="27">
                  <c:v>1960</c:v>
                </c:pt>
                <c:pt idx="28">
                  <c:v>1985</c:v>
                </c:pt>
                <c:pt idx="29">
                  <c:v>2010</c:v>
                </c:pt>
                <c:pt idx="30">
                  <c:v>2035</c:v>
                </c:pt>
                <c:pt idx="31">
                  <c:v>2060</c:v>
                </c:pt>
                <c:pt idx="32">
                  <c:v>2085</c:v>
                </c:pt>
                <c:pt idx="33">
                  <c:v>2110</c:v>
                </c:pt>
                <c:pt idx="34">
                  <c:v>2135</c:v>
                </c:pt>
                <c:pt idx="35">
                  <c:v>2160</c:v>
                </c:pt>
                <c:pt idx="36">
                  <c:v>2185</c:v>
                </c:pt>
                <c:pt idx="37">
                  <c:v>2210</c:v>
                </c:pt>
                <c:pt idx="38">
                  <c:v>2235</c:v>
                </c:pt>
                <c:pt idx="39">
                  <c:v>2260</c:v>
                </c:pt>
                <c:pt idx="40">
                  <c:v>2285</c:v>
                </c:pt>
                <c:pt idx="41">
                  <c:v>2310</c:v>
                </c:pt>
                <c:pt idx="42">
                  <c:v>2335</c:v>
                </c:pt>
                <c:pt idx="43">
                  <c:v>2360</c:v>
                </c:pt>
                <c:pt idx="44">
                  <c:v>2385</c:v>
                </c:pt>
                <c:pt idx="45">
                  <c:v>2410</c:v>
                </c:pt>
                <c:pt idx="46">
                  <c:v>2435</c:v>
                </c:pt>
                <c:pt idx="47">
                  <c:v>2460</c:v>
                </c:pt>
                <c:pt idx="48">
                  <c:v>2485</c:v>
                </c:pt>
                <c:pt idx="49">
                  <c:v>2510</c:v>
                </c:pt>
                <c:pt idx="50">
                  <c:v>2535</c:v>
                </c:pt>
                <c:pt idx="51">
                  <c:v>2560</c:v>
                </c:pt>
                <c:pt idx="52">
                  <c:v>2585</c:v>
                </c:pt>
                <c:pt idx="53">
                  <c:v>2610</c:v>
                </c:pt>
                <c:pt idx="54">
                  <c:v>2635</c:v>
                </c:pt>
                <c:pt idx="55">
                  <c:v>2660</c:v>
                </c:pt>
                <c:pt idx="56">
                  <c:v>2685</c:v>
                </c:pt>
                <c:pt idx="57">
                  <c:v>2710</c:v>
                </c:pt>
                <c:pt idx="58">
                  <c:v>2735</c:v>
                </c:pt>
                <c:pt idx="59">
                  <c:v>2760</c:v>
                </c:pt>
                <c:pt idx="60">
                  <c:v>2785</c:v>
                </c:pt>
                <c:pt idx="61">
                  <c:v>2810</c:v>
                </c:pt>
                <c:pt idx="62">
                  <c:v>2835</c:v>
                </c:pt>
                <c:pt idx="63">
                  <c:v>2860</c:v>
                </c:pt>
                <c:pt idx="64">
                  <c:v>2885</c:v>
                </c:pt>
                <c:pt idx="65">
                  <c:v>2910</c:v>
                </c:pt>
                <c:pt idx="66">
                  <c:v>2935</c:v>
                </c:pt>
                <c:pt idx="67">
                  <c:v>2960</c:v>
                </c:pt>
                <c:pt idx="68">
                  <c:v>2985</c:v>
                </c:pt>
                <c:pt idx="69">
                  <c:v>3010</c:v>
                </c:pt>
                <c:pt idx="70">
                  <c:v>3035</c:v>
                </c:pt>
                <c:pt idx="71">
                  <c:v>3060</c:v>
                </c:pt>
                <c:pt idx="72">
                  <c:v>3085</c:v>
                </c:pt>
                <c:pt idx="73">
                  <c:v>3110</c:v>
                </c:pt>
                <c:pt idx="74">
                  <c:v>3135</c:v>
                </c:pt>
                <c:pt idx="75">
                  <c:v>3160</c:v>
                </c:pt>
              </c:strCache>
            </c:strRef>
          </c:cat>
          <c:val>
            <c:numRef>
              <c:f>'Delta variation -  Stock Price'!$C$11:$C$85</c:f>
              <c:numCache>
                <c:formatCode>General</c:formatCode>
                <c:ptCount val="75"/>
                <c:pt idx="0">
                  <c:v>6.0720152266357874E-3</c:v>
                </c:pt>
                <c:pt idx="1">
                  <c:v>8.1113311396922034E-3</c:v>
                </c:pt>
                <c:pt idx="2">
                  <c:v>1.0675085398606003E-2</c:v>
                </c:pt>
                <c:pt idx="3">
                  <c:v>1.3851687382355789E-2</c:v>
                </c:pt>
                <c:pt idx="4">
                  <c:v>1.7733644799437408E-2</c:v>
                </c:pt>
                <c:pt idx="5">
                  <c:v>2.2415610772134165E-2</c:v>
                </c:pt>
                <c:pt idx="6">
                  <c:v>2.7992161050336712E-2</c:v>
                </c:pt>
                <c:pt idx="7">
                  <c:v>3.4555381084866651E-2</c:v>
                </c:pt>
                <c:pt idx="8">
                  <c:v>4.2192355043818894E-2</c:v>
                </c:pt>
                <c:pt idx="9">
                  <c:v>5.0982655754580074E-2</c:v>
                </c:pt>
                <c:pt idx="10">
                  <c:v>6.0995935696976873E-2</c:v>
                </c:pt>
                <c:pt idx="11">
                  <c:v>7.2289714701096908E-2</c:v>
                </c:pt>
                <c:pt idx="12">
                  <c:v>8.4907450452881048E-2</c:v>
                </c:pt>
                <c:pt idx="13">
                  <c:v>9.8876964134125611E-2</c:v>
                </c:pt>
                <c:pt idx="14">
                  <c:v>0.11420927659364313</c:v>
                </c:pt>
                <c:pt idx="15">
                  <c:v>0.13089789155289219</c:v>
                </c:pt>
                <c:pt idx="16">
                  <c:v>0.14891854270040547</c:v>
                </c:pt>
                <c:pt idx="17">
                  <c:v>0.16822940226348093</c:v>
                </c:pt>
                <c:pt idx="18">
                  <c:v>0.18877173076201129</c:v>
                </c:pt>
                <c:pt idx="19">
                  <c:v>0.21047093195802394</c:v>
                </c:pt>
                <c:pt idx="20">
                  <c:v>0.23323796410763797</c:v>
                </c:pt>
                <c:pt idx="21">
                  <c:v>0.25697104886523031</c:v>
                </c:pt>
                <c:pt idx="22">
                  <c:v>0.28155761272984203</c:v>
                </c:pt>
                <c:pt idx="23">
                  <c:v>0.30687639271194889</c:v>
                </c:pt>
                <c:pt idx="24">
                  <c:v>0.33279963772020593</c:v>
                </c:pt>
                <c:pt idx="25">
                  <c:v>0.35919533968002348</c:v>
                </c:pt>
                <c:pt idx="26">
                  <c:v>0.3859294331667959</c:v>
                </c:pt>
                <c:pt idx="27">
                  <c:v>0.41286790888274627</c:v>
                </c:pt>
                <c:pt idx="28">
                  <c:v>0.43987879412694919</c:v>
                </c:pt>
                <c:pt idx="29">
                  <c:v>0.46683396201466354</c:v>
                </c:pt>
                <c:pt idx="30">
                  <c:v>0.49361074014185297</c:v>
                </c:pt>
                <c:pt idx="31">
                  <c:v>0.52009329826378292</c:v>
                </c:pt>
                <c:pt idx="32">
                  <c:v>0.54617380302692942</c:v>
                </c:pt>
                <c:pt idx="33">
                  <c:v>0.57175333559479136</c:v>
                </c:pt>
                <c:pt idx="34">
                  <c:v>0.59674257494464467</c:v>
                </c:pt>
                <c:pt idx="35">
                  <c:v>0.62106225555521277</c:v>
                </c:pt>
                <c:pt idx="36">
                  <c:v>0.64464341308760231</c:v>
                </c:pt>
                <c:pt idx="37">
                  <c:v>0.66742743547008732</c:v>
                </c:pt>
                <c:pt idx="38">
                  <c:v>0.68936593956253511</c:v>
                </c:pt>
                <c:pt idx="39">
                  <c:v>0.71042049536457008</c:v>
                </c:pt>
                <c:pt idx="40">
                  <c:v>0.73056222063515286</c:v>
                </c:pt>
                <c:pt idx="41">
                  <c:v>0.74977126891944812</c:v>
                </c:pt>
                <c:pt idx="42">
                  <c:v>0.76803623345061478</c:v>
                </c:pt>
                <c:pt idx="43">
                  <c:v>0.78535348833139329</c:v>
                </c:pt>
                <c:pt idx="44">
                  <c:v>0.80172648692254211</c:v>
                </c:pt>
                <c:pt idx="45">
                  <c:v>0.81716503558509279</c:v>
                </c:pt>
                <c:pt idx="46">
                  <c:v>0.8316845589441515</c:v>
                </c:pt>
                <c:pt idx="47">
                  <c:v>0.84530537075492207</c:v>
                </c:pt>
                <c:pt idx="48">
                  <c:v>0.85805196233519621</c:v>
                </c:pt>
                <c:pt idx="49">
                  <c:v>0.86995231844801102</c:v>
                </c:pt>
                <c:pt idx="50">
                  <c:v>0.88103726852563768</c:v>
                </c:pt>
                <c:pt idx="51">
                  <c:v>0.8913398792614724</c:v>
                </c:pt>
                <c:pt idx="52">
                  <c:v>0.90089489288828395</c:v>
                </c:pt>
                <c:pt idx="53">
                  <c:v>0.90973821392819942</c:v>
                </c:pt>
                <c:pt idx="54">
                  <c:v>0.91790644585160441</c:v>
                </c:pt>
                <c:pt idx="55">
                  <c:v>0.92543647792139849</c:v>
                </c:pt>
                <c:pt idx="56">
                  <c:v>0.93236512152237772</c:v>
                </c:pt>
                <c:pt idx="57">
                  <c:v>0.93872879447497681</c:v>
                </c:pt>
                <c:pt idx="58">
                  <c:v>0.94456325119671625</c:v>
                </c:pt>
                <c:pt idx="59">
                  <c:v>0.94990335608966459</c:v>
                </c:pt>
                <c:pt idx="60">
                  <c:v>0.95478289718268028</c:v>
                </c:pt>
                <c:pt idx="61">
                  <c:v>0.95923443682712717</c:v>
                </c:pt>
                <c:pt idx="62">
                  <c:v>0.96328919611796926</c:v>
                </c:pt>
                <c:pt idx="63">
                  <c:v>0.96697696967292435</c:v>
                </c:pt>
                <c:pt idx="64">
                  <c:v>0.97032606743567784</c:v>
                </c:pt>
                <c:pt idx="65">
                  <c:v>0.97336328026110763</c:v>
                </c:pt>
                <c:pt idx="66">
                  <c:v>0.97611386617831797</c:v>
                </c:pt>
                <c:pt idx="67">
                  <c:v>0.9786015543996468</c:v>
                </c:pt>
                <c:pt idx="68">
                  <c:v>0.98084856434066048</c:v>
                </c:pt>
                <c:pt idx="69">
                  <c:v>0.98287563712884241</c:v>
                </c:pt>
                <c:pt idx="70">
                  <c:v>0.98470207729984272</c:v>
                </c:pt>
                <c:pt idx="71">
                  <c:v>0.98634580260369065</c:v>
                </c:pt>
                <c:pt idx="72">
                  <c:v>0.98782340006429259</c:v>
                </c:pt>
                <c:pt idx="73">
                  <c:v>0.9891501866499085</c:v>
                </c:pt>
                <c:pt idx="74">
                  <c:v>0.99034027311710016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F8-45A3-89F2-39DEB98E6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49584"/>
        <c:axId val="47704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'Delta variation -  Stock Price'!$A$10</c15:sqref>
                        </c15:formulaRef>
                      </c:ext>
                    </c:extLst>
                    <c:strCache>
                      <c:ptCount val="1"/>
                      <c:pt idx="0">
                        <c:v>Spot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'Delta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1310</c:v>
                      </c:pt>
                      <c:pt idx="2">
                        <c:v>1335</c:v>
                      </c:pt>
                      <c:pt idx="3">
                        <c:v>1360</c:v>
                      </c:pt>
                      <c:pt idx="4">
                        <c:v>1385</c:v>
                      </c:pt>
                      <c:pt idx="5">
                        <c:v>1410</c:v>
                      </c:pt>
                      <c:pt idx="6">
                        <c:v>1435</c:v>
                      </c:pt>
                      <c:pt idx="7">
                        <c:v>1460</c:v>
                      </c:pt>
                      <c:pt idx="8">
                        <c:v>1485</c:v>
                      </c:pt>
                      <c:pt idx="9">
                        <c:v>1510</c:v>
                      </c:pt>
                      <c:pt idx="10">
                        <c:v>1535</c:v>
                      </c:pt>
                      <c:pt idx="11">
                        <c:v>1560</c:v>
                      </c:pt>
                      <c:pt idx="12">
                        <c:v>1585</c:v>
                      </c:pt>
                      <c:pt idx="13">
                        <c:v>1610</c:v>
                      </c:pt>
                      <c:pt idx="14">
                        <c:v>1635</c:v>
                      </c:pt>
                      <c:pt idx="15">
                        <c:v>1660</c:v>
                      </c:pt>
                      <c:pt idx="16">
                        <c:v>1685</c:v>
                      </c:pt>
                      <c:pt idx="17">
                        <c:v>1710</c:v>
                      </c:pt>
                      <c:pt idx="18">
                        <c:v>1735</c:v>
                      </c:pt>
                      <c:pt idx="19">
                        <c:v>1760</c:v>
                      </c:pt>
                      <c:pt idx="20">
                        <c:v>1785</c:v>
                      </c:pt>
                      <c:pt idx="21">
                        <c:v>1810</c:v>
                      </c:pt>
                      <c:pt idx="22">
                        <c:v>1835</c:v>
                      </c:pt>
                      <c:pt idx="23">
                        <c:v>1860</c:v>
                      </c:pt>
                      <c:pt idx="24">
                        <c:v>1885</c:v>
                      </c:pt>
                      <c:pt idx="25">
                        <c:v>1910</c:v>
                      </c:pt>
                      <c:pt idx="26">
                        <c:v>1935</c:v>
                      </c:pt>
                      <c:pt idx="27">
                        <c:v>1960</c:v>
                      </c:pt>
                      <c:pt idx="28">
                        <c:v>1985</c:v>
                      </c:pt>
                      <c:pt idx="29">
                        <c:v>2010</c:v>
                      </c:pt>
                      <c:pt idx="30">
                        <c:v>2035</c:v>
                      </c:pt>
                      <c:pt idx="31">
                        <c:v>2060</c:v>
                      </c:pt>
                      <c:pt idx="32">
                        <c:v>2085</c:v>
                      </c:pt>
                      <c:pt idx="33">
                        <c:v>2110</c:v>
                      </c:pt>
                      <c:pt idx="34">
                        <c:v>2135</c:v>
                      </c:pt>
                      <c:pt idx="35">
                        <c:v>2160</c:v>
                      </c:pt>
                      <c:pt idx="36">
                        <c:v>2185</c:v>
                      </c:pt>
                      <c:pt idx="37">
                        <c:v>2210</c:v>
                      </c:pt>
                      <c:pt idx="38">
                        <c:v>2235</c:v>
                      </c:pt>
                      <c:pt idx="39">
                        <c:v>2260</c:v>
                      </c:pt>
                      <c:pt idx="40">
                        <c:v>2285</c:v>
                      </c:pt>
                      <c:pt idx="41">
                        <c:v>2310</c:v>
                      </c:pt>
                      <c:pt idx="42">
                        <c:v>2335</c:v>
                      </c:pt>
                      <c:pt idx="43">
                        <c:v>2360</c:v>
                      </c:pt>
                      <c:pt idx="44">
                        <c:v>2385</c:v>
                      </c:pt>
                      <c:pt idx="45">
                        <c:v>2410</c:v>
                      </c:pt>
                      <c:pt idx="46">
                        <c:v>2435</c:v>
                      </c:pt>
                      <c:pt idx="47">
                        <c:v>2460</c:v>
                      </c:pt>
                      <c:pt idx="48">
                        <c:v>2485</c:v>
                      </c:pt>
                      <c:pt idx="49">
                        <c:v>2510</c:v>
                      </c:pt>
                      <c:pt idx="50">
                        <c:v>2535</c:v>
                      </c:pt>
                      <c:pt idx="51">
                        <c:v>2560</c:v>
                      </c:pt>
                      <c:pt idx="52">
                        <c:v>2585</c:v>
                      </c:pt>
                      <c:pt idx="53">
                        <c:v>2610</c:v>
                      </c:pt>
                      <c:pt idx="54">
                        <c:v>2635</c:v>
                      </c:pt>
                      <c:pt idx="55">
                        <c:v>2660</c:v>
                      </c:pt>
                      <c:pt idx="56">
                        <c:v>2685</c:v>
                      </c:pt>
                      <c:pt idx="57">
                        <c:v>2710</c:v>
                      </c:pt>
                      <c:pt idx="58">
                        <c:v>2735</c:v>
                      </c:pt>
                      <c:pt idx="59">
                        <c:v>2760</c:v>
                      </c:pt>
                      <c:pt idx="60">
                        <c:v>2785</c:v>
                      </c:pt>
                      <c:pt idx="61">
                        <c:v>2810</c:v>
                      </c:pt>
                      <c:pt idx="62">
                        <c:v>2835</c:v>
                      </c:pt>
                      <c:pt idx="63">
                        <c:v>2860</c:v>
                      </c:pt>
                      <c:pt idx="64">
                        <c:v>2885</c:v>
                      </c:pt>
                      <c:pt idx="65">
                        <c:v>2910</c:v>
                      </c:pt>
                      <c:pt idx="66">
                        <c:v>2935</c:v>
                      </c:pt>
                      <c:pt idx="67">
                        <c:v>2960</c:v>
                      </c:pt>
                      <c:pt idx="68">
                        <c:v>2985</c:v>
                      </c:pt>
                      <c:pt idx="69">
                        <c:v>3010</c:v>
                      </c:pt>
                      <c:pt idx="70">
                        <c:v>3035</c:v>
                      </c:pt>
                      <c:pt idx="71">
                        <c:v>3060</c:v>
                      </c:pt>
                      <c:pt idx="72">
                        <c:v>3085</c:v>
                      </c:pt>
                      <c:pt idx="73">
                        <c:v>3110</c:v>
                      </c:pt>
                      <c:pt idx="74">
                        <c:v>3135</c:v>
                      </c:pt>
                      <c:pt idx="75">
                        <c:v>3160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'Delta variation -  Stock Price'!$A$11:$A$85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1310</c:v>
                      </c:pt>
                      <c:pt idx="1">
                        <c:v>1335</c:v>
                      </c:pt>
                      <c:pt idx="2">
                        <c:v>1360</c:v>
                      </c:pt>
                      <c:pt idx="3">
                        <c:v>1385</c:v>
                      </c:pt>
                      <c:pt idx="4">
                        <c:v>1410</c:v>
                      </c:pt>
                      <c:pt idx="5">
                        <c:v>1435</c:v>
                      </c:pt>
                      <c:pt idx="6">
                        <c:v>1460</c:v>
                      </c:pt>
                      <c:pt idx="7">
                        <c:v>1485</c:v>
                      </c:pt>
                      <c:pt idx="8">
                        <c:v>1510</c:v>
                      </c:pt>
                      <c:pt idx="9">
                        <c:v>1535</c:v>
                      </c:pt>
                      <c:pt idx="10">
                        <c:v>1560</c:v>
                      </c:pt>
                      <c:pt idx="11">
                        <c:v>1585</c:v>
                      </c:pt>
                      <c:pt idx="12">
                        <c:v>1610</c:v>
                      </c:pt>
                      <c:pt idx="13">
                        <c:v>1635</c:v>
                      </c:pt>
                      <c:pt idx="14">
                        <c:v>1660</c:v>
                      </c:pt>
                      <c:pt idx="15">
                        <c:v>1685</c:v>
                      </c:pt>
                      <c:pt idx="16">
                        <c:v>1710</c:v>
                      </c:pt>
                      <c:pt idx="17">
                        <c:v>1735</c:v>
                      </c:pt>
                      <c:pt idx="18">
                        <c:v>1760</c:v>
                      </c:pt>
                      <c:pt idx="19">
                        <c:v>1785</c:v>
                      </c:pt>
                      <c:pt idx="20">
                        <c:v>1810</c:v>
                      </c:pt>
                      <c:pt idx="21">
                        <c:v>1835</c:v>
                      </c:pt>
                      <c:pt idx="22">
                        <c:v>1860</c:v>
                      </c:pt>
                      <c:pt idx="23">
                        <c:v>1885</c:v>
                      </c:pt>
                      <c:pt idx="24">
                        <c:v>1910</c:v>
                      </c:pt>
                      <c:pt idx="25">
                        <c:v>1935</c:v>
                      </c:pt>
                      <c:pt idx="26">
                        <c:v>1960</c:v>
                      </c:pt>
                      <c:pt idx="27">
                        <c:v>1985</c:v>
                      </c:pt>
                      <c:pt idx="28">
                        <c:v>2010</c:v>
                      </c:pt>
                      <c:pt idx="29">
                        <c:v>2035</c:v>
                      </c:pt>
                      <c:pt idx="30">
                        <c:v>2060</c:v>
                      </c:pt>
                      <c:pt idx="31">
                        <c:v>2085</c:v>
                      </c:pt>
                      <c:pt idx="32">
                        <c:v>2110</c:v>
                      </c:pt>
                      <c:pt idx="33">
                        <c:v>2135</c:v>
                      </c:pt>
                      <c:pt idx="34">
                        <c:v>2160</c:v>
                      </c:pt>
                      <c:pt idx="35">
                        <c:v>2185</c:v>
                      </c:pt>
                      <c:pt idx="36">
                        <c:v>2210</c:v>
                      </c:pt>
                      <c:pt idx="37">
                        <c:v>2235</c:v>
                      </c:pt>
                      <c:pt idx="38">
                        <c:v>2260</c:v>
                      </c:pt>
                      <c:pt idx="39">
                        <c:v>2285</c:v>
                      </c:pt>
                      <c:pt idx="40">
                        <c:v>2310</c:v>
                      </c:pt>
                      <c:pt idx="41">
                        <c:v>2335</c:v>
                      </c:pt>
                      <c:pt idx="42">
                        <c:v>2360</c:v>
                      </c:pt>
                      <c:pt idx="43">
                        <c:v>2385</c:v>
                      </c:pt>
                      <c:pt idx="44">
                        <c:v>2410</c:v>
                      </c:pt>
                      <c:pt idx="45">
                        <c:v>2435</c:v>
                      </c:pt>
                      <c:pt idx="46">
                        <c:v>2460</c:v>
                      </c:pt>
                      <c:pt idx="47">
                        <c:v>2485</c:v>
                      </c:pt>
                      <c:pt idx="48">
                        <c:v>2510</c:v>
                      </c:pt>
                      <c:pt idx="49">
                        <c:v>2535</c:v>
                      </c:pt>
                      <c:pt idx="50">
                        <c:v>2560</c:v>
                      </c:pt>
                      <c:pt idx="51">
                        <c:v>2585</c:v>
                      </c:pt>
                      <c:pt idx="52">
                        <c:v>2610</c:v>
                      </c:pt>
                      <c:pt idx="53">
                        <c:v>2635</c:v>
                      </c:pt>
                      <c:pt idx="54">
                        <c:v>2660</c:v>
                      </c:pt>
                      <c:pt idx="55">
                        <c:v>2685</c:v>
                      </c:pt>
                      <c:pt idx="56">
                        <c:v>2710</c:v>
                      </c:pt>
                      <c:pt idx="57">
                        <c:v>2735</c:v>
                      </c:pt>
                      <c:pt idx="58">
                        <c:v>2760</c:v>
                      </c:pt>
                      <c:pt idx="59">
                        <c:v>2785</c:v>
                      </c:pt>
                      <c:pt idx="60">
                        <c:v>2810</c:v>
                      </c:pt>
                      <c:pt idx="61">
                        <c:v>2835</c:v>
                      </c:pt>
                      <c:pt idx="62">
                        <c:v>2860</c:v>
                      </c:pt>
                      <c:pt idx="63">
                        <c:v>2885</c:v>
                      </c:pt>
                      <c:pt idx="64">
                        <c:v>2910</c:v>
                      </c:pt>
                      <c:pt idx="65">
                        <c:v>2935</c:v>
                      </c:pt>
                      <c:pt idx="66">
                        <c:v>2960</c:v>
                      </c:pt>
                      <c:pt idx="67">
                        <c:v>2985</c:v>
                      </c:pt>
                      <c:pt idx="68">
                        <c:v>3010</c:v>
                      </c:pt>
                      <c:pt idx="69">
                        <c:v>3035</c:v>
                      </c:pt>
                      <c:pt idx="70">
                        <c:v>3060</c:v>
                      </c:pt>
                      <c:pt idx="71">
                        <c:v>3085</c:v>
                      </c:pt>
                      <c:pt idx="72">
                        <c:v>3110</c:v>
                      </c:pt>
                      <c:pt idx="73">
                        <c:v>3135</c:v>
                      </c:pt>
                      <c:pt idx="74">
                        <c:v>3160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FF8-45A3-89F2-39DEB98E628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Stock Price'!$B$10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1310</c:v>
                      </c:pt>
                      <c:pt idx="2">
                        <c:v>1335</c:v>
                      </c:pt>
                      <c:pt idx="3">
                        <c:v>1360</c:v>
                      </c:pt>
                      <c:pt idx="4">
                        <c:v>1385</c:v>
                      </c:pt>
                      <c:pt idx="5">
                        <c:v>1410</c:v>
                      </c:pt>
                      <c:pt idx="6">
                        <c:v>1435</c:v>
                      </c:pt>
                      <c:pt idx="7">
                        <c:v>1460</c:v>
                      </c:pt>
                      <c:pt idx="8">
                        <c:v>1485</c:v>
                      </c:pt>
                      <c:pt idx="9">
                        <c:v>1510</c:v>
                      </c:pt>
                      <c:pt idx="10">
                        <c:v>1535</c:v>
                      </c:pt>
                      <c:pt idx="11">
                        <c:v>1560</c:v>
                      </c:pt>
                      <c:pt idx="12">
                        <c:v>1585</c:v>
                      </c:pt>
                      <c:pt idx="13">
                        <c:v>1610</c:v>
                      </c:pt>
                      <c:pt idx="14">
                        <c:v>1635</c:v>
                      </c:pt>
                      <c:pt idx="15">
                        <c:v>1660</c:v>
                      </c:pt>
                      <c:pt idx="16">
                        <c:v>1685</c:v>
                      </c:pt>
                      <c:pt idx="17">
                        <c:v>1710</c:v>
                      </c:pt>
                      <c:pt idx="18">
                        <c:v>1735</c:v>
                      </c:pt>
                      <c:pt idx="19">
                        <c:v>1760</c:v>
                      </c:pt>
                      <c:pt idx="20">
                        <c:v>1785</c:v>
                      </c:pt>
                      <c:pt idx="21">
                        <c:v>1810</c:v>
                      </c:pt>
                      <c:pt idx="22">
                        <c:v>1835</c:v>
                      </c:pt>
                      <c:pt idx="23">
                        <c:v>1860</c:v>
                      </c:pt>
                      <c:pt idx="24">
                        <c:v>1885</c:v>
                      </c:pt>
                      <c:pt idx="25">
                        <c:v>1910</c:v>
                      </c:pt>
                      <c:pt idx="26">
                        <c:v>1935</c:v>
                      </c:pt>
                      <c:pt idx="27">
                        <c:v>1960</c:v>
                      </c:pt>
                      <c:pt idx="28">
                        <c:v>1985</c:v>
                      </c:pt>
                      <c:pt idx="29">
                        <c:v>2010</c:v>
                      </c:pt>
                      <c:pt idx="30">
                        <c:v>2035</c:v>
                      </c:pt>
                      <c:pt idx="31">
                        <c:v>2060</c:v>
                      </c:pt>
                      <c:pt idx="32">
                        <c:v>2085</c:v>
                      </c:pt>
                      <c:pt idx="33">
                        <c:v>2110</c:v>
                      </c:pt>
                      <c:pt idx="34">
                        <c:v>2135</c:v>
                      </c:pt>
                      <c:pt idx="35">
                        <c:v>2160</c:v>
                      </c:pt>
                      <c:pt idx="36">
                        <c:v>2185</c:v>
                      </c:pt>
                      <c:pt idx="37">
                        <c:v>2210</c:v>
                      </c:pt>
                      <c:pt idx="38">
                        <c:v>2235</c:v>
                      </c:pt>
                      <c:pt idx="39">
                        <c:v>2260</c:v>
                      </c:pt>
                      <c:pt idx="40">
                        <c:v>2285</c:v>
                      </c:pt>
                      <c:pt idx="41">
                        <c:v>2310</c:v>
                      </c:pt>
                      <c:pt idx="42">
                        <c:v>2335</c:v>
                      </c:pt>
                      <c:pt idx="43">
                        <c:v>2360</c:v>
                      </c:pt>
                      <c:pt idx="44">
                        <c:v>2385</c:v>
                      </c:pt>
                      <c:pt idx="45">
                        <c:v>2410</c:v>
                      </c:pt>
                      <c:pt idx="46">
                        <c:v>2435</c:v>
                      </c:pt>
                      <c:pt idx="47">
                        <c:v>2460</c:v>
                      </c:pt>
                      <c:pt idx="48">
                        <c:v>2485</c:v>
                      </c:pt>
                      <c:pt idx="49">
                        <c:v>2510</c:v>
                      </c:pt>
                      <c:pt idx="50">
                        <c:v>2535</c:v>
                      </c:pt>
                      <c:pt idx="51">
                        <c:v>2560</c:v>
                      </c:pt>
                      <c:pt idx="52">
                        <c:v>2585</c:v>
                      </c:pt>
                      <c:pt idx="53">
                        <c:v>2610</c:v>
                      </c:pt>
                      <c:pt idx="54">
                        <c:v>2635</c:v>
                      </c:pt>
                      <c:pt idx="55">
                        <c:v>2660</c:v>
                      </c:pt>
                      <c:pt idx="56">
                        <c:v>2685</c:v>
                      </c:pt>
                      <c:pt idx="57">
                        <c:v>2710</c:v>
                      </c:pt>
                      <c:pt idx="58">
                        <c:v>2735</c:v>
                      </c:pt>
                      <c:pt idx="59">
                        <c:v>2760</c:v>
                      </c:pt>
                      <c:pt idx="60">
                        <c:v>2785</c:v>
                      </c:pt>
                      <c:pt idx="61">
                        <c:v>2810</c:v>
                      </c:pt>
                      <c:pt idx="62">
                        <c:v>2835</c:v>
                      </c:pt>
                      <c:pt idx="63">
                        <c:v>2860</c:v>
                      </c:pt>
                      <c:pt idx="64">
                        <c:v>2885</c:v>
                      </c:pt>
                      <c:pt idx="65">
                        <c:v>2910</c:v>
                      </c:pt>
                      <c:pt idx="66">
                        <c:v>2935</c:v>
                      </c:pt>
                      <c:pt idx="67">
                        <c:v>2960</c:v>
                      </c:pt>
                      <c:pt idx="68">
                        <c:v>2985</c:v>
                      </c:pt>
                      <c:pt idx="69">
                        <c:v>3010</c:v>
                      </c:pt>
                      <c:pt idx="70">
                        <c:v>3035</c:v>
                      </c:pt>
                      <c:pt idx="71">
                        <c:v>3060</c:v>
                      </c:pt>
                      <c:pt idx="72">
                        <c:v>3085</c:v>
                      </c:pt>
                      <c:pt idx="73">
                        <c:v>3110</c:v>
                      </c:pt>
                      <c:pt idx="74">
                        <c:v>3135</c:v>
                      </c:pt>
                      <c:pt idx="75">
                        <c:v>3160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'Delta variation -  Stock Price'!$B$11:$B$85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-2.5079312152888407</c:v>
                      </c:pt>
                      <c:pt idx="1">
                        <c:v>-2.4038672689485781</c:v>
                      </c:pt>
                      <c:pt idx="2">
                        <c:v>-2.3017341198844394</c:v>
                      </c:pt>
                      <c:pt idx="3">
                        <c:v>-2.2014614234534209</c:v>
                      </c:pt>
                      <c:pt idx="4">
                        <c:v>-2.1029826106309941</c:v>
                      </c:pt>
                      <c:pt idx="5">
                        <c:v>-2.0062346225543539</c:v>
                      </c:pt>
                      <c:pt idx="6">
                        <c:v>-1.9111576679929514</c:v>
                      </c:pt>
                      <c:pt idx="7">
                        <c:v>-1.8176950014103754</c:v>
                      </c:pt>
                      <c:pt idx="8">
                        <c:v>-1.7257927195546572</c:v>
                      </c:pt>
                      <c:pt idx="9">
                        <c:v>-1.6353995747512158</c:v>
                      </c:pt>
                      <c:pt idx="10">
                        <c:v>-1.5464668032792106</c:v>
                      </c:pt>
                      <c:pt idx="11">
                        <c:v>-1.4589479673922678</c:v>
                      </c:pt>
                      <c:pt idx="12">
                        <c:v>-1.3727988097022235</c:v>
                      </c:pt>
                      <c:pt idx="13">
                        <c:v>-1.287977118782774</c:v>
                      </c:pt>
                      <c:pt idx="14">
                        <c:v>-1.204442604971329</c:v>
                      </c:pt>
                      <c:pt idx="15">
                        <c:v>-1.1221567854543157</c:v>
                      </c:pt>
                      <c:pt idx="16">
                        <c:v>-1.041082877815501</c:v>
                      </c:pt>
                      <c:pt idx="17">
                        <c:v>-0.96118570131023251</c:v>
                      </c:pt>
                      <c:pt idx="18">
                        <c:v>-0.88243158520236087</c:v>
                      </c:pt>
                      <c:pt idx="19">
                        <c:v>-0.80478828356608567</c:v>
                      </c:pt>
                      <c:pt idx="20">
                        <c:v>-0.72822489601315576</c:v>
                      </c:pt>
                      <c:pt idx="21">
                        <c:v>-0.65271179385769273</c:v>
                      </c:pt>
                      <c:pt idx="22">
                        <c:v>-0.57822055127710781</c:v>
                      </c:pt>
                      <c:pt idx="23">
                        <c:v>-0.50472388106883259</c:v>
                      </c:pt>
                      <c:pt idx="24">
                        <c:v>-0.43219557463953939</c:v>
                      </c:pt>
                      <c:pt idx="25">
                        <c:v>-0.36061044589656666</c:v>
                      </c:pt>
                      <c:pt idx="26">
                        <c:v>-0.28994427874097289</c:v>
                      </c:pt>
                      <c:pt idx="27">
                        <c:v>-0.22017377788830739</c:v>
                      </c:pt>
                      <c:pt idx="28">
                        <c:v>-0.15127652276717457</c:v>
                      </c:pt>
                      <c:pt idx="29">
                        <c:v>-8.3230924267307105E-2</c:v>
                      </c:pt>
                      <c:pt idx="30">
                        <c:v>-1.6016184128380941E-2</c:v>
                      </c:pt>
                      <c:pt idx="31">
                        <c:v>5.0387743221583237E-2</c:v>
                      </c:pt>
                      <c:pt idx="32">
                        <c:v>0.11600018655342091</c:v>
                      </c:pt>
                      <c:pt idx="33">
                        <c:v>0.18083979161036992</c:v>
                      </c:pt>
                      <c:pt idx="34">
                        <c:v>0.24492455291562099</c:v>
                      </c:pt>
                      <c:pt idx="35">
                        <c:v>0.30827184374961569</c:v>
                      </c:pt>
                      <c:pt idx="36">
                        <c:v>0.37089844442204417</c:v>
                      </c:pt>
                      <c:pt idx="37">
                        <c:v>0.43282056895362592</c:v>
                      </c:pt>
                      <c:pt idx="38">
                        <c:v>0.49405389027383828</c:v>
                      </c:pt>
                      <c:pt idx="39">
                        <c:v>0.55461356403253914</c:v>
                      </c:pt>
                      <c:pt idx="40">
                        <c:v>0.61451425111599334</c:v>
                      </c:pt>
                      <c:pt idx="41">
                        <c:v>0.67377013895098437</c:v>
                      </c:pt>
                      <c:pt idx="42">
                        <c:v>0.73239496167446039</c:v>
                      </c:pt>
                      <c:pt idx="43">
                        <c:v>0.79040201924043108</c:v>
                      </c:pt>
                      <c:pt idx="44">
                        <c:v>0.84780419553062936</c:v>
                      </c:pt>
                      <c:pt idx="45">
                        <c:v>0.90461397553061551</c:v>
                      </c:pt>
                      <c:pt idx="46">
                        <c:v>0.96084346162860657</c:v>
                      </c:pt>
                      <c:pt idx="47">
                        <c:v>1.0165043890902625</c:v>
                      </c:pt>
                      <c:pt idx="48">
                        <c:v>1.071608140758908</c:v>
                      </c:pt>
                      <c:pt idx="49">
                        <c:v>1.1261657610272737</c:v>
                      </c:pt>
                      <c:pt idx="50">
                        <c:v>1.1801879691236352</c:v>
                      </c:pt>
                      <c:pt idx="51">
                        <c:v>1.23368517175234</c:v>
                      </c:pt>
                      <c:pt idx="52">
                        <c:v>1.2866674751259981</c:v>
                      </c:pt>
                      <c:pt idx="53">
                        <c:v>1.3391446964241474</c:v>
                      </c:pt>
                      <c:pt idx="54">
                        <c:v>1.3911263747108671</c:v>
                      </c:pt>
                      <c:pt idx="55">
                        <c:v>1.4426217813417341</c:v>
                      </c:pt>
                      <c:pt idx="56">
                        <c:v>1.4936399298885039</c:v>
                      </c:pt>
                      <c:pt idx="57">
                        <c:v>1.5441895856080921</c:v>
                      </c:pt>
                      <c:pt idx="58">
                        <c:v>1.5942792744807377</c:v>
                      </c:pt>
                      <c:pt idx="59">
                        <c:v>1.6439172918406642</c:v>
                      </c:pt>
                      <c:pt idx="60">
                        <c:v>1.6931117106210709</c:v>
                      </c:pt>
                      <c:pt idx="61">
                        <c:v>1.7418703892339744</c:v>
                      </c:pt>
                      <c:pt idx="62">
                        <c:v>1.7902009791041238</c:v>
                      </c:pt>
                      <c:pt idx="63">
                        <c:v>1.8381109318750508</c:v>
                      </c:pt>
                      <c:pt idx="64">
                        <c:v>1.8856075063042463</c:v>
                      </c:pt>
                      <c:pt idx="65">
                        <c:v>1.9326977748633924</c:v>
                      </c:pt>
                      <c:pt idx="66">
                        <c:v>1.9793886300586891</c:v>
                      </c:pt>
                      <c:pt idx="67">
                        <c:v>2.0256867904853824</c:v>
                      </c:pt>
                      <c:pt idx="68">
                        <c:v>2.0715988066298023</c:v>
                      </c:pt>
                      <c:pt idx="69">
                        <c:v>2.1171310664314391</c:v>
                      </c:pt>
                      <c:pt idx="70">
                        <c:v>2.1622898006168754</c:v>
                      </c:pt>
                      <c:pt idx="71">
                        <c:v>2.2070810878166993</c:v>
                      </c:pt>
                      <c:pt idx="72">
                        <c:v>2.2515108594759257</c:v>
                      </c:pt>
                      <c:pt idx="73">
                        <c:v>2.2955849045678329</c:v>
                      </c:pt>
                      <c:pt idx="74">
                        <c:v>2.339308874120587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FF8-45A3-89F2-39DEB98E628C}"/>
                  </c:ext>
                </c:extLst>
              </c15:ser>
            </c15:filteredLineSeries>
          </c:ext>
        </c:extLst>
      </c:lineChart>
      <c:catAx>
        <c:axId val="477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8304"/>
        <c:crosses val="autoZero"/>
        <c:auto val="1"/>
        <c:lblAlgn val="ctr"/>
        <c:lblOffset val="100"/>
        <c:noMultiLvlLbl val="0"/>
      </c:catAx>
      <c:valAx>
        <c:axId val="477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 Option</a:t>
            </a:r>
            <a:r>
              <a:rPr lang="en-US" baseline="0"/>
              <a:t> - Delta vs Stock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'Delta variation -  Stock Price'!$E$10</c:f>
              <c:strCache>
                <c:ptCount val="1"/>
                <c:pt idx="0">
                  <c:v>Delta = N(d1)-1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'Delta variation -  Stock Price'!$A$10:$A$85</c:f>
              <c:strCache>
                <c:ptCount val="76"/>
                <c:pt idx="0">
                  <c:v>Spot Price</c:v>
                </c:pt>
                <c:pt idx="1">
                  <c:v>1310</c:v>
                </c:pt>
                <c:pt idx="2">
                  <c:v>1335</c:v>
                </c:pt>
                <c:pt idx="3">
                  <c:v>1360</c:v>
                </c:pt>
                <c:pt idx="4">
                  <c:v>1385</c:v>
                </c:pt>
                <c:pt idx="5">
                  <c:v>1410</c:v>
                </c:pt>
                <c:pt idx="6">
                  <c:v>1435</c:v>
                </c:pt>
                <c:pt idx="7">
                  <c:v>1460</c:v>
                </c:pt>
                <c:pt idx="8">
                  <c:v>1485</c:v>
                </c:pt>
                <c:pt idx="9">
                  <c:v>1510</c:v>
                </c:pt>
                <c:pt idx="10">
                  <c:v>1535</c:v>
                </c:pt>
                <c:pt idx="11">
                  <c:v>1560</c:v>
                </c:pt>
                <c:pt idx="12">
                  <c:v>1585</c:v>
                </c:pt>
                <c:pt idx="13">
                  <c:v>1610</c:v>
                </c:pt>
                <c:pt idx="14">
                  <c:v>1635</c:v>
                </c:pt>
                <c:pt idx="15">
                  <c:v>1660</c:v>
                </c:pt>
                <c:pt idx="16">
                  <c:v>1685</c:v>
                </c:pt>
                <c:pt idx="17">
                  <c:v>1710</c:v>
                </c:pt>
                <c:pt idx="18">
                  <c:v>1735</c:v>
                </c:pt>
                <c:pt idx="19">
                  <c:v>1760</c:v>
                </c:pt>
                <c:pt idx="20">
                  <c:v>1785</c:v>
                </c:pt>
                <c:pt idx="21">
                  <c:v>1810</c:v>
                </c:pt>
                <c:pt idx="22">
                  <c:v>1835</c:v>
                </c:pt>
                <c:pt idx="23">
                  <c:v>1860</c:v>
                </c:pt>
                <c:pt idx="24">
                  <c:v>1885</c:v>
                </c:pt>
                <c:pt idx="25">
                  <c:v>1910</c:v>
                </c:pt>
                <c:pt idx="26">
                  <c:v>1935</c:v>
                </c:pt>
                <c:pt idx="27">
                  <c:v>1960</c:v>
                </c:pt>
                <c:pt idx="28">
                  <c:v>1985</c:v>
                </c:pt>
                <c:pt idx="29">
                  <c:v>2010</c:v>
                </c:pt>
                <c:pt idx="30">
                  <c:v>2035</c:v>
                </c:pt>
                <c:pt idx="31">
                  <c:v>2060</c:v>
                </c:pt>
                <c:pt idx="32">
                  <c:v>2085</c:v>
                </c:pt>
                <c:pt idx="33">
                  <c:v>2110</c:v>
                </c:pt>
                <c:pt idx="34">
                  <c:v>2135</c:v>
                </c:pt>
                <c:pt idx="35">
                  <c:v>2160</c:v>
                </c:pt>
                <c:pt idx="36">
                  <c:v>2185</c:v>
                </c:pt>
                <c:pt idx="37">
                  <c:v>2210</c:v>
                </c:pt>
                <c:pt idx="38">
                  <c:v>2235</c:v>
                </c:pt>
                <c:pt idx="39">
                  <c:v>2260</c:v>
                </c:pt>
                <c:pt idx="40">
                  <c:v>2285</c:v>
                </c:pt>
                <c:pt idx="41">
                  <c:v>2310</c:v>
                </c:pt>
                <c:pt idx="42">
                  <c:v>2335</c:v>
                </c:pt>
                <c:pt idx="43">
                  <c:v>2360</c:v>
                </c:pt>
                <c:pt idx="44">
                  <c:v>2385</c:v>
                </c:pt>
                <c:pt idx="45">
                  <c:v>2410</c:v>
                </c:pt>
                <c:pt idx="46">
                  <c:v>2435</c:v>
                </c:pt>
                <c:pt idx="47">
                  <c:v>2460</c:v>
                </c:pt>
                <c:pt idx="48">
                  <c:v>2485</c:v>
                </c:pt>
                <c:pt idx="49">
                  <c:v>2510</c:v>
                </c:pt>
                <c:pt idx="50">
                  <c:v>2535</c:v>
                </c:pt>
                <c:pt idx="51">
                  <c:v>2560</c:v>
                </c:pt>
                <c:pt idx="52">
                  <c:v>2585</c:v>
                </c:pt>
                <c:pt idx="53">
                  <c:v>2610</c:v>
                </c:pt>
                <c:pt idx="54">
                  <c:v>2635</c:v>
                </c:pt>
                <c:pt idx="55">
                  <c:v>2660</c:v>
                </c:pt>
                <c:pt idx="56">
                  <c:v>2685</c:v>
                </c:pt>
                <c:pt idx="57">
                  <c:v>2710</c:v>
                </c:pt>
                <c:pt idx="58">
                  <c:v>2735</c:v>
                </c:pt>
                <c:pt idx="59">
                  <c:v>2760</c:v>
                </c:pt>
                <c:pt idx="60">
                  <c:v>2785</c:v>
                </c:pt>
                <c:pt idx="61">
                  <c:v>2810</c:v>
                </c:pt>
                <c:pt idx="62">
                  <c:v>2835</c:v>
                </c:pt>
                <c:pt idx="63">
                  <c:v>2860</c:v>
                </c:pt>
                <c:pt idx="64">
                  <c:v>2885</c:v>
                </c:pt>
                <c:pt idx="65">
                  <c:v>2910</c:v>
                </c:pt>
                <c:pt idx="66">
                  <c:v>2935</c:v>
                </c:pt>
                <c:pt idx="67">
                  <c:v>2960</c:v>
                </c:pt>
                <c:pt idx="68">
                  <c:v>2985</c:v>
                </c:pt>
                <c:pt idx="69">
                  <c:v>3010</c:v>
                </c:pt>
                <c:pt idx="70">
                  <c:v>3035</c:v>
                </c:pt>
                <c:pt idx="71">
                  <c:v>3060</c:v>
                </c:pt>
                <c:pt idx="72">
                  <c:v>3085</c:v>
                </c:pt>
                <c:pt idx="73">
                  <c:v>3110</c:v>
                </c:pt>
                <c:pt idx="74">
                  <c:v>3135</c:v>
                </c:pt>
                <c:pt idx="75">
                  <c:v>3160</c:v>
                </c:pt>
              </c:strCache>
            </c:strRef>
          </c:cat>
          <c:val>
            <c:numRef>
              <c:f>'Delta variation -  Stock Price'!$E$11:$E$85</c:f>
              <c:numCache>
                <c:formatCode>General</c:formatCode>
                <c:ptCount val="75"/>
                <c:pt idx="0">
                  <c:v>-0.80469849084039047</c:v>
                </c:pt>
                <c:pt idx="1">
                  <c:v>-0.77471357847663946</c:v>
                </c:pt>
                <c:pt idx="2">
                  <c:v>-0.74290494306960897</c:v>
                </c:pt>
                <c:pt idx="3">
                  <c:v>-0.70954449572524914</c:v>
                </c:pt>
                <c:pt idx="4">
                  <c:v>-0.67493287494478915</c:v>
                </c:pt>
                <c:pt idx="5">
                  <c:v>-0.63938960373443532</c:v>
                </c:pt>
                <c:pt idx="6">
                  <c:v>-0.6032431953880365</c:v>
                </c:pt>
                <c:pt idx="7">
                  <c:v>-0.56682167694141494</c:v>
                </c:pt>
                <c:pt idx="8">
                  <c:v>-0.53044391840697425</c:v>
                </c:pt>
                <c:pt idx="9">
                  <c:v>-0.49441206234308277</c:v>
                </c:pt>
                <c:pt idx="10">
                  <c:v>-0.45900525099136957</c:v>
                </c:pt>
                <c:pt idx="11">
                  <c:v>-0.42447475457341721</c:v>
                </c:pt>
                <c:pt idx="12">
                  <c:v>-0.39104052004287415</c:v>
                </c:pt>
                <c:pt idx="13">
                  <c:v>-0.35888908844284684</c:v>
                </c:pt>
                <c:pt idx="14">
                  <c:v>-0.32817277306943393</c:v>
                </c:pt>
                <c:pt idx="15">
                  <c:v>-0.29900995042184741</c:v>
                </c:pt>
                <c:pt idx="16">
                  <c:v>-0.27148629075350628</c:v>
                </c:pt>
                <c:pt idx="17">
                  <c:v>-0.24565674338237087</c:v>
                </c:pt>
                <c:pt idx="18">
                  <c:v>-0.22154809167949929</c:v>
                </c:pt>
                <c:pt idx="19">
                  <c:v>-0.19916190147431689</c:v>
                </c:pt>
                <c:pt idx="20">
                  <c:v>-0.17847770210126246</c:v>
                </c:pt>
                <c:pt idx="21">
                  <c:v>-0.15945625921262463</c:v>
                </c:pt>
                <c:pt idx="22">
                  <c:v>-0.14204282080052533</c:v>
                </c:pt>
                <c:pt idx="23">
                  <c:v>-0.12617024093554363</c:v>
                </c:pt>
                <c:pt idx="24">
                  <c:v>-0.11176190821930709</c:v>
                </c:pt>
                <c:pt idx="25">
                  <c:v>-9.873442688787526E-2</c:v>
                </c:pt>
                <c:pt idx="26">
                  <c:v>-8.7000017233884286E-2</c:v>
                </c:pt>
                <c:pt idx="27">
                  <c:v>-7.6468618156616319E-2</c:v>
                </c:pt>
                <c:pt idx="28">
                  <c:v>-6.7049688046669442E-2</c:v>
                </c:pt>
                <c:pt idx="29">
                  <c:v>-5.8653710890136046E-2</c:v>
                </c:pt>
                <c:pt idx="30">
                  <c:v>-5.119342259114823E-2</c:v>
                </c:pt>
                <c:pt idx="31">
                  <c:v>-4.4584778304401218E-2</c:v>
                </c:pt>
                <c:pt idx="32">
                  <c:v>-3.8747685335865478E-2</c:v>
                </c:pt>
                <c:pt idx="33">
                  <c:v>-3.3606528228003696E-2</c:v>
                </c:pt>
                <c:pt idx="34">
                  <c:v>-2.9090513313249411E-2</c:v>
                </c:pt>
                <c:pt idx="35">
                  <c:v>-2.5133859597935015E-2</c:v>
                </c:pt>
                <c:pt idx="36">
                  <c:v>-2.1675861602924673E-2</c:v>
                </c:pt>
                <c:pt idx="37">
                  <c:v>-1.8660847978165807E-2</c:v>
                </c:pt>
                <c:pt idx="38">
                  <c:v>-1.6038057531279515E-2</c:v>
                </c:pt>
                <c:pt idx="39">
                  <c:v>-1.3761451933935853E-2</c:v>
                </c:pt>
                <c:pt idx="40">
                  <c:v>-1.1789481928359158E-2</c:v>
                </c:pt>
                <c:pt idx="41">
                  <c:v>-1.0084821452716275E-2</c:v>
                </c:pt>
                <c:pt idx="42">
                  <c:v>-8.6140818135190811E-3</c:v>
                </c:pt>
                <c:pt idx="43">
                  <c:v>-7.347515907090818E-3</c:v>
                </c:pt>
                <c:pt idx="44">
                  <c:v>-6.2587205626755127E-3</c:v>
                </c:pt>
                <c:pt idx="45">
                  <c:v>-5.324343363323325E-3</c:v>
                </c:pt>
                <c:pt idx="46">
                  <c:v>-4.5237988015304209E-3</c:v>
                </c:pt>
                <c:pt idx="47">
                  <c:v>-3.8389973399705069E-3</c:v>
                </c:pt>
                <c:pt idx="48">
                  <c:v>-3.2540898622976933E-3</c:v>
                </c:pt>
                <c:pt idx="49">
                  <c:v>-2.755229099452805E-3</c:v>
                </c:pt>
                <c:pt idx="50">
                  <c:v>-2.3303488851821319E-3</c:v>
                </c:pt>
                <c:pt idx="51">
                  <c:v>-1.968961511461309E-3</c:v>
                </c:pt>
                <c:pt idx="52">
                  <c:v>-1.6619730009710398E-3</c:v>
                </c:pt>
                <c:pt idx="53">
                  <c:v>-1.401515771120132E-3</c:v>
                </c:pt>
                <c:pt idx="54">
                  <c:v>-1.1807979149200953E-3</c:v>
                </c:pt>
                <c:pt idx="55">
                  <c:v>-9.9396815232621893E-4</c:v>
                </c:pt>
                <c:pt idx="56">
                  <c:v>-8.3599539717027493E-4</c:v>
                </c:pt>
                <c:pt idx="57">
                  <c:v>-7.0256182692174374E-4</c:v>
                </c:pt>
                <c:pt idx="58">
                  <c:v>-5.8996832431468249E-4</c:v>
                </c:pt>
                <c:pt idx="59">
                  <c:v>-4.9505117206027904E-4</c:v>
                </c:pt>
                <c:pt idx="60">
                  <c:v>-4.1510891661722393E-4</c:v>
                </c:pt>
                <c:pt idx="61">
                  <c:v>-3.4783836784146871E-4</c:v>
                </c:pt>
                <c:pt idx="62">
                  <c:v>-2.9127876300971689E-4</c:v>
                </c:pt>
                <c:pt idx="63">
                  <c:v>-2.4376319198682328E-4</c:v>
                </c:pt>
                <c:pt idx="64">
                  <c:v>-2.03876451859486E-4</c:v>
                </c:pt>
                <c:pt idx="65">
                  <c:v>-1.704185716240314E-4</c:v>
                </c:pt>
                <c:pt idx="66">
                  <c:v>-1.4237331858013569E-4</c:v>
                </c:pt>
                <c:pt idx="67">
                  <c:v>-1.188810665397888E-4</c:v>
                </c:pt>
                <c:pt idx="68">
                  <c:v>-9.92154708501225E-5</c:v>
                </c:pt>
                <c:pt idx="69">
                  <c:v>-8.2763455926171403E-5</c:v>
                </c:pt>
                <c:pt idx="70">
                  <c:v>-6.900807713394741E-5</c:v>
                </c:pt>
                <c:pt idx="71">
                  <c:v>-5.751387030950017E-5</c:v>
                </c:pt>
                <c:pt idx="72">
                  <c:v>-4.791434896245228E-5</c:v>
                </c:pt>
                <c:pt idx="73">
                  <c:v>-3.9901351403082153E-5</c:v>
                </c:pt>
                <c:pt idx="74">
                  <c:v>-3.3215977869649471E-5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7F-49F4-89BE-B7BA3D07D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49584"/>
        <c:axId val="47704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'Delta variation -  Stock Price'!$A$10</c15:sqref>
                        </c15:formulaRef>
                      </c:ext>
                    </c:extLst>
                    <c:strCache>
                      <c:ptCount val="1"/>
                      <c:pt idx="0">
                        <c:v>Spot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'Delta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1310</c:v>
                      </c:pt>
                      <c:pt idx="2">
                        <c:v>1335</c:v>
                      </c:pt>
                      <c:pt idx="3">
                        <c:v>1360</c:v>
                      </c:pt>
                      <c:pt idx="4">
                        <c:v>1385</c:v>
                      </c:pt>
                      <c:pt idx="5">
                        <c:v>1410</c:v>
                      </c:pt>
                      <c:pt idx="6">
                        <c:v>1435</c:v>
                      </c:pt>
                      <c:pt idx="7">
                        <c:v>1460</c:v>
                      </c:pt>
                      <c:pt idx="8">
                        <c:v>1485</c:v>
                      </c:pt>
                      <c:pt idx="9">
                        <c:v>1510</c:v>
                      </c:pt>
                      <c:pt idx="10">
                        <c:v>1535</c:v>
                      </c:pt>
                      <c:pt idx="11">
                        <c:v>1560</c:v>
                      </c:pt>
                      <c:pt idx="12">
                        <c:v>1585</c:v>
                      </c:pt>
                      <c:pt idx="13">
                        <c:v>1610</c:v>
                      </c:pt>
                      <c:pt idx="14">
                        <c:v>1635</c:v>
                      </c:pt>
                      <c:pt idx="15">
                        <c:v>1660</c:v>
                      </c:pt>
                      <c:pt idx="16">
                        <c:v>1685</c:v>
                      </c:pt>
                      <c:pt idx="17">
                        <c:v>1710</c:v>
                      </c:pt>
                      <c:pt idx="18">
                        <c:v>1735</c:v>
                      </c:pt>
                      <c:pt idx="19">
                        <c:v>1760</c:v>
                      </c:pt>
                      <c:pt idx="20">
                        <c:v>1785</c:v>
                      </c:pt>
                      <c:pt idx="21">
                        <c:v>1810</c:v>
                      </c:pt>
                      <c:pt idx="22">
                        <c:v>1835</c:v>
                      </c:pt>
                      <c:pt idx="23">
                        <c:v>1860</c:v>
                      </c:pt>
                      <c:pt idx="24">
                        <c:v>1885</c:v>
                      </c:pt>
                      <c:pt idx="25">
                        <c:v>1910</c:v>
                      </c:pt>
                      <c:pt idx="26">
                        <c:v>1935</c:v>
                      </c:pt>
                      <c:pt idx="27">
                        <c:v>1960</c:v>
                      </c:pt>
                      <c:pt idx="28">
                        <c:v>1985</c:v>
                      </c:pt>
                      <c:pt idx="29">
                        <c:v>2010</c:v>
                      </c:pt>
                      <c:pt idx="30">
                        <c:v>2035</c:v>
                      </c:pt>
                      <c:pt idx="31">
                        <c:v>2060</c:v>
                      </c:pt>
                      <c:pt idx="32">
                        <c:v>2085</c:v>
                      </c:pt>
                      <c:pt idx="33">
                        <c:v>2110</c:v>
                      </c:pt>
                      <c:pt idx="34">
                        <c:v>2135</c:v>
                      </c:pt>
                      <c:pt idx="35">
                        <c:v>2160</c:v>
                      </c:pt>
                      <c:pt idx="36">
                        <c:v>2185</c:v>
                      </c:pt>
                      <c:pt idx="37">
                        <c:v>2210</c:v>
                      </c:pt>
                      <c:pt idx="38">
                        <c:v>2235</c:v>
                      </c:pt>
                      <c:pt idx="39">
                        <c:v>2260</c:v>
                      </c:pt>
                      <c:pt idx="40">
                        <c:v>2285</c:v>
                      </c:pt>
                      <c:pt idx="41">
                        <c:v>2310</c:v>
                      </c:pt>
                      <c:pt idx="42">
                        <c:v>2335</c:v>
                      </c:pt>
                      <c:pt idx="43">
                        <c:v>2360</c:v>
                      </c:pt>
                      <c:pt idx="44">
                        <c:v>2385</c:v>
                      </c:pt>
                      <c:pt idx="45">
                        <c:v>2410</c:v>
                      </c:pt>
                      <c:pt idx="46">
                        <c:v>2435</c:v>
                      </c:pt>
                      <c:pt idx="47">
                        <c:v>2460</c:v>
                      </c:pt>
                      <c:pt idx="48">
                        <c:v>2485</c:v>
                      </c:pt>
                      <c:pt idx="49">
                        <c:v>2510</c:v>
                      </c:pt>
                      <c:pt idx="50">
                        <c:v>2535</c:v>
                      </c:pt>
                      <c:pt idx="51">
                        <c:v>2560</c:v>
                      </c:pt>
                      <c:pt idx="52">
                        <c:v>2585</c:v>
                      </c:pt>
                      <c:pt idx="53">
                        <c:v>2610</c:v>
                      </c:pt>
                      <c:pt idx="54">
                        <c:v>2635</c:v>
                      </c:pt>
                      <c:pt idx="55">
                        <c:v>2660</c:v>
                      </c:pt>
                      <c:pt idx="56">
                        <c:v>2685</c:v>
                      </c:pt>
                      <c:pt idx="57">
                        <c:v>2710</c:v>
                      </c:pt>
                      <c:pt idx="58">
                        <c:v>2735</c:v>
                      </c:pt>
                      <c:pt idx="59">
                        <c:v>2760</c:v>
                      </c:pt>
                      <c:pt idx="60">
                        <c:v>2785</c:v>
                      </c:pt>
                      <c:pt idx="61">
                        <c:v>2810</c:v>
                      </c:pt>
                      <c:pt idx="62">
                        <c:v>2835</c:v>
                      </c:pt>
                      <c:pt idx="63">
                        <c:v>2860</c:v>
                      </c:pt>
                      <c:pt idx="64">
                        <c:v>2885</c:v>
                      </c:pt>
                      <c:pt idx="65">
                        <c:v>2910</c:v>
                      </c:pt>
                      <c:pt idx="66">
                        <c:v>2935</c:v>
                      </c:pt>
                      <c:pt idx="67">
                        <c:v>2960</c:v>
                      </c:pt>
                      <c:pt idx="68">
                        <c:v>2985</c:v>
                      </c:pt>
                      <c:pt idx="69">
                        <c:v>3010</c:v>
                      </c:pt>
                      <c:pt idx="70">
                        <c:v>3035</c:v>
                      </c:pt>
                      <c:pt idx="71">
                        <c:v>3060</c:v>
                      </c:pt>
                      <c:pt idx="72">
                        <c:v>3085</c:v>
                      </c:pt>
                      <c:pt idx="73">
                        <c:v>3110</c:v>
                      </c:pt>
                      <c:pt idx="74">
                        <c:v>3135</c:v>
                      </c:pt>
                      <c:pt idx="75">
                        <c:v>3160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'Delta variation -  Stock Price'!$A$11:$A$85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1310</c:v>
                      </c:pt>
                      <c:pt idx="1">
                        <c:v>1335</c:v>
                      </c:pt>
                      <c:pt idx="2">
                        <c:v>1360</c:v>
                      </c:pt>
                      <c:pt idx="3">
                        <c:v>1385</c:v>
                      </c:pt>
                      <c:pt idx="4">
                        <c:v>1410</c:v>
                      </c:pt>
                      <c:pt idx="5">
                        <c:v>1435</c:v>
                      </c:pt>
                      <c:pt idx="6">
                        <c:v>1460</c:v>
                      </c:pt>
                      <c:pt idx="7">
                        <c:v>1485</c:v>
                      </c:pt>
                      <c:pt idx="8">
                        <c:v>1510</c:v>
                      </c:pt>
                      <c:pt idx="9">
                        <c:v>1535</c:v>
                      </c:pt>
                      <c:pt idx="10">
                        <c:v>1560</c:v>
                      </c:pt>
                      <c:pt idx="11">
                        <c:v>1585</c:v>
                      </c:pt>
                      <c:pt idx="12">
                        <c:v>1610</c:v>
                      </c:pt>
                      <c:pt idx="13">
                        <c:v>1635</c:v>
                      </c:pt>
                      <c:pt idx="14">
                        <c:v>1660</c:v>
                      </c:pt>
                      <c:pt idx="15">
                        <c:v>1685</c:v>
                      </c:pt>
                      <c:pt idx="16">
                        <c:v>1710</c:v>
                      </c:pt>
                      <c:pt idx="17">
                        <c:v>1735</c:v>
                      </c:pt>
                      <c:pt idx="18">
                        <c:v>1760</c:v>
                      </c:pt>
                      <c:pt idx="19">
                        <c:v>1785</c:v>
                      </c:pt>
                      <c:pt idx="20">
                        <c:v>1810</c:v>
                      </c:pt>
                      <c:pt idx="21">
                        <c:v>1835</c:v>
                      </c:pt>
                      <c:pt idx="22">
                        <c:v>1860</c:v>
                      </c:pt>
                      <c:pt idx="23">
                        <c:v>1885</c:v>
                      </c:pt>
                      <c:pt idx="24">
                        <c:v>1910</c:v>
                      </c:pt>
                      <c:pt idx="25">
                        <c:v>1935</c:v>
                      </c:pt>
                      <c:pt idx="26">
                        <c:v>1960</c:v>
                      </c:pt>
                      <c:pt idx="27">
                        <c:v>1985</c:v>
                      </c:pt>
                      <c:pt idx="28">
                        <c:v>2010</c:v>
                      </c:pt>
                      <c:pt idx="29">
                        <c:v>2035</c:v>
                      </c:pt>
                      <c:pt idx="30">
                        <c:v>2060</c:v>
                      </c:pt>
                      <c:pt idx="31">
                        <c:v>2085</c:v>
                      </c:pt>
                      <c:pt idx="32">
                        <c:v>2110</c:v>
                      </c:pt>
                      <c:pt idx="33">
                        <c:v>2135</c:v>
                      </c:pt>
                      <c:pt idx="34">
                        <c:v>2160</c:v>
                      </c:pt>
                      <c:pt idx="35">
                        <c:v>2185</c:v>
                      </c:pt>
                      <c:pt idx="36">
                        <c:v>2210</c:v>
                      </c:pt>
                      <c:pt idx="37">
                        <c:v>2235</c:v>
                      </c:pt>
                      <c:pt idx="38">
                        <c:v>2260</c:v>
                      </c:pt>
                      <c:pt idx="39">
                        <c:v>2285</c:v>
                      </c:pt>
                      <c:pt idx="40">
                        <c:v>2310</c:v>
                      </c:pt>
                      <c:pt idx="41">
                        <c:v>2335</c:v>
                      </c:pt>
                      <c:pt idx="42">
                        <c:v>2360</c:v>
                      </c:pt>
                      <c:pt idx="43">
                        <c:v>2385</c:v>
                      </c:pt>
                      <c:pt idx="44">
                        <c:v>2410</c:v>
                      </c:pt>
                      <c:pt idx="45">
                        <c:v>2435</c:v>
                      </c:pt>
                      <c:pt idx="46">
                        <c:v>2460</c:v>
                      </c:pt>
                      <c:pt idx="47">
                        <c:v>2485</c:v>
                      </c:pt>
                      <c:pt idx="48">
                        <c:v>2510</c:v>
                      </c:pt>
                      <c:pt idx="49">
                        <c:v>2535</c:v>
                      </c:pt>
                      <c:pt idx="50">
                        <c:v>2560</c:v>
                      </c:pt>
                      <c:pt idx="51">
                        <c:v>2585</c:v>
                      </c:pt>
                      <c:pt idx="52">
                        <c:v>2610</c:v>
                      </c:pt>
                      <c:pt idx="53">
                        <c:v>2635</c:v>
                      </c:pt>
                      <c:pt idx="54">
                        <c:v>2660</c:v>
                      </c:pt>
                      <c:pt idx="55">
                        <c:v>2685</c:v>
                      </c:pt>
                      <c:pt idx="56">
                        <c:v>2710</c:v>
                      </c:pt>
                      <c:pt idx="57">
                        <c:v>2735</c:v>
                      </c:pt>
                      <c:pt idx="58">
                        <c:v>2760</c:v>
                      </c:pt>
                      <c:pt idx="59">
                        <c:v>2785</c:v>
                      </c:pt>
                      <c:pt idx="60">
                        <c:v>2810</c:v>
                      </c:pt>
                      <c:pt idx="61">
                        <c:v>2835</c:v>
                      </c:pt>
                      <c:pt idx="62">
                        <c:v>2860</c:v>
                      </c:pt>
                      <c:pt idx="63">
                        <c:v>2885</c:v>
                      </c:pt>
                      <c:pt idx="64">
                        <c:v>2910</c:v>
                      </c:pt>
                      <c:pt idx="65">
                        <c:v>2935</c:v>
                      </c:pt>
                      <c:pt idx="66">
                        <c:v>2960</c:v>
                      </c:pt>
                      <c:pt idx="67">
                        <c:v>2985</c:v>
                      </c:pt>
                      <c:pt idx="68">
                        <c:v>3010</c:v>
                      </c:pt>
                      <c:pt idx="69">
                        <c:v>3035</c:v>
                      </c:pt>
                      <c:pt idx="70">
                        <c:v>3060</c:v>
                      </c:pt>
                      <c:pt idx="71">
                        <c:v>3085</c:v>
                      </c:pt>
                      <c:pt idx="72">
                        <c:v>3110</c:v>
                      </c:pt>
                      <c:pt idx="73">
                        <c:v>3135</c:v>
                      </c:pt>
                      <c:pt idx="74">
                        <c:v>3160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27F-49F4-89BE-B7BA3D07D2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Stock Price'!$B$10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1310</c:v>
                      </c:pt>
                      <c:pt idx="2">
                        <c:v>1335</c:v>
                      </c:pt>
                      <c:pt idx="3">
                        <c:v>1360</c:v>
                      </c:pt>
                      <c:pt idx="4">
                        <c:v>1385</c:v>
                      </c:pt>
                      <c:pt idx="5">
                        <c:v>1410</c:v>
                      </c:pt>
                      <c:pt idx="6">
                        <c:v>1435</c:v>
                      </c:pt>
                      <c:pt idx="7">
                        <c:v>1460</c:v>
                      </c:pt>
                      <c:pt idx="8">
                        <c:v>1485</c:v>
                      </c:pt>
                      <c:pt idx="9">
                        <c:v>1510</c:v>
                      </c:pt>
                      <c:pt idx="10">
                        <c:v>1535</c:v>
                      </c:pt>
                      <c:pt idx="11">
                        <c:v>1560</c:v>
                      </c:pt>
                      <c:pt idx="12">
                        <c:v>1585</c:v>
                      </c:pt>
                      <c:pt idx="13">
                        <c:v>1610</c:v>
                      </c:pt>
                      <c:pt idx="14">
                        <c:v>1635</c:v>
                      </c:pt>
                      <c:pt idx="15">
                        <c:v>1660</c:v>
                      </c:pt>
                      <c:pt idx="16">
                        <c:v>1685</c:v>
                      </c:pt>
                      <c:pt idx="17">
                        <c:v>1710</c:v>
                      </c:pt>
                      <c:pt idx="18">
                        <c:v>1735</c:v>
                      </c:pt>
                      <c:pt idx="19">
                        <c:v>1760</c:v>
                      </c:pt>
                      <c:pt idx="20">
                        <c:v>1785</c:v>
                      </c:pt>
                      <c:pt idx="21">
                        <c:v>1810</c:v>
                      </c:pt>
                      <c:pt idx="22">
                        <c:v>1835</c:v>
                      </c:pt>
                      <c:pt idx="23">
                        <c:v>1860</c:v>
                      </c:pt>
                      <c:pt idx="24">
                        <c:v>1885</c:v>
                      </c:pt>
                      <c:pt idx="25">
                        <c:v>1910</c:v>
                      </c:pt>
                      <c:pt idx="26">
                        <c:v>1935</c:v>
                      </c:pt>
                      <c:pt idx="27">
                        <c:v>1960</c:v>
                      </c:pt>
                      <c:pt idx="28">
                        <c:v>1985</c:v>
                      </c:pt>
                      <c:pt idx="29">
                        <c:v>2010</c:v>
                      </c:pt>
                      <c:pt idx="30">
                        <c:v>2035</c:v>
                      </c:pt>
                      <c:pt idx="31">
                        <c:v>2060</c:v>
                      </c:pt>
                      <c:pt idx="32">
                        <c:v>2085</c:v>
                      </c:pt>
                      <c:pt idx="33">
                        <c:v>2110</c:v>
                      </c:pt>
                      <c:pt idx="34">
                        <c:v>2135</c:v>
                      </c:pt>
                      <c:pt idx="35">
                        <c:v>2160</c:v>
                      </c:pt>
                      <c:pt idx="36">
                        <c:v>2185</c:v>
                      </c:pt>
                      <c:pt idx="37">
                        <c:v>2210</c:v>
                      </c:pt>
                      <c:pt idx="38">
                        <c:v>2235</c:v>
                      </c:pt>
                      <c:pt idx="39">
                        <c:v>2260</c:v>
                      </c:pt>
                      <c:pt idx="40">
                        <c:v>2285</c:v>
                      </c:pt>
                      <c:pt idx="41">
                        <c:v>2310</c:v>
                      </c:pt>
                      <c:pt idx="42">
                        <c:v>2335</c:v>
                      </c:pt>
                      <c:pt idx="43">
                        <c:v>2360</c:v>
                      </c:pt>
                      <c:pt idx="44">
                        <c:v>2385</c:v>
                      </c:pt>
                      <c:pt idx="45">
                        <c:v>2410</c:v>
                      </c:pt>
                      <c:pt idx="46">
                        <c:v>2435</c:v>
                      </c:pt>
                      <c:pt idx="47">
                        <c:v>2460</c:v>
                      </c:pt>
                      <c:pt idx="48">
                        <c:v>2485</c:v>
                      </c:pt>
                      <c:pt idx="49">
                        <c:v>2510</c:v>
                      </c:pt>
                      <c:pt idx="50">
                        <c:v>2535</c:v>
                      </c:pt>
                      <c:pt idx="51">
                        <c:v>2560</c:v>
                      </c:pt>
                      <c:pt idx="52">
                        <c:v>2585</c:v>
                      </c:pt>
                      <c:pt idx="53">
                        <c:v>2610</c:v>
                      </c:pt>
                      <c:pt idx="54">
                        <c:v>2635</c:v>
                      </c:pt>
                      <c:pt idx="55">
                        <c:v>2660</c:v>
                      </c:pt>
                      <c:pt idx="56">
                        <c:v>2685</c:v>
                      </c:pt>
                      <c:pt idx="57">
                        <c:v>2710</c:v>
                      </c:pt>
                      <c:pt idx="58">
                        <c:v>2735</c:v>
                      </c:pt>
                      <c:pt idx="59">
                        <c:v>2760</c:v>
                      </c:pt>
                      <c:pt idx="60">
                        <c:v>2785</c:v>
                      </c:pt>
                      <c:pt idx="61">
                        <c:v>2810</c:v>
                      </c:pt>
                      <c:pt idx="62">
                        <c:v>2835</c:v>
                      </c:pt>
                      <c:pt idx="63">
                        <c:v>2860</c:v>
                      </c:pt>
                      <c:pt idx="64">
                        <c:v>2885</c:v>
                      </c:pt>
                      <c:pt idx="65">
                        <c:v>2910</c:v>
                      </c:pt>
                      <c:pt idx="66">
                        <c:v>2935</c:v>
                      </c:pt>
                      <c:pt idx="67">
                        <c:v>2960</c:v>
                      </c:pt>
                      <c:pt idx="68">
                        <c:v>2985</c:v>
                      </c:pt>
                      <c:pt idx="69">
                        <c:v>3010</c:v>
                      </c:pt>
                      <c:pt idx="70">
                        <c:v>3035</c:v>
                      </c:pt>
                      <c:pt idx="71">
                        <c:v>3060</c:v>
                      </c:pt>
                      <c:pt idx="72">
                        <c:v>3085</c:v>
                      </c:pt>
                      <c:pt idx="73">
                        <c:v>3110</c:v>
                      </c:pt>
                      <c:pt idx="74">
                        <c:v>3135</c:v>
                      </c:pt>
                      <c:pt idx="75">
                        <c:v>3160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'Delta variation -  Stock Price'!$B$11:$B$85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-2.5079312152888407</c:v>
                      </c:pt>
                      <c:pt idx="1">
                        <c:v>-2.4038672689485781</c:v>
                      </c:pt>
                      <c:pt idx="2">
                        <c:v>-2.3017341198844394</c:v>
                      </c:pt>
                      <c:pt idx="3">
                        <c:v>-2.2014614234534209</c:v>
                      </c:pt>
                      <c:pt idx="4">
                        <c:v>-2.1029826106309941</c:v>
                      </c:pt>
                      <c:pt idx="5">
                        <c:v>-2.0062346225543539</c:v>
                      </c:pt>
                      <c:pt idx="6">
                        <c:v>-1.9111576679929514</c:v>
                      </c:pt>
                      <c:pt idx="7">
                        <c:v>-1.8176950014103754</c:v>
                      </c:pt>
                      <c:pt idx="8">
                        <c:v>-1.7257927195546572</c:v>
                      </c:pt>
                      <c:pt idx="9">
                        <c:v>-1.6353995747512158</c:v>
                      </c:pt>
                      <c:pt idx="10">
                        <c:v>-1.5464668032792106</c:v>
                      </c:pt>
                      <c:pt idx="11">
                        <c:v>-1.4589479673922678</c:v>
                      </c:pt>
                      <c:pt idx="12">
                        <c:v>-1.3727988097022235</c:v>
                      </c:pt>
                      <c:pt idx="13">
                        <c:v>-1.287977118782774</c:v>
                      </c:pt>
                      <c:pt idx="14">
                        <c:v>-1.204442604971329</c:v>
                      </c:pt>
                      <c:pt idx="15">
                        <c:v>-1.1221567854543157</c:v>
                      </c:pt>
                      <c:pt idx="16">
                        <c:v>-1.041082877815501</c:v>
                      </c:pt>
                      <c:pt idx="17">
                        <c:v>-0.96118570131023251</c:v>
                      </c:pt>
                      <c:pt idx="18">
                        <c:v>-0.88243158520236087</c:v>
                      </c:pt>
                      <c:pt idx="19">
                        <c:v>-0.80478828356608567</c:v>
                      </c:pt>
                      <c:pt idx="20">
                        <c:v>-0.72822489601315576</c:v>
                      </c:pt>
                      <c:pt idx="21">
                        <c:v>-0.65271179385769273</c:v>
                      </c:pt>
                      <c:pt idx="22">
                        <c:v>-0.57822055127710781</c:v>
                      </c:pt>
                      <c:pt idx="23">
                        <c:v>-0.50472388106883259</c:v>
                      </c:pt>
                      <c:pt idx="24">
                        <c:v>-0.43219557463953939</c:v>
                      </c:pt>
                      <c:pt idx="25">
                        <c:v>-0.36061044589656666</c:v>
                      </c:pt>
                      <c:pt idx="26">
                        <c:v>-0.28994427874097289</c:v>
                      </c:pt>
                      <c:pt idx="27">
                        <c:v>-0.22017377788830739</c:v>
                      </c:pt>
                      <c:pt idx="28">
                        <c:v>-0.15127652276717457</c:v>
                      </c:pt>
                      <c:pt idx="29">
                        <c:v>-8.3230924267307105E-2</c:v>
                      </c:pt>
                      <c:pt idx="30">
                        <c:v>-1.6016184128380941E-2</c:v>
                      </c:pt>
                      <c:pt idx="31">
                        <c:v>5.0387743221583237E-2</c:v>
                      </c:pt>
                      <c:pt idx="32">
                        <c:v>0.11600018655342091</c:v>
                      </c:pt>
                      <c:pt idx="33">
                        <c:v>0.18083979161036992</c:v>
                      </c:pt>
                      <c:pt idx="34">
                        <c:v>0.24492455291562099</c:v>
                      </c:pt>
                      <c:pt idx="35">
                        <c:v>0.30827184374961569</c:v>
                      </c:pt>
                      <c:pt idx="36">
                        <c:v>0.37089844442204417</c:v>
                      </c:pt>
                      <c:pt idx="37">
                        <c:v>0.43282056895362592</c:v>
                      </c:pt>
                      <c:pt idx="38">
                        <c:v>0.49405389027383828</c:v>
                      </c:pt>
                      <c:pt idx="39">
                        <c:v>0.55461356403253914</c:v>
                      </c:pt>
                      <c:pt idx="40">
                        <c:v>0.61451425111599334</c:v>
                      </c:pt>
                      <c:pt idx="41">
                        <c:v>0.67377013895098437</c:v>
                      </c:pt>
                      <c:pt idx="42">
                        <c:v>0.73239496167446039</c:v>
                      </c:pt>
                      <c:pt idx="43">
                        <c:v>0.79040201924043108</c:v>
                      </c:pt>
                      <c:pt idx="44">
                        <c:v>0.84780419553062936</c:v>
                      </c:pt>
                      <c:pt idx="45">
                        <c:v>0.90461397553061551</c:v>
                      </c:pt>
                      <c:pt idx="46">
                        <c:v>0.96084346162860657</c:v>
                      </c:pt>
                      <c:pt idx="47">
                        <c:v>1.0165043890902625</c:v>
                      </c:pt>
                      <c:pt idx="48">
                        <c:v>1.071608140758908</c:v>
                      </c:pt>
                      <c:pt idx="49">
                        <c:v>1.1261657610272737</c:v>
                      </c:pt>
                      <c:pt idx="50">
                        <c:v>1.1801879691236352</c:v>
                      </c:pt>
                      <c:pt idx="51">
                        <c:v>1.23368517175234</c:v>
                      </c:pt>
                      <c:pt idx="52">
                        <c:v>1.2866674751259981</c:v>
                      </c:pt>
                      <c:pt idx="53">
                        <c:v>1.3391446964241474</c:v>
                      </c:pt>
                      <c:pt idx="54">
                        <c:v>1.3911263747108671</c:v>
                      </c:pt>
                      <c:pt idx="55">
                        <c:v>1.4426217813417341</c:v>
                      </c:pt>
                      <c:pt idx="56">
                        <c:v>1.4936399298885039</c:v>
                      </c:pt>
                      <c:pt idx="57">
                        <c:v>1.5441895856080921</c:v>
                      </c:pt>
                      <c:pt idx="58">
                        <c:v>1.5942792744807377</c:v>
                      </c:pt>
                      <c:pt idx="59">
                        <c:v>1.6439172918406642</c:v>
                      </c:pt>
                      <c:pt idx="60">
                        <c:v>1.6931117106210709</c:v>
                      </c:pt>
                      <c:pt idx="61">
                        <c:v>1.7418703892339744</c:v>
                      </c:pt>
                      <c:pt idx="62">
                        <c:v>1.7902009791041238</c:v>
                      </c:pt>
                      <c:pt idx="63">
                        <c:v>1.8381109318750508</c:v>
                      </c:pt>
                      <c:pt idx="64">
                        <c:v>1.8856075063042463</c:v>
                      </c:pt>
                      <c:pt idx="65">
                        <c:v>1.9326977748633924</c:v>
                      </c:pt>
                      <c:pt idx="66">
                        <c:v>1.9793886300586891</c:v>
                      </c:pt>
                      <c:pt idx="67">
                        <c:v>2.0256867904853824</c:v>
                      </c:pt>
                      <c:pt idx="68">
                        <c:v>2.0715988066298023</c:v>
                      </c:pt>
                      <c:pt idx="69">
                        <c:v>2.1171310664314391</c:v>
                      </c:pt>
                      <c:pt idx="70">
                        <c:v>2.1622898006168754</c:v>
                      </c:pt>
                      <c:pt idx="71">
                        <c:v>2.2070810878166993</c:v>
                      </c:pt>
                      <c:pt idx="72">
                        <c:v>2.2515108594759257</c:v>
                      </c:pt>
                      <c:pt idx="73">
                        <c:v>2.2955849045678329</c:v>
                      </c:pt>
                      <c:pt idx="74">
                        <c:v>2.339308874120587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27F-49F4-89BE-B7BA3D07D2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Stock Price'!$C$10</c15:sqref>
                        </c15:formulaRef>
                      </c:ext>
                    </c:extLst>
                    <c:strCache>
                      <c:ptCount val="1"/>
                      <c:pt idx="0">
                        <c:v>Delta = N(d1)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1310</c:v>
                      </c:pt>
                      <c:pt idx="2">
                        <c:v>1335</c:v>
                      </c:pt>
                      <c:pt idx="3">
                        <c:v>1360</c:v>
                      </c:pt>
                      <c:pt idx="4">
                        <c:v>1385</c:v>
                      </c:pt>
                      <c:pt idx="5">
                        <c:v>1410</c:v>
                      </c:pt>
                      <c:pt idx="6">
                        <c:v>1435</c:v>
                      </c:pt>
                      <c:pt idx="7">
                        <c:v>1460</c:v>
                      </c:pt>
                      <c:pt idx="8">
                        <c:v>1485</c:v>
                      </c:pt>
                      <c:pt idx="9">
                        <c:v>1510</c:v>
                      </c:pt>
                      <c:pt idx="10">
                        <c:v>1535</c:v>
                      </c:pt>
                      <c:pt idx="11">
                        <c:v>1560</c:v>
                      </c:pt>
                      <c:pt idx="12">
                        <c:v>1585</c:v>
                      </c:pt>
                      <c:pt idx="13">
                        <c:v>1610</c:v>
                      </c:pt>
                      <c:pt idx="14">
                        <c:v>1635</c:v>
                      </c:pt>
                      <c:pt idx="15">
                        <c:v>1660</c:v>
                      </c:pt>
                      <c:pt idx="16">
                        <c:v>1685</c:v>
                      </c:pt>
                      <c:pt idx="17">
                        <c:v>1710</c:v>
                      </c:pt>
                      <c:pt idx="18">
                        <c:v>1735</c:v>
                      </c:pt>
                      <c:pt idx="19">
                        <c:v>1760</c:v>
                      </c:pt>
                      <c:pt idx="20">
                        <c:v>1785</c:v>
                      </c:pt>
                      <c:pt idx="21">
                        <c:v>1810</c:v>
                      </c:pt>
                      <c:pt idx="22">
                        <c:v>1835</c:v>
                      </c:pt>
                      <c:pt idx="23">
                        <c:v>1860</c:v>
                      </c:pt>
                      <c:pt idx="24">
                        <c:v>1885</c:v>
                      </c:pt>
                      <c:pt idx="25">
                        <c:v>1910</c:v>
                      </c:pt>
                      <c:pt idx="26">
                        <c:v>1935</c:v>
                      </c:pt>
                      <c:pt idx="27">
                        <c:v>1960</c:v>
                      </c:pt>
                      <c:pt idx="28">
                        <c:v>1985</c:v>
                      </c:pt>
                      <c:pt idx="29">
                        <c:v>2010</c:v>
                      </c:pt>
                      <c:pt idx="30">
                        <c:v>2035</c:v>
                      </c:pt>
                      <c:pt idx="31">
                        <c:v>2060</c:v>
                      </c:pt>
                      <c:pt idx="32">
                        <c:v>2085</c:v>
                      </c:pt>
                      <c:pt idx="33">
                        <c:v>2110</c:v>
                      </c:pt>
                      <c:pt idx="34">
                        <c:v>2135</c:v>
                      </c:pt>
                      <c:pt idx="35">
                        <c:v>2160</c:v>
                      </c:pt>
                      <c:pt idx="36">
                        <c:v>2185</c:v>
                      </c:pt>
                      <c:pt idx="37">
                        <c:v>2210</c:v>
                      </c:pt>
                      <c:pt idx="38">
                        <c:v>2235</c:v>
                      </c:pt>
                      <c:pt idx="39">
                        <c:v>2260</c:v>
                      </c:pt>
                      <c:pt idx="40">
                        <c:v>2285</c:v>
                      </c:pt>
                      <c:pt idx="41">
                        <c:v>2310</c:v>
                      </c:pt>
                      <c:pt idx="42">
                        <c:v>2335</c:v>
                      </c:pt>
                      <c:pt idx="43">
                        <c:v>2360</c:v>
                      </c:pt>
                      <c:pt idx="44">
                        <c:v>2385</c:v>
                      </c:pt>
                      <c:pt idx="45">
                        <c:v>2410</c:v>
                      </c:pt>
                      <c:pt idx="46">
                        <c:v>2435</c:v>
                      </c:pt>
                      <c:pt idx="47">
                        <c:v>2460</c:v>
                      </c:pt>
                      <c:pt idx="48">
                        <c:v>2485</c:v>
                      </c:pt>
                      <c:pt idx="49">
                        <c:v>2510</c:v>
                      </c:pt>
                      <c:pt idx="50">
                        <c:v>2535</c:v>
                      </c:pt>
                      <c:pt idx="51">
                        <c:v>2560</c:v>
                      </c:pt>
                      <c:pt idx="52">
                        <c:v>2585</c:v>
                      </c:pt>
                      <c:pt idx="53">
                        <c:v>2610</c:v>
                      </c:pt>
                      <c:pt idx="54">
                        <c:v>2635</c:v>
                      </c:pt>
                      <c:pt idx="55">
                        <c:v>2660</c:v>
                      </c:pt>
                      <c:pt idx="56">
                        <c:v>2685</c:v>
                      </c:pt>
                      <c:pt idx="57">
                        <c:v>2710</c:v>
                      </c:pt>
                      <c:pt idx="58">
                        <c:v>2735</c:v>
                      </c:pt>
                      <c:pt idx="59">
                        <c:v>2760</c:v>
                      </c:pt>
                      <c:pt idx="60">
                        <c:v>2785</c:v>
                      </c:pt>
                      <c:pt idx="61">
                        <c:v>2810</c:v>
                      </c:pt>
                      <c:pt idx="62">
                        <c:v>2835</c:v>
                      </c:pt>
                      <c:pt idx="63">
                        <c:v>2860</c:v>
                      </c:pt>
                      <c:pt idx="64">
                        <c:v>2885</c:v>
                      </c:pt>
                      <c:pt idx="65">
                        <c:v>2910</c:v>
                      </c:pt>
                      <c:pt idx="66">
                        <c:v>2935</c:v>
                      </c:pt>
                      <c:pt idx="67">
                        <c:v>2960</c:v>
                      </c:pt>
                      <c:pt idx="68">
                        <c:v>2985</c:v>
                      </c:pt>
                      <c:pt idx="69">
                        <c:v>3010</c:v>
                      </c:pt>
                      <c:pt idx="70">
                        <c:v>3035</c:v>
                      </c:pt>
                      <c:pt idx="71">
                        <c:v>3060</c:v>
                      </c:pt>
                      <c:pt idx="72">
                        <c:v>3085</c:v>
                      </c:pt>
                      <c:pt idx="73">
                        <c:v>3110</c:v>
                      </c:pt>
                      <c:pt idx="74">
                        <c:v>3135</c:v>
                      </c:pt>
                      <c:pt idx="75">
                        <c:v>3160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'Delta variation -  Stock Price'!$C$11:$C$85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6.0720152266357874E-3</c:v>
                      </c:pt>
                      <c:pt idx="1">
                        <c:v>8.1113311396922034E-3</c:v>
                      </c:pt>
                      <c:pt idx="2">
                        <c:v>1.0675085398606003E-2</c:v>
                      </c:pt>
                      <c:pt idx="3">
                        <c:v>1.3851687382355789E-2</c:v>
                      </c:pt>
                      <c:pt idx="4">
                        <c:v>1.7733644799437408E-2</c:v>
                      </c:pt>
                      <c:pt idx="5">
                        <c:v>2.2415610772134165E-2</c:v>
                      </c:pt>
                      <c:pt idx="6">
                        <c:v>2.7992161050336712E-2</c:v>
                      </c:pt>
                      <c:pt idx="7">
                        <c:v>3.4555381084866651E-2</c:v>
                      </c:pt>
                      <c:pt idx="8">
                        <c:v>4.2192355043818894E-2</c:v>
                      </c:pt>
                      <c:pt idx="9">
                        <c:v>5.0982655754580074E-2</c:v>
                      </c:pt>
                      <c:pt idx="10">
                        <c:v>6.0995935696976873E-2</c:v>
                      </c:pt>
                      <c:pt idx="11">
                        <c:v>7.2289714701096908E-2</c:v>
                      </c:pt>
                      <c:pt idx="12">
                        <c:v>8.4907450452881048E-2</c:v>
                      </c:pt>
                      <c:pt idx="13">
                        <c:v>9.8876964134125611E-2</c:v>
                      </c:pt>
                      <c:pt idx="14">
                        <c:v>0.11420927659364313</c:v>
                      </c:pt>
                      <c:pt idx="15">
                        <c:v>0.13089789155289219</c:v>
                      </c:pt>
                      <c:pt idx="16">
                        <c:v>0.14891854270040547</c:v>
                      </c:pt>
                      <c:pt idx="17">
                        <c:v>0.16822940226348093</c:v>
                      </c:pt>
                      <c:pt idx="18">
                        <c:v>0.18877173076201129</c:v>
                      </c:pt>
                      <c:pt idx="19">
                        <c:v>0.21047093195802394</c:v>
                      </c:pt>
                      <c:pt idx="20">
                        <c:v>0.23323796410763797</c:v>
                      </c:pt>
                      <c:pt idx="21">
                        <c:v>0.25697104886523031</c:v>
                      </c:pt>
                      <c:pt idx="22">
                        <c:v>0.28155761272984203</c:v>
                      </c:pt>
                      <c:pt idx="23">
                        <c:v>0.30687639271194889</c:v>
                      </c:pt>
                      <c:pt idx="24">
                        <c:v>0.33279963772020593</c:v>
                      </c:pt>
                      <c:pt idx="25">
                        <c:v>0.35919533968002348</c:v>
                      </c:pt>
                      <c:pt idx="26">
                        <c:v>0.3859294331667959</c:v>
                      </c:pt>
                      <c:pt idx="27">
                        <c:v>0.41286790888274627</c:v>
                      </c:pt>
                      <c:pt idx="28">
                        <c:v>0.43987879412694919</c:v>
                      </c:pt>
                      <c:pt idx="29">
                        <c:v>0.46683396201466354</c:v>
                      </c:pt>
                      <c:pt idx="30">
                        <c:v>0.49361074014185297</c:v>
                      </c:pt>
                      <c:pt idx="31">
                        <c:v>0.52009329826378292</c:v>
                      </c:pt>
                      <c:pt idx="32">
                        <c:v>0.54617380302692942</c:v>
                      </c:pt>
                      <c:pt idx="33">
                        <c:v>0.57175333559479136</c:v>
                      </c:pt>
                      <c:pt idx="34">
                        <c:v>0.59674257494464467</c:v>
                      </c:pt>
                      <c:pt idx="35">
                        <c:v>0.62106225555521277</c:v>
                      </c:pt>
                      <c:pt idx="36">
                        <c:v>0.64464341308760231</c:v>
                      </c:pt>
                      <c:pt idx="37">
                        <c:v>0.66742743547008732</c:v>
                      </c:pt>
                      <c:pt idx="38">
                        <c:v>0.68936593956253511</c:v>
                      </c:pt>
                      <c:pt idx="39">
                        <c:v>0.71042049536457008</c:v>
                      </c:pt>
                      <c:pt idx="40">
                        <c:v>0.73056222063515286</c:v>
                      </c:pt>
                      <c:pt idx="41">
                        <c:v>0.74977126891944812</c:v>
                      </c:pt>
                      <c:pt idx="42">
                        <c:v>0.76803623345061478</c:v>
                      </c:pt>
                      <c:pt idx="43">
                        <c:v>0.78535348833139329</c:v>
                      </c:pt>
                      <c:pt idx="44">
                        <c:v>0.80172648692254211</c:v>
                      </c:pt>
                      <c:pt idx="45">
                        <c:v>0.81716503558509279</c:v>
                      </c:pt>
                      <c:pt idx="46">
                        <c:v>0.8316845589441515</c:v>
                      </c:pt>
                      <c:pt idx="47">
                        <c:v>0.84530537075492207</c:v>
                      </c:pt>
                      <c:pt idx="48">
                        <c:v>0.85805196233519621</c:v>
                      </c:pt>
                      <c:pt idx="49">
                        <c:v>0.86995231844801102</c:v>
                      </c:pt>
                      <c:pt idx="50">
                        <c:v>0.88103726852563768</c:v>
                      </c:pt>
                      <c:pt idx="51">
                        <c:v>0.8913398792614724</c:v>
                      </c:pt>
                      <c:pt idx="52">
                        <c:v>0.90089489288828395</c:v>
                      </c:pt>
                      <c:pt idx="53">
                        <c:v>0.90973821392819942</c:v>
                      </c:pt>
                      <c:pt idx="54">
                        <c:v>0.91790644585160441</c:v>
                      </c:pt>
                      <c:pt idx="55">
                        <c:v>0.92543647792139849</c:v>
                      </c:pt>
                      <c:pt idx="56">
                        <c:v>0.93236512152237772</c:v>
                      </c:pt>
                      <c:pt idx="57">
                        <c:v>0.93872879447497681</c:v>
                      </c:pt>
                      <c:pt idx="58">
                        <c:v>0.94456325119671625</c:v>
                      </c:pt>
                      <c:pt idx="59">
                        <c:v>0.94990335608966459</c:v>
                      </c:pt>
                      <c:pt idx="60">
                        <c:v>0.95478289718268028</c:v>
                      </c:pt>
                      <c:pt idx="61">
                        <c:v>0.95923443682712717</c:v>
                      </c:pt>
                      <c:pt idx="62">
                        <c:v>0.96328919611796926</c:v>
                      </c:pt>
                      <c:pt idx="63">
                        <c:v>0.96697696967292435</c:v>
                      </c:pt>
                      <c:pt idx="64">
                        <c:v>0.97032606743567784</c:v>
                      </c:pt>
                      <c:pt idx="65">
                        <c:v>0.97336328026110763</c:v>
                      </c:pt>
                      <c:pt idx="66">
                        <c:v>0.97611386617831797</c:v>
                      </c:pt>
                      <c:pt idx="67">
                        <c:v>0.9786015543996468</c:v>
                      </c:pt>
                      <c:pt idx="68">
                        <c:v>0.98084856434066048</c:v>
                      </c:pt>
                      <c:pt idx="69">
                        <c:v>0.98287563712884241</c:v>
                      </c:pt>
                      <c:pt idx="70">
                        <c:v>0.98470207729984272</c:v>
                      </c:pt>
                      <c:pt idx="71">
                        <c:v>0.98634580260369065</c:v>
                      </c:pt>
                      <c:pt idx="72">
                        <c:v>0.98782340006429259</c:v>
                      </c:pt>
                      <c:pt idx="73">
                        <c:v>0.9891501866499085</c:v>
                      </c:pt>
                      <c:pt idx="74">
                        <c:v>0.99034027311710016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7F-49F4-89BE-B7BA3D07D2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Stock Price'!$D$10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'Delta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1310</c:v>
                      </c:pt>
                      <c:pt idx="2">
                        <c:v>1335</c:v>
                      </c:pt>
                      <c:pt idx="3">
                        <c:v>1360</c:v>
                      </c:pt>
                      <c:pt idx="4">
                        <c:v>1385</c:v>
                      </c:pt>
                      <c:pt idx="5">
                        <c:v>1410</c:v>
                      </c:pt>
                      <c:pt idx="6">
                        <c:v>1435</c:v>
                      </c:pt>
                      <c:pt idx="7">
                        <c:v>1460</c:v>
                      </c:pt>
                      <c:pt idx="8">
                        <c:v>1485</c:v>
                      </c:pt>
                      <c:pt idx="9">
                        <c:v>1510</c:v>
                      </c:pt>
                      <c:pt idx="10">
                        <c:v>1535</c:v>
                      </c:pt>
                      <c:pt idx="11">
                        <c:v>1560</c:v>
                      </c:pt>
                      <c:pt idx="12">
                        <c:v>1585</c:v>
                      </c:pt>
                      <c:pt idx="13">
                        <c:v>1610</c:v>
                      </c:pt>
                      <c:pt idx="14">
                        <c:v>1635</c:v>
                      </c:pt>
                      <c:pt idx="15">
                        <c:v>1660</c:v>
                      </c:pt>
                      <c:pt idx="16">
                        <c:v>1685</c:v>
                      </c:pt>
                      <c:pt idx="17">
                        <c:v>1710</c:v>
                      </c:pt>
                      <c:pt idx="18">
                        <c:v>1735</c:v>
                      </c:pt>
                      <c:pt idx="19">
                        <c:v>1760</c:v>
                      </c:pt>
                      <c:pt idx="20">
                        <c:v>1785</c:v>
                      </c:pt>
                      <c:pt idx="21">
                        <c:v>1810</c:v>
                      </c:pt>
                      <c:pt idx="22">
                        <c:v>1835</c:v>
                      </c:pt>
                      <c:pt idx="23">
                        <c:v>1860</c:v>
                      </c:pt>
                      <c:pt idx="24">
                        <c:v>1885</c:v>
                      </c:pt>
                      <c:pt idx="25">
                        <c:v>1910</c:v>
                      </c:pt>
                      <c:pt idx="26">
                        <c:v>1935</c:v>
                      </c:pt>
                      <c:pt idx="27">
                        <c:v>1960</c:v>
                      </c:pt>
                      <c:pt idx="28">
                        <c:v>1985</c:v>
                      </c:pt>
                      <c:pt idx="29">
                        <c:v>2010</c:v>
                      </c:pt>
                      <c:pt idx="30">
                        <c:v>2035</c:v>
                      </c:pt>
                      <c:pt idx="31">
                        <c:v>2060</c:v>
                      </c:pt>
                      <c:pt idx="32">
                        <c:v>2085</c:v>
                      </c:pt>
                      <c:pt idx="33">
                        <c:v>2110</c:v>
                      </c:pt>
                      <c:pt idx="34">
                        <c:v>2135</c:v>
                      </c:pt>
                      <c:pt idx="35">
                        <c:v>2160</c:v>
                      </c:pt>
                      <c:pt idx="36">
                        <c:v>2185</c:v>
                      </c:pt>
                      <c:pt idx="37">
                        <c:v>2210</c:v>
                      </c:pt>
                      <c:pt idx="38">
                        <c:v>2235</c:v>
                      </c:pt>
                      <c:pt idx="39">
                        <c:v>2260</c:v>
                      </c:pt>
                      <c:pt idx="40">
                        <c:v>2285</c:v>
                      </c:pt>
                      <c:pt idx="41">
                        <c:v>2310</c:v>
                      </c:pt>
                      <c:pt idx="42">
                        <c:v>2335</c:v>
                      </c:pt>
                      <c:pt idx="43">
                        <c:v>2360</c:v>
                      </c:pt>
                      <c:pt idx="44">
                        <c:v>2385</c:v>
                      </c:pt>
                      <c:pt idx="45">
                        <c:v>2410</c:v>
                      </c:pt>
                      <c:pt idx="46">
                        <c:v>2435</c:v>
                      </c:pt>
                      <c:pt idx="47">
                        <c:v>2460</c:v>
                      </c:pt>
                      <c:pt idx="48">
                        <c:v>2485</c:v>
                      </c:pt>
                      <c:pt idx="49">
                        <c:v>2510</c:v>
                      </c:pt>
                      <c:pt idx="50">
                        <c:v>2535</c:v>
                      </c:pt>
                      <c:pt idx="51">
                        <c:v>2560</c:v>
                      </c:pt>
                      <c:pt idx="52">
                        <c:v>2585</c:v>
                      </c:pt>
                      <c:pt idx="53">
                        <c:v>2610</c:v>
                      </c:pt>
                      <c:pt idx="54">
                        <c:v>2635</c:v>
                      </c:pt>
                      <c:pt idx="55">
                        <c:v>2660</c:v>
                      </c:pt>
                      <c:pt idx="56">
                        <c:v>2685</c:v>
                      </c:pt>
                      <c:pt idx="57">
                        <c:v>2710</c:v>
                      </c:pt>
                      <c:pt idx="58">
                        <c:v>2735</c:v>
                      </c:pt>
                      <c:pt idx="59">
                        <c:v>2760</c:v>
                      </c:pt>
                      <c:pt idx="60">
                        <c:v>2785</c:v>
                      </c:pt>
                      <c:pt idx="61">
                        <c:v>2810</c:v>
                      </c:pt>
                      <c:pt idx="62">
                        <c:v>2835</c:v>
                      </c:pt>
                      <c:pt idx="63">
                        <c:v>2860</c:v>
                      </c:pt>
                      <c:pt idx="64">
                        <c:v>2885</c:v>
                      </c:pt>
                      <c:pt idx="65">
                        <c:v>2910</c:v>
                      </c:pt>
                      <c:pt idx="66">
                        <c:v>2935</c:v>
                      </c:pt>
                      <c:pt idx="67">
                        <c:v>2960</c:v>
                      </c:pt>
                      <c:pt idx="68">
                        <c:v>2985</c:v>
                      </c:pt>
                      <c:pt idx="69">
                        <c:v>3010</c:v>
                      </c:pt>
                      <c:pt idx="70">
                        <c:v>3035</c:v>
                      </c:pt>
                      <c:pt idx="71">
                        <c:v>3060</c:v>
                      </c:pt>
                      <c:pt idx="72">
                        <c:v>3085</c:v>
                      </c:pt>
                      <c:pt idx="73">
                        <c:v>3110</c:v>
                      </c:pt>
                      <c:pt idx="74">
                        <c:v>3135</c:v>
                      </c:pt>
                      <c:pt idx="75">
                        <c:v>3160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'Delta variation -  Stock Price'!$D$11:$D$85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-0.85852429997031499</c:v>
                      </c:pt>
                      <c:pt idx="1">
                        <c:v>-0.75446035363005282</c:v>
                      </c:pt>
                      <c:pt idx="2">
                        <c:v>-0.6523272045659142</c:v>
                      </c:pt>
                      <c:pt idx="3">
                        <c:v>-0.55205450813489521</c:v>
                      </c:pt>
                      <c:pt idx="4">
                        <c:v>-0.453575695312469</c:v>
                      </c:pt>
                      <c:pt idx="5">
                        <c:v>-0.35682770723582946</c:v>
                      </c:pt>
                      <c:pt idx="6">
                        <c:v>-0.26175075267442582</c:v>
                      </c:pt>
                      <c:pt idx="7">
                        <c:v>-0.16828808609185039</c:v>
                      </c:pt>
                      <c:pt idx="8">
                        <c:v>-7.6385804236131533E-2</c:v>
                      </c:pt>
                      <c:pt idx="9">
                        <c:v>1.4007340567309587E-2</c:v>
                      </c:pt>
                      <c:pt idx="10">
                        <c:v>0.10294011203931472</c:v>
                      </c:pt>
                      <c:pt idx="11">
                        <c:v>0.19045894792625775</c:v>
                      </c:pt>
                      <c:pt idx="12">
                        <c:v>0.27660810561630239</c:v>
                      </c:pt>
                      <c:pt idx="13">
                        <c:v>0.36142979653575119</c:v>
                      </c:pt>
                      <c:pt idx="14">
                        <c:v>0.44496431034719675</c:v>
                      </c:pt>
                      <c:pt idx="15">
                        <c:v>0.52725012986420938</c:v>
                      </c:pt>
                      <c:pt idx="16">
                        <c:v>0.60832403750302455</c:v>
                      </c:pt>
                      <c:pt idx="17">
                        <c:v>0.68822121400829328</c:v>
                      </c:pt>
                      <c:pt idx="18">
                        <c:v>0.76697533011616437</c:v>
                      </c:pt>
                      <c:pt idx="19">
                        <c:v>0.84461863175243912</c:v>
                      </c:pt>
                      <c:pt idx="20">
                        <c:v>0.92118201930537025</c:v>
                      </c:pt>
                      <c:pt idx="21">
                        <c:v>0.99669512146083261</c:v>
                      </c:pt>
                      <c:pt idx="22">
                        <c:v>1.0711863640414179</c:v>
                      </c:pt>
                      <c:pt idx="23">
                        <c:v>1.1446830342496925</c:v>
                      </c:pt>
                      <c:pt idx="24">
                        <c:v>1.2172113406789862</c:v>
                      </c:pt>
                      <c:pt idx="25">
                        <c:v>1.2887964694219591</c:v>
                      </c:pt>
                      <c:pt idx="26">
                        <c:v>1.3594626365775524</c:v>
                      </c:pt>
                      <c:pt idx="27">
                        <c:v>1.4292331374302176</c:v>
                      </c:pt>
                      <c:pt idx="28">
                        <c:v>1.4981303925513512</c:v>
                      </c:pt>
                      <c:pt idx="29">
                        <c:v>1.5661759910512183</c:v>
                      </c:pt>
                      <c:pt idx="30">
                        <c:v>1.6333907311901441</c:v>
                      </c:pt>
                      <c:pt idx="31">
                        <c:v>1.6997946585401082</c:v>
                      </c:pt>
                      <c:pt idx="32">
                        <c:v>1.7654071018719466</c:v>
                      </c:pt>
                      <c:pt idx="33">
                        <c:v>1.830246706928895</c:v>
                      </c:pt>
                      <c:pt idx="34">
                        <c:v>1.8943314682341459</c:v>
                      </c:pt>
                      <c:pt idx="35">
                        <c:v>1.9576787590681413</c:v>
                      </c:pt>
                      <c:pt idx="36">
                        <c:v>2.0203053597405702</c:v>
                      </c:pt>
                      <c:pt idx="37">
                        <c:v>2.0822274842721513</c:v>
                      </c:pt>
                      <c:pt idx="38">
                        <c:v>2.1434608055923632</c:v>
                      </c:pt>
                      <c:pt idx="39">
                        <c:v>2.204020479351064</c:v>
                      </c:pt>
                      <c:pt idx="40">
                        <c:v>2.2639211664345185</c:v>
                      </c:pt>
                      <c:pt idx="41">
                        <c:v>2.32317705426951</c:v>
                      </c:pt>
                      <c:pt idx="42">
                        <c:v>2.3818018769929861</c:v>
                      </c:pt>
                      <c:pt idx="43">
                        <c:v>2.4398089345589562</c:v>
                      </c:pt>
                      <c:pt idx="44">
                        <c:v>2.4972111108491544</c:v>
                      </c:pt>
                      <c:pt idx="45">
                        <c:v>2.5540208908491406</c:v>
                      </c:pt>
                      <c:pt idx="46">
                        <c:v>2.6102503769471319</c:v>
                      </c:pt>
                      <c:pt idx="47">
                        <c:v>2.6659113044087879</c:v>
                      </c:pt>
                      <c:pt idx="48">
                        <c:v>2.7210150560774338</c:v>
                      </c:pt>
                      <c:pt idx="49">
                        <c:v>2.7755726763457989</c:v>
                      </c:pt>
                      <c:pt idx="50">
                        <c:v>2.8295948844421606</c:v>
                      </c:pt>
                      <c:pt idx="51">
                        <c:v>2.8830920870708656</c:v>
                      </c:pt>
                      <c:pt idx="52">
                        <c:v>2.9360743904445243</c:v>
                      </c:pt>
                      <c:pt idx="53">
                        <c:v>2.9885516117426731</c:v>
                      </c:pt>
                      <c:pt idx="54">
                        <c:v>3.0405332900293929</c:v>
                      </c:pt>
                      <c:pt idx="55">
                        <c:v>3.0920286966602601</c:v>
                      </c:pt>
                      <c:pt idx="56">
                        <c:v>3.1430468452070288</c:v>
                      </c:pt>
                      <c:pt idx="57">
                        <c:v>3.193596500926617</c:v>
                      </c:pt>
                      <c:pt idx="58">
                        <c:v>3.2436861897992637</c:v>
                      </c:pt>
                      <c:pt idx="59">
                        <c:v>3.2933242071591904</c:v>
                      </c:pt>
                      <c:pt idx="60">
                        <c:v>3.3425186259395967</c:v>
                      </c:pt>
                      <c:pt idx="61">
                        <c:v>3.3912773045525002</c:v>
                      </c:pt>
                      <c:pt idx="62">
                        <c:v>3.4396078944226485</c:v>
                      </c:pt>
                      <c:pt idx="63">
                        <c:v>3.487517847193577</c:v>
                      </c:pt>
                      <c:pt idx="64">
                        <c:v>3.5350144216227726</c:v>
                      </c:pt>
                      <c:pt idx="65">
                        <c:v>3.582104690181918</c:v>
                      </c:pt>
                      <c:pt idx="66">
                        <c:v>3.6287955453772147</c:v>
                      </c:pt>
                      <c:pt idx="67">
                        <c:v>3.6750937058039082</c:v>
                      </c:pt>
                      <c:pt idx="68">
                        <c:v>3.7210057219483281</c:v>
                      </c:pt>
                      <c:pt idx="69">
                        <c:v>3.7665379817499649</c:v>
                      </c:pt>
                      <c:pt idx="70">
                        <c:v>3.8116967159354012</c:v>
                      </c:pt>
                      <c:pt idx="71">
                        <c:v>3.8564880031352251</c:v>
                      </c:pt>
                      <c:pt idx="72">
                        <c:v>3.9009177747944515</c:v>
                      </c:pt>
                      <c:pt idx="73">
                        <c:v>3.9449918198863583</c:v>
                      </c:pt>
                      <c:pt idx="74">
                        <c:v>3.9887157894391123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27F-49F4-89BE-B7BA3D07D253}"/>
                  </c:ext>
                </c:extLst>
              </c15:ser>
            </c15:filteredLineSeries>
          </c:ext>
        </c:extLst>
      </c:lineChart>
      <c:catAx>
        <c:axId val="477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8304"/>
        <c:crosses val="autoZero"/>
        <c:auto val="1"/>
        <c:lblAlgn val="ctr"/>
        <c:lblOffset val="100"/>
        <c:noMultiLvlLbl val="0"/>
      </c:catAx>
      <c:valAx>
        <c:axId val="477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'Volatility Smile'!$D$10</c:f>
              <c:strCache>
                <c:ptCount val="1"/>
                <c:pt idx="0">
                  <c:v>Implied Volatility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'Volatility Smile'!$B$10:$B$20</c:f>
              <c:strCache>
                <c:ptCount val="11"/>
                <c:pt idx="0">
                  <c:v>K/So</c:v>
                </c:pt>
                <c:pt idx="1">
                  <c:v>1.007337396</c:v>
                </c:pt>
                <c:pt idx="2">
                  <c:v>1.057082452</c:v>
                </c:pt>
                <c:pt idx="3">
                  <c:v>1.094391245</c:v>
                </c:pt>
                <c:pt idx="4">
                  <c:v>1.23119015</c:v>
                </c:pt>
                <c:pt idx="5">
                  <c:v>1.243626415</c:v>
                </c:pt>
                <c:pt idx="6">
                  <c:v>1.252953613</c:v>
                </c:pt>
                <c:pt idx="7">
                  <c:v>1.305807735</c:v>
                </c:pt>
                <c:pt idx="8">
                  <c:v>1.308916801</c:v>
                </c:pt>
                <c:pt idx="9">
                  <c:v>1.386643452</c:v>
                </c:pt>
                <c:pt idx="10">
                  <c:v>1.548314886</c:v>
                </c:pt>
              </c:strCache>
            </c:strRef>
          </c:cat>
          <c:val>
            <c:numRef>
              <c:f>'Volatility Smile'!$D$11:$D$20</c:f>
              <c:numCache>
                <c:formatCode>0.00%</c:formatCode>
                <c:ptCount val="10"/>
                <c:pt idx="0">
                  <c:v>0.44193046284581666</c:v>
                </c:pt>
                <c:pt idx="1">
                  <c:v>0.38757192889698738</c:v>
                </c:pt>
                <c:pt idx="2">
                  <c:v>0.3855332577500154</c:v>
                </c:pt>
                <c:pt idx="3">
                  <c:v>0.4092796421791951</c:v>
                </c:pt>
                <c:pt idx="4">
                  <c:v>0.37988336004921192</c:v>
                </c:pt>
                <c:pt idx="5">
                  <c:v>0.37280633701993615</c:v>
                </c:pt>
                <c:pt idx="6">
                  <c:v>0.37800571078590356</c:v>
                </c:pt>
                <c:pt idx="7">
                  <c:v>0.45261378612809916</c:v>
                </c:pt>
                <c:pt idx="8">
                  <c:v>0.39856090088319884</c:v>
                </c:pt>
                <c:pt idx="9">
                  <c:v>0.42198969719847973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6-4122-973C-5C7E799D4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343120"/>
        <c:axId val="662338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'Volatility Smile'!$A$10</c15:sqref>
                        </c15:formulaRef>
                      </c:ext>
                    </c:extLst>
                    <c:strCache>
                      <c:ptCount val="1"/>
                      <c:pt idx="0">
                        <c:v>Strike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'Volatility Smile'!$B$10:$B$20</c15:sqref>
                        </c15:formulaRef>
                      </c:ext>
                    </c:extLst>
                    <c:strCache>
                      <c:ptCount val="11"/>
                      <c:pt idx="0">
                        <c:v>K/So</c:v>
                      </c:pt>
                      <c:pt idx="1">
                        <c:v>1.007337396</c:v>
                      </c:pt>
                      <c:pt idx="2">
                        <c:v>1.057082452</c:v>
                      </c:pt>
                      <c:pt idx="3">
                        <c:v>1.094391245</c:v>
                      </c:pt>
                      <c:pt idx="4">
                        <c:v>1.23119015</c:v>
                      </c:pt>
                      <c:pt idx="5">
                        <c:v>1.243626415</c:v>
                      </c:pt>
                      <c:pt idx="6">
                        <c:v>1.252953613</c:v>
                      </c:pt>
                      <c:pt idx="7">
                        <c:v>1.305807735</c:v>
                      </c:pt>
                      <c:pt idx="8">
                        <c:v>1.308916801</c:v>
                      </c:pt>
                      <c:pt idx="9">
                        <c:v>1.386643452</c:v>
                      </c:pt>
                      <c:pt idx="10">
                        <c:v>1.548314886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'Volatility Smile'!$A$11:$A$20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1620</c:v>
                      </c:pt>
                      <c:pt idx="1">
                        <c:v>1700</c:v>
                      </c:pt>
                      <c:pt idx="2">
                        <c:v>1760</c:v>
                      </c:pt>
                      <c:pt idx="3">
                        <c:v>1980</c:v>
                      </c:pt>
                      <c:pt idx="4">
                        <c:v>2000</c:v>
                      </c:pt>
                      <c:pt idx="5">
                        <c:v>2015</c:v>
                      </c:pt>
                      <c:pt idx="6">
                        <c:v>2100</c:v>
                      </c:pt>
                      <c:pt idx="7">
                        <c:v>2105</c:v>
                      </c:pt>
                      <c:pt idx="8">
                        <c:v>2230</c:v>
                      </c:pt>
                      <c:pt idx="9">
                        <c:v>2490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E96-4122-973C-5C7E799D48D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'Volatility Smile'!$B$10</c15:sqref>
                        </c15:formulaRef>
                      </c:ext>
                    </c:extLst>
                    <c:strCache>
                      <c:ptCount val="1"/>
                      <c:pt idx="0">
                        <c:v>K/So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'Volatility Smile'!$B$10:$B$20</c15:sqref>
                        </c15:formulaRef>
                      </c:ext>
                    </c:extLst>
                    <c:strCache>
                      <c:ptCount val="11"/>
                      <c:pt idx="0">
                        <c:v>K/So</c:v>
                      </c:pt>
                      <c:pt idx="1">
                        <c:v>1.007337396</c:v>
                      </c:pt>
                      <c:pt idx="2">
                        <c:v>1.057082452</c:v>
                      </c:pt>
                      <c:pt idx="3">
                        <c:v>1.094391245</c:v>
                      </c:pt>
                      <c:pt idx="4">
                        <c:v>1.23119015</c:v>
                      </c:pt>
                      <c:pt idx="5">
                        <c:v>1.243626415</c:v>
                      </c:pt>
                      <c:pt idx="6">
                        <c:v>1.252953613</c:v>
                      </c:pt>
                      <c:pt idx="7">
                        <c:v>1.305807735</c:v>
                      </c:pt>
                      <c:pt idx="8">
                        <c:v>1.308916801</c:v>
                      </c:pt>
                      <c:pt idx="9">
                        <c:v>1.386643452</c:v>
                      </c:pt>
                      <c:pt idx="10">
                        <c:v>1.548314886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'Volatility Smile'!$B$11:$B$20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1.0073373958462877</c:v>
                      </c:pt>
                      <c:pt idx="1">
                        <c:v>1.0570824524312896</c:v>
                      </c:pt>
                      <c:pt idx="2">
                        <c:v>1.094391244870041</c:v>
                      </c:pt>
                      <c:pt idx="3">
                        <c:v>1.2311901504787961</c:v>
                      </c:pt>
                      <c:pt idx="4">
                        <c:v>1.2436264146250466</c:v>
                      </c:pt>
                      <c:pt idx="5">
                        <c:v>1.2529536127347345</c:v>
                      </c:pt>
                      <c:pt idx="6">
                        <c:v>1.3058077353562989</c:v>
                      </c:pt>
                      <c:pt idx="7">
                        <c:v>1.3089168013928616</c:v>
                      </c:pt>
                      <c:pt idx="8">
                        <c:v>1.3866434523069269</c:v>
                      </c:pt>
                      <c:pt idx="9">
                        <c:v>1.548314886208183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96-4122-973C-5C7E799D48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'Volatility Smile'!$C$10</c15:sqref>
                        </c15:formulaRef>
                      </c:ext>
                    </c:extLst>
                    <c:strCache>
                      <c:ptCount val="1"/>
                      <c:pt idx="0">
                        <c:v>Call option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'Volatility Smile'!$B$10:$B$20</c15:sqref>
                        </c15:formulaRef>
                      </c:ext>
                    </c:extLst>
                    <c:strCache>
                      <c:ptCount val="11"/>
                      <c:pt idx="0">
                        <c:v>K/So</c:v>
                      </c:pt>
                      <c:pt idx="1">
                        <c:v>1.007337396</c:v>
                      </c:pt>
                      <c:pt idx="2">
                        <c:v>1.057082452</c:v>
                      </c:pt>
                      <c:pt idx="3">
                        <c:v>1.094391245</c:v>
                      </c:pt>
                      <c:pt idx="4">
                        <c:v>1.23119015</c:v>
                      </c:pt>
                      <c:pt idx="5">
                        <c:v>1.243626415</c:v>
                      </c:pt>
                      <c:pt idx="6">
                        <c:v>1.252953613</c:v>
                      </c:pt>
                      <c:pt idx="7">
                        <c:v>1.305807735</c:v>
                      </c:pt>
                      <c:pt idx="8">
                        <c:v>1.308916801</c:v>
                      </c:pt>
                      <c:pt idx="9">
                        <c:v>1.386643452</c:v>
                      </c:pt>
                      <c:pt idx="10">
                        <c:v>1.548314886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'Volatility Smile'!$C$11:$C$20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170.01</c:v>
                      </c:pt>
                      <c:pt idx="1">
                        <c:v>116.4</c:v>
                      </c:pt>
                      <c:pt idx="2">
                        <c:v>95</c:v>
                      </c:pt>
                      <c:pt idx="3">
                        <c:v>50.75</c:v>
                      </c:pt>
                      <c:pt idx="4">
                        <c:v>39</c:v>
                      </c:pt>
                      <c:pt idx="5">
                        <c:v>34.93</c:v>
                      </c:pt>
                      <c:pt idx="6">
                        <c:v>26</c:v>
                      </c:pt>
                      <c:pt idx="7">
                        <c:v>44.12</c:v>
                      </c:pt>
                      <c:pt idx="8">
                        <c:v>18.899999999999999</c:v>
                      </c:pt>
                      <c:pt idx="9">
                        <c:v>9.1999999999999993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E96-4122-973C-5C7E799D48DA}"/>
                  </c:ext>
                </c:extLst>
              </c15:ser>
            </c15:filteredLineSeries>
          </c:ext>
        </c:extLst>
      </c:lineChart>
      <c:catAx>
        <c:axId val="66234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38640"/>
        <c:crosses val="autoZero"/>
        <c:auto val="1"/>
        <c:lblAlgn val="ctr"/>
        <c:lblOffset val="100"/>
        <c:noMultiLvlLbl val="0"/>
      </c:catAx>
      <c:valAx>
        <c:axId val="6623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4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Option</a:t>
            </a:r>
            <a:r>
              <a:rPr lang="en-US" baseline="0"/>
              <a:t> - Theta vs Stock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'Theta Variation -  Stock Price'!$F$10</c:f>
              <c:strCache>
                <c:ptCount val="1"/>
                <c:pt idx="0">
                  <c:v>Theta (Call)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'Theta Variation -  Stock Price'!$A$10:$A$85</c:f>
              <c:strCache>
                <c:ptCount val="76"/>
                <c:pt idx="0">
                  <c:v>Spot Price</c:v>
                </c:pt>
                <c:pt idx="1">
                  <c:v>1110</c:v>
                </c:pt>
                <c:pt idx="2">
                  <c:v>1130</c:v>
                </c:pt>
                <c:pt idx="3">
                  <c:v>1150</c:v>
                </c:pt>
                <c:pt idx="4">
                  <c:v>1170</c:v>
                </c:pt>
                <c:pt idx="5">
                  <c:v>1190</c:v>
                </c:pt>
                <c:pt idx="6">
                  <c:v>1210</c:v>
                </c:pt>
                <c:pt idx="7">
                  <c:v>1230</c:v>
                </c:pt>
                <c:pt idx="8">
                  <c:v>1250</c:v>
                </c:pt>
                <c:pt idx="9">
                  <c:v>1270</c:v>
                </c:pt>
                <c:pt idx="10">
                  <c:v>1290</c:v>
                </c:pt>
                <c:pt idx="11">
                  <c:v>1310</c:v>
                </c:pt>
                <c:pt idx="12">
                  <c:v>1330</c:v>
                </c:pt>
                <c:pt idx="13">
                  <c:v>1350</c:v>
                </c:pt>
                <c:pt idx="14">
                  <c:v>1370</c:v>
                </c:pt>
                <c:pt idx="15">
                  <c:v>1390</c:v>
                </c:pt>
                <c:pt idx="16">
                  <c:v>1410</c:v>
                </c:pt>
                <c:pt idx="17">
                  <c:v>1430</c:v>
                </c:pt>
                <c:pt idx="18">
                  <c:v>1450</c:v>
                </c:pt>
                <c:pt idx="19">
                  <c:v>1470</c:v>
                </c:pt>
                <c:pt idx="20">
                  <c:v>1490</c:v>
                </c:pt>
                <c:pt idx="21">
                  <c:v>1510</c:v>
                </c:pt>
                <c:pt idx="22">
                  <c:v>1530</c:v>
                </c:pt>
                <c:pt idx="23">
                  <c:v>1550</c:v>
                </c:pt>
                <c:pt idx="24">
                  <c:v>1570</c:v>
                </c:pt>
                <c:pt idx="25">
                  <c:v>1590</c:v>
                </c:pt>
                <c:pt idx="26">
                  <c:v>1610</c:v>
                </c:pt>
                <c:pt idx="27">
                  <c:v>1630</c:v>
                </c:pt>
                <c:pt idx="28">
                  <c:v>1650</c:v>
                </c:pt>
                <c:pt idx="29">
                  <c:v>1670</c:v>
                </c:pt>
                <c:pt idx="30">
                  <c:v>1690</c:v>
                </c:pt>
                <c:pt idx="31">
                  <c:v>1710</c:v>
                </c:pt>
                <c:pt idx="32">
                  <c:v>1730</c:v>
                </c:pt>
                <c:pt idx="33">
                  <c:v>1750</c:v>
                </c:pt>
                <c:pt idx="34">
                  <c:v>1770</c:v>
                </c:pt>
                <c:pt idx="35">
                  <c:v>1790</c:v>
                </c:pt>
                <c:pt idx="36">
                  <c:v>1810</c:v>
                </c:pt>
                <c:pt idx="37">
                  <c:v>1830</c:v>
                </c:pt>
                <c:pt idx="38">
                  <c:v>1850</c:v>
                </c:pt>
                <c:pt idx="39">
                  <c:v>1870</c:v>
                </c:pt>
                <c:pt idx="40">
                  <c:v>1890</c:v>
                </c:pt>
                <c:pt idx="41">
                  <c:v>1910</c:v>
                </c:pt>
                <c:pt idx="42">
                  <c:v>1930</c:v>
                </c:pt>
                <c:pt idx="43">
                  <c:v>1950</c:v>
                </c:pt>
                <c:pt idx="44">
                  <c:v>1970</c:v>
                </c:pt>
                <c:pt idx="45">
                  <c:v>1990</c:v>
                </c:pt>
                <c:pt idx="46">
                  <c:v>2010</c:v>
                </c:pt>
                <c:pt idx="47">
                  <c:v>2030</c:v>
                </c:pt>
                <c:pt idx="48">
                  <c:v>2050</c:v>
                </c:pt>
                <c:pt idx="49">
                  <c:v>2070</c:v>
                </c:pt>
                <c:pt idx="50">
                  <c:v>2090</c:v>
                </c:pt>
                <c:pt idx="51">
                  <c:v>2110</c:v>
                </c:pt>
                <c:pt idx="52">
                  <c:v>2130</c:v>
                </c:pt>
                <c:pt idx="53">
                  <c:v>2150</c:v>
                </c:pt>
                <c:pt idx="54">
                  <c:v>2170</c:v>
                </c:pt>
                <c:pt idx="55">
                  <c:v>2190</c:v>
                </c:pt>
                <c:pt idx="56">
                  <c:v>2210</c:v>
                </c:pt>
                <c:pt idx="57">
                  <c:v>2230</c:v>
                </c:pt>
                <c:pt idx="58">
                  <c:v>2250</c:v>
                </c:pt>
                <c:pt idx="59">
                  <c:v>2270</c:v>
                </c:pt>
                <c:pt idx="60">
                  <c:v>2290</c:v>
                </c:pt>
                <c:pt idx="61">
                  <c:v>2310</c:v>
                </c:pt>
                <c:pt idx="62">
                  <c:v>2330</c:v>
                </c:pt>
                <c:pt idx="63">
                  <c:v>2350</c:v>
                </c:pt>
                <c:pt idx="64">
                  <c:v>2370</c:v>
                </c:pt>
                <c:pt idx="65">
                  <c:v>2390</c:v>
                </c:pt>
                <c:pt idx="66">
                  <c:v>2410</c:v>
                </c:pt>
                <c:pt idx="67">
                  <c:v>2430</c:v>
                </c:pt>
                <c:pt idx="68">
                  <c:v>2450</c:v>
                </c:pt>
                <c:pt idx="69">
                  <c:v>2470</c:v>
                </c:pt>
                <c:pt idx="70">
                  <c:v>2490</c:v>
                </c:pt>
                <c:pt idx="71">
                  <c:v>2510</c:v>
                </c:pt>
                <c:pt idx="72">
                  <c:v>2530</c:v>
                </c:pt>
                <c:pt idx="73">
                  <c:v>2550</c:v>
                </c:pt>
                <c:pt idx="74">
                  <c:v>2570</c:v>
                </c:pt>
                <c:pt idx="75">
                  <c:v>2590</c:v>
                </c:pt>
              </c:strCache>
            </c:strRef>
          </c:cat>
          <c:val>
            <c:numRef>
              <c:f>'Theta Variation -  Stock Price'!$F$11:$F$85</c:f>
              <c:numCache>
                <c:formatCode>General</c:formatCode>
                <c:ptCount val="75"/>
                <c:pt idx="0">
                  <c:v>-0.32437990399222194</c:v>
                </c:pt>
                <c:pt idx="1">
                  <c:v>-0.46022748348356007</c:v>
                </c:pt>
                <c:pt idx="2">
                  <c:v>-0.6429107597832141</c:v>
                </c:pt>
                <c:pt idx="3">
                  <c:v>-0.88489402501198722</c:v>
                </c:pt>
                <c:pt idx="4">
                  <c:v>-1.2008241842627145</c:v>
                </c:pt>
                <c:pt idx="5">
                  <c:v>-1.6076219817192745</c:v>
                </c:pt>
                <c:pt idx="6">
                  <c:v>-2.1245077119581142</c:v>
                </c:pt>
                <c:pt idx="7">
                  <c:v>-2.7729492696235285</c:v>
                </c:pt>
                <c:pt idx="8">
                  <c:v>-3.5765227004628106</c:v>
                </c:pt>
                <c:pt idx="9">
                  <c:v>-4.5606785222801296</c:v>
                </c:pt>
                <c:pt idx="10">
                  <c:v>-5.752410843677394</c:v>
                </c:pt>
                <c:pt idx="11">
                  <c:v>-7.1798305282237687</c:v>
                </c:pt>
                <c:pt idx="12">
                  <c:v>-8.8716481015202024</c:v>
                </c:pt>
                <c:pt idx="13">
                  <c:v>-10.856576527850203</c:v>
                </c:pt>
                <c:pt idx="14">
                  <c:v>-13.162668138941843</c:v>
                </c:pt>
                <c:pt idx="15">
                  <c:v>-15.816603642586808</c:v>
                </c:pt>
                <c:pt idx="16">
                  <c:v>-18.842954067672245</c:v>
                </c:pt>
                <c:pt idx="17">
                  <c:v>-22.263438553048964</c:v>
                </c:pt>
                <c:pt idx="18">
                  <c:v>-26.096201952347254</c:v>
                </c:pt>
                <c:pt idx="19">
                  <c:v>-30.355136255190192</c:v>
                </c:pt>
                <c:pt idx="20">
                  <c:v>-35.049268825675114</c:v>
                </c:pt>
                <c:pt idx="21">
                  <c:v>-40.18223849509549</c:v>
                </c:pt>
                <c:pt idx="22">
                  <c:v>-45.751877729664173</c:v>
                </c:pt>
                <c:pt idx="23">
                  <c:v>-51.749915576544375</c:v>
                </c:pt>
                <c:pt idx="24">
                  <c:v>-58.1618120519149</c:v>
                </c:pt>
                <c:pt idx="25">
                  <c:v>-64.966730268484511</c:v>
                </c:pt>
                <c:pt idx="26">
                  <c:v>-72.137648106780276</c:v>
                </c:pt>
                <c:pt idx="27">
                  <c:v>-79.641606808319565</c:v>
                </c:pt>
                <c:pt idx="28">
                  <c:v>-87.440089687293153</c:v>
                </c:pt>
                <c:pt idx="29">
                  <c:v>-95.489520375101606</c:v>
                </c:pt>
                <c:pt idx="30">
                  <c:v>-103.74186675447307</c:v>
                </c:pt>
                <c:pt idx="31">
                  <c:v>-112.14533410002021</c:v>
                </c:pt>
                <c:pt idx="32">
                  <c:v>-120.64512897932693</c:v>
                </c:pt>
                <c:pt idx="33">
                  <c:v>-129.18427420913358</c:v>
                </c:pt>
                <c:pt idx="34">
                  <c:v>-137.70445460005979</c:v>
                </c:pt>
                <c:pt idx="35">
                  <c:v>-146.14687332810351</c:v>
                </c:pt>
                <c:pt idx="36">
                  <c:v>-154.45309948621704</c:v>
                </c:pt>
                <c:pt idx="37">
                  <c:v>-162.56588862064112</c:v>
                </c:pt>
                <c:pt idx="38">
                  <c:v>-170.42995975730079</c:v>
                </c:pt>
                <c:pt idx="39">
                  <c:v>-177.99271447838805</c:v>
                </c:pt>
                <c:pt idx="40">
                  <c:v>-185.20488592001607</c:v>
                </c:pt>
                <c:pt idx="41">
                  <c:v>-192.02110803141935</c:v>
                </c:pt>
                <c:pt idx="42">
                  <c:v>-198.40039797228243</c:v>
                </c:pt>
                <c:pt idx="43">
                  <c:v>-204.30654704290461</c:v>
                </c:pt>
                <c:pt idx="44">
                  <c:v>-209.7084179675864</c:v>
                </c:pt>
                <c:pt idx="45">
                  <c:v>-214.58014862193784</c:v>
                </c:pt>
                <c:pt idx="46">
                  <c:v>-218.90126435924122</c:v>
                </c:pt>
                <c:pt idx="47">
                  <c:v>-222.65670291162618</c:v>
                </c:pt>
                <c:pt idx="48">
                  <c:v>-225.83675739300665</c:v>
                </c:pt>
                <c:pt idx="49">
                  <c:v>-228.43694419841438</c:v>
                </c:pt>
                <c:pt idx="50">
                  <c:v>-230.45780357494522</c:v>
                </c:pt>
                <c:pt idx="51">
                  <c:v>-231.90464133860152</c:v>
                </c:pt>
                <c:pt idx="52">
                  <c:v>-232.78722064217021</c:v>
                </c:pt>
                <c:pt idx="53">
                  <c:v>-233.11941288145206</c:v>
                </c:pt>
                <c:pt idx="54">
                  <c:v>-232.91881678489548</c:v>
                </c:pt>
                <c:pt idx="55">
                  <c:v>-232.20635449249147</c:v>
                </c:pt>
                <c:pt idx="56">
                  <c:v>-231.00585302312825</c:v>
                </c:pt>
                <c:pt idx="57">
                  <c:v>-229.34361898567579</c:v>
                </c:pt>
                <c:pt idx="58">
                  <c:v>-227.24801373782287</c:v>
                </c:pt>
                <c:pt idx="59">
                  <c:v>-224.74903546690717</c:v>
                </c:pt>
                <c:pt idx="60">
                  <c:v>-221.87791388564605</c:v>
                </c:pt>
                <c:pt idx="61">
                  <c:v>-218.66672242743229</c:v>
                </c:pt>
                <c:pt idx="62">
                  <c:v>-215.14801201263572</c:v>
                </c:pt>
                <c:pt idx="63">
                  <c:v>-211.35446965818795</c:v>
                </c:pt>
                <c:pt idx="64">
                  <c:v>-207.31860443361145</c:v>
                </c:pt>
                <c:pt idx="65">
                  <c:v>-203.07246254063222</c:v>
                </c:pt>
                <c:pt idx="66">
                  <c:v>-198.6473726206851</c:v>
                </c:pt>
                <c:pt idx="67">
                  <c:v>-194.07372178239729</c:v>
                </c:pt>
                <c:pt idx="68">
                  <c:v>-189.38076229441663</c:v>
                </c:pt>
                <c:pt idx="69">
                  <c:v>-184.59644841039119</c:v>
                </c:pt>
                <c:pt idx="70">
                  <c:v>-179.74730238320836</c:v>
                </c:pt>
                <c:pt idx="71">
                  <c:v>-174.85830838377456</c:v>
                </c:pt>
                <c:pt idx="72">
                  <c:v>-169.95283276331008</c:v>
                </c:pt>
                <c:pt idx="73">
                  <c:v>-165.05256888384969</c:v>
                </c:pt>
                <c:pt idx="74">
                  <c:v>-160.1775045850662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F-433D-B910-A208605D5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49584"/>
        <c:axId val="47704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'Theta Variation -  Stock Price'!$A$10</c15:sqref>
                        </c15:formulaRef>
                      </c:ext>
                    </c:extLst>
                    <c:strCache>
                      <c:ptCount val="1"/>
                      <c:pt idx="0">
                        <c:v>Spot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'Theta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1110</c:v>
                      </c:pt>
                      <c:pt idx="2">
                        <c:v>1130</c:v>
                      </c:pt>
                      <c:pt idx="3">
                        <c:v>1150</c:v>
                      </c:pt>
                      <c:pt idx="4">
                        <c:v>1170</c:v>
                      </c:pt>
                      <c:pt idx="5">
                        <c:v>1190</c:v>
                      </c:pt>
                      <c:pt idx="6">
                        <c:v>1210</c:v>
                      </c:pt>
                      <c:pt idx="7">
                        <c:v>1230</c:v>
                      </c:pt>
                      <c:pt idx="8">
                        <c:v>1250</c:v>
                      </c:pt>
                      <c:pt idx="9">
                        <c:v>1270</c:v>
                      </c:pt>
                      <c:pt idx="10">
                        <c:v>1290</c:v>
                      </c:pt>
                      <c:pt idx="11">
                        <c:v>1310</c:v>
                      </c:pt>
                      <c:pt idx="12">
                        <c:v>1330</c:v>
                      </c:pt>
                      <c:pt idx="13">
                        <c:v>1350</c:v>
                      </c:pt>
                      <c:pt idx="14">
                        <c:v>1370</c:v>
                      </c:pt>
                      <c:pt idx="15">
                        <c:v>1390</c:v>
                      </c:pt>
                      <c:pt idx="16">
                        <c:v>1410</c:v>
                      </c:pt>
                      <c:pt idx="17">
                        <c:v>1430</c:v>
                      </c:pt>
                      <c:pt idx="18">
                        <c:v>1450</c:v>
                      </c:pt>
                      <c:pt idx="19">
                        <c:v>1470</c:v>
                      </c:pt>
                      <c:pt idx="20">
                        <c:v>1490</c:v>
                      </c:pt>
                      <c:pt idx="21">
                        <c:v>1510</c:v>
                      </c:pt>
                      <c:pt idx="22">
                        <c:v>1530</c:v>
                      </c:pt>
                      <c:pt idx="23">
                        <c:v>1550</c:v>
                      </c:pt>
                      <c:pt idx="24">
                        <c:v>1570</c:v>
                      </c:pt>
                      <c:pt idx="25">
                        <c:v>1590</c:v>
                      </c:pt>
                      <c:pt idx="26">
                        <c:v>1610</c:v>
                      </c:pt>
                      <c:pt idx="27">
                        <c:v>1630</c:v>
                      </c:pt>
                      <c:pt idx="28">
                        <c:v>1650</c:v>
                      </c:pt>
                      <c:pt idx="29">
                        <c:v>1670</c:v>
                      </c:pt>
                      <c:pt idx="30">
                        <c:v>1690</c:v>
                      </c:pt>
                      <c:pt idx="31">
                        <c:v>1710</c:v>
                      </c:pt>
                      <c:pt idx="32">
                        <c:v>1730</c:v>
                      </c:pt>
                      <c:pt idx="33">
                        <c:v>1750</c:v>
                      </c:pt>
                      <c:pt idx="34">
                        <c:v>1770</c:v>
                      </c:pt>
                      <c:pt idx="35">
                        <c:v>1790</c:v>
                      </c:pt>
                      <c:pt idx="36">
                        <c:v>1810</c:v>
                      </c:pt>
                      <c:pt idx="37">
                        <c:v>1830</c:v>
                      </c:pt>
                      <c:pt idx="38">
                        <c:v>1850</c:v>
                      </c:pt>
                      <c:pt idx="39">
                        <c:v>1870</c:v>
                      </c:pt>
                      <c:pt idx="40">
                        <c:v>1890</c:v>
                      </c:pt>
                      <c:pt idx="41">
                        <c:v>1910</c:v>
                      </c:pt>
                      <c:pt idx="42">
                        <c:v>1930</c:v>
                      </c:pt>
                      <c:pt idx="43">
                        <c:v>1950</c:v>
                      </c:pt>
                      <c:pt idx="44">
                        <c:v>1970</c:v>
                      </c:pt>
                      <c:pt idx="45">
                        <c:v>1990</c:v>
                      </c:pt>
                      <c:pt idx="46">
                        <c:v>2010</c:v>
                      </c:pt>
                      <c:pt idx="47">
                        <c:v>2030</c:v>
                      </c:pt>
                      <c:pt idx="48">
                        <c:v>2050</c:v>
                      </c:pt>
                      <c:pt idx="49">
                        <c:v>2070</c:v>
                      </c:pt>
                      <c:pt idx="50">
                        <c:v>2090</c:v>
                      </c:pt>
                      <c:pt idx="51">
                        <c:v>2110</c:v>
                      </c:pt>
                      <c:pt idx="52">
                        <c:v>2130</c:v>
                      </c:pt>
                      <c:pt idx="53">
                        <c:v>2150</c:v>
                      </c:pt>
                      <c:pt idx="54">
                        <c:v>2170</c:v>
                      </c:pt>
                      <c:pt idx="55">
                        <c:v>2190</c:v>
                      </c:pt>
                      <c:pt idx="56">
                        <c:v>2210</c:v>
                      </c:pt>
                      <c:pt idx="57">
                        <c:v>2230</c:v>
                      </c:pt>
                      <c:pt idx="58">
                        <c:v>2250</c:v>
                      </c:pt>
                      <c:pt idx="59">
                        <c:v>2270</c:v>
                      </c:pt>
                      <c:pt idx="60">
                        <c:v>2290</c:v>
                      </c:pt>
                      <c:pt idx="61">
                        <c:v>2310</c:v>
                      </c:pt>
                      <c:pt idx="62">
                        <c:v>2330</c:v>
                      </c:pt>
                      <c:pt idx="63">
                        <c:v>2350</c:v>
                      </c:pt>
                      <c:pt idx="64">
                        <c:v>2370</c:v>
                      </c:pt>
                      <c:pt idx="65">
                        <c:v>2390</c:v>
                      </c:pt>
                      <c:pt idx="66">
                        <c:v>2410</c:v>
                      </c:pt>
                      <c:pt idx="67">
                        <c:v>2430</c:v>
                      </c:pt>
                      <c:pt idx="68">
                        <c:v>2450</c:v>
                      </c:pt>
                      <c:pt idx="69">
                        <c:v>2470</c:v>
                      </c:pt>
                      <c:pt idx="70">
                        <c:v>2490</c:v>
                      </c:pt>
                      <c:pt idx="71">
                        <c:v>2510</c:v>
                      </c:pt>
                      <c:pt idx="72">
                        <c:v>2530</c:v>
                      </c:pt>
                      <c:pt idx="73">
                        <c:v>2550</c:v>
                      </c:pt>
                      <c:pt idx="74">
                        <c:v>2570</c:v>
                      </c:pt>
                      <c:pt idx="75">
                        <c:v>2590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'Theta Variation -  Stock Price'!$A$11:$A$85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1110</c:v>
                      </c:pt>
                      <c:pt idx="1">
                        <c:v>1130</c:v>
                      </c:pt>
                      <c:pt idx="2">
                        <c:v>1150</c:v>
                      </c:pt>
                      <c:pt idx="3">
                        <c:v>1170</c:v>
                      </c:pt>
                      <c:pt idx="4">
                        <c:v>1190</c:v>
                      </c:pt>
                      <c:pt idx="5">
                        <c:v>1210</c:v>
                      </c:pt>
                      <c:pt idx="6">
                        <c:v>1230</c:v>
                      </c:pt>
                      <c:pt idx="7">
                        <c:v>1250</c:v>
                      </c:pt>
                      <c:pt idx="8">
                        <c:v>1270</c:v>
                      </c:pt>
                      <c:pt idx="9">
                        <c:v>1290</c:v>
                      </c:pt>
                      <c:pt idx="10">
                        <c:v>1310</c:v>
                      </c:pt>
                      <c:pt idx="11">
                        <c:v>1330</c:v>
                      </c:pt>
                      <c:pt idx="12">
                        <c:v>1350</c:v>
                      </c:pt>
                      <c:pt idx="13">
                        <c:v>1370</c:v>
                      </c:pt>
                      <c:pt idx="14">
                        <c:v>1390</c:v>
                      </c:pt>
                      <c:pt idx="15">
                        <c:v>1410</c:v>
                      </c:pt>
                      <c:pt idx="16">
                        <c:v>1430</c:v>
                      </c:pt>
                      <c:pt idx="17">
                        <c:v>1450</c:v>
                      </c:pt>
                      <c:pt idx="18">
                        <c:v>1470</c:v>
                      </c:pt>
                      <c:pt idx="19">
                        <c:v>1490</c:v>
                      </c:pt>
                      <c:pt idx="20">
                        <c:v>1510</c:v>
                      </c:pt>
                      <c:pt idx="21">
                        <c:v>1530</c:v>
                      </c:pt>
                      <c:pt idx="22">
                        <c:v>1550</c:v>
                      </c:pt>
                      <c:pt idx="23">
                        <c:v>1570</c:v>
                      </c:pt>
                      <c:pt idx="24">
                        <c:v>1590</c:v>
                      </c:pt>
                      <c:pt idx="25">
                        <c:v>1610</c:v>
                      </c:pt>
                      <c:pt idx="26">
                        <c:v>1630</c:v>
                      </c:pt>
                      <c:pt idx="27">
                        <c:v>1650</c:v>
                      </c:pt>
                      <c:pt idx="28">
                        <c:v>1670</c:v>
                      </c:pt>
                      <c:pt idx="29">
                        <c:v>1690</c:v>
                      </c:pt>
                      <c:pt idx="30">
                        <c:v>1710</c:v>
                      </c:pt>
                      <c:pt idx="31">
                        <c:v>1730</c:v>
                      </c:pt>
                      <c:pt idx="32">
                        <c:v>1750</c:v>
                      </c:pt>
                      <c:pt idx="33">
                        <c:v>1770</c:v>
                      </c:pt>
                      <c:pt idx="34">
                        <c:v>1790</c:v>
                      </c:pt>
                      <c:pt idx="35">
                        <c:v>1810</c:v>
                      </c:pt>
                      <c:pt idx="36">
                        <c:v>1830</c:v>
                      </c:pt>
                      <c:pt idx="37">
                        <c:v>1850</c:v>
                      </c:pt>
                      <c:pt idx="38">
                        <c:v>1870</c:v>
                      </c:pt>
                      <c:pt idx="39">
                        <c:v>1890</c:v>
                      </c:pt>
                      <c:pt idx="40">
                        <c:v>1910</c:v>
                      </c:pt>
                      <c:pt idx="41">
                        <c:v>1930</c:v>
                      </c:pt>
                      <c:pt idx="42">
                        <c:v>1950</c:v>
                      </c:pt>
                      <c:pt idx="43">
                        <c:v>1970</c:v>
                      </c:pt>
                      <c:pt idx="44">
                        <c:v>1990</c:v>
                      </c:pt>
                      <c:pt idx="45">
                        <c:v>2010</c:v>
                      </c:pt>
                      <c:pt idx="46">
                        <c:v>2030</c:v>
                      </c:pt>
                      <c:pt idx="47">
                        <c:v>2050</c:v>
                      </c:pt>
                      <c:pt idx="48">
                        <c:v>2070</c:v>
                      </c:pt>
                      <c:pt idx="49">
                        <c:v>2090</c:v>
                      </c:pt>
                      <c:pt idx="50">
                        <c:v>2110</c:v>
                      </c:pt>
                      <c:pt idx="51">
                        <c:v>2130</c:v>
                      </c:pt>
                      <c:pt idx="52">
                        <c:v>2150</c:v>
                      </c:pt>
                      <c:pt idx="53">
                        <c:v>2170</c:v>
                      </c:pt>
                      <c:pt idx="54">
                        <c:v>2190</c:v>
                      </c:pt>
                      <c:pt idx="55">
                        <c:v>2210</c:v>
                      </c:pt>
                      <c:pt idx="56">
                        <c:v>2230</c:v>
                      </c:pt>
                      <c:pt idx="57">
                        <c:v>2250</c:v>
                      </c:pt>
                      <c:pt idx="58">
                        <c:v>2270</c:v>
                      </c:pt>
                      <c:pt idx="59">
                        <c:v>2290</c:v>
                      </c:pt>
                      <c:pt idx="60">
                        <c:v>2310</c:v>
                      </c:pt>
                      <c:pt idx="61">
                        <c:v>2330</c:v>
                      </c:pt>
                      <c:pt idx="62">
                        <c:v>2350</c:v>
                      </c:pt>
                      <c:pt idx="63">
                        <c:v>2370</c:v>
                      </c:pt>
                      <c:pt idx="64">
                        <c:v>2390</c:v>
                      </c:pt>
                      <c:pt idx="65">
                        <c:v>2410</c:v>
                      </c:pt>
                      <c:pt idx="66">
                        <c:v>2430</c:v>
                      </c:pt>
                      <c:pt idx="67">
                        <c:v>2450</c:v>
                      </c:pt>
                      <c:pt idx="68">
                        <c:v>2470</c:v>
                      </c:pt>
                      <c:pt idx="69">
                        <c:v>2490</c:v>
                      </c:pt>
                      <c:pt idx="70">
                        <c:v>2510</c:v>
                      </c:pt>
                      <c:pt idx="71">
                        <c:v>2530</c:v>
                      </c:pt>
                      <c:pt idx="72">
                        <c:v>2550</c:v>
                      </c:pt>
                      <c:pt idx="73">
                        <c:v>2570</c:v>
                      </c:pt>
                      <c:pt idx="74">
                        <c:v>2590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82F-433D-B910-A208605D5F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'Theta Variation -  Stock Price'!$B$10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'Theta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1110</c:v>
                      </c:pt>
                      <c:pt idx="2">
                        <c:v>1130</c:v>
                      </c:pt>
                      <c:pt idx="3">
                        <c:v>1150</c:v>
                      </c:pt>
                      <c:pt idx="4">
                        <c:v>1170</c:v>
                      </c:pt>
                      <c:pt idx="5">
                        <c:v>1190</c:v>
                      </c:pt>
                      <c:pt idx="6">
                        <c:v>1210</c:v>
                      </c:pt>
                      <c:pt idx="7">
                        <c:v>1230</c:v>
                      </c:pt>
                      <c:pt idx="8">
                        <c:v>1250</c:v>
                      </c:pt>
                      <c:pt idx="9">
                        <c:v>1270</c:v>
                      </c:pt>
                      <c:pt idx="10">
                        <c:v>1290</c:v>
                      </c:pt>
                      <c:pt idx="11">
                        <c:v>1310</c:v>
                      </c:pt>
                      <c:pt idx="12">
                        <c:v>1330</c:v>
                      </c:pt>
                      <c:pt idx="13">
                        <c:v>1350</c:v>
                      </c:pt>
                      <c:pt idx="14">
                        <c:v>1370</c:v>
                      </c:pt>
                      <c:pt idx="15">
                        <c:v>1390</c:v>
                      </c:pt>
                      <c:pt idx="16">
                        <c:v>1410</c:v>
                      </c:pt>
                      <c:pt idx="17">
                        <c:v>1430</c:v>
                      </c:pt>
                      <c:pt idx="18">
                        <c:v>1450</c:v>
                      </c:pt>
                      <c:pt idx="19">
                        <c:v>1470</c:v>
                      </c:pt>
                      <c:pt idx="20">
                        <c:v>1490</c:v>
                      </c:pt>
                      <c:pt idx="21">
                        <c:v>1510</c:v>
                      </c:pt>
                      <c:pt idx="22">
                        <c:v>1530</c:v>
                      </c:pt>
                      <c:pt idx="23">
                        <c:v>1550</c:v>
                      </c:pt>
                      <c:pt idx="24">
                        <c:v>1570</c:v>
                      </c:pt>
                      <c:pt idx="25">
                        <c:v>1590</c:v>
                      </c:pt>
                      <c:pt idx="26">
                        <c:v>1610</c:v>
                      </c:pt>
                      <c:pt idx="27">
                        <c:v>1630</c:v>
                      </c:pt>
                      <c:pt idx="28">
                        <c:v>1650</c:v>
                      </c:pt>
                      <c:pt idx="29">
                        <c:v>1670</c:v>
                      </c:pt>
                      <c:pt idx="30">
                        <c:v>1690</c:v>
                      </c:pt>
                      <c:pt idx="31">
                        <c:v>1710</c:v>
                      </c:pt>
                      <c:pt idx="32">
                        <c:v>1730</c:v>
                      </c:pt>
                      <c:pt idx="33">
                        <c:v>1750</c:v>
                      </c:pt>
                      <c:pt idx="34">
                        <c:v>1770</c:v>
                      </c:pt>
                      <c:pt idx="35">
                        <c:v>1790</c:v>
                      </c:pt>
                      <c:pt idx="36">
                        <c:v>1810</c:v>
                      </c:pt>
                      <c:pt idx="37">
                        <c:v>1830</c:v>
                      </c:pt>
                      <c:pt idx="38">
                        <c:v>1850</c:v>
                      </c:pt>
                      <c:pt idx="39">
                        <c:v>1870</c:v>
                      </c:pt>
                      <c:pt idx="40">
                        <c:v>1890</c:v>
                      </c:pt>
                      <c:pt idx="41">
                        <c:v>1910</c:v>
                      </c:pt>
                      <c:pt idx="42">
                        <c:v>1930</c:v>
                      </c:pt>
                      <c:pt idx="43">
                        <c:v>1950</c:v>
                      </c:pt>
                      <c:pt idx="44">
                        <c:v>1970</c:v>
                      </c:pt>
                      <c:pt idx="45">
                        <c:v>1990</c:v>
                      </c:pt>
                      <c:pt idx="46">
                        <c:v>2010</c:v>
                      </c:pt>
                      <c:pt idx="47">
                        <c:v>2030</c:v>
                      </c:pt>
                      <c:pt idx="48">
                        <c:v>2050</c:v>
                      </c:pt>
                      <c:pt idx="49">
                        <c:v>2070</c:v>
                      </c:pt>
                      <c:pt idx="50">
                        <c:v>2090</c:v>
                      </c:pt>
                      <c:pt idx="51">
                        <c:v>2110</c:v>
                      </c:pt>
                      <c:pt idx="52">
                        <c:v>2130</c:v>
                      </c:pt>
                      <c:pt idx="53">
                        <c:v>2150</c:v>
                      </c:pt>
                      <c:pt idx="54">
                        <c:v>2170</c:v>
                      </c:pt>
                      <c:pt idx="55">
                        <c:v>2190</c:v>
                      </c:pt>
                      <c:pt idx="56">
                        <c:v>2210</c:v>
                      </c:pt>
                      <c:pt idx="57">
                        <c:v>2230</c:v>
                      </c:pt>
                      <c:pt idx="58">
                        <c:v>2250</c:v>
                      </c:pt>
                      <c:pt idx="59">
                        <c:v>2270</c:v>
                      </c:pt>
                      <c:pt idx="60">
                        <c:v>2290</c:v>
                      </c:pt>
                      <c:pt idx="61">
                        <c:v>2310</c:v>
                      </c:pt>
                      <c:pt idx="62">
                        <c:v>2330</c:v>
                      </c:pt>
                      <c:pt idx="63">
                        <c:v>2350</c:v>
                      </c:pt>
                      <c:pt idx="64">
                        <c:v>2370</c:v>
                      </c:pt>
                      <c:pt idx="65">
                        <c:v>2390</c:v>
                      </c:pt>
                      <c:pt idx="66">
                        <c:v>2410</c:v>
                      </c:pt>
                      <c:pt idx="67">
                        <c:v>2430</c:v>
                      </c:pt>
                      <c:pt idx="68">
                        <c:v>2450</c:v>
                      </c:pt>
                      <c:pt idx="69">
                        <c:v>2470</c:v>
                      </c:pt>
                      <c:pt idx="70">
                        <c:v>2490</c:v>
                      </c:pt>
                      <c:pt idx="71">
                        <c:v>2510</c:v>
                      </c:pt>
                      <c:pt idx="72">
                        <c:v>2530</c:v>
                      </c:pt>
                      <c:pt idx="73">
                        <c:v>2550</c:v>
                      </c:pt>
                      <c:pt idx="74">
                        <c:v>2570</c:v>
                      </c:pt>
                      <c:pt idx="75">
                        <c:v>2590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'Theta Variation -  Stock Price'!$B$11:$B$85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-3.419898706650641</c:v>
                      </c:pt>
                      <c:pt idx="1">
                        <c:v>-3.321595758206155</c:v>
                      </c:pt>
                      <c:pt idx="2">
                        <c:v>-3.2250175121571147</c:v>
                      </c:pt>
                      <c:pt idx="3">
                        <c:v>-3.130104491508547</c:v>
                      </c:pt>
                      <c:pt idx="4">
                        <c:v>-3.0368002438167436</c:v>
                      </c:pt>
                      <c:pt idx="5">
                        <c:v>-2.9450511395283563</c:v>
                      </c:pt>
                      <c:pt idx="6">
                        <c:v>-2.8548061868513868</c:v>
                      </c:pt>
                      <c:pt idx="7">
                        <c:v>-2.7660168615579579</c:v>
                      </c:pt>
                      <c:pt idx="8">
                        <c:v>-2.678636950296585</c:v>
                      </c:pt>
                      <c:pt idx="9">
                        <c:v>-2.5926224061472238</c:v>
                      </c:pt>
                      <c:pt idx="10">
                        <c:v>-2.5079312152888407</c:v>
                      </c:pt>
                      <c:pt idx="11">
                        <c:v>-2.4245232737691267</c:v>
                      </c:pt>
                      <c:pt idx="12">
                        <c:v>-2.3423602734715749</c:v>
                      </c:pt>
                      <c:pt idx="13">
                        <c:v>-2.261405596468264</c:v>
                      </c:pt>
                      <c:pt idx="14">
                        <c:v>-2.1816242170290745</c:v>
                      </c:pt>
                      <c:pt idx="15">
                        <c:v>-2.1029826106309941</c:v>
                      </c:pt>
                      <c:pt idx="16">
                        <c:v>-2.0254486693758702</c:v>
                      </c:pt>
                      <c:pt idx="17">
                        <c:v>-1.9489916232825188</c:v>
                      </c:pt>
                      <c:pt idx="18">
                        <c:v>-1.8735819669703091</c:v>
                      </c:pt>
                      <c:pt idx="19">
                        <c:v>-1.7991913912970314</c:v>
                      </c:pt>
                      <c:pt idx="20">
                        <c:v>-1.7257927195546572</c:v>
                      </c:pt>
                      <c:pt idx="21">
                        <c:v>-1.6533598478631184</c:v>
                      </c:pt>
                      <c:pt idx="22">
                        <c:v>-1.5818676894349668</c:v>
                      </c:pt>
                      <c:pt idx="23">
                        <c:v>-1.5112921224131093</c:v>
                      </c:pt>
                      <c:pt idx="24">
                        <c:v>-1.441609941010227</c:v>
                      </c:pt>
                      <c:pt idx="25">
                        <c:v>-1.3727988097022235</c:v>
                      </c:pt>
                      <c:pt idx="26">
                        <c:v>-1.3048372202494705</c:v>
                      </c:pt>
                      <c:pt idx="27">
                        <c:v>-1.2377044513388993</c:v>
                      </c:pt>
                      <c:pt idx="28">
                        <c:v>-1.1713805306574767</c:v>
                      </c:pt>
                      <c:pt idx="29">
                        <c:v>-1.1058461992233841</c:v>
                      </c:pt>
                      <c:pt idx="30">
                        <c:v>-1.041082877815501</c:v>
                      </c:pt>
                      <c:pt idx="31">
                        <c:v>-0.97707263535480804</c:v>
                      </c:pt>
                      <c:pt idx="32">
                        <c:v>-0.91379815910306628</c:v>
                      </c:pt>
                      <c:pt idx="33">
                        <c:v>-0.85124272655487532</c:v>
                      </c:pt>
                      <c:pt idx="34">
                        <c:v>-0.78939017890892416</c:v>
                      </c:pt>
                      <c:pt idx="35">
                        <c:v>-0.72822489601315576</c:v>
                      </c:pt>
                      <c:pt idx="36">
                        <c:v>-0.66773177268666251</c:v>
                      </c:pt>
                      <c:pt idx="37">
                        <c:v>-0.60789619632850644</c:v>
                      </c:pt>
                      <c:pt idx="38">
                        <c:v>-0.54870402573044219</c:v>
                      </c:pt>
                      <c:pt idx="39">
                        <c:v>-0.49014157101668349</c:v>
                      </c:pt>
                      <c:pt idx="40">
                        <c:v>-0.43219557463953939</c:v>
                      </c:pt>
                      <c:pt idx="41">
                        <c:v>-0.37485319336490952</c:v>
                      </c:pt>
                      <c:pt idx="42">
                        <c:v>-0.31810198118641259</c:v>
                      </c:pt>
                      <c:pt idx="43">
                        <c:v>-0.26192987311129612</c:v>
                      </c:pt>
                      <c:pt idx="44">
                        <c:v>-0.20632516976527543</c:v>
                      </c:pt>
                      <c:pt idx="45">
                        <c:v>-0.15127652276717457</c:v>
                      </c:pt>
                      <c:pt idx="46">
                        <c:v>-9.677292082762691E-2</c:v>
                      </c:pt>
                      <c:pt idx="47">
                        <c:v>-4.2803676529252273E-2</c:v>
                      </c:pt>
                      <c:pt idx="48">
                        <c:v>1.064158625140163E-2</c:v>
                      </c:pt>
                      <c:pt idx="49">
                        <c:v>6.3572944317174834E-2</c:v>
                      </c:pt>
                      <c:pt idx="50">
                        <c:v>0.11600018655342091</c:v>
                      </c:pt>
                      <c:pt idx="51">
                        <c:v>0.16793282479323085</c:v>
                      </c:pt>
                      <c:pt idx="52">
                        <c:v>0.21938010417491061</c:v>
                      </c:pt>
                      <c:pt idx="53">
                        <c:v>0.27035101301992531</c:v>
                      </c:pt>
                      <c:pt idx="54">
                        <c:v>0.32085429225770612</c:v>
                      </c:pt>
                      <c:pt idx="55">
                        <c:v>0.37089844442204417</c:v>
                      </c:pt>
                      <c:pt idx="56">
                        <c:v>0.42049174224221403</c:v>
                      </c:pt>
                      <c:pt idx="57">
                        <c:v>0.46964223685055928</c:v>
                      </c:pt>
                      <c:pt idx="58">
                        <c:v>0.51835776562689173</c:v>
                      </c:pt>
                      <c:pt idx="59">
                        <c:v>0.56664595969882492</c:v>
                      </c:pt>
                      <c:pt idx="60">
                        <c:v>0.61451425111599334</c:v>
                      </c:pt>
                      <c:pt idx="61">
                        <c:v>0.66196987971502619</c:v>
                      </c:pt>
                      <c:pt idx="62">
                        <c:v>0.70901989969113965</c:v>
                      </c:pt>
                      <c:pt idx="63">
                        <c:v>0.75567118589125115</c:v>
                      </c:pt>
                      <c:pt idx="64">
                        <c:v>0.80193043984267853</c:v>
                      </c:pt>
                      <c:pt idx="65">
                        <c:v>0.84780419553062936</c:v>
                      </c:pt>
                      <c:pt idx="66">
                        <c:v>0.89329882493694235</c:v>
                      </c:pt>
                      <c:pt idx="67">
                        <c:v>0.9384205433518259</c:v>
                      </c:pt>
                      <c:pt idx="68">
                        <c:v>0.98317541446966095</c:v>
                      </c:pt>
                      <c:pt idx="69">
                        <c:v>1.0275693552793288</c:v>
                      </c:pt>
                      <c:pt idx="70">
                        <c:v>1.071608140758908</c:v>
                      </c:pt>
                      <c:pt idx="71">
                        <c:v>1.1152974083840783</c:v>
                      </c:pt>
                      <c:pt idx="72">
                        <c:v>1.1586426624590165</c:v>
                      </c:pt>
                      <c:pt idx="73">
                        <c:v>1.2016492782781147</c:v>
                      </c:pt>
                      <c:pt idx="74">
                        <c:v>1.2443225061263854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82F-433D-B910-A208605D5F3E}"/>
                  </c:ext>
                </c:extLst>
              </c15:ser>
            </c15:filteredLineSeries>
          </c:ext>
        </c:extLst>
      </c:lineChart>
      <c:catAx>
        <c:axId val="477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8304"/>
        <c:crosses val="autoZero"/>
        <c:auto val="1"/>
        <c:lblAlgn val="ctr"/>
        <c:lblOffset val="100"/>
        <c:noMultiLvlLbl val="0"/>
      </c:catAx>
      <c:valAx>
        <c:axId val="477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 Option</a:t>
            </a:r>
            <a:r>
              <a:rPr lang="en-US" baseline="0"/>
              <a:t> - Theta vs Stock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'Theta Variation -  Stock Price'!$K$10</c:f>
              <c:strCache>
                <c:ptCount val="1"/>
                <c:pt idx="0">
                  <c:v>Theta(Put)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'Theta Variation -  Stock Price'!$A$10:$A$85</c:f>
              <c:strCache>
                <c:ptCount val="76"/>
                <c:pt idx="0">
                  <c:v>Spot Price</c:v>
                </c:pt>
                <c:pt idx="1">
                  <c:v>1110</c:v>
                </c:pt>
                <c:pt idx="2">
                  <c:v>1130</c:v>
                </c:pt>
                <c:pt idx="3">
                  <c:v>1150</c:v>
                </c:pt>
                <c:pt idx="4">
                  <c:v>1170</c:v>
                </c:pt>
                <c:pt idx="5">
                  <c:v>1190</c:v>
                </c:pt>
                <c:pt idx="6">
                  <c:v>1210</c:v>
                </c:pt>
                <c:pt idx="7">
                  <c:v>1230</c:v>
                </c:pt>
                <c:pt idx="8">
                  <c:v>1250</c:v>
                </c:pt>
                <c:pt idx="9">
                  <c:v>1270</c:v>
                </c:pt>
                <c:pt idx="10">
                  <c:v>1290</c:v>
                </c:pt>
                <c:pt idx="11">
                  <c:v>1310</c:v>
                </c:pt>
                <c:pt idx="12">
                  <c:v>1330</c:v>
                </c:pt>
                <c:pt idx="13">
                  <c:v>1350</c:v>
                </c:pt>
                <c:pt idx="14">
                  <c:v>1370</c:v>
                </c:pt>
                <c:pt idx="15">
                  <c:v>1390</c:v>
                </c:pt>
                <c:pt idx="16">
                  <c:v>1410</c:v>
                </c:pt>
                <c:pt idx="17">
                  <c:v>1430</c:v>
                </c:pt>
                <c:pt idx="18">
                  <c:v>1450</c:v>
                </c:pt>
                <c:pt idx="19">
                  <c:v>1470</c:v>
                </c:pt>
                <c:pt idx="20">
                  <c:v>1490</c:v>
                </c:pt>
                <c:pt idx="21">
                  <c:v>1510</c:v>
                </c:pt>
                <c:pt idx="22">
                  <c:v>1530</c:v>
                </c:pt>
                <c:pt idx="23">
                  <c:v>1550</c:v>
                </c:pt>
                <c:pt idx="24">
                  <c:v>1570</c:v>
                </c:pt>
                <c:pt idx="25">
                  <c:v>1590</c:v>
                </c:pt>
                <c:pt idx="26">
                  <c:v>1610</c:v>
                </c:pt>
                <c:pt idx="27">
                  <c:v>1630</c:v>
                </c:pt>
                <c:pt idx="28">
                  <c:v>1650</c:v>
                </c:pt>
                <c:pt idx="29">
                  <c:v>1670</c:v>
                </c:pt>
                <c:pt idx="30">
                  <c:v>1690</c:v>
                </c:pt>
                <c:pt idx="31">
                  <c:v>1710</c:v>
                </c:pt>
                <c:pt idx="32">
                  <c:v>1730</c:v>
                </c:pt>
                <c:pt idx="33">
                  <c:v>1750</c:v>
                </c:pt>
                <c:pt idx="34">
                  <c:v>1770</c:v>
                </c:pt>
                <c:pt idx="35">
                  <c:v>1790</c:v>
                </c:pt>
                <c:pt idx="36">
                  <c:v>1810</c:v>
                </c:pt>
                <c:pt idx="37">
                  <c:v>1830</c:v>
                </c:pt>
                <c:pt idx="38">
                  <c:v>1850</c:v>
                </c:pt>
                <c:pt idx="39">
                  <c:v>1870</c:v>
                </c:pt>
                <c:pt idx="40">
                  <c:v>1890</c:v>
                </c:pt>
                <c:pt idx="41">
                  <c:v>1910</c:v>
                </c:pt>
                <c:pt idx="42">
                  <c:v>1930</c:v>
                </c:pt>
                <c:pt idx="43">
                  <c:v>1950</c:v>
                </c:pt>
                <c:pt idx="44">
                  <c:v>1970</c:v>
                </c:pt>
                <c:pt idx="45">
                  <c:v>1990</c:v>
                </c:pt>
                <c:pt idx="46">
                  <c:v>2010</c:v>
                </c:pt>
                <c:pt idx="47">
                  <c:v>2030</c:v>
                </c:pt>
                <c:pt idx="48">
                  <c:v>2050</c:v>
                </c:pt>
                <c:pt idx="49">
                  <c:v>2070</c:v>
                </c:pt>
                <c:pt idx="50">
                  <c:v>2090</c:v>
                </c:pt>
                <c:pt idx="51">
                  <c:v>2110</c:v>
                </c:pt>
                <c:pt idx="52">
                  <c:v>2130</c:v>
                </c:pt>
                <c:pt idx="53">
                  <c:v>2150</c:v>
                </c:pt>
                <c:pt idx="54">
                  <c:v>2170</c:v>
                </c:pt>
                <c:pt idx="55">
                  <c:v>2190</c:v>
                </c:pt>
                <c:pt idx="56">
                  <c:v>2210</c:v>
                </c:pt>
                <c:pt idx="57">
                  <c:v>2230</c:v>
                </c:pt>
                <c:pt idx="58">
                  <c:v>2250</c:v>
                </c:pt>
                <c:pt idx="59">
                  <c:v>2270</c:v>
                </c:pt>
                <c:pt idx="60">
                  <c:v>2290</c:v>
                </c:pt>
                <c:pt idx="61">
                  <c:v>2310</c:v>
                </c:pt>
                <c:pt idx="62">
                  <c:v>2330</c:v>
                </c:pt>
                <c:pt idx="63">
                  <c:v>2350</c:v>
                </c:pt>
                <c:pt idx="64">
                  <c:v>2370</c:v>
                </c:pt>
                <c:pt idx="65">
                  <c:v>2390</c:v>
                </c:pt>
                <c:pt idx="66">
                  <c:v>2410</c:v>
                </c:pt>
                <c:pt idx="67">
                  <c:v>2430</c:v>
                </c:pt>
                <c:pt idx="68">
                  <c:v>2450</c:v>
                </c:pt>
                <c:pt idx="69">
                  <c:v>2470</c:v>
                </c:pt>
                <c:pt idx="70">
                  <c:v>2490</c:v>
                </c:pt>
                <c:pt idx="71">
                  <c:v>2510</c:v>
                </c:pt>
                <c:pt idx="72">
                  <c:v>2530</c:v>
                </c:pt>
                <c:pt idx="73">
                  <c:v>2550</c:v>
                </c:pt>
                <c:pt idx="74">
                  <c:v>2570</c:v>
                </c:pt>
                <c:pt idx="75">
                  <c:v>2590</c:v>
                </c:pt>
              </c:strCache>
            </c:strRef>
          </c:cat>
          <c:val>
            <c:numRef>
              <c:f>'Theta Variation -  Stock Price'!$K$11:$K$85</c:f>
              <c:numCache>
                <c:formatCode>General</c:formatCode>
                <c:ptCount val="75"/>
                <c:pt idx="0">
                  <c:v>12.686689562266363</c:v>
                </c:pt>
                <c:pt idx="1">
                  <c:v>7.7450762856053252</c:v>
                </c:pt>
                <c:pt idx="2">
                  <c:v>2.2132517037654935</c:v>
                </c:pt>
                <c:pt idx="3">
                  <c:v>-3.8946686347230539</c:v>
                </c:pt>
                <c:pt idx="4">
                  <c:v>-10.549193663848264</c:v>
                </c:pt>
                <c:pt idx="5">
                  <c:v>-17.705486363888433</c:v>
                </c:pt>
                <c:pt idx="6">
                  <c:v>-25.30401083354807</c:v>
                </c:pt>
                <c:pt idx="7">
                  <c:v>-33.271765848493075</c:v>
                </c:pt>
                <c:pt idx="8">
                  <c:v>-41.524042584154621</c:v>
                </c:pt>
                <c:pt idx="9">
                  <c:v>-49.966618491360435</c:v>
                </c:pt>
                <c:pt idx="10">
                  <c:v>-58.49828054215407</c:v>
                </c:pt>
                <c:pt idx="11">
                  <c:v>-67.01355985545429</c:v>
                </c:pt>
                <c:pt idx="12">
                  <c:v>-75.405556085051813</c:v>
                </c:pt>
                <c:pt idx="13">
                  <c:v>-83.568733378624131</c:v>
                </c:pt>
                <c:pt idx="14">
                  <c:v>-91.401579242025591</c:v>
                </c:pt>
                <c:pt idx="15">
                  <c:v>-98.809032021654019</c:v>
                </c:pt>
                <c:pt idx="16">
                  <c:v>-105.70460054618188</c:v>
                </c:pt>
                <c:pt idx="17">
                  <c:v>-112.01211931290662</c:v>
                </c:pt>
                <c:pt idx="18">
                  <c:v>-117.6671031034532</c:v>
                </c:pt>
                <c:pt idx="19">
                  <c:v>-122.61768486451878</c:v>
                </c:pt>
                <c:pt idx="20">
                  <c:v>-126.82513909889275</c:v>
                </c:pt>
                <c:pt idx="21">
                  <c:v>-130.26400912812977</c:v>
                </c:pt>
                <c:pt idx="22">
                  <c:v>-132.92186990704576</c:v>
                </c:pt>
                <c:pt idx="23">
                  <c:v>-134.79876832434906</c:v>
                </c:pt>
                <c:pt idx="24">
                  <c:v>-135.90639005727627</c:v>
                </c:pt>
                <c:pt idx="25">
                  <c:v>-136.26700618214954</c:v>
                </c:pt>
                <c:pt idx="26">
                  <c:v>-135.91225413621223</c:v>
                </c:pt>
                <c:pt idx="27">
                  <c:v>-134.88180663555391</c:v>
                </c:pt>
                <c:pt idx="28">
                  <c:v>-133.22197919552073</c:v>
                </c:pt>
                <c:pt idx="29">
                  <c:v>-130.9843224152313</c:v>
                </c:pt>
                <c:pt idx="30">
                  <c:v>-128.2242396149183</c:v>
                </c:pt>
                <c:pt idx="31">
                  <c:v>-124.99966416614156</c:v>
                </c:pt>
                <c:pt idx="32">
                  <c:v>-121.36982430052703</c:v>
                </c:pt>
                <c:pt idx="33">
                  <c:v>-117.39411663970932</c:v>
                </c:pt>
                <c:pt idx="34">
                  <c:v>-113.13110341633298</c:v>
                </c:pt>
                <c:pt idx="35">
                  <c:v>-108.63764255251699</c:v>
                </c:pt>
                <c:pt idx="36">
                  <c:v>-103.96815457004941</c:v>
                </c:pt>
                <c:pt idx="37">
                  <c:v>-99.174025815203692</c:v>
                </c:pt>
                <c:pt idx="38">
                  <c:v>-94.303143733856615</c:v>
                </c:pt>
                <c:pt idx="39">
                  <c:v>-89.399556934240906</c:v>
                </c:pt>
                <c:pt idx="40">
                  <c:v>-84.503250498899661</c:v>
                </c:pt>
                <c:pt idx="41">
                  <c:v>-79.650025404437827</c:v>
                </c:pt>
                <c:pt idx="42">
                  <c:v>-74.871469911227422</c:v>
                </c:pt>
                <c:pt idx="43">
                  <c:v>-70.195010318786714</c:v>
                </c:pt>
                <c:pt idx="44">
                  <c:v>-65.644028464665539</c:v>
                </c:pt>
                <c:pt idx="45">
                  <c:v>-61.238033693337194</c:v>
                </c:pt>
                <c:pt idx="46">
                  <c:v>-56.992877657694727</c:v>
                </c:pt>
                <c:pt idx="47">
                  <c:v>-52.921001165588841</c:v>
                </c:pt>
                <c:pt idx="48">
                  <c:v>-49.031703280890788</c:v>
                </c:pt>
                <c:pt idx="49">
                  <c:v>-45.331423974492104</c:v>
                </c:pt>
                <c:pt idx="50">
                  <c:v>-41.824032745817227</c:v>
                </c:pt>
                <c:pt idx="51">
                  <c:v>-38.511116758856019</c:v>
                </c:pt>
                <c:pt idx="52">
                  <c:v>-35.392263125784488</c:v>
                </c:pt>
                <c:pt idx="53">
                  <c:v>-32.465331001031409</c:v>
                </c:pt>
                <c:pt idx="54">
                  <c:v>-29.726710101209893</c:v>
                </c:pt>
                <c:pt idx="55">
                  <c:v>-27.171563129819695</c:v>
                </c:pt>
                <c:pt idx="56">
                  <c:v>-24.794050353365488</c:v>
                </c:pt>
                <c:pt idx="57">
                  <c:v>-22.587535245160147</c:v>
                </c:pt>
                <c:pt idx="58">
                  <c:v>-20.544770685671882</c:v>
                </c:pt>
                <c:pt idx="59">
                  <c:v>-18.658065687563973</c:v>
                </c:pt>
                <c:pt idx="60">
                  <c:v>-16.919433005282542</c:v>
                </c:pt>
                <c:pt idx="61">
                  <c:v>-15.320718300223637</c:v>
                </c:pt>
                <c:pt idx="62">
                  <c:v>-13.853711771060349</c:v>
                </c:pt>
                <c:pt idx="63">
                  <c:v>-12.510243333032014</c:v>
                </c:pt>
                <c:pt idx="64">
                  <c:v>-11.282262548258936</c:v>
                </c:pt>
                <c:pt idx="65">
                  <c:v>-10.161904579606333</c:v>
                </c:pt>
                <c:pt idx="66">
                  <c:v>-9.141543471030861</c:v>
                </c:pt>
                <c:pt idx="67">
                  <c:v>-8.2138340549111124</c:v>
                </c:pt>
                <c:pt idx="68">
                  <c:v>-7.3717437581509015</c:v>
                </c:pt>
                <c:pt idx="69">
                  <c:v>-6.6085755297347468</c:v>
                </c:pt>
                <c:pt idx="70">
                  <c:v>-5.917983048078387</c:v>
                </c:pt>
                <c:pt idx="71">
                  <c:v>-5.2939792914309187</c:v>
                </c:pt>
                <c:pt idx="72">
                  <c:v>-4.7309394725589602</c:v>
                </c:pt>
                <c:pt idx="73">
                  <c:v>-4.2235992531589837</c:v>
                </c:pt>
                <c:pt idx="74">
                  <c:v>-3.7670490665094993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1-4465-A70C-75928424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49584"/>
        <c:axId val="47704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'Theta Variation -  Stock Price'!$A$10</c15:sqref>
                        </c15:formulaRef>
                      </c:ext>
                    </c:extLst>
                    <c:strCache>
                      <c:ptCount val="1"/>
                      <c:pt idx="0">
                        <c:v>Spot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'Theta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1110</c:v>
                      </c:pt>
                      <c:pt idx="2">
                        <c:v>1130</c:v>
                      </c:pt>
                      <c:pt idx="3">
                        <c:v>1150</c:v>
                      </c:pt>
                      <c:pt idx="4">
                        <c:v>1170</c:v>
                      </c:pt>
                      <c:pt idx="5">
                        <c:v>1190</c:v>
                      </c:pt>
                      <c:pt idx="6">
                        <c:v>1210</c:v>
                      </c:pt>
                      <c:pt idx="7">
                        <c:v>1230</c:v>
                      </c:pt>
                      <c:pt idx="8">
                        <c:v>1250</c:v>
                      </c:pt>
                      <c:pt idx="9">
                        <c:v>1270</c:v>
                      </c:pt>
                      <c:pt idx="10">
                        <c:v>1290</c:v>
                      </c:pt>
                      <c:pt idx="11">
                        <c:v>1310</c:v>
                      </c:pt>
                      <c:pt idx="12">
                        <c:v>1330</c:v>
                      </c:pt>
                      <c:pt idx="13">
                        <c:v>1350</c:v>
                      </c:pt>
                      <c:pt idx="14">
                        <c:v>1370</c:v>
                      </c:pt>
                      <c:pt idx="15">
                        <c:v>1390</c:v>
                      </c:pt>
                      <c:pt idx="16">
                        <c:v>1410</c:v>
                      </c:pt>
                      <c:pt idx="17">
                        <c:v>1430</c:v>
                      </c:pt>
                      <c:pt idx="18">
                        <c:v>1450</c:v>
                      </c:pt>
                      <c:pt idx="19">
                        <c:v>1470</c:v>
                      </c:pt>
                      <c:pt idx="20">
                        <c:v>1490</c:v>
                      </c:pt>
                      <c:pt idx="21">
                        <c:v>1510</c:v>
                      </c:pt>
                      <c:pt idx="22">
                        <c:v>1530</c:v>
                      </c:pt>
                      <c:pt idx="23">
                        <c:v>1550</c:v>
                      </c:pt>
                      <c:pt idx="24">
                        <c:v>1570</c:v>
                      </c:pt>
                      <c:pt idx="25">
                        <c:v>1590</c:v>
                      </c:pt>
                      <c:pt idx="26">
                        <c:v>1610</c:v>
                      </c:pt>
                      <c:pt idx="27">
                        <c:v>1630</c:v>
                      </c:pt>
                      <c:pt idx="28">
                        <c:v>1650</c:v>
                      </c:pt>
                      <c:pt idx="29">
                        <c:v>1670</c:v>
                      </c:pt>
                      <c:pt idx="30">
                        <c:v>1690</c:v>
                      </c:pt>
                      <c:pt idx="31">
                        <c:v>1710</c:v>
                      </c:pt>
                      <c:pt idx="32">
                        <c:v>1730</c:v>
                      </c:pt>
                      <c:pt idx="33">
                        <c:v>1750</c:v>
                      </c:pt>
                      <c:pt idx="34">
                        <c:v>1770</c:v>
                      </c:pt>
                      <c:pt idx="35">
                        <c:v>1790</c:v>
                      </c:pt>
                      <c:pt idx="36">
                        <c:v>1810</c:v>
                      </c:pt>
                      <c:pt idx="37">
                        <c:v>1830</c:v>
                      </c:pt>
                      <c:pt idx="38">
                        <c:v>1850</c:v>
                      </c:pt>
                      <c:pt idx="39">
                        <c:v>1870</c:v>
                      </c:pt>
                      <c:pt idx="40">
                        <c:v>1890</c:v>
                      </c:pt>
                      <c:pt idx="41">
                        <c:v>1910</c:v>
                      </c:pt>
                      <c:pt idx="42">
                        <c:v>1930</c:v>
                      </c:pt>
                      <c:pt idx="43">
                        <c:v>1950</c:v>
                      </c:pt>
                      <c:pt idx="44">
                        <c:v>1970</c:v>
                      </c:pt>
                      <c:pt idx="45">
                        <c:v>1990</c:v>
                      </c:pt>
                      <c:pt idx="46">
                        <c:v>2010</c:v>
                      </c:pt>
                      <c:pt idx="47">
                        <c:v>2030</c:v>
                      </c:pt>
                      <c:pt idx="48">
                        <c:v>2050</c:v>
                      </c:pt>
                      <c:pt idx="49">
                        <c:v>2070</c:v>
                      </c:pt>
                      <c:pt idx="50">
                        <c:v>2090</c:v>
                      </c:pt>
                      <c:pt idx="51">
                        <c:v>2110</c:v>
                      </c:pt>
                      <c:pt idx="52">
                        <c:v>2130</c:v>
                      </c:pt>
                      <c:pt idx="53">
                        <c:v>2150</c:v>
                      </c:pt>
                      <c:pt idx="54">
                        <c:v>2170</c:v>
                      </c:pt>
                      <c:pt idx="55">
                        <c:v>2190</c:v>
                      </c:pt>
                      <c:pt idx="56">
                        <c:v>2210</c:v>
                      </c:pt>
                      <c:pt idx="57">
                        <c:v>2230</c:v>
                      </c:pt>
                      <c:pt idx="58">
                        <c:v>2250</c:v>
                      </c:pt>
                      <c:pt idx="59">
                        <c:v>2270</c:v>
                      </c:pt>
                      <c:pt idx="60">
                        <c:v>2290</c:v>
                      </c:pt>
                      <c:pt idx="61">
                        <c:v>2310</c:v>
                      </c:pt>
                      <c:pt idx="62">
                        <c:v>2330</c:v>
                      </c:pt>
                      <c:pt idx="63">
                        <c:v>2350</c:v>
                      </c:pt>
                      <c:pt idx="64">
                        <c:v>2370</c:v>
                      </c:pt>
                      <c:pt idx="65">
                        <c:v>2390</c:v>
                      </c:pt>
                      <c:pt idx="66">
                        <c:v>2410</c:v>
                      </c:pt>
                      <c:pt idx="67">
                        <c:v>2430</c:v>
                      </c:pt>
                      <c:pt idx="68">
                        <c:v>2450</c:v>
                      </c:pt>
                      <c:pt idx="69">
                        <c:v>2470</c:v>
                      </c:pt>
                      <c:pt idx="70">
                        <c:v>2490</c:v>
                      </c:pt>
                      <c:pt idx="71">
                        <c:v>2510</c:v>
                      </c:pt>
                      <c:pt idx="72">
                        <c:v>2530</c:v>
                      </c:pt>
                      <c:pt idx="73">
                        <c:v>2550</c:v>
                      </c:pt>
                      <c:pt idx="74">
                        <c:v>2570</c:v>
                      </c:pt>
                      <c:pt idx="75">
                        <c:v>2590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'Theta Variation -  Stock Price'!$A$11:$A$85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1110</c:v>
                      </c:pt>
                      <c:pt idx="1">
                        <c:v>1130</c:v>
                      </c:pt>
                      <c:pt idx="2">
                        <c:v>1150</c:v>
                      </c:pt>
                      <c:pt idx="3">
                        <c:v>1170</c:v>
                      </c:pt>
                      <c:pt idx="4">
                        <c:v>1190</c:v>
                      </c:pt>
                      <c:pt idx="5">
                        <c:v>1210</c:v>
                      </c:pt>
                      <c:pt idx="6">
                        <c:v>1230</c:v>
                      </c:pt>
                      <c:pt idx="7">
                        <c:v>1250</c:v>
                      </c:pt>
                      <c:pt idx="8">
                        <c:v>1270</c:v>
                      </c:pt>
                      <c:pt idx="9">
                        <c:v>1290</c:v>
                      </c:pt>
                      <c:pt idx="10">
                        <c:v>1310</c:v>
                      </c:pt>
                      <c:pt idx="11">
                        <c:v>1330</c:v>
                      </c:pt>
                      <c:pt idx="12">
                        <c:v>1350</c:v>
                      </c:pt>
                      <c:pt idx="13">
                        <c:v>1370</c:v>
                      </c:pt>
                      <c:pt idx="14">
                        <c:v>1390</c:v>
                      </c:pt>
                      <c:pt idx="15">
                        <c:v>1410</c:v>
                      </c:pt>
                      <c:pt idx="16">
                        <c:v>1430</c:v>
                      </c:pt>
                      <c:pt idx="17">
                        <c:v>1450</c:v>
                      </c:pt>
                      <c:pt idx="18">
                        <c:v>1470</c:v>
                      </c:pt>
                      <c:pt idx="19">
                        <c:v>1490</c:v>
                      </c:pt>
                      <c:pt idx="20">
                        <c:v>1510</c:v>
                      </c:pt>
                      <c:pt idx="21">
                        <c:v>1530</c:v>
                      </c:pt>
                      <c:pt idx="22">
                        <c:v>1550</c:v>
                      </c:pt>
                      <c:pt idx="23">
                        <c:v>1570</c:v>
                      </c:pt>
                      <c:pt idx="24">
                        <c:v>1590</c:v>
                      </c:pt>
                      <c:pt idx="25">
                        <c:v>1610</c:v>
                      </c:pt>
                      <c:pt idx="26">
                        <c:v>1630</c:v>
                      </c:pt>
                      <c:pt idx="27">
                        <c:v>1650</c:v>
                      </c:pt>
                      <c:pt idx="28">
                        <c:v>1670</c:v>
                      </c:pt>
                      <c:pt idx="29">
                        <c:v>1690</c:v>
                      </c:pt>
                      <c:pt idx="30">
                        <c:v>1710</c:v>
                      </c:pt>
                      <c:pt idx="31">
                        <c:v>1730</c:v>
                      </c:pt>
                      <c:pt idx="32">
                        <c:v>1750</c:v>
                      </c:pt>
                      <c:pt idx="33">
                        <c:v>1770</c:v>
                      </c:pt>
                      <c:pt idx="34">
                        <c:v>1790</c:v>
                      </c:pt>
                      <c:pt idx="35">
                        <c:v>1810</c:v>
                      </c:pt>
                      <c:pt idx="36">
                        <c:v>1830</c:v>
                      </c:pt>
                      <c:pt idx="37">
                        <c:v>1850</c:v>
                      </c:pt>
                      <c:pt idx="38">
                        <c:v>1870</c:v>
                      </c:pt>
                      <c:pt idx="39">
                        <c:v>1890</c:v>
                      </c:pt>
                      <c:pt idx="40">
                        <c:v>1910</c:v>
                      </c:pt>
                      <c:pt idx="41">
                        <c:v>1930</c:v>
                      </c:pt>
                      <c:pt idx="42">
                        <c:v>1950</c:v>
                      </c:pt>
                      <c:pt idx="43">
                        <c:v>1970</c:v>
                      </c:pt>
                      <c:pt idx="44">
                        <c:v>1990</c:v>
                      </c:pt>
                      <c:pt idx="45">
                        <c:v>2010</c:v>
                      </c:pt>
                      <c:pt idx="46">
                        <c:v>2030</c:v>
                      </c:pt>
                      <c:pt idx="47">
                        <c:v>2050</c:v>
                      </c:pt>
                      <c:pt idx="48">
                        <c:v>2070</c:v>
                      </c:pt>
                      <c:pt idx="49">
                        <c:v>2090</c:v>
                      </c:pt>
                      <c:pt idx="50">
                        <c:v>2110</c:v>
                      </c:pt>
                      <c:pt idx="51">
                        <c:v>2130</c:v>
                      </c:pt>
                      <c:pt idx="52">
                        <c:v>2150</c:v>
                      </c:pt>
                      <c:pt idx="53">
                        <c:v>2170</c:v>
                      </c:pt>
                      <c:pt idx="54">
                        <c:v>2190</c:v>
                      </c:pt>
                      <c:pt idx="55">
                        <c:v>2210</c:v>
                      </c:pt>
                      <c:pt idx="56">
                        <c:v>2230</c:v>
                      </c:pt>
                      <c:pt idx="57">
                        <c:v>2250</c:v>
                      </c:pt>
                      <c:pt idx="58">
                        <c:v>2270</c:v>
                      </c:pt>
                      <c:pt idx="59">
                        <c:v>2290</c:v>
                      </c:pt>
                      <c:pt idx="60">
                        <c:v>2310</c:v>
                      </c:pt>
                      <c:pt idx="61">
                        <c:v>2330</c:v>
                      </c:pt>
                      <c:pt idx="62">
                        <c:v>2350</c:v>
                      </c:pt>
                      <c:pt idx="63">
                        <c:v>2370</c:v>
                      </c:pt>
                      <c:pt idx="64">
                        <c:v>2390</c:v>
                      </c:pt>
                      <c:pt idx="65">
                        <c:v>2410</c:v>
                      </c:pt>
                      <c:pt idx="66">
                        <c:v>2430</c:v>
                      </c:pt>
                      <c:pt idx="67">
                        <c:v>2450</c:v>
                      </c:pt>
                      <c:pt idx="68">
                        <c:v>2470</c:v>
                      </c:pt>
                      <c:pt idx="69">
                        <c:v>2490</c:v>
                      </c:pt>
                      <c:pt idx="70">
                        <c:v>2510</c:v>
                      </c:pt>
                      <c:pt idx="71">
                        <c:v>2530</c:v>
                      </c:pt>
                      <c:pt idx="72">
                        <c:v>2550</c:v>
                      </c:pt>
                      <c:pt idx="73">
                        <c:v>2570</c:v>
                      </c:pt>
                      <c:pt idx="74">
                        <c:v>2590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631-4465-A70C-75928424031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'Theta Variation -  Stock Price'!$B$10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'Theta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1110</c:v>
                      </c:pt>
                      <c:pt idx="2">
                        <c:v>1130</c:v>
                      </c:pt>
                      <c:pt idx="3">
                        <c:v>1150</c:v>
                      </c:pt>
                      <c:pt idx="4">
                        <c:v>1170</c:v>
                      </c:pt>
                      <c:pt idx="5">
                        <c:v>1190</c:v>
                      </c:pt>
                      <c:pt idx="6">
                        <c:v>1210</c:v>
                      </c:pt>
                      <c:pt idx="7">
                        <c:v>1230</c:v>
                      </c:pt>
                      <c:pt idx="8">
                        <c:v>1250</c:v>
                      </c:pt>
                      <c:pt idx="9">
                        <c:v>1270</c:v>
                      </c:pt>
                      <c:pt idx="10">
                        <c:v>1290</c:v>
                      </c:pt>
                      <c:pt idx="11">
                        <c:v>1310</c:v>
                      </c:pt>
                      <c:pt idx="12">
                        <c:v>1330</c:v>
                      </c:pt>
                      <c:pt idx="13">
                        <c:v>1350</c:v>
                      </c:pt>
                      <c:pt idx="14">
                        <c:v>1370</c:v>
                      </c:pt>
                      <c:pt idx="15">
                        <c:v>1390</c:v>
                      </c:pt>
                      <c:pt idx="16">
                        <c:v>1410</c:v>
                      </c:pt>
                      <c:pt idx="17">
                        <c:v>1430</c:v>
                      </c:pt>
                      <c:pt idx="18">
                        <c:v>1450</c:v>
                      </c:pt>
                      <c:pt idx="19">
                        <c:v>1470</c:v>
                      </c:pt>
                      <c:pt idx="20">
                        <c:v>1490</c:v>
                      </c:pt>
                      <c:pt idx="21">
                        <c:v>1510</c:v>
                      </c:pt>
                      <c:pt idx="22">
                        <c:v>1530</c:v>
                      </c:pt>
                      <c:pt idx="23">
                        <c:v>1550</c:v>
                      </c:pt>
                      <c:pt idx="24">
                        <c:v>1570</c:v>
                      </c:pt>
                      <c:pt idx="25">
                        <c:v>1590</c:v>
                      </c:pt>
                      <c:pt idx="26">
                        <c:v>1610</c:v>
                      </c:pt>
                      <c:pt idx="27">
                        <c:v>1630</c:v>
                      </c:pt>
                      <c:pt idx="28">
                        <c:v>1650</c:v>
                      </c:pt>
                      <c:pt idx="29">
                        <c:v>1670</c:v>
                      </c:pt>
                      <c:pt idx="30">
                        <c:v>1690</c:v>
                      </c:pt>
                      <c:pt idx="31">
                        <c:v>1710</c:v>
                      </c:pt>
                      <c:pt idx="32">
                        <c:v>1730</c:v>
                      </c:pt>
                      <c:pt idx="33">
                        <c:v>1750</c:v>
                      </c:pt>
                      <c:pt idx="34">
                        <c:v>1770</c:v>
                      </c:pt>
                      <c:pt idx="35">
                        <c:v>1790</c:v>
                      </c:pt>
                      <c:pt idx="36">
                        <c:v>1810</c:v>
                      </c:pt>
                      <c:pt idx="37">
                        <c:v>1830</c:v>
                      </c:pt>
                      <c:pt idx="38">
                        <c:v>1850</c:v>
                      </c:pt>
                      <c:pt idx="39">
                        <c:v>1870</c:v>
                      </c:pt>
                      <c:pt idx="40">
                        <c:v>1890</c:v>
                      </c:pt>
                      <c:pt idx="41">
                        <c:v>1910</c:v>
                      </c:pt>
                      <c:pt idx="42">
                        <c:v>1930</c:v>
                      </c:pt>
                      <c:pt idx="43">
                        <c:v>1950</c:v>
                      </c:pt>
                      <c:pt idx="44">
                        <c:v>1970</c:v>
                      </c:pt>
                      <c:pt idx="45">
                        <c:v>1990</c:v>
                      </c:pt>
                      <c:pt idx="46">
                        <c:v>2010</c:v>
                      </c:pt>
                      <c:pt idx="47">
                        <c:v>2030</c:v>
                      </c:pt>
                      <c:pt idx="48">
                        <c:v>2050</c:v>
                      </c:pt>
                      <c:pt idx="49">
                        <c:v>2070</c:v>
                      </c:pt>
                      <c:pt idx="50">
                        <c:v>2090</c:v>
                      </c:pt>
                      <c:pt idx="51">
                        <c:v>2110</c:v>
                      </c:pt>
                      <c:pt idx="52">
                        <c:v>2130</c:v>
                      </c:pt>
                      <c:pt idx="53">
                        <c:v>2150</c:v>
                      </c:pt>
                      <c:pt idx="54">
                        <c:v>2170</c:v>
                      </c:pt>
                      <c:pt idx="55">
                        <c:v>2190</c:v>
                      </c:pt>
                      <c:pt idx="56">
                        <c:v>2210</c:v>
                      </c:pt>
                      <c:pt idx="57">
                        <c:v>2230</c:v>
                      </c:pt>
                      <c:pt idx="58">
                        <c:v>2250</c:v>
                      </c:pt>
                      <c:pt idx="59">
                        <c:v>2270</c:v>
                      </c:pt>
                      <c:pt idx="60">
                        <c:v>2290</c:v>
                      </c:pt>
                      <c:pt idx="61">
                        <c:v>2310</c:v>
                      </c:pt>
                      <c:pt idx="62">
                        <c:v>2330</c:v>
                      </c:pt>
                      <c:pt idx="63">
                        <c:v>2350</c:v>
                      </c:pt>
                      <c:pt idx="64">
                        <c:v>2370</c:v>
                      </c:pt>
                      <c:pt idx="65">
                        <c:v>2390</c:v>
                      </c:pt>
                      <c:pt idx="66">
                        <c:v>2410</c:v>
                      </c:pt>
                      <c:pt idx="67">
                        <c:v>2430</c:v>
                      </c:pt>
                      <c:pt idx="68">
                        <c:v>2450</c:v>
                      </c:pt>
                      <c:pt idx="69">
                        <c:v>2470</c:v>
                      </c:pt>
                      <c:pt idx="70">
                        <c:v>2490</c:v>
                      </c:pt>
                      <c:pt idx="71">
                        <c:v>2510</c:v>
                      </c:pt>
                      <c:pt idx="72">
                        <c:v>2530</c:v>
                      </c:pt>
                      <c:pt idx="73">
                        <c:v>2550</c:v>
                      </c:pt>
                      <c:pt idx="74">
                        <c:v>2570</c:v>
                      </c:pt>
                      <c:pt idx="75">
                        <c:v>2590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'Theta Variation -  Stock Price'!$B$11:$B$85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-3.419898706650641</c:v>
                      </c:pt>
                      <c:pt idx="1">
                        <c:v>-3.321595758206155</c:v>
                      </c:pt>
                      <c:pt idx="2">
                        <c:v>-3.2250175121571147</c:v>
                      </c:pt>
                      <c:pt idx="3">
                        <c:v>-3.130104491508547</c:v>
                      </c:pt>
                      <c:pt idx="4">
                        <c:v>-3.0368002438167436</c:v>
                      </c:pt>
                      <c:pt idx="5">
                        <c:v>-2.9450511395283563</c:v>
                      </c:pt>
                      <c:pt idx="6">
                        <c:v>-2.8548061868513868</c:v>
                      </c:pt>
                      <c:pt idx="7">
                        <c:v>-2.7660168615579579</c:v>
                      </c:pt>
                      <c:pt idx="8">
                        <c:v>-2.678636950296585</c:v>
                      </c:pt>
                      <c:pt idx="9">
                        <c:v>-2.5926224061472238</c:v>
                      </c:pt>
                      <c:pt idx="10">
                        <c:v>-2.5079312152888407</c:v>
                      </c:pt>
                      <c:pt idx="11">
                        <c:v>-2.4245232737691267</c:v>
                      </c:pt>
                      <c:pt idx="12">
                        <c:v>-2.3423602734715749</c:v>
                      </c:pt>
                      <c:pt idx="13">
                        <c:v>-2.261405596468264</c:v>
                      </c:pt>
                      <c:pt idx="14">
                        <c:v>-2.1816242170290745</c:v>
                      </c:pt>
                      <c:pt idx="15">
                        <c:v>-2.1029826106309941</c:v>
                      </c:pt>
                      <c:pt idx="16">
                        <c:v>-2.0254486693758702</c:v>
                      </c:pt>
                      <c:pt idx="17">
                        <c:v>-1.9489916232825188</c:v>
                      </c:pt>
                      <c:pt idx="18">
                        <c:v>-1.8735819669703091</c:v>
                      </c:pt>
                      <c:pt idx="19">
                        <c:v>-1.7991913912970314</c:v>
                      </c:pt>
                      <c:pt idx="20">
                        <c:v>-1.7257927195546572</c:v>
                      </c:pt>
                      <c:pt idx="21">
                        <c:v>-1.6533598478631184</c:v>
                      </c:pt>
                      <c:pt idx="22">
                        <c:v>-1.5818676894349668</c:v>
                      </c:pt>
                      <c:pt idx="23">
                        <c:v>-1.5112921224131093</c:v>
                      </c:pt>
                      <c:pt idx="24">
                        <c:v>-1.441609941010227</c:v>
                      </c:pt>
                      <c:pt idx="25">
                        <c:v>-1.3727988097022235</c:v>
                      </c:pt>
                      <c:pt idx="26">
                        <c:v>-1.3048372202494705</c:v>
                      </c:pt>
                      <c:pt idx="27">
                        <c:v>-1.2377044513388993</c:v>
                      </c:pt>
                      <c:pt idx="28">
                        <c:v>-1.1713805306574767</c:v>
                      </c:pt>
                      <c:pt idx="29">
                        <c:v>-1.1058461992233841</c:v>
                      </c:pt>
                      <c:pt idx="30">
                        <c:v>-1.041082877815501</c:v>
                      </c:pt>
                      <c:pt idx="31">
                        <c:v>-0.97707263535480804</c:v>
                      </c:pt>
                      <c:pt idx="32">
                        <c:v>-0.91379815910306628</c:v>
                      </c:pt>
                      <c:pt idx="33">
                        <c:v>-0.85124272655487532</c:v>
                      </c:pt>
                      <c:pt idx="34">
                        <c:v>-0.78939017890892416</c:v>
                      </c:pt>
                      <c:pt idx="35">
                        <c:v>-0.72822489601315576</c:v>
                      </c:pt>
                      <c:pt idx="36">
                        <c:v>-0.66773177268666251</c:v>
                      </c:pt>
                      <c:pt idx="37">
                        <c:v>-0.60789619632850644</c:v>
                      </c:pt>
                      <c:pt idx="38">
                        <c:v>-0.54870402573044219</c:v>
                      </c:pt>
                      <c:pt idx="39">
                        <c:v>-0.49014157101668349</c:v>
                      </c:pt>
                      <c:pt idx="40">
                        <c:v>-0.43219557463953939</c:v>
                      </c:pt>
                      <c:pt idx="41">
                        <c:v>-0.37485319336490952</c:v>
                      </c:pt>
                      <c:pt idx="42">
                        <c:v>-0.31810198118641259</c:v>
                      </c:pt>
                      <c:pt idx="43">
                        <c:v>-0.26192987311129612</c:v>
                      </c:pt>
                      <c:pt idx="44">
                        <c:v>-0.20632516976527543</c:v>
                      </c:pt>
                      <c:pt idx="45">
                        <c:v>-0.15127652276717457</c:v>
                      </c:pt>
                      <c:pt idx="46">
                        <c:v>-9.677292082762691E-2</c:v>
                      </c:pt>
                      <c:pt idx="47">
                        <c:v>-4.2803676529252273E-2</c:v>
                      </c:pt>
                      <c:pt idx="48">
                        <c:v>1.064158625140163E-2</c:v>
                      </c:pt>
                      <c:pt idx="49">
                        <c:v>6.3572944317174834E-2</c:v>
                      </c:pt>
                      <c:pt idx="50">
                        <c:v>0.11600018655342091</c:v>
                      </c:pt>
                      <c:pt idx="51">
                        <c:v>0.16793282479323085</c:v>
                      </c:pt>
                      <c:pt idx="52">
                        <c:v>0.21938010417491061</c:v>
                      </c:pt>
                      <c:pt idx="53">
                        <c:v>0.27035101301992531</c:v>
                      </c:pt>
                      <c:pt idx="54">
                        <c:v>0.32085429225770612</c:v>
                      </c:pt>
                      <c:pt idx="55">
                        <c:v>0.37089844442204417</c:v>
                      </c:pt>
                      <c:pt idx="56">
                        <c:v>0.42049174224221403</c:v>
                      </c:pt>
                      <c:pt idx="57">
                        <c:v>0.46964223685055928</c:v>
                      </c:pt>
                      <c:pt idx="58">
                        <c:v>0.51835776562689173</c:v>
                      </c:pt>
                      <c:pt idx="59">
                        <c:v>0.56664595969882492</c:v>
                      </c:pt>
                      <c:pt idx="60">
                        <c:v>0.61451425111599334</c:v>
                      </c:pt>
                      <c:pt idx="61">
                        <c:v>0.66196987971502619</c:v>
                      </c:pt>
                      <c:pt idx="62">
                        <c:v>0.70901989969113965</c:v>
                      </c:pt>
                      <c:pt idx="63">
                        <c:v>0.75567118589125115</c:v>
                      </c:pt>
                      <c:pt idx="64">
                        <c:v>0.80193043984267853</c:v>
                      </c:pt>
                      <c:pt idx="65">
                        <c:v>0.84780419553062936</c:v>
                      </c:pt>
                      <c:pt idx="66">
                        <c:v>0.89329882493694235</c:v>
                      </c:pt>
                      <c:pt idx="67">
                        <c:v>0.9384205433518259</c:v>
                      </c:pt>
                      <c:pt idx="68">
                        <c:v>0.98317541446966095</c:v>
                      </c:pt>
                      <c:pt idx="69">
                        <c:v>1.0275693552793288</c:v>
                      </c:pt>
                      <c:pt idx="70">
                        <c:v>1.071608140758908</c:v>
                      </c:pt>
                      <c:pt idx="71">
                        <c:v>1.1152974083840783</c:v>
                      </c:pt>
                      <c:pt idx="72">
                        <c:v>1.1586426624590165</c:v>
                      </c:pt>
                      <c:pt idx="73">
                        <c:v>1.2016492782781147</c:v>
                      </c:pt>
                      <c:pt idx="74">
                        <c:v>1.2443225061263854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631-4465-A70C-75928424031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'Theta Variation -  Stock Price'!$F$10</c15:sqref>
                        </c15:formulaRef>
                      </c:ext>
                    </c:extLst>
                    <c:strCache>
                      <c:ptCount val="1"/>
                      <c:pt idx="0">
                        <c:v>Theta (Call)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'Theta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1110</c:v>
                      </c:pt>
                      <c:pt idx="2">
                        <c:v>1130</c:v>
                      </c:pt>
                      <c:pt idx="3">
                        <c:v>1150</c:v>
                      </c:pt>
                      <c:pt idx="4">
                        <c:v>1170</c:v>
                      </c:pt>
                      <c:pt idx="5">
                        <c:v>1190</c:v>
                      </c:pt>
                      <c:pt idx="6">
                        <c:v>1210</c:v>
                      </c:pt>
                      <c:pt idx="7">
                        <c:v>1230</c:v>
                      </c:pt>
                      <c:pt idx="8">
                        <c:v>1250</c:v>
                      </c:pt>
                      <c:pt idx="9">
                        <c:v>1270</c:v>
                      </c:pt>
                      <c:pt idx="10">
                        <c:v>1290</c:v>
                      </c:pt>
                      <c:pt idx="11">
                        <c:v>1310</c:v>
                      </c:pt>
                      <c:pt idx="12">
                        <c:v>1330</c:v>
                      </c:pt>
                      <c:pt idx="13">
                        <c:v>1350</c:v>
                      </c:pt>
                      <c:pt idx="14">
                        <c:v>1370</c:v>
                      </c:pt>
                      <c:pt idx="15">
                        <c:v>1390</c:v>
                      </c:pt>
                      <c:pt idx="16">
                        <c:v>1410</c:v>
                      </c:pt>
                      <c:pt idx="17">
                        <c:v>1430</c:v>
                      </c:pt>
                      <c:pt idx="18">
                        <c:v>1450</c:v>
                      </c:pt>
                      <c:pt idx="19">
                        <c:v>1470</c:v>
                      </c:pt>
                      <c:pt idx="20">
                        <c:v>1490</c:v>
                      </c:pt>
                      <c:pt idx="21">
                        <c:v>1510</c:v>
                      </c:pt>
                      <c:pt idx="22">
                        <c:v>1530</c:v>
                      </c:pt>
                      <c:pt idx="23">
                        <c:v>1550</c:v>
                      </c:pt>
                      <c:pt idx="24">
                        <c:v>1570</c:v>
                      </c:pt>
                      <c:pt idx="25">
                        <c:v>1590</c:v>
                      </c:pt>
                      <c:pt idx="26">
                        <c:v>1610</c:v>
                      </c:pt>
                      <c:pt idx="27">
                        <c:v>1630</c:v>
                      </c:pt>
                      <c:pt idx="28">
                        <c:v>1650</c:v>
                      </c:pt>
                      <c:pt idx="29">
                        <c:v>1670</c:v>
                      </c:pt>
                      <c:pt idx="30">
                        <c:v>1690</c:v>
                      </c:pt>
                      <c:pt idx="31">
                        <c:v>1710</c:v>
                      </c:pt>
                      <c:pt idx="32">
                        <c:v>1730</c:v>
                      </c:pt>
                      <c:pt idx="33">
                        <c:v>1750</c:v>
                      </c:pt>
                      <c:pt idx="34">
                        <c:v>1770</c:v>
                      </c:pt>
                      <c:pt idx="35">
                        <c:v>1790</c:v>
                      </c:pt>
                      <c:pt idx="36">
                        <c:v>1810</c:v>
                      </c:pt>
                      <c:pt idx="37">
                        <c:v>1830</c:v>
                      </c:pt>
                      <c:pt idx="38">
                        <c:v>1850</c:v>
                      </c:pt>
                      <c:pt idx="39">
                        <c:v>1870</c:v>
                      </c:pt>
                      <c:pt idx="40">
                        <c:v>1890</c:v>
                      </c:pt>
                      <c:pt idx="41">
                        <c:v>1910</c:v>
                      </c:pt>
                      <c:pt idx="42">
                        <c:v>1930</c:v>
                      </c:pt>
                      <c:pt idx="43">
                        <c:v>1950</c:v>
                      </c:pt>
                      <c:pt idx="44">
                        <c:v>1970</c:v>
                      </c:pt>
                      <c:pt idx="45">
                        <c:v>1990</c:v>
                      </c:pt>
                      <c:pt idx="46">
                        <c:v>2010</c:v>
                      </c:pt>
                      <c:pt idx="47">
                        <c:v>2030</c:v>
                      </c:pt>
                      <c:pt idx="48">
                        <c:v>2050</c:v>
                      </c:pt>
                      <c:pt idx="49">
                        <c:v>2070</c:v>
                      </c:pt>
                      <c:pt idx="50">
                        <c:v>2090</c:v>
                      </c:pt>
                      <c:pt idx="51">
                        <c:v>2110</c:v>
                      </c:pt>
                      <c:pt idx="52">
                        <c:v>2130</c:v>
                      </c:pt>
                      <c:pt idx="53">
                        <c:v>2150</c:v>
                      </c:pt>
                      <c:pt idx="54">
                        <c:v>2170</c:v>
                      </c:pt>
                      <c:pt idx="55">
                        <c:v>2190</c:v>
                      </c:pt>
                      <c:pt idx="56">
                        <c:v>2210</c:v>
                      </c:pt>
                      <c:pt idx="57">
                        <c:v>2230</c:v>
                      </c:pt>
                      <c:pt idx="58">
                        <c:v>2250</c:v>
                      </c:pt>
                      <c:pt idx="59">
                        <c:v>2270</c:v>
                      </c:pt>
                      <c:pt idx="60">
                        <c:v>2290</c:v>
                      </c:pt>
                      <c:pt idx="61">
                        <c:v>2310</c:v>
                      </c:pt>
                      <c:pt idx="62">
                        <c:v>2330</c:v>
                      </c:pt>
                      <c:pt idx="63">
                        <c:v>2350</c:v>
                      </c:pt>
                      <c:pt idx="64">
                        <c:v>2370</c:v>
                      </c:pt>
                      <c:pt idx="65">
                        <c:v>2390</c:v>
                      </c:pt>
                      <c:pt idx="66">
                        <c:v>2410</c:v>
                      </c:pt>
                      <c:pt idx="67">
                        <c:v>2430</c:v>
                      </c:pt>
                      <c:pt idx="68">
                        <c:v>2450</c:v>
                      </c:pt>
                      <c:pt idx="69">
                        <c:v>2470</c:v>
                      </c:pt>
                      <c:pt idx="70">
                        <c:v>2490</c:v>
                      </c:pt>
                      <c:pt idx="71">
                        <c:v>2510</c:v>
                      </c:pt>
                      <c:pt idx="72">
                        <c:v>2530</c:v>
                      </c:pt>
                      <c:pt idx="73">
                        <c:v>2550</c:v>
                      </c:pt>
                      <c:pt idx="74">
                        <c:v>2570</c:v>
                      </c:pt>
                      <c:pt idx="75">
                        <c:v>2590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'Theta Variation -  Stock Price'!$F$11:$F$85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-0.32437990399222194</c:v>
                      </c:pt>
                      <c:pt idx="1">
                        <c:v>-0.46022748348356007</c:v>
                      </c:pt>
                      <c:pt idx="2">
                        <c:v>-0.6429107597832141</c:v>
                      </c:pt>
                      <c:pt idx="3">
                        <c:v>-0.88489402501198722</c:v>
                      </c:pt>
                      <c:pt idx="4">
                        <c:v>-1.2008241842627145</c:v>
                      </c:pt>
                      <c:pt idx="5">
                        <c:v>-1.6076219817192745</c:v>
                      </c:pt>
                      <c:pt idx="6">
                        <c:v>-2.1245077119581142</c:v>
                      </c:pt>
                      <c:pt idx="7">
                        <c:v>-2.7729492696235285</c:v>
                      </c:pt>
                      <c:pt idx="8">
                        <c:v>-3.5765227004628106</c:v>
                      </c:pt>
                      <c:pt idx="9">
                        <c:v>-4.5606785222801296</c:v>
                      </c:pt>
                      <c:pt idx="10">
                        <c:v>-5.752410843677394</c:v>
                      </c:pt>
                      <c:pt idx="11">
                        <c:v>-7.1798305282237687</c:v>
                      </c:pt>
                      <c:pt idx="12">
                        <c:v>-8.8716481015202024</c:v>
                      </c:pt>
                      <c:pt idx="13">
                        <c:v>-10.856576527850203</c:v>
                      </c:pt>
                      <c:pt idx="14">
                        <c:v>-13.162668138941843</c:v>
                      </c:pt>
                      <c:pt idx="15">
                        <c:v>-15.816603642586808</c:v>
                      </c:pt>
                      <c:pt idx="16">
                        <c:v>-18.842954067672245</c:v>
                      </c:pt>
                      <c:pt idx="17">
                        <c:v>-22.263438553048964</c:v>
                      </c:pt>
                      <c:pt idx="18">
                        <c:v>-26.096201952347254</c:v>
                      </c:pt>
                      <c:pt idx="19">
                        <c:v>-30.355136255190192</c:v>
                      </c:pt>
                      <c:pt idx="20">
                        <c:v>-35.049268825675114</c:v>
                      </c:pt>
                      <c:pt idx="21">
                        <c:v>-40.18223849509549</c:v>
                      </c:pt>
                      <c:pt idx="22">
                        <c:v>-45.751877729664173</c:v>
                      </c:pt>
                      <c:pt idx="23">
                        <c:v>-51.749915576544375</c:v>
                      </c:pt>
                      <c:pt idx="24">
                        <c:v>-58.1618120519149</c:v>
                      </c:pt>
                      <c:pt idx="25">
                        <c:v>-64.966730268484511</c:v>
                      </c:pt>
                      <c:pt idx="26">
                        <c:v>-72.137648106780276</c:v>
                      </c:pt>
                      <c:pt idx="27">
                        <c:v>-79.641606808319565</c:v>
                      </c:pt>
                      <c:pt idx="28">
                        <c:v>-87.440089687293153</c:v>
                      </c:pt>
                      <c:pt idx="29">
                        <c:v>-95.489520375101606</c:v>
                      </c:pt>
                      <c:pt idx="30">
                        <c:v>-103.74186675447307</c:v>
                      </c:pt>
                      <c:pt idx="31">
                        <c:v>-112.14533410002021</c:v>
                      </c:pt>
                      <c:pt idx="32">
                        <c:v>-120.64512897932693</c:v>
                      </c:pt>
                      <c:pt idx="33">
                        <c:v>-129.18427420913358</c:v>
                      </c:pt>
                      <c:pt idx="34">
                        <c:v>-137.70445460005979</c:v>
                      </c:pt>
                      <c:pt idx="35">
                        <c:v>-146.14687332810351</c:v>
                      </c:pt>
                      <c:pt idx="36">
                        <c:v>-154.45309948621704</c:v>
                      </c:pt>
                      <c:pt idx="37">
                        <c:v>-162.56588862064112</c:v>
                      </c:pt>
                      <c:pt idx="38">
                        <c:v>-170.42995975730079</c:v>
                      </c:pt>
                      <c:pt idx="39">
                        <c:v>-177.99271447838805</c:v>
                      </c:pt>
                      <c:pt idx="40">
                        <c:v>-185.20488592001607</c:v>
                      </c:pt>
                      <c:pt idx="41">
                        <c:v>-192.02110803141935</c:v>
                      </c:pt>
                      <c:pt idx="42">
                        <c:v>-198.40039797228243</c:v>
                      </c:pt>
                      <c:pt idx="43">
                        <c:v>-204.30654704290461</c:v>
                      </c:pt>
                      <c:pt idx="44">
                        <c:v>-209.7084179675864</c:v>
                      </c:pt>
                      <c:pt idx="45">
                        <c:v>-214.58014862193784</c:v>
                      </c:pt>
                      <c:pt idx="46">
                        <c:v>-218.90126435924122</c:v>
                      </c:pt>
                      <c:pt idx="47">
                        <c:v>-222.65670291162618</c:v>
                      </c:pt>
                      <c:pt idx="48">
                        <c:v>-225.83675739300665</c:v>
                      </c:pt>
                      <c:pt idx="49">
                        <c:v>-228.43694419841438</c:v>
                      </c:pt>
                      <c:pt idx="50">
                        <c:v>-230.45780357494522</c:v>
                      </c:pt>
                      <c:pt idx="51">
                        <c:v>-231.90464133860152</c:v>
                      </c:pt>
                      <c:pt idx="52">
                        <c:v>-232.78722064217021</c:v>
                      </c:pt>
                      <c:pt idx="53">
                        <c:v>-233.11941288145206</c:v>
                      </c:pt>
                      <c:pt idx="54">
                        <c:v>-232.91881678489548</c:v>
                      </c:pt>
                      <c:pt idx="55">
                        <c:v>-232.20635449249147</c:v>
                      </c:pt>
                      <c:pt idx="56">
                        <c:v>-231.00585302312825</c:v>
                      </c:pt>
                      <c:pt idx="57">
                        <c:v>-229.34361898567579</c:v>
                      </c:pt>
                      <c:pt idx="58">
                        <c:v>-227.24801373782287</c:v>
                      </c:pt>
                      <c:pt idx="59">
                        <c:v>-224.74903546690717</c:v>
                      </c:pt>
                      <c:pt idx="60">
                        <c:v>-221.87791388564605</c:v>
                      </c:pt>
                      <c:pt idx="61">
                        <c:v>-218.66672242743229</c:v>
                      </c:pt>
                      <c:pt idx="62">
                        <c:v>-215.14801201263572</c:v>
                      </c:pt>
                      <c:pt idx="63">
                        <c:v>-211.35446965818795</c:v>
                      </c:pt>
                      <c:pt idx="64">
                        <c:v>-207.31860443361145</c:v>
                      </c:pt>
                      <c:pt idx="65">
                        <c:v>-203.07246254063222</c:v>
                      </c:pt>
                      <c:pt idx="66">
                        <c:v>-198.6473726206851</c:v>
                      </c:pt>
                      <c:pt idx="67">
                        <c:v>-194.07372178239729</c:v>
                      </c:pt>
                      <c:pt idx="68">
                        <c:v>-189.38076229441663</c:v>
                      </c:pt>
                      <c:pt idx="69">
                        <c:v>-184.59644841039119</c:v>
                      </c:pt>
                      <c:pt idx="70">
                        <c:v>-179.74730238320836</c:v>
                      </c:pt>
                      <c:pt idx="71">
                        <c:v>-174.85830838377456</c:v>
                      </c:pt>
                      <c:pt idx="72">
                        <c:v>-169.95283276331008</c:v>
                      </c:pt>
                      <c:pt idx="73">
                        <c:v>-165.05256888384969</c:v>
                      </c:pt>
                      <c:pt idx="74">
                        <c:v>-160.1775045850662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631-4465-A70C-75928424031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'Theta Variation -  Stock Price'!$G$10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'Theta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1110</c:v>
                      </c:pt>
                      <c:pt idx="2">
                        <c:v>1130</c:v>
                      </c:pt>
                      <c:pt idx="3">
                        <c:v>1150</c:v>
                      </c:pt>
                      <c:pt idx="4">
                        <c:v>1170</c:v>
                      </c:pt>
                      <c:pt idx="5">
                        <c:v>1190</c:v>
                      </c:pt>
                      <c:pt idx="6">
                        <c:v>1210</c:v>
                      </c:pt>
                      <c:pt idx="7">
                        <c:v>1230</c:v>
                      </c:pt>
                      <c:pt idx="8">
                        <c:v>1250</c:v>
                      </c:pt>
                      <c:pt idx="9">
                        <c:v>1270</c:v>
                      </c:pt>
                      <c:pt idx="10">
                        <c:v>1290</c:v>
                      </c:pt>
                      <c:pt idx="11">
                        <c:v>1310</c:v>
                      </c:pt>
                      <c:pt idx="12">
                        <c:v>1330</c:v>
                      </c:pt>
                      <c:pt idx="13">
                        <c:v>1350</c:v>
                      </c:pt>
                      <c:pt idx="14">
                        <c:v>1370</c:v>
                      </c:pt>
                      <c:pt idx="15">
                        <c:v>1390</c:v>
                      </c:pt>
                      <c:pt idx="16">
                        <c:v>1410</c:v>
                      </c:pt>
                      <c:pt idx="17">
                        <c:v>1430</c:v>
                      </c:pt>
                      <c:pt idx="18">
                        <c:v>1450</c:v>
                      </c:pt>
                      <c:pt idx="19">
                        <c:v>1470</c:v>
                      </c:pt>
                      <c:pt idx="20">
                        <c:v>1490</c:v>
                      </c:pt>
                      <c:pt idx="21">
                        <c:v>1510</c:v>
                      </c:pt>
                      <c:pt idx="22">
                        <c:v>1530</c:v>
                      </c:pt>
                      <c:pt idx="23">
                        <c:v>1550</c:v>
                      </c:pt>
                      <c:pt idx="24">
                        <c:v>1570</c:v>
                      </c:pt>
                      <c:pt idx="25">
                        <c:v>1590</c:v>
                      </c:pt>
                      <c:pt idx="26">
                        <c:v>1610</c:v>
                      </c:pt>
                      <c:pt idx="27">
                        <c:v>1630</c:v>
                      </c:pt>
                      <c:pt idx="28">
                        <c:v>1650</c:v>
                      </c:pt>
                      <c:pt idx="29">
                        <c:v>1670</c:v>
                      </c:pt>
                      <c:pt idx="30">
                        <c:v>1690</c:v>
                      </c:pt>
                      <c:pt idx="31">
                        <c:v>1710</c:v>
                      </c:pt>
                      <c:pt idx="32">
                        <c:v>1730</c:v>
                      </c:pt>
                      <c:pt idx="33">
                        <c:v>1750</c:v>
                      </c:pt>
                      <c:pt idx="34">
                        <c:v>1770</c:v>
                      </c:pt>
                      <c:pt idx="35">
                        <c:v>1790</c:v>
                      </c:pt>
                      <c:pt idx="36">
                        <c:v>1810</c:v>
                      </c:pt>
                      <c:pt idx="37">
                        <c:v>1830</c:v>
                      </c:pt>
                      <c:pt idx="38">
                        <c:v>1850</c:v>
                      </c:pt>
                      <c:pt idx="39">
                        <c:v>1870</c:v>
                      </c:pt>
                      <c:pt idx="40">
                        <c:v>1890</c:v>
                      </c:pt>
                      <c:pt idx="41">
                        <c:v>1910</c:v>
                      </c:pt>
                      <c:pt idx="42">
                        <c:v>1930</c:v>
                      </c:pt>
                      <c:pt idx="43">
                        <c:v>1950</c:v>
                      </c:pt>
                      <c:pt idx="44">
                        <c:v>1970</c:v>
                      </c:pt>
                      <c:pt idx="45">
                        <c:v>1990</c:v>
                      </c:pt>
                      <c:pt idx="46">
                        <c:v>2010</c:v>
                      </c:pt>
                      <c:pt idx="47">
                        <c:v>2030</c:v>
                      </c:pt>
                      <c:pt idx="48">
                        <c:v>2050</c:v>
                      </c:pt>
                      <c:pt idx="49">
                        <c:v>2070</c:v>
                      </c:pt>
                      <c:pt idx="50">
                        <c:v>2090</c:v>
                      </c:pt>
                      <c:pt idx="51">
                        <c:v>2110</c:v>
                      </c:pt>
                      <c:pt idx="52">
                        <c:v>2130</c:v>
                      </c:pt>
                      <c:pt idx="53">
                        <c:v>2150</c:v>
                      </c:pt>
                      <c:pt idx="54">
                        <c:v>2170</c:v>
                      </c:pt>
                      <c:pt idx="55">
                        <c:v>2190</c:v>
                      </c:pt>
                      <c:pt idx="56">
                        <c:v>2210</c:v>
                      </c:pt>
                      <c:pt idx="57">
                        <c:v>2230</c:v>
                      </c:pt>
                      <c:pt idx="58">
                        <c:v>2250</c:v>
                      </c:pt>
                      <c:pt idx="59">
                        <c:v>2270</c:v>
                      </c:pt>
                      <c:pt idx="60">
                        <c:v>2290</c:v>
                      </c:pt>
                      <c:pt idx="61">
                        <c:v>2310</c:v>
                      </c:pt>
                      <c:pt idx="62">
                        <c:v>2330</c:v>
                      </c:pt>
                      <c:pt idx="63">
                        <c:v>2350</c:v>
                      </c:pt>
                      <c:pt idx="64">
                        <c:v>2370</c:v>
                      </c:pt>
                      <c:pt idx="65">
                        <c:v>2390</c:v>
                      </c:pt>
                      <c:pt idx="66">
                        <c:v>2410</c:v>
                      </c:pt>
                      <c:pt idx="67">
                        <c:v>2430</c:v>
                      </c:pt>
                      <c:pt idx="68">
                        <c:v>2450</c:v>
                      </c:pt>
                      <c:pt idx="69">
                        <c:v>2470</c:v>
                      </c:pt>
                      <c:pt idx="70">
                        <c:v>2490</c:v>
                      </c:pt>
                      <c:pt idx="71">
                        <c:v>2510</c:v>
                      </c:pt>
                      <c:pt idx="72">
                        <c:v>2530</c:v>
                      </c:pt>
                      <c:pt idx="73">
                        <c:v>2550</c:v>
                      </c:pt>
                      <c:pt idx="74">
                        <c:v>2570</c:v>
                      </c:pt>
                      <c:pt idx="75">
                        <c:v>2590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'Theta Variation -  Stock Price'!$G$11:$G$85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-1.7704917913321154</c:v>
                      </c:pt>
                      <c:pt idx="1">
                        <c:v>-1.6721888428876304</c:v>
                      </c:pt>
                      <c:pt idx="2">
                        <c:v>-1.5756105968385896</c:v>
                      </c:pt>
                      <c:pt idx="3">
                        <c:v>-1.4806975761900212</c:v>
                      </c:pt>
                      <c:pt idx="4">
                        <c:v>-1.3873933284982185</c:v>
                      </c:pt>
                      <c:pt idx="5">
                        <c:v>-1.2956442242098314</c:v>
                      </c:pt>
                      <c:pt idx="6">
                        <c:v>-1.2053992715328616</c:v>
                      </c:pt>
                      <c:pt idx="7">
                        <c:v>-1.1166099462394321</c:v>
                      </c:pt>
                      <c:pt idx="8">
                        <c:v>-1.0292300349780599</c:v>
                      </c:pt>
                      <c:pt idx="9">
                        <c:v>-0.94321549082869904</c:v>
                      </c:pt>
                      <c:pt idx="10">
                        <c:v>-0.85852429997031499</c:v>
                      </c:pt>
                      <c:pt idx="11">
                        <c:v>-0.77511635845060167</c:v>
                      </c:pt>
                      <c:pt idx="12">
                        <c:v>-0.69295335815304948</c:v>
                      </c:pt>
                      <c:pt idx="13">
                        <c:v>-0.6119986811497381</c:v>
                      </c:pt>
                      <c:pt idx="14">
                        <c:v>-0.5322173017105486</c:v>
                      </c:pt>
                      <c:pt idx="15">
                        <c:v>-0.453575695312469</c:v>
                      </c:pt>
                      <c:pt idx="16">
                        <c:v>-0.37604175405734541</c:v>
                      </c:pt>
                      <c:pt idx="17">
                        <c:v>-0.299584707963993</c:v>
                      </c:pt>
                      <c:pt idx="18">
                        <c:v>-0.22417505165178364</c:v>
                      </c:pt>
                      <c:pt idx="19">
                        <c:v>-0.14978447597850603</c:v>
                      </c:pt>
                      <c:pt idx="20">
                        <c:v>-7.6385804236131533E-2</c:v>
                      </c:pt>
                      <c:pt idx="21">
                        <c:v>-3.9529325445929993E-3</c:v>
                      </c:pt>
                      <c:pt idx="22">
                        <c:v>6.7539225883558582E-2</c:v>
                      </c:pt>
                      <c:pt idx="23">
                        <c:v>0.13811479290541556</c:v>
                      </c:pt>
                      <c:pt idx="24">
                        <c:v>0.20779697430829835</c:v>
                      </c:pt>
                      <c:pt idx="25">
                        <c:v>0.27660810561630239</c:v>
                      </c:pt>
                      <c:pt idx="26">
                        <c:v>0.34456969506905499</c:v>
                      </c:pt>
                      <c:pt idx="27">
                        <c:v>0.41170246397962668</c:v>
                      </c:pt>
                      <c:pt idx="28">
                        <c:v>0.47802638466104852</c:v>
                      </c:pt>
                      <c:pt idx="29">
                        <c:v>0.54356071609514089</c:v>
                      </c:pt>
                      <c:pt idx="30">
                        <c:v>0.60832403750302455</c:v>
                      </c:pt>
                      <c:pt idx="31">
                        <c:v>0.67233427996371786</c:v>
                      </c:pt>
                      <c:pt idx="32">
                        <c:v>0.73560875621545929</c:v>
                      </c:pt>
                      <c:pt idx="33">
                        <c:v>0.7981641887636497</c:v>
                      </c:pt>
                      <c:pt idx="34">
                        <c:v>0.86001673640960119</c:v>
                      </c:pt>
                      <c:pt idx="35">
                        <c:v>0.92118201930537025</c:v>
                      </c:pt>
                      <c:pt idx="36">
                        <c:v>0.98167514263186306</c:v>
                      </c:pt>
                      <c:pt idx="37">
                        <c:v>1.0415107189900188</c:v>
                      </c:pt>
                      <c:pt idx="38">
                        <c:v>1.1007028895880833</c:v>
                      </c:pt>
                      <c:pt idx="39">
                        <c:v>1.1592653443018417</c:v>
                      </c:pt>
                      <c:pt idx="40">
                        <c:v>1.2172113406789862</c:v>
                      </c:pt>
                      <c:pt idx="41">
                        <c:v>1.2745537219536163</c:v>
                      </c:pt>
                      <c:pt idx="42">
                        <c:v>1.331304934132113</c:v>
                      </c:pt>
                      <c:pt idx="43">
                        <c:v>1.3874770422072291</c:v>
                      </c:pt>
                      <c:pt idx="44">
                        <c:v>1.4430817455532494</c:v>
                      </c:pt>
                      <c:pt idx="45">
                        <c:v>1.4981303925513512</c:v>
                      </c:pt>
                      <c:pt idx="46">
                        <c:v>1.5526339944908987</c:v>
                      </c:pt>
                      <c:pt idx="47">
                        <c:v>1.606603238789273</c:v>
                      </c:pt>
                      <c:pt idx="48">
                        <c:v>1.6600485015699271</c:v>
                      </c:pt>
                      <c:pt idx="49">
                        <c:v>1.7129798596357</c:v>
                      </c:pt>
                      <c:pt idx="50">
                        <c:v>1.7654071018719466</c:v>
                      </c:pt>
                      <c:pt idx="51">
                        <c:v>1.8173397401117561</c:v>
                      </c:pt>
                      <c:pt idx="52">
                        <c:v>1.8687870194934355</c:v>
                      </c:pt>
                      <c:pt idx="53">
                        <c:v>1.9197579283384498</c:v>
                      </c:pt>
                      <c:pt idx="54">
                        <c:v>1.9702612075762314</c:v>
                      </c:pt>
                      <c:pt idx="55">
                        <c:v>2.0203053597405702</c:v>
                      </c:pt>
                      <c:pt idx="56">
                        <c:v>2.0698986575607399</c:v>
                      </c:pt>
                      <c:pt idx="57">
                        <c:v>2.1190491521690848</c:v>
                      </c:pt>
                      <c:pt idx="58">
                        <c:v>2.1677646809454165</c:v>
                      </c:pt>
                      <c:pt idx="59">
                        <c:v>2.2160528750173496</c:v>
                      </c:pt>
                      <c:pt idx="60">
                        <c:v>2.2639211664345185</c:v>
                      </c:pt>
                      <c:pt idx="61">
                        <c:v>2.311376795033552</c:v>
                      </c:pt>
                      <c:pt idx="62">
                        <c:v>2.3584268150096652</c:v>
                      </c:pt>
                      <c:pt idx="63">
                        <c:v>2.4050781012097762</c:v>
                      </c:pt>
                      <c:pt idx="64">
                        <c:v>2.4513373551612045</c:v>
                      </c:pt>
                      <c:pt idx="65">
                        <c:v>2.4972111108491544</c:v>
                      </c:pt>
                      <c:pt idx="66">
                        <c:v>2.5427057402554674</c:v>
                      </c:pt>
                      <c:pt idx="67">
                        <c:v>2.5878274586703509</c:v>
                      </c:pt>
                      <c:pt idx="68">
                        <c:v>2.6325823297881867</c:v>
                      </c:pt>
                      <c:pt idx="69">
                        <c:v>2.6769762705978546</c:v>
                      </c:pt>
                      <c:pt idx="70">
                        <c:v>2.7210150560774338</c:v>
                      </c:pt>
                      <c:pt idx="71">
                        <c:v>2.7647043237026034</c:v>
                      </c:pt>
                      <c:pt idx="72">
                        <c:v>2.8080495777775414</c:v>
                      </c:pt>
                      <c:pt idx="73">
                        <c:v>2.8510561935966394</c:v>
                      </c:pt>
                      <c:pt idx="74">
                        <c:v>2.8937294214449105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631-4465-A70C-759284240312}"/>
                  </c:ext>
                </c:extLst>
              </c15:ser>
            </c15:filteredLineSeries>
          </c:ext>
        </c:extLst>
      </c:lineChart>
      <c:catAx>
        <c:axId val="477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8304"/>
        <c:crosses val="autoZero"/>
        <c:auto val="1"/>
        <c:lblAlgn val="ctr"/>
        <c:lblOffset val="100"/>
        <c:noMultiLvlLbl val="0"/>
      </c:catAx>
      <c:valAx>
        <c:axId val="477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Option</a:t>
            </a:r>
            <a:r>
              <a:rPr lang="en-US" baseline="0"/>
              <a:t> - Vega vs Stock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'Vega Variation -  Stock Price'!$D$10</c:f>
              <c:strCache>
                <c:ptCount val="1"/>
                <c:pt idx="0">
                  <c:v>Vega = So*sqrt(T)*N'(d1)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'Vega Variation -  Stock Price'!$A$10:$A$85</c:f>
              <c:strCache>
                <c:ptCount val="76"/>
                <c:pt idx="0">
                  <c:v>Spot Price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  <c:pt idx="4">
                  <c:v>1280</c:v>
                </c:pt>
                <c:pt idx="5">
                  <c:v>1300</c:v>
                </c:pt>
                <c:pt idx="6">
                  <c:v>1320</c:v>
                </c:pt>
                <c:pt idx="7">
                  <c:v>1340</c:v>
                </c:pt>
                <c:pt idx="8">
                  <c:v>1360</c:v>
                </c:pt>
                <c:pt idx="9">
                  <c:v>1380</c:v>
                </c:pt>
                <c:pt idx="10">
                  <c:v>1400</c:v>
                </c:pt>
                <c:pt idx="11">
                  <c:v>1420</c:v>
                </c:pt>
                <c:pt idx="12">
                  <c:v>1440</c:v>
                </c:pt>
                <c:pt idx="13">
                  <c:v>1460</c:v>
                </c:pt>
                <c:pt idx="14">
                  <c:v>1480</c:v>
                </c:pt>
                <c:pt idx="15">
                  <c:v>1500</c:v>
                </c:pt>
                <c:pt idx="16">
                  <c:v>1520</c:v>
                </c:pt>
                <c:pt idx="17">
                  <c:v>1540</c:v>
                </c:pt>
                <c:pt idx="18">
                  <c:v>1560</c:v>
                </c:pt>
                <c:pt idx="19">
                  <c:v>1580</c:v>
                </c:pt>
                <c:pt idx="20">
                  <c:v>1600</c:v>
                </c:pt>
                <c:pt idx="21">
                  <c:v>1620</c:v>
                </c:pt>
                <c:pt idx="22">
                  <c:v>1640</c:v>
                </c:pt>
                <c:pt idx="23">
                  <c:v>1660</c:v>
                </c:pt>
                <c:pt idx="24">
                  <c:v>1680</c:v>
                </c:pt>
                <c:pt idx="25">
                  <c:v>1700</c:v>
                </c:pt>
                <c:pt idx="26">
                  <c:v>1720</c:v>
                </c:pt>
                <c:pt idx="27">
                  <c:v>1740</c:v>
                </c:pt>
                <c:pt idx="28">
                  <c:v>1760</c:v>
                </c:pt>
                <c:pt idx="29">
                  <c:v>1780</c:v>
                </c:pt>
                <c:pt idx="30">
                  <c:v>1800</c:v>
                </c:pt>
                <c:pt idx="31">
                  <c:v>1820</c:v>
                </c:pt>
                <c:pt idx="32">
                  <c:v>1840</c:v>
                </c:pt>
                <c:pt idx="33">
                  <c:v>1860</c:v>
                </c:pt>
                <c:pt idx="34">
                  <c:v>1880</c:v>
                </c:pt>
                <c:pt idx="35">
                  <c:v>1900</c:v>
                </c:pt>
                <c:pt idx="36">
                  <c:v>1920</c:v>
                </c:pt>
                <c:pt idx="37">
                  <c:v>1940</c:v>
                </c:pt>
                <c:pt idx="38">
                  <c:v>1960</c:v>
                </c:pt>
                <c:pt idx="39">
                  <c:v>1980</c:v>
                </c:pt>
                <c:pt idx="40">
                  <c:v>2000</c:v>
                </c:pt>
                <c:pt idx="41">
                  <c:v>2020</c:v>
                </c:pt>
                <c:pt idx="42">
                  <c:v>2040</c:v>
                </c:pt>
                <c:pt idx="43">
                  <c:v>2060</c:v>
                </c:pt>
                <c:pt idx="44">
                  <c:v>2080</c:v>
                </c:pt>
                <c:pt idx="45">
                  <c:v>2100</c:v>
                </c:pt>
                <c:pt idx="46">
                  <c:v>2120</c:v>
                </c:pt>
                <c:pt idx="47">
                  <c:v>2140</c:v>
                </c:pt>
                <c:pt idx="48">
                  <c:v>2160</c:v>
                </c:pt>
                <c:pt idx="49">
                  <c:v>2180</c:v>
                </c:pt>
                <c:pt idx="50">
                  <c:v>2200</c:v>
                </c:pt>
                <c:pt idx="51">
                  <c:v>2220</c:v>
                </c:pt>
                <c:pt idx="52">
                  <c:v>2240</c:v>
                </c:pt>
                <c:pt idx="53">
                  <c:v>2260</c:v>
                </c:pt>
                <c:pt idx="54">
                  <c:v>2280</c:v>
                </c:pt>
                <c:pt idx="55">
                  <c:v>2300</c:v>
                </c:pt>
                <c:pt idx="56">
                  <c:v>2320</c:v>
                </c:pt>
                <c:pt idx="57">
                  <c:v>2340</c:v>
                </c:pt>
                <c:pt idx="58">
                  <c:v>2360</c:v>
                </c:pt>
                <c:pt idx="59">
                  <c:v>2380</c:v>
                </c:pt>
                <c:pt idx="60">
                  <c:v>2400</c:v>
                </c:pt>
                <c:pt idx="61">
                  <c:v>2420</c:v>
                </c:pt>
                <c:pt idx="62">
                  <c:v>2440</c:v>
                </c:pt>
                <c:pt idx="63">
                  <c:v>2460</c:v>
                </c:pt>
                <c:pt idx="64">
                  <c:v>2480</c:v>
                </c:pt>
                <c:pt idx="65">
                  <c:v>2500</c:v>
                </c:pt>
                <c:pt idx="66">
                  <c:v>2520</c:v>
                </c:pt>
                <c:pt idx="67">
                  <c:v>2540</c:v>
                </c:pt>
                <c:pt idx="68">
                  <c:v>2560</c:v>
                </c:pt>
                <c:pt idx="69">
                  <c:v>2580</c:v>
                </c:pt>
                <c:pt idx="70">
                  <c:v>2600</c:v>
                </c:pt>
                <c:pt idx="71">
                  <c:v>2620</c:v>
                </c:pt>
                <c:pt idx="72">
                  <c:v>2640</c:v>
                </c:pt>
                <c:pt idx="73">
                  <c:v>2660</c:v>
                </c:pt>
                <c:pt idx="74">
                  <c:v>2680</c:v>
                </c:pt>
                <c:pt idx="75">
                  <c:v>2700</c:v>
                </c:pt>
              </c:strCache>
            </c:strRef>
          </c:cat>
          <c:val>
            <c:numRef>
              <c:f>'Vega Variation -  Stock Price'!$D$11:$D$85</c:f>
              <c:numCache>
                <c:formatCode>General</c:formatCode>
                <c:ptCount val="75"/>
                <c:pt idx="0">
                  <c:v>4.4006827165329696</c:v>
                </c:pt>
                <c:pt idx="1">
                  <c:v>5.7752046126302679</c:v>
                </c:pt>
                <c:pt idx="2">
                  <c:v>7.4873691568693319</c:v>
                </c:pt>
                <c:pt idx="3">
                  <c:v>9.5945635155269731</c:v>
                </c:pt>
                <c:pt idx="4">
                  <c:v>12.158024429466909</c:v>
                </c:pt>
                <c:pt idx="5">
                  <c:v>15.241905835488559</c:v>
                </c:pt>
                <c:pt idx="6">
                  <c:v>18.912126095083195</c:v>
                </c:pt>
                <c:pt idx="7">
                  <c:v>23.235015085014819</c:v>
                </c:pt>
                <c:pt idx="8">
                  <c:v>28.275791690490728</c:v>
                </c:pt>
                <c:pt idx="9">
                  <c:v>34.096911521266989</c:v>
                </c:pt>
                <c:pt idx="10">
                  <c:v>40.756332412645442</c:v>
                </c:pt>
                <c:pt idx="11">
                  <c:v>48.305751040832938</c:v>
                </c:pt>
                <c:pt idx="12">
                  <c:v>56.788867460382264</c:v>
                </c:pt>
                <c:pt idx="13">
                  <c:v>66.239735382179063</c:v>
                </c:pt>
                <c:pt idx="14">
                  <c:v>76.681254517883843</c:v>
                </c:pt>
                <c:pt idx="15">
                  <c:v>88.123857423067065</c:v>
                </c:pt>
                <c:pt idx="16">
                  <c:v>100.56443720342838</c:v>
                </c:pt>
                <c:pt idx="17">
                  <c:v>113.9855545377868</c:v>
                </c:pt>
                <c:pt idx="18">
                  <c:v>128.35495312838893</c:v>
                </c:pt>
                <c:pt idx="19">
                  <c:v>143.62540237489051</c:v>
                </c:pt>
                <c:pt idx="20">
                  <c:v>159.73487526676792</c:v>
                </c:pt>
                <c:pt idx="21">
                  <c:v>176.60705867834872</c:v>
                </c:pt>
                <c:pt idx="22">
                  <c:v>194.15218287980113</c:v>
                </c:pt>
                <c:pt idx="23">
                  <c:v>212.26814754479955</c:v>
                </c:pt>
                <c:pt idx="24">
                  <c:v>230.84191317386379</c:v>
                </c:pt>
                <c:pt idx="25">
                  <c:v>249.75111991806193</c:v>
                </c:pt>
                <c:pt idx="26">
                  <c:v>268.86589045591728</c:v>
                </c:pt>
                <c:pt idx="27">
                  <c:v>288.0507699402047</c:v>
                </c:pt>
                <c:pt idx="28">
                  <c:v>307.16675410608349</c:v>
                </c:pt>
                <c:pt idx="29">
                  <c:v>326.07335636213242</c:v>
                </c:pt>
                <c:pt idx="30">
                  <c:v>344.63066595497384</c:v>
                </c:pt>
                <c:pt idx="31">
                  <c:v>362.70135194063778</c:v>
                </c:pt>
                <c:pt idx="32">
                  <c:v>380.1525715092842</c:v>
                </c:pt>
                <c:pt idx="33">
                  <c:v>396.85774596785473</c:v>
                </c:pt>
                <c:pt idx="34">
                  <c:v>412.69817314920681</c:v>
                </c:pt>
                <c:pt idx="35">
                  <c:v>427.56445094683147</c:v>
                </c:pt>
                <c:pt idx="36">
                  <c:v>441.357692840624</c:v>
                </c:pt>
                <c:pt idx="37">
                  <c:v>453.99052246726569</c:v>
                </c:pt>
                <c:pt idx="38">
                  <c:v>465.38784030728948</c:v>
                </c:pt>
                <c:pt idx="39">
                  <c:v>475.48736124574964</c:v>
                </c:pt>
                <c:pt idx="40">
                  <c:v>484.23992698030685</c:v>
                </c:pt>
                <c:pt idx="41">
                  <c:v>491.60960189608181</c:v>
                </c:pt>
                <c:pt idx="42">
                  <c:v>497.57356502799229</c:v>
                </c:pt>
                <c:pt idx="43">
                  <c:v>502.12181404473978</c:v>
                </c:pt>
                <c:pt idx="44">
                  <c:v>505.256699797164</c:v>
                </c:pt>
                <c:pt idx="45">
                  <c:v>506.99231188405037</c:v>
                </c:pt>
                <c:pt idx="46">
                  <c:v>507.35373692761505</c:v>
                </c:pt>
                <c:pt idx="47">
                  <c:v>506.37621186231951</c:v>
                </c:pt>
                <c:pt idx="48">
                  <c:v>504.10419458074779</c:v>
                </c:pt>
                <c:pt idx="49">
                  <c:v>500.59037381457551</c:v>
                </c:pt>
                <c:pt idx="50">
                  <c:v>495.89463922861006</c:v>
                </c:pt>
                <c:pt idx="51">
                  <c:v>490.08303144566912</c:v>
                </c:pt>
                <c:pt idx="52">
                  <c:v>483.22669017400983</c:v>
                </c:pt>
                <c:pt idx="53">
                  <c:v>475.40081684925548</c:v>
                </c:pt>
                <c:pt idx="54">
                  <c:v>466.68366629744872</c:v>
                </c:pt>
                <c:pt idx="55">
                  <c:v>457.15557993771438</c:v>
                </c:pt>
                <c:pt idx="56">
                  <c:v>446.89807102836409</c:v>
                </c:pt>
                <c:pt idx="57">
                  <c:v>435.99297046833971</c:v>
                </c:pt>
                <c:pt idx="58">
                  <c:v>424.52163973848968</c:v>
                </c:pt>
                <c:pt idx="59">
                  <c:v>412.56425573869603</c:v>
                </c:pt>
                <c:pt idx="60">
                  <c:v>400.19917057440432</c:v>
                </c:pt>
                <c:pt idx="61">
                  <c:v>387.50234778988374</c:v>
                </c:pt>
                <c:pt idx="62">
                  <c:v>374.54687514940048</c:v>
                </c:pt>
                <c:pt idx="63">
                  <c:v>361.40255283949398</c:v>
                </c:pt>
                <c:pt idx="64">
                  <c:v>348.13555490872835</c:v>
                </c:pt>
                <c:pt idx="65">
                  <c:v>334.80816087423898</c:v>
                </c:pt>
                <c:pt idx="66">
                  <c:v>321.47855370213489</c:v>
                </c:pt>
                <c:pt idx="67">
                  <c:v>308.20067980332772</c:v>
                </c:pt>
                <c:pt idx="68">
                  <c:v>295.02416626738312</c:v>
                </c:pt>
                <c:pt idx="69">
                  <c:v>281.99429027255519</c:v>
                </c:pt>
                <c:pt idx="70">
                  <c:v>269.15199544718314</c:v>
                </c:pt>
                <c:pt idx="71">
                  <c:v>256.53394990236177</c:v>
                </c:pt>
                <c:pt idx="72">
                  <c:v>244.17264069427733</c:v>
                </c:pt>
                <c:pt idx="73">
                  <c:v>232.09649959304366</c:v>
                </c:pt>
                <c:pt idx="74">
                  <c:v>220.33005521986269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6-427B-955A-B3F72B7BD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49584"/>
        <c:axId val="47704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'Vega Variation -  Stock Price'!$A$10</c15:sqref>
                        </c15:formulaRef>
                      </c:ext>
                    </c:extLst>
                    <c:strCache>
                      <c:ptCount val="1"/>
                      <c:pt idx="0">
                        <c:v>Spot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'Vega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1220</c:v>
                      </c:pt>
                      <c:pt idx="2">
                        <c:v>1240</c:v>
                      </c:pt>
                      <c:pt idx="3">
                        <c:v>1260</c:v>
                      </c:pt>
                      <c:pt idx="4">
                        <c:v>1280</c:v>
                      </c:pt>
                      <c:pt idx="5">
                        <c:v>1300</c:v>
                      </c:pt>
                      <c:pt idx="6">
                        <c:v>1320</c:v>
                      </c:pt>
                      <c:pt idx="7">
                        <c:v>1340</c:v>
                      </c:pt>
                      <c:pt idx="8">
                        <c:v>1360</c:v>
                      </c:pt>
                      <c:pt idx="9">
                        <c:v>1380</c:v>
                      </c:pt>
                      <c:pt idx="10">
                        <c:v>1400</c:v>
                      </c:pt>
                      <c:pt idx="11">
                        <c:v>1420</c:v>
                      </c:pt>
                      <c:pt idx="12">
                        <c:v>1440</c:v>
                      </c:pt>
                      <c:pt idx="13">
                        <c:v>1460</c:v>
                      </c:pt>
                      <c:pt idx="14">
                        <c:v>1480</c:v>
                      </c:pt>
                      <c:pt idx="15">
                        <c:v>1500</c:v>
                      </c:pt>
                      <c:pt idx="16">
                        <c:v>1520</c:v>
                      </c:pt>
                      <c:pt idx="17">
                        <c:v>1540</c:v>
                      </c:pt>
                      <c:pt idx="18">
                        <c:v>1560</c:v>
                      </c:pt>
                      <c:pt idx="19">
                        <c:v>1580</c:v>
                      </c:pt>
                      <c:pt idx="20">
                        <c:v>1600</c:v>
                      </c:pt>
                      <c:pt idx="21">
                        <c:v>1620</c:v>
                      </c:pt>
                      <c:pt idx="22">
                        <c:v>1640</c:v>
                      </c:pt>
                      <c:pt idx="23">
                        <c:v>1660</c:v>
                      </c:pt>
                      <c:pt idx="24">
                        <c:v>1680</c:v>
                      </c:pt>
                      <c:pt idx="25">
                        <c:v>1700</c:v>
                      </c:pt>
                      <c:pt idx="26">
                        <c:v>1720</c:v>
                      </c:pt>
                      <c:pt idx="27">
                        <c:v>1740</c:v>
                      </c:pt>
                      <c:pt idx="28">
                        <c:v>1760</c:v>
                      </c:pt>
                      <c:pt idx="29">
                        <c:v>1780</c:v>
                      </c:pt>
                      <c:pt idx="30">
                        <c:v>1800</c:v>
                      </c:pt>
                      <c:pt idx="31">
                        <c:v>1820</c:v>
                      </c:pt>
                      <c:pt idx="32">
                        <c:v>1840</c:v>
                      </c:pt>
                      <c:pt idx="33">
                        <c:v>1860</c:v>
                      </c:pt>
                      <c:pt idx="34">
                        <c:v>1880</c:v>
                      </c:pt>
                      <c:pt idx="35">
                        <c:v>1900</c:v>
                      </c:pt>
                      <c:pt idx="36">
                        <c:v>1920</c:v>
                      </c:pt>
                      <c:pt idx="37">
                        <c:v>1940</c:v>
                      </c:pt>
                      <c:pt idx="38">
                        <c:v>1960</c:v>
                      </c:pt>
                      <c:pt idx="39">
                        <c:v>1980</c:v>
                      </c:pt>
                      <c:pt idx="40">
                        <c:v>2000</c:v>
                      </c:pt>
                      <c:pt idx="41">
                        <c:v>2020</c:v>
                      </c:pt>
                      <c:pt idx="42">
                        <c:v>2040</c:v>
                      </c:pt>
                      <c:pt idx="43">
                        <c:v>2060</c:v>
                      </c:pt>
                      <c:pt idx="44">
                        <c:v>2080</c:v>
                      </c:pt>
                      <c:pt idx="45">
                        <c:v>2100</c:v>
                      </c:pt>
                      <c:pt idx="46">
                        <c:v>2120</c:v>
                      </c:pt>
                      <c:pt idx="47">
                        <c:v>2140</c:v>
                      </c:pt>
                      <c:pt idx="48">
                        <c:v>2160</c:v>
                      </c:pt>
                      <c:pt idx="49">
                        <c:v>2180</c:v>
                      </c:pt>
                      <c:pt idx="50">
                        <c:v>2200</c:v>
                      </c:pt>
                      <c:pt idx="51">
                        <c:v>2220</c:v>
                      </c:pt>
                      <c:pt idx="52">
                        <c:v>2240</c:v>
                      </c:pt>
                      <c:pt idx="53">
                        <c:v>2260</c:v>
                      </c:pt>
                      <c:pt idx="54">
                        <c:v>2280</c:v>
                      </c:pt>
                      <c:pt idx="55">
                        <c:v>2300</c:v>
                      </c:pt>
                      <c:pt idx="56">
                        <c:v>2320</c:v>
                      </c:pt>
                      <c:pt idx="57">
                        <c:v>2340</c:v>
                      </c:pt>
                      <c:pt idx="58">
                        <c:v>2360</c:v>
                      </c:pt>
                      <c:pt idx="59">
                        <c:v>2380</c:v>
                      </c:pt>
                      <c:pt idx="60">
                        <c:v>2400</c:v>
                      </c:pt>
                      <c:pt idx="61">
                        <c:v>2420</c:v>
                      </c:pt>
                      <c:pt idx="62">
                        <c:v>2440</c:v>
                      </c:pt>
                      <c:pt idx="63">
                        <c:v>2460</c:v>
                      </c:pt>
                      <c:pt idx="64">
                        <c:v>2480</c:v>
                      </c:pt>
                      <c:pt idx="65">
                        <c:v>2500</c:v>
                      </c:pt>
                      <c:pt idx="66">
                        <c:v>2520</c:v>
                      </c:pt>
                      <c:pt idx="67">
                        <c:v>2540</c:v>
                      </c:pt>
                      <c:pt idx="68">
                        <c:v>2560</c:v>
                      </c:pt>
                      <c:pt idx="69">
                        <c:v>2580</c:v>
                      </c:pt>
                      <c:pt idx="70">
                        <c:v>2600</c:v>
                      </c:pt>
                      <c:pt idx="71">
                        <c:v>2620</c:v>
                      </c:pt>
                      <c:pt idx="72">
                        <c:v>2640</c:v>
                      </c:pt>
                      <c:pt idx="73">
                        <c:v>2660</c:v>
                      </c:pt>
                      <c:pt idx="74">
                        <c:v>2680</c:v>
                      </c:pt>
                      <c:pt idx="75">
                        <c:v>2700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'Vega Variation -  Stock Price'!$A$11:$A$85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1220</c:v>
                      </c:pt>
                      <c:pt idx="1">
                        <c:v>1240</c:v>
                      </c:pt>
                      <c:pt idx="2">
                        <c:v>1260</c:v>
                      </c:pt>
                      <c:pt idx="3">
                        <c:v>1280</c:v>
                      </c:pt>
                      <c:pt idx="4">
                        <c:v>1300</c:v>
                      </c:pt>
                      <c:pt idx="5">
                        <c:v>1320</c:v>
                      </c:pt>
                      <c:pt idx="6">
                        <c:v>1340</c:v>
                      </c:pt>
                      <c:pt idx="7">
                        <c:v>1360</c:v>
                      </c:pt>
                      <c:pt idx="8">
                        <c:v>1380</c:v>
                      </c:pt>
                      <c:pt idx="9">
                        <c:v>1400</c:v>
                      </c:pt>
                      <c:pt idx="10">
                        <c:v>1420</c:v>
                      </c:pt>
                      <c:pt idx="11">
                        <c:v>1440</c:v>
                      </c:pt>
                      <c:pt idx="12">
                        <c:v>1460</c:v>
                      </c:pt>
                      <c:pt idx="13">
                        <c:v>1480</c:v>
                      </c:pt>
                      <c:pt idx="14">
                        <c:v>1500</c:v>
                      </c:pt>
                      <c:pt idx="15">
                        <c:v>1520</c:v>
                      </c:pt>
                      <c:pt idx="16">
                        <c:v>1540</c:v>
                      </c:pt>
                      <c:pt idx="17">
                        <c:v>1560</c:v>
                      </c:pt>
                      <c:pt idx="18">
                        <c:v>1580</c:v>
                      </c:pt>
                      <c:pt idx="19">
                        <c:v>1600</c:v>
                      </c:pt>
                      <c:pt idx="20">
                        <c:v>1620</c:v>
                      </c:pt>
                      <c:pt idx="21">
                        <c:v>1640</c:v>
                      </c:pt>
                      <c:pt idx="22">
                        <c:v>1660</c:v>
                      </c:pt>
                      <c:pt idx="23">
                        <c:v>1680</c:v>
                      </c:pt>
                      <c:pt idx="24">
                        <c:v>1700</c:v>
                      </c:pt>
                      <c:pt idx="25">
                        <c:v>1720</c:v>
                      </c:pt>
                      <c:pt idx="26">
                        <c:v>1740</c:v>
                      </c:pt>
                      <c:pt idx="27">
                        <c:v>1760</c:v>
                      </c:pt>
                      <c:pt idx="28">
                        <c:v>1780</c:v>
                      </c:pt>
                      <c:pt idx="29">
                        <c:v>1800</c:v>
                      </c:pt>
                      <c:pt idx="30">
                        <c:v>1820</c:v>
                      </c:pt>
                      <c:pt idx="31">
                        <c:v>1840</c:v>
                      </c:pt>
                      <c:pt idx="32">
                        <c:v>1860</c:v>
                      </c:pt>
                      <c:pt idx="33">
                        <c:v>1880</c:v>
                      </c:pt>
                      <c:pt idx="34">
                        <c:v>1900</c:v>
                      </c:pt>
                      <c:pt idx="35">
                        <c:v>1920</c:v>
                      </c:pt>
                      <c:pt idx="36">
                        <c:v>1940</c:v>
                      </c:pt>
                      <c:pt idx="37">
                        <c:v>1960</c:v>
                      </c:pt>
                      <c:pt idx="38">
                        <c:v>1980</c:v>
                      </c:pt>
                      <c:pt idx="39">
                        <c:v>2000</c:v>
                      </c:pt>
                      <c:pt idx="40">
                        <c:v>2020</c:v>
                      </c:pt>
                      <c:pt idx="41">
                        <c:v>2040</c:v>
                      </c:pt>
                      <c:pt idx="42">
                        <c:v>2060</c:v>
                      </c:pt>
                      <c:pt idx="43">
                        <c:v>2080</c:v>
                      </c:pt>
                      <c:pt idx="44">
                        <c:v>2100</c:v>
                      </c:pt>
                      <c:pt idx="45">
                        <c:v>2120</c:v>
                      </c:pt>
                      <c:pt idx="46">
                        <c:v>2140</c:v>
                      </c:pt>
                      <c:pt idx="47">
                        <c:v>2160</c:v>
                      </c:pt>
                      <c:pt idx="48">
                        <c:v>2180</c:v>
                      </c:pt>
                      <c:pt idx="49">
                        <c:v>2200</c:v>
                      </c:pt>
                      <c:pt idx="50">
                        <c:v>2220</c:v>
                      </c:pt>
                      <c:pt idx="51">
                        <c:v>2240</c:v>
                      </c:pt>
                      <c:pt idx="52">
                        <c:v>2260</c:v>
                      </c:pt>
                      <c:pt idx="53">
                        <c:v>2280</c:v>
                      </c:pt>
                      <c:pt idx="54">
                        <c:v>2300</c:v>
                      </c:pt>
                      <c:pt idx="55">
                        <c:v>2320</c:v>
                      </c:pt>
                      <c:pt idx="56">
                        <c:v>2340</c:v>
                      </c:pt>
                      <c:pt idx="57">
                        <c:v>2360</c:v>
                      </c:pt>
                      <c:pt idx="58">
                        <c:v>2380</c:v>
                      </c:pt>
                      <c:pt idx="59">
                        <c:v>2400</c:v>
                      </c:pt>
                      <c:pt idx="60">
                        <c:v>2420</c:v>
                      </c:pt>
                      <c:pt idx="61">
                        <c:v>2440</c:v>
                      </c:pt>
                      <c:pt idx="62">
                        <c:v>2460</c:v>
                      </c:pt>
                      <c:pt idx="63">
                        <c:v>2480</c:v>
                      </c:pt>
                      <c:pt idx="64">
                        <c:v>2500</c:v>
                      </c:pt>
                      <c:pt idx="65">
                        <c:v>2520</c:v>
                      </c:pt>
                      <c:pt idx="66">
                        <c:v>2540</c:v>
                      </c:pt>
                      <c:pt idx="67">
                        <c:v>2560</c:v>
                      </c:pt>
                      <c:pt idx="68">
                        <c:v>2580</c:v>
                      </c:pt>
                      <c:pt idx="69">
                        <c:v>2600</c:v>
                      </c:pt>
                      <c:pt idx="70">
                        <c:v>2620</c:v>
                      </c:pt>
                      <c:pt idx="71">
                        <c:v>2640</c:v>
                      </c:pt>
                      <c:pt idx="72">
                        <c:v>2660</c:v>
                      </c:pt>
                      <c:pt idx="73">
                        <c:v>2680</c:v>
                      </c:pt>
                      <c:pt idx="74">
                        <c:v>2700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BE6-427B-955A-B3F72B7BDB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'Vega Variation -  Stock Price'!$B$10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'Vega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1220</c:v>
                      </c:pt>
                      <c:pt idx="2">
                        <c:v>1240</c:v>
                      </c:pt>
                      <c:pt idx="3">
                        <c:v>1260</c:v>
                      </c:pt>
                      <c:pt idx="4">
                        <c:v>1280</c:v>
                      </c:pt>
                      <c:pt idx="5">
                        <c:v>1300</c:v>
                      </c:pt>
                      <c:pt idx="6">
                        <c:v>1320</c:v>
                      </c:pt>
                      <c:pt idx="7">
                        <c:v>1340</c:v>
                      </c:pt>
                      <c:pt idx="8">
                        <c:v>1360</c:v>
                      </c:pt>
                      <c:pt idx="9">
                        <c:v>1380</c:v>
                      </c:pt>
                      <c:pt idx="10">
                        <c:v>1400</c:v>
                      </c:pt>
                      <c:pt idx="11">
                        <c:v>1420</c:v>
                      </c:pt>
                      <c:pt idx="12">
                        <c:v>1440</c:v>
                      </c:pt>
                      <c:pt idx="13">
                        <c:v>1460</c:v>
                      </c:pt>
                      <c:pt idx="14">
                        <c:v>1480</c:v>
                      </c:pt>
                      <c:pt idx="15">
                        <c:v>1500</c:v>
                      </c:pt>
                      <c:pt idx="16">
                        <c:v>1520</c:v>
                      </c:pt>
                      <c:pt idx="17">
                        <c:v>1540</c:v>
                      </c:pt>
                      <c:pt idx="18">
                        <c:v>1560</c:v>
                      </c:pt>
                      <c:pt idx="19">
                        <c:v>1580</c:v>
                      </c:pt>
                      <c:pt idx="20">
                        <c:v>1600</c:v>
                      </c:pt>
                      <c:pt idx="21">
                        <c:v>1620</c:v>
                      </c:pt>
                      <c:pt idx="22">
                        <c:v>1640</c:v>
                      </c:pt>
                      <c:pt idx="23">
                        <c:v>1660</c:v>
                      </c:pt>
                      <c:pt idx="24">
                        <c:v>1680</c:v>
                      </c:pt>
                      <c:pt idx="25">
                        <c:v>1700</c:v>
                      </c:pt>
                      <c:pt idx="26">
                        <c:v>1720</c:v>
                      </c:pt>
                      <c:pt idx="27">
                        <c:v>1740</c:v>
                      </c:pt>
                      <c:pt idx="28">
                        <c:v>1760</c:v>
                      </c:pt>
                      <c:pt idx="29">
                        <c:v>1780</c:v>
                      </c:pt>
                      <c:pt idx="30">
                        <c:v>1800</c:v>
                      </c:pt>
                      <c:pt idx="31">
                        <c:v>1820</c:v>
                      </c:pt>
                      <c:pt idx="32">
                        <c:v>1840</c:v>
                      </c:pt>
                      <c:pt idx="33">
                        <c:v>1860</c:v>
                      </c:pt>
                      <c:pt idx="34">
                        <c:v>1880</c:v>
                      </c:pt>
                      <c:pt idx="35">
                        <c:v>1900</c:v>
                      </c:pt>
                      <c:pt idx="36">
                        <c:v>1920</c:v>
                      </c:pt>
                      <c:pt idx="37">
                        <c:v>1940</c:v>
                      </c:pt>
                      <c:pt idx="38">
                        <c:v>1960</c:v>
                      </c:pt>
                      <c:pt idx="39">
                        <c:v>1980</c:v>
                      </c:pt>
                      <c:pt idx="40">
                        <c:v>2000</c:v>
                      </c:pt>
                      <c:pt idx="41">
                        <c:v>2020</c:v>
                      </c:pt>
                      <c:pt idx="42">
                        <c:v>2040</c:v>
                      </c:pt>
                      <c:pt idx="43">
                        <c:v>2060</c:v>
                      </c:pt>
                      <c:pt idx="44">
                        <c:v>2080</c:v>
                      </c:pt>
                      <c:pt idx="45">
                        <c:v>2100</c:v>
                      </c:pt>
                      <c:pt idx="46">
                        <c:v>2120</c:v>
                      </c:pt>
                      <c:pt idx="47">
                        <c:v>2140</c:v>
                      </c:pt>
                      <c:pt idx="48">
                        <c:v>2160</c:v>
                      </c:pt>
                      <c:pt idx="49">
                        <c:v>2180</c:v>
                      </c:pt>
                      <c:pt idx="50">
                        <c:v>2200</c:v>
                      </c:pt>
                      <c:pt idx="51">
                        <c:v>2220</c:v>
                      </c:pt>
                      <c:pt idx="52">
                        <c:v>2240</c:v>
                      </c:pt>
                      <c:pt idx="53">
                        <c:v>2260</c:v>
                      </c:pt>
                      <c:pt idx="54">
                        <c:v>2280</c:v>
                      </c:pt>
                      <c:pt idx="55">
                        <c:v>2300</c:v>
                      </c:pt>
                      <c:pt idx="56">
                        <c:v>2320</c:v>
                      </c:pt>
                      <c:pt idx="57">
                        <c:v>2340</c:v>
                      </c:pt>
                      <c:pt idx="58">
                        <c:v>2360</c:v>
                      </c:pt>
                      <c:pt idx="59">
                        <c:v>2380</c:v>
                      </c:pt>
                      <c:pt idx="60">
                        <c:v>2400</c:v>
                      </c:pt>
                      <c:pt idx="61">
                        <c:v>2420</c:v>
                      </c:pt>
                      <c:pt idx="62">
                        <c:v>2440</c:v>
                      </c:pt>
                      <c:pt idx="63">
                        <c:v>2460</c:v>
                      </c:pt>
                      <c:pt idx="64">
                        <c:v>2480</c:v>
                      </c:pt>
                      <c:pt idx="65">
                        <c:v>2500</c:v>
                      </c:pt>
                      <c:pt idx="66">
                        <c:v>2520</c:v>
                      </c:pt>
                      <c:pt idx="67">
                        <c:v>2540</c:v>
                      </c:pt>
                      <c:pt idx="68">
                        <c:v>2560</c:v>
                      </c:pt>
                      <c:pt idx="69">
                        <c:v>2580</c:v>
                      </c:pt>
                      <c:pt idx="70">
                        <c:v>2600</c:v>
                      </c:pt>
                      <c:pt idx="71">
                        <c:v>2620</c:v>
                      </c:pt>
                      <c:pt idx="72">
                        <c:v>2640</c:v>
                      </c:pt>
                      <c:pt idx="73">
                        <c:v>2660</c:v>
                      </c:pt>
                      <c:pt idx="74">
                        <c:v>2680</c:v>
                      </c:pt>
                      <c:pt idx="75">
                        <c:v>2700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'Vega Variation -  Stock Price'!$B$11:$B$85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-2.8997437329373192</c:v>
                      </c:pt>
                      <c:pt idx="1">
                        <c:v>-2.8102325115277655</c:v>
                      </c:pt>
                      <c:pt idx="2">
                        <c:v>-2.7221535312673408</c:v>
                      </c:pt>
                      <c:pt idx="3">
                        <c:v>-2.6354616793563586</c:v>
                      </c:pt>
                      <c:pt idx="4">
                        <c:v>-2.5501139414370706</c:v>
                      </c:pt>
                      <c:pt idx="5">
                        <c:v>-2.4660692734316974</c:v>
                      </c:pt>
                      <c:pt idx="6">
                        <c:v>-2.3832884830178318</c:v>
                      </c:pt>
                      <c:pt idx="7">
                        <c:v>-2.3017341198844394</c:v>
                      </c:pt>
                      <c:pt idx="8">
                        <c:v>-2.2213703739992563</c:v>
                      </c:pt>
                      <c:pt idx="9">
                        <c:v>-2.1421629811958645</c:v>
                      </c:pt>
                      <c:pt idx="10">
                        <c:v>-2.0640791354574266</c:v>
                      </c:pt>
                      <c:pt idx="11">
                        <c:v>-1.9870874073350377</c:v>
                      </c:pt>
                      <c:pt idx="12">
                        <c:v>-1.9111576679929514</c:v>
                      </c:pt>
                      <c:pt idx="13">
                        <c:v>-1.8362610184213048</c:v>
                      </c:pt>
                      <c:pt idx="14">
                        <c:v>-1.7623697234000983</c:v>
                      </c:pt>
                      <c:pt idx="15">
                        <c:v>-1.6894571498368232</c:v>
                      </c:pt>
                      <c:pt idx="16">
                        <c:v>-1.6174977091346647</c:v>
                      </c:pt>
                      <c:pt idx="17">
                        <c:v>-1.5464668032792106</c:v>
                      </c:pt>
                      <c:pt idx="18">
                        <c:v>-1.476340774359407</c:v>
                      </c:pt>
                      <c:pt idx="19">
                        <c:v>-1.4070968572635607</c:v>
                      </c:pt>
                      <c:pt idx="20">
                        <c:v>-1.3387131353137156</c:v>
                      </c:pt>
                      <c:pt idx="21">
                        <c:v>-1.2711684986220504</c:v>
                      </c:pt>
                      <c:pt idx="22">
                        <c:v>-1.204442604971329</c:v>
                      </c:pt>
                      <c:pt idx="23">
                        <c:v>-1.1385158430380051</c:v>
                      </c:pt>
                      <c:pt idx="24">
                        <c:v>-1.0733692977916414</c:v>
                      </c:pt>
                      <c:pt idx="25">
                        <c:v>-1.0089847179178884</c:v>
                      </c:pt>
                      <c:pt idx="26">
                        <c:v>-0.94534448512465918</c:v>
                      </c:pt>
                      <c:pt idx="27">
                        <c:v>-0.88243158520236087</c:v>
                      </c:pt>
                      <c:pt idx="28">
                        <c:v>-0.82022958071924157</c:v>
                      </c:pt>
                      <c:pt idx="29">
                        <c:v>-0.75872258524223934</c:v>
                      </c:pt>
                      <c:pt idx="30">
                        <c:v>-0.69789523898217842</c:v>
                      </c:pt>
                      <c:pt idx="31">
                        <c:v>-0.63773268576991948</c:v>
                      </c:pt>
                      <c:pt idx="32">
                        <c:v>-0.57822055127710781</c:v>
                      </c:pt>
                      <c:pt idx="33">
                        <c:v>-0.51934492240165853</c:v>
                      </c:pt>
                      <c:pt idx="34">
                        <c:v>-0.46109232774402464</c:v>
                      </c:pt>
                      <c:pt idx="35">
                        <c:v>-0.40344971910570088</c:v>
                      </c:pt>
                      <c:pt idx="36">
                        <c:v>-0.34640445394641134</c:v>
                      </c:pt>
                      <c:pt idx="37">
                        <c:v>-0.28994427874097289</c:v>
                      </c:pt>
                      <c:pt idx="38">
                        <c:v>-0.2340573131810392</c:v>
                      </c:pt>
                      <c:pt idx="39">
                        <c:v>-0.17873203517076264</c:v>
                      </c:pt>
                      <c:pt idx="40">
                        <c:v>-0.12395726656897785</c:v>
                      </c:pt>
                      <c:pt idx="41">
                        <c:v>-6.9722159633781977E-2</c:v>
                      </c:pt>
                      <c:pt idx="42">
                        <c:v>-1.6016184128380941E-2</c:v>
                      </c:pt>
                      <c:pt idx="43">
                        <c:v>3.7170884950125216E-2</c:v>
                      </c:pt>
                      <c:pt idx="44">
                        <c:v>8.9848979054793207E-2</c:v>
                      </c:pt>
                      <c:pt idx="45">
                        <c:v>0.14202774721910957</c:v>
                      </c:pt>
                      <c:pt idx="46">
                        <c:v>0.19371656666469819</c:v>
                      </c:pt>
                      <c:pt idx="47">
                        <c:v>0.24492455291562099</c:v>
                      </c:pt>
                      <c:pt idx="48">
                        <c:v>0.29566056944656111</c:v>
                      </c:pt>
                      <c:pt idx="49">
                        <c:v>0.34593323689043687</c:v>
                      </c:pt>
                      <c:pt idx="50">
                        <c:v>0.39575094182935255</c:v>
                      </c:pt>
                      <c:pt idx="51">
                        <c:v>0.44512184519133102</c:v>
                      </c:pt>
                      <c:pt idx="52">
                        <c:v>0.49405389027383828</c:v>
                      </c:pt>
                      <c:pt idx="53">
                        <c:v>0.54255481041383513</c:v>
                      </c:pt>
                      <c:pt idx="54">
                        <c:v>0.59063213632287892</c:v>
                      </c:pt>
                      <c:pt idx="55">
                        <c:v>0.63829320310467652</c:v>
                      </c:pt>
                      <c:pt idx="56">
                        <c:v>0.68554515697144669</c:v>
                      </c:pt>
                      <c:pt idx="57">
                        <c:v>0.73239496167446039</c:v>
                      </c:pt>
                      <c:pt idx="58">
                        <c:v>0.77884940466325014</c:v>
                      </c:pt>
                      <c:pt idx="59">
                        <c:v>0.82491510298709725</c:v>
                      </c:pt>
                      <c:pt idx="60">
                        <c:v>0.87059850895163715</c:v>
                      </c:pt>
                      <c:pt idx="61">
                        <c:v>0.91590591554267398</c:v>
                      </c:pt>
                      <c:pt idx="62">
                        <c:v>0.96084346162860657</c:v>
                      </c:pt>
                      <c:pt idx="63">
                        <c:v>1.0054171369522282</c:v>
                      </c:pt>
                      <c:pt idx="64">
                        <c:v>1.0496327869220357</c:v>
                      </c:pt>
                      <c:pt idx="65">
                        <c:v>1.0934961172126527</c:v>
                      </c:pt>
                      <c:pt idx="66">
                        <c:v>1.1370126981834088</c:v>
                      </c:pt>
                      <c:pt idx="67">
                        <c:v>1.1801879691236352</c:v>
                      </c:pt>
                      <c:pt idx="68">
                        <c:v>1.2230272423327699</c:v>
                      </c:pt>
                      <c:pt idx="69">
                        <c:v>1.2655357070429232</c:v>
                      </c:pt>
                      <c:pt idx="70">
                        <c:v>1.3077184331911531</c:v>
                      </c:pt>
                      <c:pt idx="71">
                        <c:v>1.3495803750482966</c:v>
                      </c:pt>
                      <c:pt idx="72">
                        <c:v>1.3911263747108671</c:v>
                      </c:pt>
                      <c:pt idx="73">
                        <c:v>1.432361165462162</c:v>
                      </c:pt>
                      <c:pt idx="74">
                        <c:v>1.4732893750084188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E6-427B-955A-B3F72B7BDB1D}"/>
                  </c:ext>
                </c:extLst>
              </c15:ser>
            </c15:filteredLineSeries>
          </c:ext>
        </c:extLst>
      </c:lineChart>
      <c:catAx>
        <c:axId val="477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8304"/>
        <c:crosses val="autoZero"/>
        <c:auto val="1"/>
        <c:lblAlgn val="ctr"/>
        <c:lblOffset val="100"/>
        <c:noMultiLvlLbl val="0"/>
      </c:catAx>
      <c:valAx>
        <c:axId val="477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 Option</a:t>
            </a:r>
            <a:r>
              <a:rPr lang="en-US" baseline="0"/>
              <a:t> - Vega vs Stock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'Vega Variation -  Stock Price'!$G$10</c:f>
              <c:strCache>
                <c:ptCount val="1"/>
                <c:pt idx="0">
                  <c:v>Vega = So*sqrt(T)*N'(d1)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'Vega Variation -  Stock Price'!$A$10:$A$85</c:f>
              <c:strCache>
                <c:ptCount val="76"/>
                <c:pt idx="0">
                  <c:v>Spot Price</c:v>
                </c:pt>
                <c:pt idx="1">
                  <c:v>1220</c:v>
                </c:pt>
                <c:pt idx="2">
                  <c:v>1240</c:v>
                </c:pt>
                <c:pt idx="3">
                  <c:v>1260</c:v>
                </c:pt>
                <c:pt idx="4">
                  <c:v>1280</c:v>
                </c:pt>
                <c:pt idx="5">
                  <c:v>1300</c:v>
                </c:pt>
                <c:pt idx="6">
                  <c:v>1320</c:v>
                </c:pt>
                <c:pt idx="7">
                  <c:v>1340</c:v>
                </c:pt>
                <c:pt idx="8">
                  <c:v>1360</c:v>
                </c:pt>
                <c:pt idx="9">
                  <c:v>1380</c:v>
                </c:pt>
                <c:pt idx="10">
                  <c:v>1400</c:v>
                </c:pt>
                <c:pt idx="11">
                  <c:v>1420</c:v>
                </c:pt>
                <c:pt idx="12">
                  <c:v>1440</c:v>
                </c:pt>
                <c:pt idx="13">
                  <c:v>1460</c:v>
                </c:pt>
                <c:pt idx="14">
                  <c:v>1480</c:v>
                </c:pt>
                <c:pt idx="15">
                  <c:v>1500</c:v>
                </c:pt>
                <c:pt idx="16">
                  <c:v>1520</c:v>
                </c:pt>
                <c:pt idx="17">
                  <c:v>1540</c:v>
                </c:pt>
                <c:pt idx="18">
                  <c:v>1560</c:v>
                </c:pt>
                <c:pt idx="19">
                  <c:v>1580</c:v>
                </c:pt>
                <c:pt idx="20">
                  <c:v>1600</c:v>
                </c:pt>
                <c:pt idx="21">
                  <c:v>1620</c:v>
                </c:pt>
                <c:pt idx="22">
                  <c:v>1640</c:v>
                </c:pt>
                <c:pt idx="23">
                  <c:v>1660</c:v>
                </c:pt>
                <c:pt idx="24">
                  <c:v>1680</c:v>
                </c:pt>
                <c:pt idx="25">
                  <c:v>1700</c:v>
                </c:pt>
                <c:pt idx="26">
                  <c:v>1720</c:v>
                </c:pt>
                <c:pt idx="27">
                  <c:v>1740</c:v>
                </c:pt>
                <c:pt idx="28">
                  <c:v>1760</c:v>
                </c:pt>
                <c:pt idx="29">
                  <c:v>1780</c:v>
                </c:pt>
                <c:pt idx="30">
                  <c:v>1800</c:v>
                </c:pt>
                <c:pt idx="31">
                  <c:v>1820</c:v>
                </c:pt>
                <c:pt idx="32">
                  <c:v>1840</c:v>
                </c:pt>
                <c:pt idx="33">
                  <c:v>1860</c:v>
                </c:pt>
                <c:pt idx="34">
                  <c:v>1880</c:v>
                </c:pt>
                <c:pt idx="35">
                  <c:v>1900</c:v>
                </c:pt>
                <c:pt idx="36">
                  <c:v>1920</c:v>
                </c:pt>
                <c:pt idx="37">
                  <c:v>1940</c:v>
                </c:pt>
                <c:pt idx="38">
                  <c:v>1960</c:v>
                </c:pt>
                <c:pt idx="39">
                  <c:v>1980</c:v>
                </c:pt>
                <c:pt idx="40">
                  <c:v>2000</c:v>
                </c:pt>
                <c:pt idx="41">
                  <c:v>2020</c:v>
                </c:pt>
                <c:pt idx="42">
                  <c:v>2040</c:v>
                </c:pt>
                <c:pt idx="43">
                  <c:v>2060</c:v>
                </c:pt>
                <c:pt idx="44">
                  <c:v>2080</c:v>
                </c:pt>
                <c:pt idx="45">
                  <c:v>2100</c:v>
                </c:pt>
                <c:pt idx="46">
                  <c:v>2120</c:v>
                </c:pt>
                <c:pt idx="47">
                  <c:v>2140</c:v>
                </c:pt>
                <c:pt idx="48">
                  <c:v>2160</c:v>
                </c:pt>
                <c:pt idx="49">
                  <c:v>2180</c:v>
                </c:pt>
                <c:pt idx="50">
                  <c:v>2200</c:v>
                </c:pt>
                <c:pt idx="51">
                  <c:v>2220</c:v>
                </c:pt>
                <c:pt idx="52">
                  <c:v>2240</c:v>
                </c:pt>
                <c:pt idx="53">
                  <c:v>2260</c:v>
                </c:pt>
                <c:pt idx="54">
                  <c:v>2280</c:v>
                </c:pt>
                <c:pt idx="55">
                  <c:v>2300</c:v>
                </c:pt>
                <c:pt idx="56">
                  <c:v>2320</c:v>
                </c:pt>
                <c:pt idx="57">
                  <c:v>2340</c:v>
                </c:pt>
                <c:pt idx="58">
                  <c:v>2360</c:v>
                </c:pt>
                <c:pt idx="59">
                  <c:v>2380</c:v>
                </c:pt>
                <c:pt idx="60">
                  <c:v>2400</c:v>
                </c:pt>
                <c:pt idx="61">
                  <c:v>2420</c:v>
                </c:pt>
                <c:pt idx="62">
                  <c:v>2440</c:v>
                </c:pt>
                <c:pt idx="63">
                  <c:v>2460</c:v>
                </c:pt>
                <c:pt idx="64">
                  <c:v>2480</c:v>
                </c:pt>
                <c:pt idx="65">
                  <c:v>2500</c:v>
                </c:pt>
                <c:pt idx="66">
                  <c:v>2520</c:v>
                </c:pt>
                <c:pt idx="67">
                  <c:v>2540</c:v>
                </c:pt>
                <c:pt idx="68">
                  <c:v>2560</c:v>
                </c:pt>
                <c:pt idx="69">
                  <c:v>2580</c:v>
                </c:pt>
                <c:pt idx="70">
                  <c:v>2600</c:v>
                </c:pt>
                <c:pt idx="71">
                  <c:v>2620</c:v>
                </c:pt>
                <c:pt idx="72">
                  <c:v>2640</c:v>
                </c:pt>
                <c:pt idx="73">
                  <c:v>2660</c:v>
                </c:pt>
                <c:pt idx="74">
                  <c:v>2680</c:v>
                </c:pt>
                <c:pt idx="75">
                  <c:v>2700</c:v>
                </c:pt>
              </c:strCache>
            </c:strRef>
          </c:cat>
          <c:val>
            <c:numRef>
              <c:f>'Vega Variation -  Stock Price'!$G$11:$G$85</c:f>
              <c:numCache>
                <c:formatCode>General</c:formatCode>
                <c:ptCount val="75"/>
                <c:pt idx="0">
                  <c:v>134.87460181801228</c:v>
                </c:pt>
                <c:pt idx="1">
                  <c:v>152.70669242734323</c:v>
                </c:pt>
                <c:pt idx="2">
                  <c:v>171.2089535809319</c:v>
                </c:pt>
                <c:pt idx="3">
                  <c:v>190.16151128060483</c:v>
                </c:pt>
                <c:pt idx="4">
                  <c:v>209.32611241313296</c:v>
                </c:pt>
                <c:pt idx="5">
                  <c:v>228.45259437405105</c:v>
                </c:pt>
                <c:pt idx="6">
                  <c:v>247.28567014103902</c:v>
                </c:pt>
                <c:pt idx="7">
                  <c:v>265.571737037871</c:v>
                </c:pt>
                <c:pt idx="8">
                  <c:v>283.06543542011883</c:v>
                </c:pt>
                <c:pt idx="9">
                  <c:v>299.53571456371969</c:v>
                </c:pt>
                <c:pt idx="10">
                  <c:v>314.77120383434931</c:v>
                </c:pt>
                <c:pt idx="11">
                  <c:v>328.58473425122918</c:v>
                </c:pt>
                <c:pt idx="12">
                  <c:v>340.81690541062784</c:v>
                </c:pt>
                <c:pt idx="13">
                  <c:v>351.33864228896033</c:v>
                </c:pt>
                <c:pt idx="14">
                  <c:v>360.05273306135905</c:v>
                </c:pt>
                <c:pt idx="15">
                  <c:v>366.89438067602526</c:v>
                </c:pt>
                <c:pt idx="16">
                  <c:v>371.83083605215859</c:v>
                </c:pt>
                <c:pt idx="17">
                  <c:v>374.86020855073701</c:v>
                </c:pt>
                <c:pt idx="18">
                  <c:v>376.00956948018649</c:v>
                </c:pt>
                <c:pt idx="19">
                  <c:v>375.33247698972156</c:v>
                </c:pt>
                <c:pt idx="20">
                  <c:v>372.90605629505353</c:v>
                </c:pt>
                <c:pt idx="21">
                  <c:v>368.82776857516006</c:v>
                </c:pt>
                <c:pt idx="22">
                  <c:v>363.21199605687156</c:v>
                </c:pt>
                <c:pt idx="23">
                  <c:v>356.18656084078469</c:v>
                </c:pt>
                <c:pt idx="24">
                  <c:v>347.88928200861096</c:v>
                </c:pt>
                <c:pt idx="25">
                  <c:v>338.46466053465349</c:v>
                </c:pt>
                <c:pt idx="26">
                  <c:v>328.06076545752484</c:v>
                </c:pt>
                <c:pt idx="27">
                  <c:v>316.82637848452833</c:v>
                </c:pt>
                <c:pt idx="28">
                  <c:v>304.90843839158822</c:v>
                </c:pt>
                <c:pt idx="29">
                  <c:v>292.44981179004219</c:v>
                </c:pt>
                <c:pt idx="30">
                  <c:v>279.58740345724635</c:v>
                </c:pt>
                <c:pt idx="31">
                  <c:v>266.45060773511858</c:v>
                </c:pt>
                <c:pt idx="32">
                  <c:v>253.16009263365098</c:v>
                </c:pt>
                <c:pt idx="33">
                  <c:v>239.82690027669608</c:v>
                </c:pt>
                <c:pt idx="34">
                  <c:v>226.55184115297055</c:v>
                </c:pt>
                <c:pt idx="35">
                  <c:v>213.4251551795877</c:v>
                </c:pt>
                <c:pt idx="36">
                  <c:v>200.52640969508872</c:v>
                </c:pt>
                <c:pt idx="37">
                  <c:v>187.92460298992722</c:v>
                </c:pt>
                <c:pt idx="38">
                  <c:v>175.67844165424557</c:v>
                </c:pt>
                <c:pt idx="39">
                  <c:v>163.83676067037339</c:v>
                </c:pt>
                <c:pt idx="40">
                  <c:v>152.43905660022997</c:v>
                </c:pt>
                <c:pt idx="41">
                  <c:v>141.5161062268289</c:v>
                </c:pt>
                <c:pt idx="42">
                  <c:v>131.09064543217139</c:v>
                </c:pt>
                <c:pt idx="43">
                  <c:v>121.17808577857912</c:v>
                </c:pt>
                <c:pt idx="44">
                  <c:v>111.78724907607659</c:v>
                </c:pt>
                <c:pt idx="45">
                  <c:v>102.92110305567171</c:v>
                </c:pt>
                <c:pt idx="46">
                  <c:v>94.577484039440932</c:v>
                </c:pt>
                <c:pt idx="47">
                  <c:v>86.749795135225028</c:v>
                </c:pt>
                <c:pt idx="48">
                  <c:v>79.427670936561256</c:v>
                </c:pt>
                <c:pt idx="49">
                  <c:v>72.597601943300617</c:v>
                </c:pt>
                <c:pt idx="50">
                  <c:v>66.243513914948167</c:v>
                </c:pt>
                <c:pt idx="51">
                  <c:v>60.347299118367687</c:v>
                </c:pt>
                <c:pt idx="52">
                  <c:v>54.889297934638556</c:v>
                </c:pt>
                <c:pt idx="53">
                  <c:v>49.848730554322806</c:v>
                </c:pt>
                <c:pt idx="54">
                  <c:v>45.204079529434019</c:v>
                </c:pt>
                <c:pt idx="55">
                  <c:v>40.933424781043698</c:v>
                </c:pt>
                <c:pt idx="56">
                  <c:v>37.014733303240483</c:v>
                </c:pt>
                <c:pt idx="57">
                  <c:v>33.426106277891996</c:v>
                </c:pt>
                <c:pt idx="58">
                  <c:v>30.145986641553748</c:v>
                </c:pt>
                <c:pt idx="59">
                  <c:v>27.153330346773899</c:v>
                </c:pt>
                <c:pt idx="60">
                  <c:v>24.427744654907237</c:v>
                </c:pt>
                <c:pt idx="61">
                  <c:v>21.949596805008156</c:v>
                </c:pt>
                <c:pt idx="62">
                  <c:v>19.700096340516261</c:v>
                </c:pt>
                <c:pt idx="63">
                  <c:v>17.661354257614637</c:v>
                </c:pt>
                <c:pt idx="64">
                  <c:v>15.816421979925506</c:v>
                </c:pt>
                <c:pt idx="65">
                  <c:v>14.149312975389941</c:v>
                </c:pt>
                <c:pt idx="66">
                  <c:v>12.645009622848089</c:v>
                </c:pt>
                <c:pt idx="67">
                  <c:v>11.289457716444316</c:v>
                </c:pt>
                <c:pt idx="68">
                  <c:v>10.069550772494097</c:v>
                </c:pt>
                <c:pt idx="69">
                  <c:v>8.9731060814732082</c:v>
                </c:pt>
                <c:pt idx="70">
                  <c:v>7.9888342317228282</c:v>
                </c:pt>
                <c:pt idx="71">
                  <c:v>7.1063036246485929</c:v>
                </c:pt>
                <c:pt idx="72">
                  <c:v>6.3159013060538216</c:v>
                </c:pt>
                <c:pt idx="73">
                  <c:v>5.6087912564393951</c:v>
                </c:pt>
                <c:pt idx="74">
                  <c:v>4.9768711156274907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A-4660-8640-ABC3E7FC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49584"/>
        <c:axId val="47704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'Vega Variation -  Stock Price'!$A$10</c15:sqref>
                        </c15:formulaRef>
                      </c:ext>
                    </c:extLst>
                    <c:strCache>
                      <c:ptCount val="1"/>
                      <c:pt idx="0">
                        <c:v>Spot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'Vega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1220</c:v>
                      </c:pt>
                      <c:pt idx="2">
                        <c:v>1240</c:v>
                      </c:pt>
                      <c:pt idx="3">
                        <c:v>1260</c:v>
                      </c:pt>
                      <c:pt idx="4">
                        <c:v>1280</c:v>
                      </c:pt>
                      <c:pt idx="5">
                        <c:v>1300</c:v>
                      </c:pt>
                      <c:pt idx="6">
                        <c:v>1320</c:v>
                      </c:pt>
                      <c:pt idx="7">
                        <c:v>1340</c:v>
                      </c:pt>
                      <c:pt idx="8">
                        <c:v>1360</c:v>
                      </c:pt>
                      <c:pt idx="9">
                        <c:v>1380</c:v>
                      </c:pt>
                      <c:pt idx="10">
                        <c:v>1400</c:v>
                      </c:pt>
                      <c:pt idx="11">
                        <c:v>1420</c:v>
                      </c:pt>
                      <c:pt idx="12">
                        <c:v>1440</c:v>
                      </c:pt>
                      <c:pt idx="13">
                        <c:v>1460</c:v>
                      </c:pt>
                      <c:pt idx="14">
                        <c:v>1480</c:v>
                      </c:pt>
                      <c:pt idx="15">
                        <c:v>1500</c:v>
                      </c:pt>
                      <c:pt idx="16">
                        <c:v>1520</c:v>
                      </c:pt>
                      <c:pt idx="17">
                        <c:v>1540</c:v>
                      </c:pt>
                      <c:pt idx="18">
                        <c:v>1560</c:v>
                      </c:pt>
                      <c:pt idx="19">
                        <c:v>1580</c:v>
                      </c:pt>
                      <c:pt idx="20">
                        <c:v>1600</c:v>
                      </c:pt>
                      <c:pt idx="21">
                        <c:v>1620</c:v>
                      </c:pt>
                      <c:pt idx="22">
                        <c:v>1640</c:v>
                      </c:pt>
                      <c:pt idx="23">
                        <c:v>1660</c:v>
                      </c:pt>
                      <c:pt idx="24">
                        <c:v>1680</c:v>
                      </c:pt>
                      <c:pt idx="25">
                        <c:v>1700</c:v>
                      </c:pt>
                      <c:pt idx="26">
                        <c:v>1720</c:v>
                      </c:pt>
                      <c:pt idx="27">
                        <c:v>1740</c:v>
                      </c:pt>
                      <c:pt idx="28">
                        <c:v>1760</c:v>
                      </c:pt>
                      <c:pt idx="29">
                        <c:v>1780</c:v>
                      </c:pt>
                      <c:pt idx="30">
                        <c:v>1800</c:v>
                      </c:pt>
                      <c:pt idx="31">
                        <c:v>1820</c:v>
                      </c:pt>
                      <c:pt idx="32">
                        <c:v>1840</c:v>
                      </c:pt>
                      <c:pt idx="33">
                        <c:v>1860</c:v>
                      </c:pt>
                      <c:pt idx="34">
                        <c:v>1880</c:v>
                      </c:pt>
                      <c:pt idx="35">
                        <c:v>1900</c:v>
                      </c:pt>
                      <c:pt idx="36">
                        <c:v>1920</c:v>
                      </c:pt>
                      <c:pt idx="37">
                        <c:v>1940</c:v>
                      </c:pt>
                      <c:pt idx="38">
                        <c:v>1960</c:v>
                      </c:pt>
                      <c:pt idx="39">
                        <c:v>1980</c:v>
                      </c:pt>
                      <c:pt idx="40">
                        <c:v>2000</c:v>
                      </c:pt>
                      <c:pt idx="41">
                        <c:v>2020</c:v>
                      </c:pt>
                      <c:pt idx="42">
                        <c:v>2040</c:v>
                      </c:pt>
                      <c:pt idx="43">
                        <c:v>2060</c:v>
                      </c:pt>
                      <c:pt idx="44">
                        <c:v>2080</c:v>
                      </c:pt>
                      <c:pt idx="45">
                        <c:v>2100</c:v>
                      </c:pt>
                      <c:pt idx="46">
                        <c:v>2120</c:v>
                      </c:pt>
                      <c:pt idx="47">
                        <c:v>2140</c:v>
                      </c:pt>
                      <c:pt idx="48">
                        <c:v>2160</c:v>
                      </c:pt>
                      <c:pt idx="49">
                        <c:v>2180</c:v>
                      </c:pt>
                      <c:pt idx="50">
                        <c:v>2200</c:v>
                      </c:pt>
                      <c:pt idx="51">
                        <c:v>2220</c:v>
                      </c:pt>
                      <c:pt idx="52">
                        <c:v>2240</c:v>
                      </c:pt>
                      <c:pt idx="53">
                        <c:v>2260</c:v>
                      </c:pt>
                      <c:pt idx="54">
                        <c:v>2280</c:v>
                      </c:pt>
                      <c:pt idx="55">
                        <c:v>2300</c:v>
                      </c:pt>
                      <c:pt idx="56">
                        <c:v>2320</c:v>
                      </c:pt>
                      <c:pt idx="57">
                        <c:v>2340</c:v>
                      </c:pt>
                      <c:pt idx="58">
                        <c:v>2360</c:v>
                      </c:pt>
                      <c:pt idx="59">
                        <c:v>2380</c:v>
                      </c:pt>
                      <c:pt idx="60">
                        <c:v>2400</c:v>
                      </c:pt>
                      <c:pt idx="61">
                        <c:v>2420</c:v>
                      </c:pt>
                      <c:pt idx="62">
                        <c:v>2440</c:v>
                      </c:pt>
                      <c:pt idx="63">
                        <c:v>2460</c:v>
                      </c:pt>
                      <c:pt idx="64">
                        <c:v>2480</c:v>
                      </c:pt>
                      <c:pt idx="65">
                        <c:v>2500</c:v>
                      </c:pt>
                      <c:pt idx="66">
                        <c:v>2520</c:v>
                      </c:pt>
                      <c:pt idx="67">
                        <c:v>2540</c:v>
                      </c:pt>
                      <c:pt idx="68">
                        <c:v>2560</c:v>
                      </c:pt>
                      <c:pt idx="69">
                        <c:v>2580</c:v>
                      </c:pt>
                      <c:pt idx="70">
                        <c:v>2600</c:v>
                      </c:pt>
                      <c:pt idx="71">
                        <c:v>2620</c:v>
                      </c:pt>
                      <c:pt idx="72">
                        <c:v>2640</c:v>
                      </c:pt>
                      <c:pt idx="73">
                        <c:v>2660</c:v>
                      </c:pt>
                      <c:pt idx="74">
                        <c:v>2680</c:v>
                      </c:pt>
                      <c:pt idx="75">
                        <c:v>2700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'Vega Variation -  Stock Price'!$A$11:$A$85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1220</c:v>
                      </c:pt>
                      <c:pt idx="1">
                        <c:v>1240</c:v>
                      </c:pt>
                      <c:pt idx="2">
                        <c:v>1260</c:v>
                      </c:pt>
                      <c:pt idx="3">
                        <c:v>1280</c:v>
                      </c:pt>
                      <c:pt idx="4">
                        <c:v>1300</c:v>
                      </c:pt>
                      <c:pt idx="5">
                        <c:v>1320</c:v>
                      </c:pt>
                      <c:pt idx="6">
                        <c:v>1340</c:v>
                      </c:pt>
                      <c:pt idx="7">
                        <c:v>1360</c:v>
                      </c:pt>
                      <c:pt idx="8">
                        <c:v>1380</c:v>
                      </c:pt>
                      <c:pt idx="9">
                        <c:v>1400</c:v>
                      </c:pt>
                      <c:pt idx="10">
                        <c:v>1420</c:v>
                      </c:pt>
                      <c:pt idx="11">
                        <c:v>1440</c:v>
                      </c:pt>
                      <c:pt idx="12">
                        <c:v>1460</c:v>
                      </c:pt>
                      <c:pt idx="13">
                        <c:v>1480</c:v>
                      </c:pt>
                      <c:pt idx="14">
                        <c:v>1500</c:v>
                      </c:pt>
                      <c:pt idx="15">
                        <c:v>1520</c:v>
                      </c:pt>
                      <c:pt idx="16">
                        <c:v>1540</c:v>
                      </c:pt>
                      <c:pt idx="17">
                        <c:v>1560</c:v>
                      </c:pt>
                      <c:pt idx="18">
                        <c:v>1580</c:v>
                      </c:pt>
                      <c:pt idx="19">
                        <c:v>1600</c:v>
                      </c:pt>
                      <c:pt idx="20">
                        <c:v>1620</c:v>
                      </c:pt>
                      <c:pt idx="21">
                        <c:v>1640</c:v>
                      </c:pt>
                      <c:pt idx="22">
                        <c:v>1660</c:v>
                      </c:pt>
                      <c:pt idx="23">
                        <c:v>1680</c:v>
                      </c:pt>
                      <c:pt idx="24">
                        <c:v>1700</c:v>
                      </c:pt>
                      <c:pt idx="25">
                        <c:v>1720</c:v>
                      </c:pt>
                      <c:pt idx="26">
                        <c:v>1740</c:v>
                      </c:pt>
                      <c:pt idx="27">
                        <c:v>1760</c:v>
                      </c:pt>
                      <c:pt idx="28">
                        <c:v>1780</c:v>
                      </c:pt>
                      <c:pt idx="29">
                        <c:v>1800</c:v>
                      </c:pt>
                      <c:pt idx="30">
                        <c:v>1820</c:v>
                      </c:pt>
                      <c:pt idx="31">
                        <c:v>1840</c:v>
                      </c:pt>
                      <c:pt idx="32">
                        <c:v>1860</c:v>
                      </c:pt>
                      <c:pt idx="33">
                        <c:v>1880</c:v>
                      </c:pt>
                      <c:pt idx="34">
                        <c:v>1900</c:v>
                      </c:pt>
                      <c:pt idx="35">
                        <c:v>1920</c:v>
                      </c:pt>
                      <c:pt idx="36">
                        <c:v>1940</c:v>
                      </c:pt>
                      <c:pt idx="37">
                        <c:v>1960</c:v>
                      </c:pt>
                      <c:pt idx="38">
                        <c:v>1980</c:v>
                      </c:pt>
                      <c:pt idx="39">
                        <c:v>2000</c:v>
                      </c:pt>
                      <c:pt idx="40">
                        <c:v>2020</c:v>
                      </c:pt>
                      <c:pt idx="41">
                        <c:v>2040</c:v>
                      </c:pt>
                      <c:pt idx="42">
                        <c:v>2060</c:v>
                      </c:pt>
                      <c:pt idx="43">
                        <c:v>2080</c:v>
                      </c:pt>
                      <c:pt idx="44">
                        <c:v>2100</c:v>
                      </c:pt>
                      <c:pt idx="45">
                        <c:v>2120</c:v>
                      </c:pt>
                      <c:pt idx="46">
                        <c:v>2140</c:v>
                      </c:pt>
                      <c:pt idx="47">
                        <c:v>2160</c:v>
                      </c:pt>
                      <c:pt idx="48">
                        <c:v>2180</c:v>
                      </c:pt>
                      <c:pt idx="49">
                        <c:v>2200</c:v>
                      </c:pt>
                      <c:pt idx="50">
                        <c:v>2220</c:v>
                      </c:pt>
                      <c:pt idx="51">
                        <c:v>2240</c:v>
                      </c:pt>
                      <c:pt idx="52">
                        <c:v>2260</c:v>
                      </c:pt>
                      <c:pt idx="53">
                        <c:v>2280</c:v>
                      </c:pt>
                      <c:pt idx="54">
                        <c:v>2300</c:v>
                      </c:pt>
                      <c:pt idx="55">
                        <c:v>2320</c:v>
                      </c:pt>
                      <c:pt idx="56">
                        <c:v>2340</c:v>
                      </c:pt>
                      <c:pt idx="57">
                        <c:v>2360</c:v>
                      </c:pt>
                      <c:pt idx="58">
                        <c:v>2380</c:v>
                      </c:pt>
                      <c:pt idx="59">
                        <c:v>2400</c:v>
                      </c:pt>
                      <c:pt idx="60">
                        <c:v>2420</c:v>
                      </c:pt>
                      <c:pt idx="61">
                        <c:v>2440</c:v>
                      </c:pt>
                      <c:pt idx="62">
                        <c:v>2460</c:v>
                      </c:pt>
                      <c:pt idx="63">
                        <c:v>2480</c:v>
                      </c:pt>
                      <c:pt idx="64">
                        <c:v>2500</c:v>
                      </c:pt>
                      <c:pt idx="65">
                        <c:v>2520</c:v>
                      </c:pt>
                      <c:pt idx="66">
                        <c:v>2540</c:v>
                      </c:pt>
                      <c:pt idx="67">
                        <c:v>2560</c:v>
                      </c:pt>
                      <c:pt idx="68">
                        <c:v>2580</c:v>
                      </c:pt>
                      <c:pt idx="69">
                        <c:v>2600</c:v>
                      </c:pt>
                      <c:pt idx="70">
                        <c:v>2620</c:v>
                      </c:pt>
                      <c:pt idx="71">
                        <c:v>2640</c:v>
                      </c:pt>
                      <c:pt idx="72">
                        <c:v>2660</c:v>
                      </c:pt>
                      <c:pt idx="73">
                        <c:v>2680</c:v>
                      </c:pt>
                      <c:pt idx="74">
                        <c:v>2700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6A-4660-8640-ABC3E7FCC5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'Vega Variation -  Stock Price'!$B$10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'Vega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1220</c:v>
                      </c:pt>
                      <c:pt idx="2">
                        <c:v>1240</c:v>
                      </c:pt>
                      <c:pt idx="3">
                        <c:v>1260</c:v>
                      </c:pt>
                      <c:pt idx="4">
                        <c:v>1280</c:v>
                      </c:pt>
                      <c:pt idx="5">
                        <c:v>1300</c:v>
                      </c:pt>
                      <c:pt idx="6">
                        <c:v>1320</c:v>
                      </c:pt>
                      <c:pt idx="7">
                        <c:v>1340</c:v>
                      </c:pt>
                      <c:pt idx="8">
                        <c:v>1360</c:v>
                      </c:pt>
                      <c:pt idx="9">
                        <c:v>1380</c:v>
                      </c:pt>
                      <c:pt idx="10">
                        <c:v>1400</c:v>
                      </c:pt>
                      <c:pt idx="11">
                        <c:v>1420</c:v>
                      </c:pt>
                      <c:pt idx="12">
                        <c:v>1440</c:v>
                      </c:pt>
                      <c:pt idx="13">
                        <c:v>1460</c:v>
                      </c:pt>
                      <c:pt idx="14">
                        <c:v>1480</c:v>
                      </c:pt>
                      <c:pt idx="15">
                        <c:v>1500</c:v>
                      </c:pt>
                      <c:pt idx="16">
                        <c:v>1520</c:v>
                      </c:pt>
                      <c:pt idx="17">
                        <c:v>1540</c:v>
                      </c:pt>
                      <c:pt idx="18">
                        <c:v>1560</c:v>
                      </c:pt>
                      <c:pt idx="19">
                        <c:v>1580</c:v>
                      </c:pt>
                      <c:pt idx="20">
                        <c:v>1600</c:v>
                      </c:pt>
                      <c:pt idx="21">
                        <c:v>1620</c:v>
                      </c:pt>
                      <c:pt idx="22">
                        <c:v>1640</c:v>
                      </c:pt>
                      <c:pt idx="23">
                        <c:v>1660</c:v>
                      </c:pt>
                      <c:pt idx="24">
                        <c:v>1680</c:v>
                      </c:pt>
                      <c:pt idx="25">
                        <c:v>1700</c:v>
                      </c:pt>
                      <c:pt idx="26">
                        <c:v>1720</c:v>
                      </c:pt>
                      <c:pt idx="27">
                        <c:v>1740</c:v>
                      </c:pt>
                      <c:pt idx="28">
                        <c:v>1760</c:v>
                      </c:pt>
                      <c:pt idx="29">
                        <c:v>1780</c:v>
                      </c:pt>
                      <c:pt idx="30">
                        <c:v>1800</c:v>
                      </c:pt>
                      <c:pt idx="31">
                        <c:v>1820</c:v>
                      </c:pt>
                      <c:pt idx="32">
                        <c:v>1840</c:v>
                      </c:pt>
                      <c:pt idx="33">
                        <c:v>1860</c:v>
                      </c:pt>
                      <c:pt idx="34">
                        <c:v>1880</c:v>
                      </c:pt>
                      <c:pt idx="35">
                        <c:v>1900</c:v>
                      </c:pt>
                      <c:pt idx="36">
                        <c:v>1920</c:v>
                      </c:pt>
                      <c:pt idx="37">
                        <c:v>1940</c:v>
                      </c:pt>
                      <c:pt idx="38">
                        <c:v>1960</c:v>
                      </c:pt>
                      <c:pt idx="39">
                        <c:v>1980</c:v>
                      </c:pt>
                      <c:pt idx="40">
                        <c:v>2000</c:v>
                      </c:pt>
                      <c:pt idx="41">
                        <c:v>2020</c:v>
                      </c:pt>
                      <c:pt idx="42">
                        <c:v>2040</c:v>
                      </c:pt>
                      <c:pt idx="43">
                        <c:v>2060</c:v>
                      </c:pt>
                      <c:pt idx="44">
                        <c:v>2080</c:v>
                      </c:pt>
                      <c:pt idx="45">
                        <c:v>2100</c:v>
                      </c:pt>
                      <c:pt idx="46">
                        <c:v>2120</c:v>
                      </c:pt>
                      <c:pt idx="47">
                        <c:v>2140</c:v>
                      </c:pt>
                      <c:pt idx="48">
                        <c:v>2160</c:v>
                      </c:pt>
                      <c:pt idx="49">
                        <c:v>2180</c:v>
                      </c:pt>
                      <c:pt idx="50">
                        <c:v>2200</c:v>
                      </c:pt>
                      <c:pt idx="51">
                        <c:v>2220</c:v>
                      </c:pt>
                      <c:pt idx="52">
                        <c:v>2240</c:v>
                      </c:pt>
                      <c:pt idx="53">
                        <c:v>2260</c:v>
                      </c:pt>
                      <c:pt idx="54">
                        <c:v>2280</c:v>
                      </c:pt>
                      <c:pt idx="55">
                        <c:v>2300</c:v>
                      </c:pt>
                      <c:pt idx="56">
                        <c:v>2320</c:v>
                      </c:pt>
                      <c:pt idx="57">
                        <c:v>2340</c:v>
                      </c:pt>
                      <c:pt idx="58">
                        <c:v>2360</c:v>
                      </c:pt>
                      <c:pt idx="59">
                        <c:v>2380</c:v>
                      </c:pt>
                      <c:pt idx="60">
                        <c:v>2400</c:v>
                      </c:pt>
                      <c:pt idx="61">
                        <c:v>2420</c:v>
                      </c:pt>
                      <c:pt idx="62">
                        <c:v>2440</c:v>
                      </c:pt>
                      <c:pt idx="63">
                        <c:v>2460</c:v>
                      </c:pt>
                      <c:pt idx="64">
                        <c:v>2480</c:v>
                      </c:pt>
                      <c:pt idx="65">
                        <c:v>2500</c:v>
                      </c:pt>
                      <c:pt idx="66">
                        <c:v>2520</c:v>
                      </c:pt>
                      <c:pt idx="67">
                        <c:v>2540</c:v>
                      </c:pt>
                      <c:pt idx="68">
                        <c:v>2560</c:v>
                      </c:pt>
                      <c:pt idx="69">
                        <c:v>2580</c:v>
                      </c:pt>
                      <c:pt idx="70">
                        <c:v>2600</c:v>
                      </c:pt>
                      <c:pt idx="71">
                        <c:v>2620</c:v>
                      </c:pt>
                      <c:pt idx="72">
                        <c:v>2640</c:v>
                      </c:pt>
                      <c:pt idx="73">
                        <c:v>2660</c:v>
                      </c:pt>
                      <c:pt idx="74">
                        <c:v>2680</c:v>
                      </c:pt>
                      <c:pt idx="75">
                        <c:v>2700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'Vega Variation -  Stock Price'!$B$11:$B$85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-2.8997437329373192</c:v>
                      </c:pt>
                      <c:pt idx="1">
                        <c:v>-2.8102325115277655</c:v>
                      </c:pt>
                      <c:pt idx="2">
                        <c:v>-2.7221535312673408</c:v>
                      </c:pt>
                      <c:pt idx="3">
                        <c:v>-2.6354616793563586</c:v>
                      </c:pt>
                      <c:pt idx="4">
                        <c:v>-2.5501139414370706</c:v>
                      </c:pt>
                      <c:pt idx="5">
                        <c:v>-2.4660692734316974</c:v>
                      </c:pt>
                      <c:pt idx="6">
                        <c:v>-2.3832884830178318</c:v>
                      </c:pt>
                      <c:pt idx="7">
                        <c:v>-2.3017341198844394</c:v>
                      </c:pt>
                      <c:pt idx="8">
                        <c:v>-2.2213703739992563</c:v>
                      </c:pt>
                      <c:pt idx="9">
                        <c:v>-2.1421629811958645</c:v>
                      </c:pt>
                      <c:pt idx="10">
                        <c:v>-2.0640791354574266</c:v>
                      </c:pt>
                      <c:pt idx="11">
                        <c:v>-1.9870874073350377</c:v>
                      </c:pt>
                      <c:pt idx="12">
                        <c:v>-1.9111576679929514</c:v>
                      </c:pt>
                      <c:pt idx="13">
                        <c:v>-1.8362610184213048</c:v>
                      </c:pt>
                      <c:pt idx="14">
                        <c:v>-1.7623697234000983</c:v>
                      </c:pt>
                      <c:pt idx="15">
                        <c:v>-1.6894571498368232</c:v>
                      </c:pt>
                      <c:pt idx="16">
                        <c:v>-1.6174977091346647</c:v>
                      </c:pt>
                      <c:pt idx="17">
                        <c:v>-1.5464668032792106</c:v>
                      </c:pt>
                      <c:pt idx="18">
                        <c:v>-1.476340774359407</c:v>
                      </c:pt>
                      <c:pt idx="19">
                        <c:v>-1.4070968572635607</c:v>
                      </c:pt>
                      <c:pt idx="20">
                        <c:v>-1.3387131353137156</c:v>
                      </c:pt>
                      <c:pt idx="21">
                        <c:v>-1.2711684986220504</c:v>
                      </c:pt>
                      <c:pt idx="22">
                        <c:v>-1.204442604971329</c:v>
                      </c:pt>
                      <c:pt idx="23">
                        <c:v>-1.1385158430380051</c:v>
                      </c:pt>
                      <c:pt idx="24">
                        <c:v>-1.0733692977916414</c:v>
                      </c:pt>
                      <c:pt idx="25">
                        <c:v>-1.0089847179178884</c:v>
                      </c:pt>
                      <c:pt idx="26">
                        <c:v>-0.94534448512465918</c:v>
                      </c:pt>
                      <c:pt idx="27">
                        <c:v>-0.88243158520236087</c:v>
                      </c:pt>
                      <c:pt idx="28">
                        <c:v>-0.82022958071924157</c:v>
                      </c:pt>
                      <c:pt idx="29">
                        <c:v>-0.75872258524223934</c:v>
                      </c:pt>
                      <c:pt idx="30">
                        <c:v>-0.69789523898217842</c:v>
                      </c:pt>
                      <c:pt idx="31">
                        <c:v>-0.63773268576991948</c:v>
                      </c:pt>
                      <c:pt idx="32">
                        <c:v>-0.57822055127710781</c:v>
                      </c:pt>
                      <c:pt idx="33">
                        <c:v>-0.51934492240165853</c:v>
                      </c:pt>
                      <c:pt idx="34">
                        <c:v>-0.46109232774402464</c:v>
                      </c:pt>
                      <c:pt idx="35">
                        <c:v>-0.40344971910570088</c:v>
                      </c:pt>
                      <c:pt idx="36">
                        <c:v>-0.34640445394641134</c:v>
                      </c:pt>
                      <c:pt idx="37">
                        <c:v>-0.28994427874097289</c:v>
                      </c:pt>
                      <c:pt idx="38">
                        <c:v>-0.2340573131810392</c:v>
                      </c:pt>
                      <c:pt idx="39">
                        <c:v>-0.17873203517076264</c:v>
                      </c:pt>
                      <c:pt idx="40">
                        <c:v>-0.12395726656897785</c:v>
                      </c:pt>
                      <c:pt idx="41">
                        <c:v>-6.9722159633781977E-2</c:v>
                      </c:pt>
                      <c:pt idx="42">
                        <c:v>-1.6016184128380941E-2</c:v>
                      </c:pt>
                      <c:pt idx="43">
                        <c:v>3.7170884950125216E-2</c:v>
                      </c:pt>
                      <c:pt idx="44">
                        <c:v>8.9848979054793207E-2</c:v>
                      </c:pt>
                      <c:pt idx="45">
                        <c:v>0.14202774721910957</c:v>
                      </c:pt>
                      <c:pt idx="46">
                        <c:v>0.19371656666469819</c:v>
                      </c:pt>
                      <c:pt idx="47">
                        <c:v>0.24492455291562099</c:v>
                      </c:pt>
                      <c:pt idx="48">
                        <c:v>0.29566056944656111</c:v>
                      </c:pt>
                      <c:pt idx="49">
                        <c:v>0.34593323689043687</c:v>
                      </c:pt>
                      <c:pt idx="50">
                        <c:v>0.39575094182935255</c:v>
                      </c:pt>
                      <c:pt idx="51">
                        <c:v>0.44512184519133102</c:v>
                      </c:pt>
                      <c:pt idx="52">
                        <c:v>0.49405389027383828</c:v>
                      </c:pt>
                      <c:pt idx="53">
                        <c:v>0.54255481041383513</c:v>
                      </c:pt>
                      <c:pt idx="54">
                        <c:v>0.59063213632287892</c:v>
                      </c:pt>
                      <c:pt idx="55">
                        <c:v>0.63829320310467652</c:v>
                      </c:pt>
                      <c:pt idx="56">
                        <c:v>0.68554515697144669</c:v>
                      </c:pt>
                      <c:pt idx="57">
                        <c:v>0.73239496167446039</c:v>
                      </c:pt>
                      <c:pt idx="58">
                        <c:v>0.77884940466325014</c:v>
                      </c:pt>
                      <c:pt idx="59">
                        <c:v>0.82491510298709725</c:v>
                      </c:pt>
                      <c:pt idx="60">
                        <c:v>0.87059850895163715</c:v>
                      </c:pt>
                      <c:pt idx="61">
                        <c:v>0.91590591554267398</c:v>
                      </c:pt>
                      <c:pt idx="62">
                        <c:v>0.96084346162860657</c:v>
                      </c:pt>
                      <c:pt idx="63">
                        <c:v>1.0054171369522282</c:v>
                      </c:pt>
                      <c:pt idx="64">
                        <c:v>1.0496327869220357</c:v>
                      </c:pt>
                      <c:pt idx="65">
                        <c:v>1.0934961172126527</c:v>
                      </c:pt>
                      <c:pt idx="66">
                        <c:v>1.1370126981834088</c:v>
                      </c:pt>
                      <c:pt idx="67">
                        <c:v>1.1801879691236352</c:v>
                      </c:pt>
                      <c:pt idx="68">
                        <c:v>1.2230272423327699</c:v>
                      </c:pt>
                      <c:pt idx="69">
                        <c:v>1.2655357070429232</c:v>
                      </c:pt>
                      <c:pt idx="70">
                        <c:v>1.3077184331911531</c:v>
                      </c:pt>
                      <c:pt idx="71">
                        <c:v>1.3495803750482966</c:v>
                      </c:pt>
                      <c:pt idx="72">
                        <c:v>1.3911263747108671</c:v>
                      </c:pt>
                      <c:pt idx="73">
                        <c:v>1.432361165462162</c:v>
                      </c:pt>
                      <c:pt idx="74">
                        <c:v>1.4732893750084188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36A-4660-8640-ABC3E7FCC59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'Vega Variation -  Stock Price'!$D$10</c15:sqref>
                        </c15:formulaRef>
                      </c:ext>
                    </c:extLst>
                    <c:strCache>
                      <c:ptCount val="1"/>
                      <c:pt idx="0">
                        <c:v>Vega = So*sqrt(T)*N'(d1)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'Vega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1220</c:v>
                      </c:pt>
                      <c:pt idx="2">
                        <c:v>1240</c:v>
                      </c:pt>
                      <c:pt idx="3">
                        <c:v>1260</c:v>
                      </c:pt>
                      <c:pt idx="4">
                        <c:v>1280</c:v>
                      </c:pt>
                      <c:pt idx="5">
                        <c:v>1300</c:v>
                      </c:pt>
                      <c:pt idx="6">
                        <c:v>1320</c:v>
                      </c:pt>
                      <c:pt idx="7">
                        <c:v>1340</c:v>
                      </c:pt>
                      <c:pt idx="8">
                        <c:v>1360</c:v>
                      </c:pt>
                      <c:pt idx="9">
                        <c:v>1380</c:v>
                      </c:pt>
                      <c:pt idx="10">
                        <c:v>1400</c:v>
                      </c:pt>
                      <c:pt idx="11">
                        <c:v>1420</c:v>
                      </c:pt>
                      <c:pt idx="12">
                        <c:v>1440</c:v>
                      </c:pt>
                      <c:pt idx="13">
                        <c:v>1460</c:v>
                      </c:pt>
                      <c:pt idx="14">
                        <c:v>1480</c:v>
                      </c:pt>
                      <c:pt idx="15">
                        <c:v>1500</c:v>
                      </c:pt>
                      <c:pt idx="16">
                        <c:v>1520</c:v>
                      </c:pt>
                      <c:pt idx="17">
                        <c:v>1540</c:v>
                      </c:pt>
                      <c:pt idx="18">
                        <c:v>1560</c:v>
                      </c:pt>
                      <c:pt idx="19">
                        <c:v>1580</c:v>
                      </c:pt>
                      <c:pt idx="20">
                        <c:v>1600</c:v>
                      </c:pt>
                      <c:pt idx="21">
                        <c:v>1620</c:v>
                      </c:pt>
                      <c:pt idx="22">
                        <c:v>1640</c:v>
                      </c:pt>
                      <c:pt idx="23">
                        <c:v>1660</c:v>
                      </c:pt>
                      <c:pt idx="24">
                        <c:v>1680</c:v>
                      </c:pt>
                      <c:pt idx="25">
                        <c:v>1700</c:v>
                      </c:pt>
                      <c:pt idx="26">
                        <c:v>1720</c:v>
                      </c:pt>
                      <c:pt idx="27">
                        <c:v>1740</c:v>
                      </c:pt>
                      <c:pt idx="28">
                        <c:v>1760</c:v>
                      </c:pt>
                      <c:pt idx="29">
                        <c:v>1780</c:v>
                      </c:pt>
                      <c:pt idx="30">
                        <c:v>1800</c:v>
                      </c:pt>
                      <c:pt idx="31">
                        <c:v>1820</c:v>
                      </c:pt>
                      <c:pt idx="32">
                        <c:v>1840</c:v>
                      </c:pt>
                      <c:pt idx="33">
                        <c:v>1860</c:v>
                      </c:pt>
                      <c:pt idx="34">
                        <c:v>1880</c:v>
                      </c:pt>
                      <c:pt idx="35">
                        <c:v>1900</c:v>
                      </c:pt>
                      <c:pt idx="36">
                        <c:v>1920</c:v>
                      </c:pt>
                      <c:pt idx="37">
                        <c:v>1940</c:v>
                      </c:pt>
                      <c:pt idx="38">
                        <c:v>1960</c:v>
                      </c:pt>
                      <c:pt idx="39">
                        <c:v>1980</c:v>
                      </c:pt>
                      <c:pt idx="40">
                        <c:v>2000</c:v>
                      </c:pt>
                      <c:pt idx="41">
                        <c:v>2020</c:v>
                      </c:pt>
                      <c:pt idx="42">
                        <c:v>2040</c:v>
                      </c:pt>
                      <c:pt idx="43">
                        <c:v>2060</c:v>
                      </c:pt>
                      <c:pt idx="44">
                        <c:v>2080</c:v>
                      </c:pt>
                      <c:pt idx="45">
                        <c:v>2100</c:v>
                      </c:pt>
                      <c:pt idx="46">
                        <c:v>2120</c:v>
                      </c:pt>
                      <c:pt idx="47">
                        <c:v>2140</c:v>
                      </c:pt>
                      <c:pt idx="48">
                        <c:v>2160</c:v>
                      </c:pt>
                      <c:pt idx="49">
                        <c:v>2180</c:v>
                      </c:pt>
                      <c:pt idx="50">
                        <c:v>2200</c:v>
                      </c:pt>
                      <c:pt idx="51">
                        <c:v>2220</c:v>
                      </c:pt>
                      <c:pt idx="52">
                        <c:v>2240</c:v>
                      </c:pt>
                      <c:pt idx="53">
                        <c:v>2260</c:v>
                      </c:pt>
                      <c:pt idx="54">
                        <c:v>2280</c:v>
                      </c:pt>
                      <c:pt idx="55">
                        <c:v>2300</c:v>
                      </c:pt>
                      <c:pt idx="56">
                        <c:v>2320</c:v>
                      </c:pt>
                      <c:pt idx="57">
                        <c:v>2340</c:v>
                      </c:pt>
                      <c:pt idx="58">
                        <c:v>2360</c:v>
                      </c:pt>
                      <c:pt idx="59">
                        <c:v>2380</c:v>
                      </c:pt>
                      <c:pt idx="60">
                        <c:v>2400</c:v>
                      </c:pt>
                      <c:pt idx="61">
                        <c:v>2420</c:v>
                      </c:pt>
                      <c:pt idx="62">
                        <c:v>2440</c:v>
                      </c:pt>
                      <c:pt idx="63">
                        <c:v>2460</c:v>
                      </c:pt>
                      <c:pt idx="64">
                        <c:v>2480</c:v>
                      </c:pt>
                      <c:pt idx="65">
                        <c:v>2500</c:v>
                      </c:pt>
                      <c:pt idx="66">
                        <c:v>2520</c:v>
                      </c:pt>
                      <c:pt idx="67">
                        <c:v>2540</c:v>
                      </c:pt>
                      <c:pt idx="68">
                        <c:v>2560</c:v>
                      </c:pt>
                      <c:pt idx="69">
                        <c:v>2580</c:v>
                      </c:pt>
                      <c:pt idx="70">
                        <c:v>2600</c:v>
                      </c:pt>
                      <c:pt idx="71">
                        <c:v>2620</c:v>
                      </c:pt>
                      <c:pt idx="72">
                        <c:v>2640</c:v>
                      </c:pt>
                      <c:pt idx="73">
                        <c:v>2660</c:v>
                      </c:pt>
                      <c:pt idx="74">
                        <c:v>2680</c:v>
                      </c:pt>
                      <c:pt idx="75">
                        <c:v>2700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'Vega Variation -  Stock Price'!$D$11:$D$85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4.4006827165329696</c:v>
                      </c:pt>
                      <c:pt idx="1">
                        <c:v>5.7752046126302679</c:v>
                      </c:pt>
                      <c:pt idx="2">
                        <c:v>7.4873691568693319</c:v>
                      </c:pt>
                      <c:pt idx="3">
                        <c:v>9.5945635155269731</c:v>
                      </c:pt>
                      <c:pt idx="4">
                        <c:v>12.158024429466909</c:v>
                      </c:pt>
                      <c:pt idx="5">
                        <c:v>15.241905835488559</c:v>
                      </c:pt>
                      <c:pt idx="6">
                        <c:v>18.912126095083195</c:v>
                      </c:pt>
                      <c:pt idx="7">
                        <c:v>23.235015085014819</c:v>
                      </c:pt>
                      <c:pt idx="8">
                        <c:v>28.275791690490728</c:v>
                      </c:pt>
                      <c:pt idx="9">
                        <c:v>34.096911521266989</c:v>
                      </c:pt>
                      <c:pt idx="10">
                        <c:v>40.756332412645442</c:v>
                      </c:pt>
                      <c:pt idx="11">
                        <c:v>48.305751040832938</c:v>
                      </c:pt>
                      <c:pt idx="12">
                        <c:v>56.788867460382264</c:v>
                      </c:pt>
                      <c:pt idx="13">
                        <c:v>66.239735382179063</c:v>
                      </c:pt>
                      <c:pt idx="14">
                        <c:v>76.681254517883843</c:v>
                      </c:pt>
                      <c:pt idx="15">
                        <c:v>88.123857423067065</c:v>
                      </c:pt>
                      <c:pt idx="16">
                        <c:v>100.56443720342838</c:v>
                      </c:pt>
                      <c:pt idx="17">
                        <c:v>113.9855545377868</c:v>
                      </c:pt>
                      <c:pt idx="18">
                        <c:v>128.35495312838893</c:v>
                      </c:pt>
                      <c:pt idx="19">
                        <c:v>143.62540237489051</c:v>
                      </c:pt>
                      <c:pt idx="20">
                        <c:v>159.73487526676792</c:v>
                      </c:pt>
                      <c:pt idx="21">
                        <c:v>176.60705867834872</c:v>
                      </c:pt>
                      <c:pt idx="22">
                        <c:v>194.15218287980113</c:v>
                      </c:pt>
                      <c:pt idx="23">
                        <c:v>212.26814754479955</c:v>
                      </c:pt>
                      <c:pt idx="24">
                        <c:v>230.84191317386379</c:v>
                      </c:pt>
                      <c:pt idx="25">
                        <c:v>249.75111991806193</c:v>
                      </c:pt>
                      <c:pt idx="26">
                        <c:v>268.86589045591728</c:v>
                      </c:pt>
                      <c:pt idx="27">
                        <c:v>288.0507699402047</c:v>
                      </c:pt>
                      <c:pt idx="28">
                        <c:v>307.16675410608349</c:v>
                      </c:pt>
                      <c:pt idx="29">
                        <c:v>326.07335636213242</c:v>
                      </c:pt>
                      <c:pt idx="30">
                        <c:v>344.63066595497384</c:v>
                      </c:pt>
                      <c:pt idx="31">
                        <c:v>362.70135194063778</c:v>
                      </c:pt>
                      <c:pt idx="32">
                        <c:v>380.1525715092842</c:v>
                      </c:pt>
                      <c:pt idx="33">
                        <c:v>396.85774596785473</c:v>
                      </c:pt>
                      <c:pt idx="34">
                        <c:v>412.69817314920681</c:v>
                      </c:pt>
                      <c:pt idx="35">
                        <c:v>427.56445094683147</c:v>
                      </c:pt>
                      <c:pt idx="36">
                        <c:v>441.357692840624</c:v>
                      </c:pt>
                      <c:pt idx="37">
                        <c:v>453.99052246726569</c:v>
                      </c:pt>
                      <c:pt idx="38">
                        <c:v>465.38784030728948</c:v>
                      </c:pt>
                      <c:pt idx="39">
                        <c:v>475.48736124574964</c:v>
                      </c:pt>
                      <c:pt idx="40">
                        <c:v>484.23992698030685</c:v>
                      </c:pt>
                      <c:pt idx="41">
                        <c:v>491.60960189608181</c:v>
                      </c:pt>
                      <c:pt idx="42">
                        <c:v>497.57356502799229</c:v>
                      </c:pt>
                      <c:pt idx="43">
                        <c:v>502.12181404473978</c:v>
                      </c:pt>
                      <c:pt idx="44">
                        <c:v>505.256699797164</c:v>
                      </c:pt>
                      <c:pt idx="45">
                        <c:v>506.99231188405037</c:v>
                      </c:pt>
                      <c:pt idx="46">
                        <c:v>507.35373692761505</c:v>
                      </c:pt>
                      <c:pt idx="47">
                        <c:v>506.37621186231951</c:v>
                      </c:pt>
                      <c:pt idx="48">
                        <c:v>504.10419458074779</c:v>
                      </c:pt>
                      <c:pt idx="49">
                        <c:v>500.59037381457551</c:v>
                      </c:pt>
                      <c:pt idx="50">
                        <c:v>495.89463922861006</c:v>
                      </c:pt>
                      <c:pt idx="51">
                        <c:v>490.08303144566912</c:v>
                      </c:pt>
                      <c:pt idx="52">
                        <c:v>483.22669017400983</c:v>
                      </c:pt>
                      <c:pt idx="53">
                        <c:v>475.40081684925548</c:v>
                      </c:pt>
                      <c:pt idx="54">
                        <c:v>466.68366629744872</c:v>
                      </c:pt>
                      <c:pt idx="55">
                        <c:v>457.15557993771438</c:v>
                      </c:pt>
                      <c:pt idx="56">
                        <c:v>446.89807102836409</c:v>
                      </c:pt>
                      <c:pt idx="57">
                        <c:v>435.99297046833971</c:v>
                      </c:pt>
                      <c:pt idx="58">
                        <c:v>424.52163973848968</c:v>
                      </c:pt>
                      <c:pt idx="59">
                        <c:v>412.56425573869603</c:v>
                      </c:pt>
                      <c:pt idx="60">
                        <c:v>400.19917057440432</c:v>
                      </c:pt>
                      <c:pt idx="61">
                        <c:v>387.50234778988374</c:v>
                      </c:pt>
                      <c:pt idx="62">
                        <c:v>374.54687514940048</c:v>
                      </c:pt>
                      <c:pt idx="63">
                        <c:v>361.40255283949398</c:v>
                      </c:pt>
                      <c:pt idx="64">
                        <c:v>348.13555490872835</c:v>
                      </c:pt>
                      <c:pt idx="65">
                        <c:v>334.80816087423898</c:v>
                      </c:pt>
                      <c:pt idx="66">
                        <c:v>321.47855370213489</c:v>
                      </c:pt>
                      <c:pt idx="67">
                        <c:v>308.20067980332772</c:v>
                      </c:pt>
                      <c:pt idx="68">
                        <c:v>295.02416626738312</c:v>
                      </c:pt>
                      <c:pt idx="69">
                        <c:v>281.99429027255519</c:v>
                      </c:pt>
                      <c:pt idx="70">
                        <c:v>269.15199544718314</c:v>
                      </c:pt>
                      <c:pt idx="71">
                        <c:v>256.53394990236177</c:v>
                      </c:pt>
                      <c:pt idx="72">
                        <c:v>244.17264069427733</c:v>
                      </c:pt>
                      <c:pt idx="73">
                        <c:v>232.09649959304366</c:v>
                      </c:pt>
                      <c:pt idx="74">
                        <c:v>220.33005521986269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36A-4660-8640-ABC3E7FCC5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'Vega Variation -  Stock Price'!$E$10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'Vega Variation -  Stock Price'!$A$10:$A$85</c15:sqref>
                        </c15:formulaRef>
                      </c:ext>
                    </c:extLst>
                    <c:strCache>
                      <c:ptCount val="76"/>
                      <c:pt idx="0">
                        <c:v>Spot Price</c:v>
                      </c:pt>
                      <c:pt idx="1">
                        <c:v>1220</c:v>
                      </c:pt>
                      <c:pt idx="2">
                        <c:v>1240</c:v>
                      </c:pt>
                      <c:pt idx="3">
                        <c:v>1260</c:v>
                      </c:pt>
                      <c:pt idx="4">
                        <c:v>1280</c:v>
                      </c:pt>
                      <c:pt idx="5">
                        <c:v>1300</c:v>
                      </c:pt>
                      <c:pt idx="6">
                        <c:v>1320</c:v>
                      </c:pt>
                      <c:pt idx="7">
                        <c:v>1340</c:v>
                      </c:pt>
                      <c:pt idx="8">
                        <c:v>1360</c:v>
                      </c:pt>
                      <c:pt idx="9">
                        <c:v>1380</c:v>
                      </c:pt>
                      <c:pt idx="10">
                        <c:v>1400</c:v>
                      </c:pt>
                      <c:pt idx="11">
                        <c:v>1420</c:v>
                      </c:pt>
                      <c:pt idx="12">
                        <c:v>1440</c:v>
                      </c:pt>
                      <c:pt idx="13">
                        <c:v>1460</c:v>
                      </c:pt>
                      <c:pt idx="14">
                        <c:v>1480</c:v>
                      </c:pt>
                      <c:pt idx="15">
                        <c:v>1500</c:v>
                      </c:pt>
                      <c:pt idx="16">
                        <c:v>1520</c:v>
                      </c:pt>
                      <c:pt idx="17">
                        <c:v>1540</c:v>
                      </c:pt>
                      <c:pt idx="18">
                        <c:v>1560</c:v>
                      </c:pt>
                      <c:pt idx="19">
                        <c:v>1580</c:v>
                      </c:pt>
                      <c:pt idx="20">
                        <c:v>1600</c:v>
                      </c:pt>
                      <c:pt idx="21">
                        <c:v>1620</c:v>
                      </c:pt>
                      <c:pt idx="22">
                        <c:v>1640</c:v>
                      </c:pt>
                      <c:pt idx="23">
                        <c:v>1660</c:v>
                      </c:pt>
                      <c:pt idx="24">
                        <c:v>1680</c:v>
                      </c:pt>
                      <c:pt idx="25">
                        <c:v>1700</c:v>
                      </c:pt>
                      <c:pt idx="26">
                        <c:v>1720</c:v>
                      </c:pt>
                      <c:pt idx="27">
                        <c:v>1740</c:v>
                      </c:pt>
                      <c:pt idx="28">
                        <c:v>1760</c:v>
                      </c:pt>
                      <c:pt idx="29">
                        <c:v>1780</c:v>
                      </c:pt>
                      <c:pt idx="30">
                        <c:v>1800</c:v>
                      </c:pt>
                      <c:pt idx="31">
                        <c:v>1820</c:v>
                      </c:pt>
                      <c:pt idx="32">
                        <c:v>1840</c:v>
                      </c:pt>
                      <c:pt idx="33">
                        <c:v>1860</c:v>
                      </c:pt>
                      <c:pt idx="34">
                        <c:v>1880</c:v>
                      </c:pt>
                      <c:pt idx="35">
                        <c:v>1900</c:v>
                      </c:pt>
                      <c:pt idx="36">
                        <c:v>1920</c:v>
                      </c:pt>
                      <c:pt idx="37">
                        <c:v>1940</c:v>
                      </c:pt>
                      <c:pt idx="38">
                        <c:v>1960</c:v>
                      </c:pt>
                      <c:pt idx="39">
                        <c:v>1980</c:v>
                      </c:pt>
                      <c:pt idx="40">
                        <c:v>2000</c:v>
                      </c:pt>
                      <c:pt idx="41">
                        <c:v>2020</c:v>
                      </c:pt>
                      <c:pt idx="42">
                        <c:v>2040</c:v>
                      </c:pt>
                      <c:pt idx="43">
                        <c:v>2060</c:v>
                      </c:pt>
                      <c:pt idx="44">
                        <c:v>2080</c:v>
                      </c:pt>
                      <c:pt idx="45">
                        <c:v>2100</c:v>
                      </c:pt>
                      <c:pt idx="46">
                        <c:v>2120</c:v>
                      </c:pt>
                      <c:pt idx="47">
                        <c:v>2140</c:v>
                      </c:pt>
                      <c:pt idx="48">
                        <c:v>2160</c:v>
                      </c:pt>
                      <c:pt idx="49">
                        <c:v>2180</c:v>
                      </c:pt>
                      <c:pt idx="50">
                        <c:v>2200</c:v>
                      </c:pt>
                      <c:pt idx="51">
                        <c:v>2220</c:v>
                      </c:pt>
                      <c:pt idx="52">
                        <c:v>2240</c:v>
                      </c:pt>
                      <c:pt idx="53">
                        <c:v>2260</c:v>
                      </c:pt>
                      <c:pt idx="54">
                        <c:v>2280</c:v>
                      </c:pt>
                      <c:pt idx="55">
                        <c:v>2300</c:v>
                      </c:pt>
                      <c:pt idx="56">
                        <c:v>2320</c:v>
                      </c:pt>
                      <c:pt idx="57">
                        <c:v>2340</c:v>
                      </c:pt>
                      <c:pt idx="58">
                        <c:v>2360</c:v>
                      </c:pt>
                      <c:pt idx="59">
                        <c:v>2380</c:v>
                      </c:pt>
                      <c:pt idx="60">
                        <c:v>2400</c:v>
                      </c:pt>
                      <c:pt idx="61">
                        <c:v>2420</c:v>
                      </c:pt>
                      <c:pt idx="62">
                        <c:v>2440</c:v>
                      </c:pt>
                      <c:pt idx="63">
                        <c:v>2460</c:v>
                      </c:pt>
                      <c:pt idx="64">
                        <c:v>2480</c:v>
                      </c:pt>
                      <c:pt idx="65">
                        <c:v>2500</c:v>
                      </c:pt>
                      <c:pt idx="66">
                        <c:v>2520</c:v>
                      </c:pt>
                      <c:pt idx="67">
                        <c:v>2540</c:v>
                      </c:pt>
                      <c:pt idx="68">
                        <c:v>2560</c:v>
                      </c:pt>
                      <c:pt idx="69">
                        <c:v>2580</c:v>
                      </c:pt>
                      <c:pt idx="70">
                        <c:v>2600</c:v>
                      </c:pt>
                      <c:pt idx="71">
                        <c:v>2620</c:v>
                      </c:pt>
                      <c:pt idx="72">
                        <c:v>2640</c:v>
                      </c:pt>
                      <c:pt idx="73">
                        <c:v>2660</c:v>
                      </c:pt>
                      <c:pt idx="74">
                        <c:v>2680</c:v>
                      </c:pt>
                      <c:pt idx="75">
                        <c:v>2700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'Vega Variation -  Stock Price'!$E$11:$E$85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-1.2503368176187948</c:v>
                      </c:pt>
                      <c:pt idx="1">
                        <c:v>-1.1608255962092402</c:v>
                      </c:pt>
                      <c:pt idx="2">
                        <c:v>-1.0727466159488157</c:v>
                      </c:pt>
                      <c:pt idx="3">
                        <c:v>-0.98605476403783365</c:v>
                      </c:pt>
                      <c:pt idx="4">
                        <c:v>-0.90070702611854458</c:v>
                      </c:pt>
                      <c:pt idx="5">
                        <c:v>-0.81666235811317178</c:v>
                      </c:pt>
                      <c:pt idx="6">
                        <c:v>-0.73388156769930712</c:v>
                      </c:pt>
                      <c:pt idx="7">
                        <c:v>-0.6523272045659142</c:v>
                      </c:pt>
                      <c:pt idx="8">
                        <c:v>-0.57196345868073062</c:v>
                      </c:pt>
                      <c:pt idx="9">
                        <c:v>-0.49275606587733894</c:v>
                      </c:pt>
                      <c:pt idx="10">
                        <c:v>-0.41467222013890181</c:v>
                      </c:pt>
                      <c:pt idx="11">
                        <c:v>-0.33768049201651151</c:v>
                      </c:pt>
                      <c:pt idx="12">
                        <c:v>-0.26175075267442582</c:v>
                      </c:pt>
                      <c:pt idx="13">
                        <c:v>-0.18685410310277981</c:v>
                      </c:pt>
                      <c:pt idx="14">
                        <c:v>-0.1129628080815729</c:v>
                      </c:pt>
                      <c:pt idx="15">
                        <c:v>-4.005023451829761E-2</c:v>
                      </c:pt>
                      <c:pt idx="16">
                        <c:v>3.1909206183860776E-2</c:v>
                      </c:pt>
                      <c:pt idx="17">
                        <c:v>0.10294011203931472</c:v>
                      </c:pt>
                      <c:pt idx="18">
                        <c:v>0.17306614095911863</c:v>
                      </c:pt>
                      <c:pt idx="19">
                        <c:v>0.24231005805496431</c:v>
                      </c:pt>
                      <c:pt idx="20">
                        <c:v>0.31069378000481024</c:v>
                      </c:pt>
                      <c:pt idx="21">
                        <c:v>0.37823841669647496</c:v>
                      </c:pt>
                      <c:pt idx="22">
                        <c:v>0.44496431034719675</c:v>
                      </c:pt>
                      <c:pt idx="23">
                        <c:v>0.51089107228052011</c:v>
                      </c:pt>
                      <c:pt idx="24">
                        <c:v>0.57603761752688332</c:v>
                      </c:pt>
                      <c:pt idx="25">
                        <c:v>0.64042219740063777</c:v>
                      </c:pt>
                      <c:pt idx="26">
                        <c:v>0.70406243019386638</c:v>
                      </c:pt>
                      <c:pt idx="27">
                        <c:v>0.76697533011616437</c:v>
                      </c:pt>
                      <c:pt idx="28">
                        <c:v>0.82917733459928333</c:v>
                      </c:pt>
                      <c:pt idx="29">
                        <c:v>0.89068433007628589</c:v>
                      </c:pt>
                      <c:pt idx="30">
                        <c:v>0.95151167633634715</c:v>
                      </c:pt>
                      <c:pt idx="31">
                        <c:v>1.0116742295486059</c:v>
                      </c:pt>
                      <c:pt idx="32">
                        <c:v>1.0711863640414179</c:v>
                      </c:pt>
                      <c:pt idx="33">
                        <c:v>1.1300619929168667</c:v>
                      </c:pt>
                      <c:pt idx="34">
                        <c:v>1.1883145875745003</c:v>
                      </c:pt>
                      <c:pt idx="35">
                        <c:v>1.2459571962128244</c:v>
                      </c:pt>
                      <c:pt idx="36">
                        <c:v>1.3030024613721143</c:v>
                      </c:pt>
                      <c:pt idx="37">
                        <c:v>1.3594626365775524</c:v>
                      </c:pt>
                      <c:pt idx="38">
                        <c:v>1.4153496021374858</c:v>
                      </c:pt>
                      <c:pt idx="39">
                        <c:v>1.4706748801477636</c:v>
                      </c:pt>
                      <c:pt idx="40">
                        <c:v>1.5254496487495479</c:v>
                      </c:pt>
                      <c:pt idx="41">
                        <c:v>1.5796847556847435</c:v>
                      </c:pt>
                      <c:pt idx="42">
                        <c:v>1.6333907311901441</c:v>
                      </c:pt>
                      <c:pt idx="43">
                        <c:v>1.6865778002686505</c:v>
                      </c:pt>
                      <c:pt idx="44">
                        <c:v>1.739255894373319</c:v>
                      </c:pt>
                      <c:pt idx="45">
                        <c:v>1.7914346625376349</c:v>
                      </c:pt>
                      <c:pt idx="46">
                        <c:v>1.8431234819832234</c:v>
                      </c:pt>
                      <c:pt idx="47">
                        <c:v>1.8943314682341459</c:v>
                      </c:pt>
                      <c:pt idx="48">
                        <c:v>1.9450674847650868</c:v>
                      </c:pt>
                      <c:pt idx="49">
                        <c:v>1.9953401522089629</c:v>
                      </c:pt>
                      <c:pt idx="50">
                        <c:v>2.0451578571478781</c:v>
                      </c:pt>
                      <c:pt idx="51">
                        <c:v>2.0945287605098564</c:v>
                      </c:pt>
                      <c:pt idx="52">
                        <c:v>2.1434608055923632</c:v>
                      </c:pt>
                      <c:pt idx="53">
                        <c:v>2.19196172573236</c:v>
                      </c:pt>
                      <c:pt idx="54">
                        <c:v>2.2400390516414044</c:v>
                      </c:pt>
                      <c:pt idx="55">
                        <c:v>2.2877001184232029</c:v>
                      </c:pt>
                      <c:pt idx="56">
                        <c:v>2.3349520722899726</c:v>
                      </c:pt>
                      <c:pt idx="57">
                        <c:v>2.3818018769929861</c:v>
                      </c:pt>
                      <c:pt idx="58">
                        <c:v>2.428256319981775</c:v>
                      </c:pt>
                      <c:pt idx="59">
                        <c:v>2.4743220183056231</c:v>
                      </c:pt>
                      <c:pt idx="60">
                        <c:v>2.5200054242701624</c:v>
                      </c:pt>
                      <c:pt idx="61">
                        <c:v>2.565312830861199</c:v>
                      </c:pt>
                      <c:pt idx="62">
                        <c:v>2.6102503769471319</c:v>
                      </c:pt>
                      <c:pt idx="63">
                        <c:v>2.654824052270754</c:v>
                      </c:pt>
                      <c:pt idx="64">
                        <c:v>2.6990397022405617</c:v>
                      </c:pt>
                      <c:pt idx="65">
                        <c:v>2.7429030325311783</c:v>
                      </c:pt>
                      <c:pt idx="66">
                        <c:v>2.7864196135019341</c:v>
                      </c:pt>
                      <c:pt idx="67">
                        <c:v>2.8295948844421606</c:v>
                      </c:pt>
                      <c:pt idx="68">
                        <c:v>2.8724341576512953</c:v>
                      </c:pt>
                      <c:pt idx="69">
                        <c:v>2.9149426223614494</c:v>
                      </c:pt>
                      <c:pt idx="70">
                        <c:v>2.9571253485096793</c:v>
                      </c:pt>
                      <c:pt idx="71">
                        <c:v>2.9989872903668222</c:v>
                      </c:pt>
                      <c:pt idx="72">
                        <c:v>3.0405332900293929</c:v>
                      </c:pt>
                      <c:pt idx="73">
                        <c:v>3.0817680807806869</c:v>
                      </c:pt>
                      <c:pt idx="74">
                        <c:v>3.1226962903269442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36A-4660-8640-ABC3E7FCC59F}"/>
                  </c:ext>
                </c:extLst>
              </c15:ser>
            </c15:filteredLineSeries>
          </c:ext>
        </c:extLst>
      </c:lineChart>
      <c:catAx>
        <c:axId val="477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8304"/>
        <c:crosses val="autoZero"/>
        <c:auto val="1"/>
        <c:lblAlgn val="ctr"/>
        <c:lblOffset val="100"/>
        <c:noMultiLvlLbl val="0"/>
      </c:catAx>
      <c:valAx>
        <c:axId val="477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Option</a:t>
            </a:r>
            <a:r>
              <a:rPr lang="en-US" baseline="0"/>
              <a:t> - Rho vs Stock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'Rho variation -  Stock Price'!$D$10</c:f>
              <c:strCache>
                <c:ptCount val="1"/>
                <c:pt idx="0">
                  <c:v>Rho(call) = K*T*exp(-rT) *N(d2)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'Rho variation -  Stock Price'!$A$10:$A$140</c:f>
              <c:strCache>
                <c:ptCount val="131"/>
                <c:pt idx="0">
                  <c:v>Stock Price</c:v>
                </c:pt>
                <c:pt idx="1">
                  <c:v>1310.00</c:v>
                </c:pt>
                <c:pt idx="2">
                  <c:v>1320.00</c:v>
                </c:pt>
                <c:pt idx="3">
                  <c:v>1330.00</c:v>
                </c:pt>
                <c:pt idx="4">
                  <c:v>1340.00</c:v>
                </c:pt>
                <c:pt idx="5">
                  <c:v>1350.00</c:v>
                </c:pt>
                <c:pt idx="6">
                  <c:v>1360.00</c:v>
                </c:pt>
                <c:pt idx="7">
                  <c:v>1370.00</c:v>
                </c:pt>
                <c:pt idx="8">
                  <c:v>1380.00</c:v>
                </c:pt>
                <c:pt idx="9">
                  <c:v>1390.00</c:v>
                </c:pt>
                <c:pt idx="10">
                  <c:v>1400.00</c:v>
                </c:pt>
                <c:pt idx="11">
                  <c:v>1410.00</c:v>
                </c:pt>
                <c:pt idx="12">
                  <c:v>1420.00</c:v>
                </c:pt>
                <c:pt idx="13">
                  <c:v>1430.00</c:v>
                </c:pt>
                <c:pt idx="14">
                  <c:v>1440.00</c:v>
                </c:pt>
                <c:pt idx="15">
                  <c:v>1450.00</c:v>
                </c:pt>
                <c:pt idx="16">
                  <c:v>1460.00</c:v>
                </c:pt>
                <c:pt idx="17">
                  <c:v>1470.00</c:v>
                </c:pt>
                <c:pt idx="18">
                  <c:v>1480.00</c:v>
                </c:pt>
                <c:pt idx="19">
                  <c:v>1490.00</c:v>
                </c:pt>
                <c:pt idx="20">
                  <c:v>1500.00</c:v>
                </c:pt>
                <c:pt idx="21">
                  <c:v>1510.00</c:v>
                </c:pt>
                <c:pt idx="22">
                  <c:v>1520.00</c:v>
                </c:pt>
                <c:pt idx="23">
                  <c:v>1530.00</c:v>
                </c:pt>
                <c:pt idx="24">
                  <c:v>1540.00</c:v>
                </c:pt>
                <c:pt idx="25">
                  <c:v>1550.00</c:v>
                </c:pt>
                <c:pt idx="26">
                  <c:v>1560.00</c:v>
                </c:pt>
                <c:pt idx="27">
                  <c:v>1570.00</c:v>
                </c:pt>
                <c:pt idx="28">
                  <c:v>1580.00</c:v>
                </c:pt>
                <c:pt idx="29">
                  <c:v>1590.00</c:v>
                </c:pt>
                <c:pt idx="30">
                  <c:v>1600.00</c:v>
                </c:pt>
                <c:pt idx="31">
                  <c:v>1610.00</c:v>
                </c:pt>
                <c:pt idx="32">
                  <c:v>1620.00</c:v>
                </c:pt>
                <c:pt idx="33">
                  <c:v>1630.00</c:v>
                </c:pt>
                <c:pt idx="34">
                  <c:v>1640.00</c:v>
                </c:pt>
                <c:pt idx="35">
                  <c:v>1650.00</c:v>
                </c:pt>
                <c:pt idx="36">
                  <c:v>1660.00</c:v>
                </c:pt>
                <c:pt idx="37">
                  <c:v>1670.00</c:v>
                </c:pt>
                <c:pt idx="38">
                  <c:v>1680.00</c:v>
                </c:pt>
                <c:pt idx="39">
                  <c:v>1690.00</c:v>
                </c:pt>
                <c:pt idx="40">
                  <c:v>1700.00</c:v>
                </c:pt>
                <c:pt idx="41">
                  <c:v>1710.00</c:v>
                </c:pt>
                <c:pt idx="42">
                  <c:v>1720.00</c:v>
                </c:pt>
                <c:pt idx="43">
                  <c:v>1730.00</c:v>
                </c:pt>
                <c:pt idx="44">
                  <c:v>1740.00</c:v>
                </c:pt>
                <c:pt idx="45">
                  <c:v>1750.00</c:v>
                </c:pt>
                <c:pt idx="46">
                  <c:v>1760.00</c:v>
                </c:pt>
                <c:pt idx="47">
                  <c:v>1770.00</c:v>
                </c:pt>
                <c:pt idx="48">
                  <c:v>1780.00</c:v>
                </c:pt>
                <c:pt idx="49">
                  <c:v>1790.00</c:v>
                </c:pt>
                <c:pt idx="50">
                  <c:v>1800.00</c:v>
                </c:pt>
                <c:pt idx="51">
                  <c:v>1810.00</c:v>
                </c:pt>
                <c:pt idx="52">
                  <c:v>1820.00</c:v>
                </c:pt>
                <c:pt idx="53">
                  <c:v>1830.00</c:v>
                </c:pt>
                <c:pt idx="54">
                  <c:v>1840.00</c:v>
                </c:pt>
                <c:pt idx="55">
                  <c:v>1850.00</c:v>
                </c:pt>
                <c:pt idx="56">
                  <c:v>1860.00</c:v>
                </c:pt>
                <c:pt idx="57">
                  <c:v>1870.00</c:v>
                </c:pt>
                <c:pt idx="58">
                  <c:v>1880.00</c:v>
                </c:pt>
                <c:pt idx="59">
                  <c:v>1890.00</c:v>
                </c:pt>
                <c:pt idx="60">
                  <c:v>1900.00</c:v>
                </c:pt>
                <c:pt idx="61">
                  <c:v>1910.00</c:v>
                </c:pt>
                <c:pt idx="62">
                  <c:v>1920.00</c:v>
                </c:pt>
                <c:pt idx="63">
                  <c:v>1930.00</c:v>
                </c:pt>
                <c:pt idx="64">
                  <c:v>1940.00</c:v>
                </c:pt>
                <c:pt idx="65">
                  <c:v>1950.00</c:v>
                </c:pt>
                <c:pt idx="66">
                  <c:v>1960.00</c:v>
                </c:pt>
                <c:pt idx="67">
                  <c:v>1970.00</c:v>
                </c:pt>
                <c:pt idx="68">
                  <c:v>1980.00</c:v>
                </c:pt>
                <c:pt idx="69">
                  <c:v>1990.00</c:v>
                </c:pt>
                <c:pt idx="70">
                  <c:v>2000.00</c:v>
                </c:pt>
                <c:pt idx="71">
                  <c:v>2010.00</c:v>
                </c:pt>
                <c:pt idx="72">
                  <c:v>2020.00</c:v>
                </c:pt>
                <c:pt idx="73">
                  <c:v>2030.00</c:v>
                </c:pt>
                <c:pt idx="74">
                  <c:v>2040.00</c:v>
                </c:pt>
                <c:pt idx="75">
                  <c:v>2050.00</c:v>
                </c:pt>
                <c:pt idx="76">
                  <c:v>2060.00</c:v>
                </c:pt>
                <c:pt idx="77">
                  <c:v>2070.00</c:v>
                </c:pt>
                <c:pt idx="78">
                  <c:v>2080.00</c:v>
                </c:pt>
                <c:pt idx="79">
                  <c:v>2090.00</c:v>
                </c:pt>
                <c:pt idx="80">
                  <c:v>2100.00</c:v>
                </c:pt>
                <c:pt idx="81">
                  <c:v>2110.00</c:v>
                </c:pt>
                <c:pt idx="82">
                  <c:v>2120.00</c:v>
                </c:pt>
                <c:pt idx="83">
                  <c:v>2130.00</c:v>
                </c:pt>
                <c:pt idx="84">
                  <c:v>2140.00</c:v>
                </c:pt>
                <c:pt idx="85">
                  <c:v>2150.00</c:v>
                </c:pt>
                <c:pt idx="86">
                  <c:v>2160.00</c:v>
                </c:pt>
                <c:pt idx="87">
                  <c:v>2170.00</c:v>
                </c:pt>
                <c:pt idx="88">
                  <c:v>2180.00</c:v>
                </c:pt>
                <c:pt idx="89">
                  <c:v>2190.00</c:v>
                </c:pt>
                <c:pt idx="90">
                  <c:v>2200.00</c:v>
                </c:pt>
                <c:pt idx="91">
                  <c:v>2210.00</c:v>
                </c:pt>
                <c:pt idx="92">
                  <c:v>2220.00</c:v>
                </c:pt>
                <c:pt idx="93">
                  <c:v>2230.00</c:v>
                </c:pt>
                <c:pt idx="94">
                  <c:v>2240.00</c:v>
                </c:pt>
                <c:pt idx="95">
                  <c:v>2250.00</c:v>
                </c:pt>
                <c:pt idx="96">
                  <c:v>2260.00</c:v>
                </c:pt>
                <c:pt idx="97">
                  <c:v>2270.00</c:v>
                </c:pt>
                <c:pt idx="98">
                  <c:v>2280.00</c:v>
                </c:pt>
                <c:pt idx="99">
                  <c:v>2290.00</c:v>
                </c:pt>
                <c:pt idx="100">
                  <c:v>2300.00</c:v>
                </c:pt>
                <c:pt idx="101">
                  <c:v>2310.00</c:v>
                </c:pt>
                <c:pt idx="102">
                  <c:v>2320.00</c:v>
                </c:pt>
                <c:pt idx="103">
                  <c:v>2330.00</c:v>
                </c:pt>
                <c:pt idx="104">
                  <c:v>2340.00</c:v>
                </c:pt>
                <c:pt idx="105">
                  <c:v>2350.00</c:v>
                </c:pt>
                <c:pt idx="106">
                  <c:v>2360.00</c:v>
                </c:pt>
                <c:pt idx="107">
                  <c:v>2370.00</c:v>
                </c:pt>
                <c:pt idx="108">
                  <c:v>2380.00</c:v>
                </c:pt>
                <c:pt idx="109">
                  <c:v>2390.00</c:v>
                </c:pt>
                <c:pt idx="110">
                  <c:v>2400.00</c:v>
                </c:pt>
                <c:pt idx="111">
                  <c:v>2410.00</c:v>
                </c:pt>
                <c:pt idx="112">
                  <c:v>2420.00</c:v>
                </c:pt>
                <c:pt idx="113">
                  <c:v>2430.00</c:v>
                </c:pt>
                <c:pt idx="114">
                  <c:v>2440.00</c:v>
                </c:pt>
                <c:pt idx="115">
                  <c:v>2450.00</c:v>
                </c:pt>
                <c:pt idx="116">
                  <c:v>2460.00</c:v>
                </c:pt>
                <c:pt idx="117">
                  <c:v>2470.00</c:v>
                </c:pt>
                <c:pt idx="118">
                  <c:v>2480.00</c:v>
                </c:pt>
                <c:pt idx="119">
                  <c:v>2490.00</c:v>
                </c:pt>
                <c:pt idx="120">
                  <c:v>2500.00</c:v>
                </c:pt>
                <c:pt idx="121">
                  <c:v>2510.00</c:v>
                </c:pt>
                <c:pt idx="122">
                  <c:v>2520.00</c:v>
                </c:pt>
                <c:pt idx="123">
                  <c:v>2530.00</c:v>
                </c:pt>
                <c:pt idx="124">
                  <c:v>2540.00</c:v>
                </c:pt>
                <c:pt idx="125">
                  <c:v>2550.00</c:v>
                </c:pt>
                <c:pt idx="126">
                  <c:v>2560.00</c:v>
                </c:pt>
                <c:pt idx="127">
                  <c:v>2570.00</c:v>
                </c:pt>
                <c:pt idx="128">
                  <c:v>2580.00</c:v>
                </c:pt>
                <c:pt idx="129">
                  <c:v>2590.00</c:v>
                </c:pt>
                <c:pt idx="130">
                  <c:v>2600.00</c:v>
                </c:pt>
              </c:strCache>
            </c:strRef>
          </c:cat>
          <c:val>
            <c:numRef>
              <c:f>'Rho variation -  Stock Price'!$D$11:$D$140</c:f>
              <c:numCache>
                <c:formatCode>General</c:formatCode>
                <c:ptCount val="130"/>
                <c:pt idx="0">
                  <c:v>2.7370528160418729E-2</c:v>
                </c:pt>
                <c:pt idx="1">
                  <c:v>3.1003167462724551E-2</c:v>
                </c:pt>
                <c:pt idx="2">
                  <c:v>3.5029214768801206E-2</c:v>
                </c:pt>
                <c:pt idx="3">
                  <c:v>3.9480169842420525E-2</c:v>
                </c:pt>
                <c:pt idx="4">
                  <c:v>4.438887540871618E-2</c:v>
                </c:pt>
                <c:pt idx="5">
                  <c:v>4.9789466818656071E-2</c:v>
                </c:pt>
                <c:pt idx="6">
                  <c:v>5.5717311430823216E-2</c:v>
                </c:pt>
                <c:pt idx="7">
                  <c:v>6.2208937708111423E-2</c:v>
                </c:pt>
                <c:pt idx="8">
                  <c:v>6.9301954116692002E-2</c:v>
                </c:pt>
                <c:pt idx="9">
                  <c:v>7.7034958005135254E-2</c:v>
                </c:pt>
                <c:pt idx="10">
                  <c:v>8.5447434731801233E-2</c:v>
                </c:pt>
                <c:pt idx="11">
                  <c:v>9.4579647397526626E-2</c:v>
                </c:pt>
                <c:pt idx="12">
                  <c:v>0.1044725176271851</c:v>
                </c:pt>
                <c:pt idx="13">
                  <c:v>0.11516749792692452</c:v>
                </c:pt>
                <c:pt idx="14">
                  <c:v>0.1267064362228397</c:v>
                </c:pt>
                <c:pt idx="15">
                  <c:v>0.13913143326065888</c:v>
                </c:pt>
                <c:pt idx="16">
                  <c:v>0.15248469361394221</c:v>
                </c:pt>
                <c:pt idx="17">
                  <c:v>0.16680837110955049</c:v>
                </c:pt>
                <c:pt idx="18">
                  <c:v>0.18214440953318775</c:v>
                </c:pt>
                <c:pt idx="19">
                  <c:v>0.19853437952408787</c:v>
                </c:pt>
                <c:pt idx="20">
                  <c:v>0.21601931260601803</c:v>
                </c:pt>
                <c:pt idx="21">
                  <c:v>0.23463953333138168</c:v>
                </c:pt>
                <c:pt idx="22">
                  <c:v>0.25443449053612599</c:v>
                </c:pt>
                <c:pt idx="23">
                  <c:v>0.27544258871528987</c:v>
                </c:pt>
                <c:pt idx="24">
                  <c:v>0.29770102053237296</c:v>
                </c:pt>
                <c:pt idx="25">
                  <c:v>0.32124560147036213</c:v>
                </c:pt>
                <c:pt idx="26">
                  <c:v>0.34611060761842644</c:v>
                </c:pt>
                <c:pt idx="27">
                  <c:v>0.37232861756624058</c:v>
                </c:pt>
                <c:pt idx="28">
                  <c:v>0.39993035934806004</c:v>
                </c:pt>
                <c:pt idx="29">
                  <c:v>0.42894456334135866</c:v>
                </c:pt>
                <c:pt idx="30">
                  <c:v>0.45939782198073931</c:v>
                </c:pt>
                <c:pt idx="31">
                  <c:v>0.49131445709732263</c:v>
                </c:pt>
                <c:pt idx="32">
                  <c:v>0.5247163956376526</c:v>
                </c:pt>
                <c:pt idx="33">
                  <c:v>0.55962305445492699</c:v>
                </c:pt>
                <c:pt idx="34">
                  <c:v>0.59605123479975863</c:v>
                </c:pt>
                <c:pt idx="35">
                  <c:v>0.63401502706839918</c:v>
                </c:pt>
                <c:pt idx="36">
                  <c:v>0.67352572629413032</c:v>
                </c:pt>
                <c:pt idx="37">
                  <c:v>0.7145917587930869</c:v>
                </c:pt>
                <c:pt idx="38">
                  <c:v>0.75721862029978348</c:v>
                </c:pt>
                <c:pt idx="39">
                  <c:v>0.80140882585082318</c:v>
                </c:pt>
                <c:pt idx="40">
                  <c:v>0.84716187159833911</c:v>
                </c:pt>
                <c:pt idx="41">
                  <c:v>0.89447420865829541</c:v>
                </c:pt>
                <c:pt idx="42">
                  <c:v>0.94333922902350342</c:v>
                </c:pt>
                <c:pt idx="43">
                  <c:v>0.99374726349763376</c:v>
                </c:pt>
                <c:pt idx="44">
                  <c:v>1.0456855915352594</c:v>
                </c:pt>
                <c:pt idx="45">
                  <c:v>1.0991384628044156</c:v>
                </c:pt>
                <c:pt idx="46">
                  <c:v>1.1540871302228992</c:v>
                </c:pt>
                <c:pt idx="47">
                  <c:v>1.2105098941578414</c:v>
                </c:pt>
                <c:pt idx="48">
                  <c:v>1.2683821574204102</c:v>
                </c:pt>
                <c:pt idx="49">
                  <c:v>1.3276764906340979</c:v>
                </c:pt>
                <c:pt idx="50">
                  <c:v>1.388362707506108</c:v>
                </c:pt>
                <c:pt idx="51">
                  <c:v>1.4504079494872506</c:v>
                </c:pt>
                <c:pt idx="52">
                  <c:v>1.5137767792663614</c:v>
                </c:pt>
                <c:pt idx="53">
                  <c:v>1.5784312825109863</c:v>
                </c:pt>
                <c:pt idx="54">
                  <c:v>1.6443311772366451</c:v>
                </c:pt>
                <c:pt idx="55">
                  <c:v>1.7114339301627053</c:v>
                </c:pt>
                <c:pt idx="56">
                  <c:v>1.7796948793935139</c:v>
                </c:pt>
                <c:pt idx="57">
                  <c:v>1.8490673627489214</c:v>
                </c:pt>
                <c:pt idx="58">
                  <c:v>1.9195028510586964</c:v>
                </c:pt>
                <c:pt idx="59">
                  <c:v>1.9909510857302004</c:v>
                </c:pt>
                <c:pt idx="60">
                  <c:v>2.0633602198981054</c:v>
                </c:pt>
                <c:pt idx="61">
                  <c:v>2.1366769624685569</c:v>
                </c:pt>
                <c:pt idx="62">
                  <c:v>2.2108467243778289</c:v>
                </c:pt>
                <c:pt idx="63">
                  <c:v>2.2858137663969611</c:v>
                </c:pt>
                <c:pt idx="64">
                  <c:v>2.3615213478287633</c:v>
                </c:pt>
                <c:pt idx="65">
                  <c:v>2.4379118754618059</c:v>
                </c:pt>
                <c:pt idx="66">
                  <c:v>2.5149270521670894</c:v>
                </c:pt>
                <c:pt idx="67">
                  <c:v>2.5925080245469054</c:v>
                </c:pt>
                <c:pt idx="68">
                  <c:v>2.6705955290715484</c:v>
                </c:pt>
                <c:pt idx="69">
                  <c:v>2.7491300361677822</c:v>
                </c:pt>
                <c:pt idx="70">
                  <c:v>2.8280518917529709</c:v>
                </c:pt>
                <c:pt idx="71">
                  <c:v>2.907301455740277</c:v>
                </c:pt>
                <c:pt idx="72">
                  <c:v>2.9868192370730848</c:v>
                </c:pt>
                <c:pt idx="73">
                  <c:v>3.0665460248804108</c:v>
                </c:pt>
                <c:pt idx="74">
                  <c:v>3.1464230153794115</c:v>
                </c:pt>
                <c:pt idx="75">
                  <c:v>3.2263919341858323</c:v>
                </c:pt>
                <c:pt idx="76">
                  <c:v>3.3063951537281451</c:v>
                </c:pt>
                <c:pt idx="77">
                  <c:v>3.3863758054960074</c:v>
                </c:pt>
                <c:pt idx="78">
                  <c:v>3.4662778868882329</c:v>
                </c:pt>
                <c:pt idx="79">
                  <c:v>3.5460463624596654</c:v>
                </c:pt>
                <c:pt idx="80">
                  <c:v>3.6256272593997902</c:v>
                </c:pt>
                <c:pt idx="81">
                  <c:v>3.7049677571086299</c:v>
                </c:pt>
                <c:pt idx="82">
                  <c:v>3.7840162707672085</c:v>
                </c:pt>
                <c:pt idx="83">
                  <c:v>3.8627225288304952</c:v>
                </c:pt>
                <c:pt idx="84">
                  <c:v>3.9410376444001813</c:v>
                </c:pt>
                <c:pt idx="85">
                  <c:v>4.0189141804627591</c:v>
                </c:pt>
                <c:pt idx="86">
                  <c:v>4.0963062090051077</c:v>
                </c:pt>
                <c:pt idx="87">
                  <c:v>4.1731693640450276</c:v>
                </c:pt>
                <c:pt idx="88">
                  <c:v>4.2494608886379339</c:v>
                </c:pt>
                <c:pt idx="89">
                  <c:v>4.3251396759430074</c:v>
                </c:pt>
                <c:pt idx="90">
                  <c:v>4.4001663044527701</c:v>
                </c:pt>
                <c:pt idx="91">
                  <c:v>4.4745030675089081</c:v>
                </c:pt>
                <c:pt idx="92">
                  <c:v>4.5481139972445046</c:v>
                </c:pt>
                <c:pt idx="93">
                  <c:v>4.6209648831085666</c:v>
                </c:pt>
                <c:pt idx="94">
                  <c:v>4.6930232851428162</c:v>
                </c:pt>
                <c:pt idx="95">
                  <c:v>4.7642585421931765</c:v>
                </c:pt>
                <c:pt idx="96">
                  <c:v>4.8346417752494091</c:v>
                </c:pt>
                <c:pt idx="97">
                  <c:v>4.9041458861157263</c:v>
                </c:pt>
                <c:pt idx="98">
                  <c:v>4.9727455516232242</c:v>
                </c:pt>
                <c:pt idx="99">
                  <c:v>5.040417213601498</c:v>
                </c:pt>
                <c:pt idx="100">
                  <c:v>5.1071390648319843</c:v>
                </c:pt>
                <c:pt idx="101">
                  <c:v>5.1728910312094847</c:v>
                </c:pt>
                <c:pt idx="102">
                  <c:v>5.2376547503409485</c:v>
                </c:pt>
                <c:pt idx="103">
                  <c:v>5.3014135468120127</c:v>
                </c:pt>
                <c:pt idx="104">
                  <c:v>5.3641524043522653</c:v>
                </c:pt>
                <c:pt idx="105">
                  <c:v>5.425857935129426</c:v>
                </c:pt>
                <c:pt idx="106">
                  <c:v>5.4865183464010183</c:v>
                </c:pt>
                <c:pt idx="107">
                  <c:v>5.5461234047496273</c:v>
                </c:pt>
                <c:pt idx="108">
                  <c:v>5.6046643981244015</c:v>
                </c:pt>
                <c:pt idx="109">
                  <c:v>5.6621340959074322</c:v>
                </c:pt>
                <c:pt idx="110">
                  <c:v>5.7185267072187704</c:v>
                </c:pt>
                <c:pt idx="111">
                  <c:v>5.7738378376685402</c:v>
                </c:pt>
                <c:pt idx="112">
                  <c:v>5.8280644447585601</c:v>
                </c:pt>
                <c:pt idx="113">
                  <c:v>5.8812047921295489</c:v>
                </c:pt>
                <c:pt idx="114">
                  <c:v>5.9332584028430686</c:v>
                </c:pt>
                <c:pt idx="115">
                  <c:v>5.9842260118802395</c:v>
                </c:pt>
                <c:pt idx="116">
                  <c:v>6.0341095180316975</c:v>
                </c:pt>
                <c:pt idx="117">
                  <c:v>6.0829119353455425</c:v>
                </c:pt>
                <c:pt idx="118">
                  <c:v>6.1306373442921309</c:v>
                </c:pt>
                <c:pt idx="119">
                  <c:v>6.1772908427964524</c:v>
                </c:pt>
                <c:pt idx="120">
                  <c:v>6.2228784972806626</c:v>
                </c:pt>
                <c:pt idx="121">
                  <c:v>6.2674072938511891</c:v>
                </c:pt>
                <c:pt idx="122">
                  <c:v>6.3108850897565318</c:v>
                </c:pt>
                <c:pt idx="123">
                  <c:v>6.353320565233723</c:v>
                </c:pt>
                <c:pt idx="124">
                  <c:v>6.3947231758532892</c:v>
                </c:pt>
                <c:pt idx="125">
                  <c:v>6.4351031054645036</c:v>
                </c:pt>
                <c:pt idx="126">
                  <c:v>6.4744712198348022</c:v>
                </c:pt>
                <c:pt idx="127">
                  <c:v>6.5128390210695146</c:v>
                </c:pt>
                <c:pt idx="128">
                  <c:v>6.5502186028904319</c:v>
                </c:pt>
                <c:pt idx="129">
                  <c:v>6.5866226068443749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C-4D1F-A2D8-1FAE2E6B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49584"/>
        <c:axId val="47704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'Rho variation -  Stock Price'!$A$10</c15:sqref>
                        </c15:formulaRef>
                      </c:ext>
                    </c:extLst>
                    <c:strCache>
                      <c:ptCount val="1"/>
                      <c:pt idx="0">
                        <c:v>Stock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'Rho variation -  Stock Price'!$A$10:$A$140</c15:sqref>
                        </c15:formulaRef>
                      </c:ext>
                    </c:extLst>
                    <c:strCache>
                      <c:ptCount val="131"/>
                      <c:pt idx="0">
                        <c:v>Stock Price</c:v>
                      </c:pt>
                      <c:pt idx="1">
                        <c:v>1310.00</c:v>
                      </c:pt>
                      <c:pt idx="2">
                        <c:v>1320.00</c:v>
                      </c:pt>
                      <c:pt idx="3">
                        <c:v>1330.00</c:v>
                      </c:pt>
                      <c:pt idx="4">
                        <c:v>1340.00</c:v>
                      </c:pt>
                      <c:pt idx="5">
                        <c:v>1350.00</c:v>
                      </c:pt>
                      <c:pt idx="6">
                        <c:v>1360.00</c:v>
                      </c:pt>
                      <c:pt idx="7">
                        <c:v>1370.00</c:v>
                      </c:pt>
                      <c:pt idx="8">
                        <c:v>1380.00</c:v>
                      </c:pt>
                      <c:pt idx="9">
                        <c:v>1390.00</c:v>
                      </c:pt>
                      <c:pt idx="10">
                        <c:v>1400.00</c:v>
                      </c:pt>
                      <c:pt idx="11">
                        <c:v>1410.00</c:v>
                      </c:pt>
                      <c:pt idx="12">
                        <c:v>1420.00</c:v>
                      </c:pt>
                      <c:pt idx="13">
                        <c:v>1430.00</c:v>
                      </c:pt>
                      <c:pt idx="14">
                        <c:v>1440.00</c:v>
                      </c:pt>
                      <c:pt idx="15">
                        <c:v>1450.00</c:v>
                      </c:pt>
                      <c:pt idx="16">
                        <c:v>1460.00</c:v>
                      </c:pt>
                      <c:pt idx="17">
                        <c:v>1470.00</c:v>
                      </c:pt>
                      <c:pt idx="18">
                        <c:v>1480.00</c:v>
                      </c:pt>
                      <c:pt idx="19">
                        <c:v>1490.00</c:v>
                      </c:pt>
                      <c:pt idx="20">
                        <c:v>1500.00</c:v>
                      </c:pt>
                      <c:pt idx="21">
                        <c:v>1510.00</c:v>
                      </c:pt>
                      <c:pt idx="22">
                        <c:v>1520.00</c:v>
                      </c:pt>
                      <c:pt idx="23">
                        <c:v>1530.00</c:v>
                      </c:pt>
                      <c:pt idx="24">
                        <c:v>1540.00</c:v>
                      </c:pt>
                      <c:pt idx="25">
                        <c:v>1550.00</c:v>
                      </c:pt>
                      <c:pt idx="26">
                        <c:v>1560.00</c:v>
                      </c:pt>
                      <c:pt idx="27">
                        <c:v>1570.00</c:v>
                      </c:pt>
                      <c:pt idx="28">
                        <c:v>1580.00</c:v>
                      </c:pt>
                      <c:pt idx="29">
                        <c:v>1590.00</c:v>
                      </c:pt>
                      <c:pt idx="30">
                        <c:v>1600.00</c:v>
                      </c:pt>
                      <c:pt idx="31">
                        <c:v>1610.00</c:v>
                      </c:pt>
                      <c:pt idx="32">
                        <c:v>1620.00</c:v>
                      </c:pt>
                      <c:pt idx="33">
                        <c:v>1630.00</c:v>
                      </c:pt>
                      <c:pt idx="34">
                        <c:v>1640.00</c:v>
                      </c:pt>
                      <c:pt idx="35">
                        <c:v>1650.00</c:v>
                      </c:pt>
                      <c:pt idx="36">
                        <c:v>1660.00</c:v>
                      </c:pt>
                      <c:pt idx="37">
                        <c:v>1670.00</c:v>
                      </c:pt>
                      <c:pt idx="38">
                        <c:v>1680.00</c:v>
                      </c:pt>
                      <c:pt idx="39">
                        <c:v>1690.00</c:v>
                      </c:pt>
                      <c:pt idx="40">
                        <c:v>1700.00</c:v>
                      </c:pt>
                      <c:pt idx="41">
                        <c:v>1710.00</c:v>
                      </c:pt>
                      <c:pt idx="42">
                        <c:v>1720.00</c:v>
                      </c:pt>
                      <c:pt idx="43">
                        <c:v>1730.00</c:v>
                      </c:pt>
                      <c:pt idx="44">
                        <c:v>1740.00</c:v>
                      </c:pt>
                      <c:pt idx="45">
                        <c:v>1750.00</c:v>
                      </c:pt>
                      <c:pt idx="46">
                        <c:v>1760.00</c:v>
                      </c:pt>
                      <c:pt idx="47">
                        <c:v>1770.00</c:v>
                      </c:pt>
                      <c:pt idx="48">
                        <c:v>1780.00</c:v>
                      </c:pt>
                      <c:pt idx="49">
                        <c:v>1790.00</c:v>
                      </c:pt>
                      <c:pt idx="50">
                        <c:v>1800.00</c:v>
                      </c:pt>
                      <c:pt idx="51">
                        <c:v>1810.00</c:v>
                      </c:pt>
                      <c:pt idx="52">
                        <c:v>1820.00</c:v>
                      </c:pt>
                      <c:pt idx="53">
                        <c:v>1830.00</c:v>
                      </c:pt>
                      <c:pt idx="54">
                        <c:v>1840.00</c:v>
                      </c:pt>
                      <c:pt idx="55">
                        <c:v>1850.00</c:v>
                      </c:pt>
                      <c:pt idx="56">
                        <c:v>1860.00</c:v>
                      </c:pt>
                      <c:pt idx="57">
                        <c:v>1870.00</c:v>
                      </c:pt>
                      <c:pt idx="58">
                        <c:v>1880.00</c:v>
                      </c:pt>
                      <c:pt idx="59">
                        <c:v>1890.00</c:v>
                      </c:pt>
                      <c:pt idx="60">
                        <c:v>1900.00</c:v>
                      </c:pt>
                      <c:pt idx="61">
                        <c:v>1910.00</c:v>
                      </c:pt>
                      <c:pt idx="62">
                        <c:v>1920.00</c:v>
                      </c:pt>
                      <c:pt idx="63">
                        <c:v>1930.00</c:v>
                      </c:pt>
                      <c:pt idx="64">
                        <c:v>1940.00</c:v>
                      </c:pt>
                      <c:pt idx="65">
                        <c:v>1950.00</c:v>
                      </c:pt>
                      <c:pt idx="66">
                        <c:v>1960.00</c:v>
                      </c:pt>
                      <c:pt idx="67">
                        <c:v>1970.00</c:v>
                      </c:pt>
                      <c:pt idx="68">
                        <c:v>1980.00</c:v>
                      </c:pt>
                      <c:pt idx="69">
                        <c:v>1990.00</c:v>
                      </c:pt>
                      <c:pt idx="70">
                        <c:v>2000.00</c:v>
                      </c:pt>
                      <c:pt idx="71">
                        <c:v>2010.00</c:v>
                      </c:pt>
                      <c:pt idx="72">
                        <c:v>2020.00</c:v>
                      </c:pt>
                      <c:pt idx="73">
                        <c:v>2030.00</c:v>
                      </c:pt>
                      <c:pt idx="74">
                        <c:v>2040.00</c:v>
                      </c:pt>
                      <c:pt idx="75">
                        <c:v>2050.00</c:v>
                      </c:pt>
                      <c:pt idx="76">
                        <c:v>2060.00</c:v>
                      </c:pt>
                      <c:pt idx="77">
                        <c:v>2070.00</c:v>
                      </c:pt>
                      <c:pt idx="78">
                        <c:v>2080.00</c:v>
                      </c:pt>
                      <c:pt idx="79">
                        <c:v>2090.00</c:v>
                      </c:pt>
                      <c:pt idx="80">
                        <c:v>2100.00</c:v>
                      </c:pt>
                      <c:pt idx="81">
                        <c:v>2110.00</c:v>
                      </c:pt>
                      <c:pt idx="82">
                        <c:v>2120.00</c:v>
                      </c:pt>
                      <c:pt idx="83">
                        <c:v>2130.00</c:v>
                      </c:pt>
                      <c:pt idx="84">
                        <c:v>2140.00</c:v>
                      </c:pt>
                      <c:pt idx="85">
                        <c:v>2150.00</c:v>
                      </c:pt>
                      <c:pt idx="86">
                        <c:v>2160.00</c:v>
                      </c:pt>
                      <c:pt idx="87">
                        <c:v>2170.00</c:v>
                      </c:pt>
                      <c:pt idx="88">
                        <c:v>2180.00</c:v>
                      </c:pt>
                      <c:pt idx="89">
                        <c:v>2190.00</c:v>
                      </c:pt>
                      <c:pt idx="90">
                        <c:v>2200.00</c:v>
                      </c:pt>
                      <c:pt idx="91">
                        <c:v>2210.00</c:v>
                      </c:pt>
                      <c:pt idx="92">
                        <c:v>2220.00</c:v>
                      </c:pt>
                      <c:pt idx="93">
                        <c:v>2230.00</c:v>
                      </c:pt>
                      <c:pt idx="94">
                        <c:v>2240.00</c:v>
                      </c:pt>
                      <c:pt idx="95">
                        <c:v>2250.00</c:v>
                      </c:pt>
                      <c:pt idx="96">
                        <c:v>2260.00</c:v>
                      </c:pt>
                      <c:pt idx="97">
                        <c:v>2270.00</c:v>
                      </c:pt>
                      <c:pt idx="98">
                        <c:v>2280.00</c:v>
                      </c:pt>
                      <c:pt idx="99">
                        <c:v>2290.00</c:v>
                      </c:pt>
                      <c:pt idx="100">
                        <c:v>2300.00</c:v>
                      </c:pt>
                      <c:pt idx="101">
                        <c:v>2310.00</c:v>
                      </c:pt>
                      <c:pt idx="102">
                        <c:v>2320.00</c:v>
                      </c:pt>
                      <c:pt idx="103">
                        <c:v>2330.00</c:v>
                      </c:pt>
                      <c:pt idx="104">
                        <c:v>2340.00</c:v>
                      </c:pt>
                      <c:pt idx="105">
                        <c:v>2350.00</c:v>
                      </c:pt>
                      <c:pt idx="106">
                        <c:v>2360.00</c:v>
                      </c:pt>
                      <c:pt idx="107">
                        <c:v>2370.00</c:v>
                      </c:pt>
                      <c:pt idx="108">
                        <c:v>2380.00</c:v>
                      </c:pt>
                      <c:pt idx="109">
                        <c:v>2390.00</c:v>
                      </c:pt>
                      <c:pt idx="110">
                        <c:v>2400.00</c:v>
                      </c:pt>
                      <c:pt idx="111">
                        <c:v>2410.00</c:v>
                      </c:pt>
                      <c:pt idx="112">
                        <c:v>2420.00</c:v>
                      </c:pt>
                      <c:pt idx="113">
                        <c:v>2430.00</c:v>
                      </c:pt>
                      <c:pt idx="114">
                        <c:v>2440.00</c:v>
                      </c:pt>
                      <c:pt idx="115">
                        <c:v>2450.00</c:v>
                      </c:pt>
                      <c:pt idx="116">
                        <c:v>2460.00</c:v>
                      </c:pt>
                      <c:pt idx="117">
                        <c:v>2470.00</c:v>
                      </c:pt>
                      <c:pt idx="118">
                        <c:v>2480.00</c:v>
                      </c:pt>
                      <c:pt idx="119">
                        <c:v>2490.00</c:v>
                      </c:pt>
                      <c:pt idx="120">
                        <c:v>2500.00</c:v>
                      </c:pt>
                      <c:pt idx="121">
                        <c:v>2510.00</c:v>
                      </c:pt>
                      <c:pt idx="122">
                        <c:v>2520.00</c:v>
                      </c:pt>
                      <c:pt idx="123">
                        <c:v>2530.00</c:v>
                      </c:pt>
                      <c:pt idx="124">
                        <c:v>2540.00</c:v>
                      </c:pt>
                      <c:pt idx="125">
                        <c:v>2550.00</c:v>
                      </c:pt>
                      <c:pt idx="126">
                        <c:v>2560.00</c:v>
                      </c:pt>
                      <c:pt idx="127">
                        <c:v>2570.00</c:v>
                      </c:pt>
                      <c:pt idx="128">
                        <c:v>2580.00</c:v>
                      </c:pt>
                      <c:pt idx="129">
                        <c:v>2590.00</c:v>
                      </c:pt>
                      <c:pt idx="130">
                        <c:v>2600.00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'Rho variation -  Stock Price'!$A$11:$A$140</c15:sqref>
                        </c15:formulaRef>
                      </c:ext>
                    </c:extLst>
                    <c:numCache>
                      <c:formatCode>0.00</c:formatCode>
                      <c:ptCount val="130"/>
                      <c:pt idx="0">
                        <c:v>1310</c:v>
                      </c:pt>
                      <c:pt idx="1">
                        <c:v>1320</c:v>
                      </c:pt>
                      <c:pt idx="2">
                        <c:v>1330</c:v>
                      </c:pt>
                      <c:pt idx="3">
                        <c:v>1340</c:v>
                      </c:pt>
                      <c:pt idx="4">
                        <c:v>1350</c:v>
                      </c:pt>
                      <c:pt idx="5">
                        <c:v>1360</c:v>
                      </c:pt>
                      <c:pt idx="6">
                        <c:v>1370</c:v>
                      </c:pt>
                      <c:pt idx="7">
                        <c:v>1380</c:v>
                      </c:pt>
                      <c:pt idx="8">
                        <c:v>1390</c:v>
                      </c:pt>
                      <c:pt idx="9">
                        <c:v>1400</c:v>
                      </c:pt>
                      <c:pt idx="10">
                        <c:v>1410</c:v>
                      </c:pt>
                      <c:pt idx="11">
                        <c:v>1420</c:v>
                      </c:pt>
                      <c:pt idx="12">
                        <c:v>1430</c:v>
                      </c:pt>
                      <c:pt idx="13">
                        <c:v>1440</c:v>
                      </c:pt>
                      <c:pt idx="14">
                        <c:v>1450</c:v>
                      </c:pt>
                      <c:pt idx="15">
                        <c:v>1460</c:v>
                      </c:pt>
                      <c:pt idx="16">
                        <c:v>1470</c:v>
                      </c:pt>
                      <c:pt idx="17">
                        <c:v>1480</c:v>
                      </c:pt>
                      <c:pt idx="18">
                        <c:v>1490</c:v>
                      </c:pt>
                      <c:pt idx="19">
                        <c:v>1500</c:v>
                      </c:pt>
                      <c:pt idx="20">
                        <c:v>1510</c:v>
                      </c:pt>
                      <c:pt idx="21">
                        <c:v>1520</c:v>
                      </c:pt>
                      <c:pt idx="22">
                        <c:v>1530</c:v>
                      </c:pt>
                      <c:pt idx="23">
                        <c:v>1540</c:v>
                      </c:pt>
                      <c:pt idx="24">
                        <c:v>1550</c:v>
                      </c:pt>
                      <c:pt idx="25">
                        <c:v>1560</c:v>
                      </c:pt>
                      <c:pt idx="26">
                        <c:v>1570</c:v>
                      </c:pt>
                      <c:pt idx="27">
                        <c:v>1580</c:v>
                      </c:pt>
                      <c:pt idx="28">
                        <c:v>1590</c:v>
                      </c:pt>
                      <c:pt idx="29">
                        <c:v>1600</c:v>
                      </c:pt>
                      <c:pt idx="30">
                        <c:v>1610</c:v>
                      </c:pt>
                      <c:pt idx="31">
                        <c:v>1620</c:v>
                      </c:pt>
                      <c:pt idx="32">
                        <c:v>1630</c:v>
                      </c:pt>
                      <c:pt idx="33">
                        <c:v>1640</c:v>
                      </c:pt>
                      <c:pt idx="34">
                        <c:v>1650</c:v>
                      </c:pt>
                      <c:pt idx="35">
                        <c:v>1660</c:v>
                      </c:pt>
                      <c:pt idx="36">
                        <c:v>1670</c:v>
                      </c:pt>
                      <c:pt idx="37">
                        <c:v>1680</c:v>
                      </c:pt>
                      <c:pt idx="38">
                        <c:v>1690</c:v>
                      </c:pt>
                      <c:pt idx="39">
                        <c:v>1700</c:v>
                      </c:pt>
                      <c:pt idx="40">
                        <c:v>1710</c:v>
                      </c:pt>
                      <c:pt idx="41">
                        <c:v>1720</c:v>
                      </c:pt>
                      <c:pt idx="42">
                        <c:v>1730</c:v>
                      </c:pt>
                      <c:pt idx="43">
                        <c:v>1740</c:v>
                      </c:pt>
                      <c:pt idx="44">
                        <c:v>1750</c:v>
                      </c:pt>
                      <c:pt idx="45">
                        <c:v>1760</c:v>
                      </c:pt>
                      <c:pt idx="46">
                        <c:v>1770</c:v>
                      </c:pt>
                      <c:pt idx="47">
                        <c:v>1780</c:v>
                      </c:pt>
                      <c:pt idx="48">
                        <c:v>1790</c:v>
                      </c:pt>
                      <c:pt idx="49">
                        <c:v>1800</c:v>
                      </c:pt>
                      <c:pt idx="50">
                        <c:v>1810</c:v>
                      </c:pt>
                      <c:pt idx="51">
                        <c:v>1820</c:v>
                      </c:pt>
                      <c:pt idx="52">
                        <c:v>1830</c:v>
                      </c:pt>
                      <c:pt idx="53">
                        <c:v>1840</c:v>
                      </c:pt>
                      <c:pt idx="54">
                        <c:v>1850</c:v>
                      </c:pt>
                      <c:pt idx="55">
                        <c:v>1860</c:v>
                      </c:pt>
                      <c:pt idx="56">
                        <c:v>1870</c:v>
                      </c:pt>
                      <c:pt idx="57">
                        <c:v>1880</c:v>
                      </c:pt>
                      <c:pt idx="58">
                        <c:v>1890</c:v>
                      </c:pt>
                      <c:pt idx="59">
                        <c:v>1900</c:v>
                      </c:pt>
                      <c:pt idx="60">
                        <c:v>1910</c:v>
                      </c:pt>
                      <c:pt idx="61">
                        <c:v>1920</c:v>
                      </c:pt>
                      <c:pt idx="62">
                        <c:v>1930</c:v>
                      </c:pt>
                      <c:pt idx="63">
                        <c:v>1940</c:v>
                      </c:pt>
                      <c:pt idx="64">
                        <c:v>1950</c:v>
                      </c:pt>
                      <c:pt idx="65">
                        <c:v>1960</c:v>
                      </c:pt>
                      <c:pt idx="66">
                        <c:v>1970</c:v>
                      </c:pt>
                      <c:pt idx="67">
                        <c:v>1980</c:v>
                      </c:pt>
                      <c:pt idx="68">
                        <c:v>1990</c:v>
                      </c:pt>
                      <c:pt idx="69">
                        <c:v>2000</c:v>
                      </c:pt>
                      <c:pt idx="70">
                        <c:v>2010</c:v>
                      </c:pt>
                      <c:pt idx="71">
                        <c:v>2020</c:v>
                      </c:pt>
                      <c:pt idx="72">
                        <c:v>2030</c:v>
                      </c:pt>
                      <c:pt idx="73">
                        <c:v>2040</c:v>
                      </c:pt>
                      <c:pt idx="74">
                        <c:v>2050</c:v>
                      </c:pt>
                      <c:pt idx="75">
                        <c:v>2060</c:v>
                      </c:pt>
                      <c:pt idx="76">
                        <c:v>2070</c:v>
                      </c:pt>
                      <c:pt idx="77">
                        <c:v>2080</c:v>
                      </c:pt>
                      <c:pt idx="78">
                        <c:v>2090</c:v>
                      </c:pt>
                      <c:pt idx="79">
                        <c:v>2100</c:v>
                      </c:pt>
                      <c:pt idx="80">
                        <c:v>2110</c:v>
                      </c:pt>
                      <c:pt idx="81">
                        <c:v>2120</c:v>
                      </c:pt>
                      <c:pt idx="82">
                        <c:v>2130</c:v>
                      </c:pt>
                      <c:pt idx="83">
                        <c:v>2140</c:v>
                      </c:pt>
                      <c:pt idx="84">
                        <c:v>2150</c:v>
                      </c:pt>
                      <c:pt idx="85">
                        <c:v>2160</c:v>
                      </c:pt>
                      <c:pt idx="86">
                        <c:v>2170</c:v>
                      </c:pt>
                      <c:pt idx="87">
                        <c:v>2180</c:v>
                      </c:pt>
                      <c:pt idx="88">
                        <c:v>2190</c:v>
                      </c:pt>
                      <c:pt idx="89">
                        <c:v>2200</c:v>
                      </c:pt>
                      <c:pt idx="90">
                        <c:v>2210</c:v>
                      </c:pt>
                      <c:pt idx="91">
                        <c:v>2220</c:v>
                      </c:pt>
                      <c:pt idx="92">
                        <c:v>2230</c:v>
                      </c:pt>
                      <c:pt idx="93">
                        <c:v>2240</c:v>
                      </c:pt>
                      <c:pt idx="94">
                        <c:v>2250</c:v>
                      </c:pt>
                      <c:pt idx="95">
                        <c:v>2260</c:v>
                      </c:pt>
                      <c:pt idx="96">
                        <c:v>2270</c:v>
                      </c:pt>
                      <c:pt idx="97">
                        <c:v>2280</c:v>
                      </c:pt>
                      <c:pt idx="98">
                        <c:v>2290</c:v>
                      </c:pt>
                      <c:pt idx="99">
                        <c:v>2300</c:v>
                      </c:pt>
                      <c:pt idx="100">
                        <c:v>2310</c:v>
                      </c:pt>
                      <c:pt idx="101">
                        <c:v>2320</c:v>
                      </c:pt>
                      <c:pt idx="102">
                        <c:v>2330</c:v>
                      </c:pt>
                      <c:pt idx="103">
                        <c:v>2340</c:v>
                      </c:pt>
                      <c:pt idx="104">
                        <c:v>2350</c:v>
                      </c:pt>
                      <c:pt idx="105">
                        <c:v>2360</c:v>
                      </c:pt>
                      <c:pt idx="106">
                        <c:v>2370</c:v>
                      </c:pt>
                      <c:pt idx="107">
                        <c:v>2380</c:v>
                      </c:pt>
                      <c:pt idx="108">
                        <c:v>2390</c:v>
                      </c:pt>
                      <c:pt idx="109">
                        <c:v>2400</c:v>
                      </c:pt>
                      <c:pt idx="110">
                        <c:v>2410</c:v>
                      </c:pt>
                      <c:pt idx="111">
                        <c:v>2420</c:v>
                      </c:pt>
                      <c:pt idx="112">
                        <c:v>2430</c:v>
                      </c:pt>
                      <c:pt idx="113">
                        <c:v>2440</c:v>
                      </c:pt>
                      <c:pt idx="114">
                        <c:v>2450</c:v>
                      </c:pt>
                      <c:pt idx="115">
                        <c:v>2460</c:v>
                      </c:pt>
                      <c:pt idx="116">
                        <c:v>2470</c:v>
                      </c:pt>
                      <c:pt idx="117">
                        <c:v>2480</c:v>
                      </c:pt>
                      <c:pt idx="118">
                        <c:v>2490</c:v>
                      </c:pt>
                      <c:pt idx="119">
                        <c:v>2500</c:v>
                      </c:pt>
                      <c:pt idx="120">
                        <c:v>2510</c:v>
                      </c:pt>
                      <c:pt idx="121">
                        <c:v>2520</c:v>
                      </c:pt>
                      <c:pt idx="122">
                        <c:v>2530</c:v>
                      </c:pt>
                      <c:pt idx="123">
                        <c:v>2540</c:v>
                      </c:pt>
                      <c:pt idx="124">
                        <c:v>2550</c:v>
                      </c:pt>
                      <c:pt idx="125">
                        <c:v>2560</c:v>
                      </c:pt>
                      <c:pt idx="126">
                        <c:v>2570</c:v>
                      </c:pt>
                      <c:pt idx="127">
                        <c:v>2580</c:v>
                      </c:pt>
                      <c:pt idx="128">
                        <c:v>2590</c:v>
                      </c:pt>
                      <c:pt idx="129">
                        <c:v>2600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32C-4D1F-A2D8-1FAE2E6BDF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Price'!$B$10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Price'!$A$10:$A$140</c15:sqref>
                        </c15:formulaRef>
                      </c:ext>
                    </c:extLst>
                    <c:strCache>
                      <c:ptCount val="131"/>
                      <c:pt idx="0">
                        <c:v>Stock Price</c:v>
                      </c:pt>
                      <c:pt idx="1">
                        <c:v>1310.00</c:v>
                      </c:pt>
                      <c:pt idx="2">
                        <c:v>1320.00</c:v>
                      </c:pt>
                      <c:pt idx="3">
                        <c:v>1330.00</c:v>
                      </c:pt>
                      <c:pt idx="4">
                        <c:v>1340.00</c:v>
                      </c:pt>
                      <c:pt idx="5">
                        <c:v>1350.00</c:v>
                      </c:pt>
                      <c:pt idx="6">
                        <c:v>1360.00</c:v>
                      </c:pt>
                      <c:pt idx="7">
                        <c:v>1370.00</c:v>
                      </c:pt>
                      <c:pt idx="8">
                        <c:v>1380.00</c:v>
                      </c:pt>
                      <c:pt idx="9">
                        <c:v>1390.00</c:v>
                      </c:pt>
                      <c:pt idx="10">
                        <c:v>1400.00</c:v>
                      </c:pt>
                      <c:pt idx="11">
                        <c:v>1410.00</c:v>
                      </c:pt>
                      <c:pt idx="12">
                        <c:v>1420.00</c:v>
                      </c:pt>
                      <c:pt idx="13">
                        <c:v>1430.00</c:v>
                      </c:pt>
                      <c:pt idx="14">
                        <c:v>1440.00</c:v>
                      </c:pt>
                      <c:pt idx="15">
                        <c:v>1450.00</c:v>
                      </c:pt>
                      <c:pt idx="16">
                        <c:v>1460.00</c:v>
                      </c:pt>
                      <c:pt idx="17">
                        <c:v>1470.00</c:v>
                      </c:pt>
                      <c:pt idx="18">
                        <c:v>1480.00</c:v>
                      </c:pt>
                      <c:pt idx="19">
                        <c:v>1490.00</c:v>
                      </c:pt>
                      <c:pt idx="20">
                        <c:v>1500.00</c:v>
                      </c:pt>
                      <c:pt idx="21">
                        <c:v>1510.00</c:v>
                      </c:pt>
                      <c:pt idx="22">
                        <c:v>1520.00</c:v>
                      </c:pt>
                      <c:pt idx="23">
                        <c:v>1530.00</c:v>
                      </c:pt>
                      <c:pt idx="24">
                        <c:v>1540.00</c:v>
                      </c:pt>
                      <c:pt idx="25">
                        <c:v>1550.00</c:v>
                      </c:pt>
                      <c:pt idx="26">
                        <c:v>1560.00</c:v>
                      </c:pt>
                      <c:pt idx="27">
                        <c:v>1570.00</c:v>
                      </c:pt>
                      <c:pt idx="28">
                        <c:v>1580.00</c:v>
                      </c:pt>
                      <c:pt idx="29">
                        <c:v>1590.00</c:v>
                      </c:pt>
                      <c:pt idx="30">
                        <c:v>1600.00</c:v>
                      </c:pt>
                      <c:pt idx="31">
                        <c:v>1610.00</c:v>
                      </c:pt>
                      <c:pt idx="32">
                        <c:v>1620.00</c:v>
                      </c:pt>
                      <c:pt idx="33">
                        <c:v>1630.00</c:v>
                      </c:pt>
                      <c:pt idx="34">
                        <c:v>1640.00</c:v>
                      </c:pt>
                      <c:pt idx="35">
                        <c:v>1650.00</c:v>
                      </c:pt>
                      <c:pt idx="36">
                        <c:v>1660.00</c:v>
                      </c:pt>
                      <c:pt idx="37">
                        <c:v>1670.00</c:v>
                      </c:pt>
                      <c:pt idx="38">
                        <c:v>1680.00</c:v>
                      </c:pt>
                      <c:pt idx="39">
                        <c:v>1690.00</c:v>
                      </c:pt>
                      <c:pt idx="40">
                        <c:v>1700.00</c:v>
                      </c:pt>
                      <c:pt idx="41">
                        <c:v>1710.00</c:v>
                      </c:pt>
                      <c:pt idx="42">
                        <c:v>1720.00</c:v>
                      </c:pt>
                      <c:pt idx="43">
                        <c:v>1730.00</c:v>
                      </c:pt>
                      <c:pt idx="44">
                        <c:v>1740.00</c:v>
                      </c:pt>
                      <c:pt idx="45">
                        <c:v>1750.00</c:v>
                      </c:pt>
                      <c:pt idx="46">
                        <c:v>1760.00</c:v>
                      </c:pt>
                      <c:pt idx="47">
                        <c:v>1770.00</c:v>
                      </c:pt>
                      <c:pt idx="48">
                        <c:v>1780.00</c:v>
                      </c:pt>
                      <c:pt idx="49">
                        <c:v>1790.00</c:v>
                      </c:pt>
                      <c:pt idx="50">
                        <c:v>1800.00</c:v>
                      </c:pt>
                      <c:pt idx="51">
                        <c:v>1810.00</c:v>
                      </c:pt>
                      <c:pt idx="52">
                        <c:v>1820.00</c:v>
                      </c:pt>
                      <c:pt idx="53">
                        <c:v>1830.00</c:v>
                      </c:pt>
                      <c:pt idx="54">
                        <c:v>1840.00</c:v>
                      </c:pt>
                      <c:pt idx="55">
                        <c:v>1850.00</c:v>
                      </c:pt>
                      <c:pt idx="56">
                        <c:v>1860.00</c:v>
                      </c:pt>
                      <c:pt idx="57">
                        <c:v>1870.00</c:v>
                      </c:pt>
                      <c:pt idx="58">
                        <c:v>1880.00</c:v>
                      </c:pt>
                      <c:pt idx="59">
                        <c:v>1890.00</c:v>
                      </c:pt>
                      <c:pt idx="60">
                        <c:v>1900.00</c:v>
                      </c:pt>
                      <c:pt idx="61">
                        <c:v>1910.00</c:v>
                      </c:pt>
                      <c:pt idx="62">
                        <c:v>1920.00</c:v>
                      </c:pt>
                      <c:pt idx="63">
                        <c:v>1930.00</c:v>
                      </c:pt>
                      <c:pt idx="64">
                        <c:v>1940.00</c:v>
                      </c:pt>
                      <c:pt idx="65">
                        <c:v>1950.00</c:v>
                      </c:pt>
                      <c:pt idx="66">
                        <c:v>1960.00</c:v>
                      </c:pt>
                      <c:pt idx="67">
                        <c:v>1970.00</c:v>
                      </c:pt>
                      <c:pt idx="68">
                        <c:v>1980.00</c:v>
                      </c:pt>
                      <c:pt idx="69">
                        <c:v>1990.00</c:v>
                      </c:pt>
                      <c:pt idx="70">
                        <c:v>2000.00</c:v>
                      </c:pt>
                      <c:pt idx="71">
                        <c:v>2010.00</c:v>
                      </c:pt>
                      <c:pt idx="72">
                        <c:v>2020.00</c:v>
                      </c:pt>
                      <c:pt idx="73">
                        <c:v>2030.00</c:v>
                      </c:pt>
                      <c:pt idx="74">
                        <c:v>2040.00</c:v>
                      </c:pt>
                      <c:pt idx="75">
                        <c:v>2050.00</c:v>
                      </c:pt>
                      <c:pt idx="76">
                        <c:v>2060.00</c:v>
                      </c:pt>
                      <c:pt idx="77">
                        <c:v>2070.00</c:v>
                      </c:pt>
                      <c:pt idx="78">
                        <c:v>2080.00</c:v>
                      </c:pt>
                      <c:pt idx="79">
                        <c:v>2090.00</c:v>
                      </c:pt>
                      <c:pt idx="80">
                        <c:v>2100.00</c:v>
                      </c:pt>
                      <c:pt idx="81">
                        <c:v>2110.00</c:v>
                      </c:pt>
                      <c:pt idx="82">
                        <c:v>2120.00</c:v>
                      </c:pt>
                      <c:pt idx="83">
                        <c:v>2130.00</c:v>
                      </c:pt>
                      <c:pt idx="84">
                        <c:v>2140.00</c:v>
                      </c:pt>
                      <c:pt idx="85">
                        <c:v>2150.00</c:v>
                      </c:pt>
                      <c:pt idx="86">
                        <c:v>2160.00</c:v>
                      </c:pt>
                      <c:pt idx="87">
                        <c:v>2170.00</c:v>
                      </c:pt>
                      <c:pt idx="88">
                        <c:v>2180.00</c:v>
                      </c:pt>
                      <c:pt idx="89">
                        <c:v>2190.00</c:v>
                      </c:pt>
                      <c:pt idx="90">
                        <c:v>2200.00</c:v>
                      </c:pt>
                      <c:pt idx="91">
                        <c:v>2210.00</c:v>
                      </c:pt>
                      <c:pt idx="92">
                        <c:v>2220.00</c:v>
                      </c:pt>
                      <c:pt idx="93">
                        <c:v>2230.00</c:v>
                      </c:pt>
                      <c:pt idx="94">
                        <c:v>2240.00</c:v>
                      </c:pt>
                      <c:pt idx="95">
                        <c:v>2250.00</c:v>
                      </c:pt>
                      <c:pt idx="96">
                        <c:v>2260.00</c:v>
                      </c:pt>
                      <c:pt idx="97">
                        <c:v>2270.00</c:v>
                      </c:pt>
                      <c:pt idx="98">
                        <c:v>2280.00</c:v>
                      </c:pt>
                      <c:pt idx="99">
                        <c:v>2290.00</c:v>
                      </c:pt>
                      <c:pt idx="100">
                        <c:v>2300.00</c:v>
                      </c:pt>
                      <c:pt idx="101">
                        <c:v>2310.00</c:v>
                      </c:pt>
                      <c:pt idx="102">
                        <c:v>2320.00</c:v>
                      </c:pt>
                      <c:pt idx="103">
                        <c:v>2330.00</c:v>
                      </c:pt>
                      <c:pt idx="104">
                        <c:v>2340.00</c:v>
                      </c:pt>
                      <c:pt idx="105">
                        <c:v>2350.00</c:v>
                      </c:pt>
                      <c:pt idx="106">
                        <c:v>2360.00</c:v>
                      </c:pt>
                      <c:pt idx="107">
                        <c:v>2370.00</c:v>
                      </c:pt>
                      <c:pt idx="108">
                        <c:v>2380.00</c:v>
                      </c:pt>
                      <c:pt idx="109">
                        <c:v>2390.00</c:v>
                      </c:pt>
                      <c:pt idx="110">
                        <c:v>2400.00</c:v>
                      </c:pt>
                      <c:pt idx="111">
                        <c:v>2410.00</c:v>
                      </c:pt>
                      <c:pt idx="112">
                        <c:v>2420.00</c:v>
                      </c:pt>
                      <c:pt idx="113">
                        <c:v>2430.00</c:v>
                      </c:pt>
                      <c:pt idx="114">
                        <c:v>2440.00</c:v>
                      </c:pt>
                      <c:pt idx="115">
                        <c:v>2450.00</c:v>
                      </c:pt>
                      <c:pt idx="116">
                        <c:v>2460.00</c:v>
                      </c:pt>
                      <c:pt idx="117">
                        <c:v>2470.00</c:v>
                      </c:pt>
                      <c:pt idx="118">
                        <c:v>2480.00</c:v>
                      </c:pt>
                      <c:pt idx="119">
                        <c:v>2490.00</c:v>
                      </c:pt>
                      <c:pt idx="120">
                        <c:v>2500.00</c:v>
                      </c:pt>
                      <c:pt idx="121">
                        <c:v>2510.00</c:v>
                      </c:pt>
                      <c:pt idx="122">
                        <c:v>2520.00</c:v>
                      </c:pt>
                      <c:pt idx="123">
                        <c:v>2530.00</c:v>
                      </c:pt>
                      <c:pt idx="124">
                        <c:v>2540.00</c:v>
                      </c:pt>
                      <c:pt idx="125">
                        <c:v>2550.00</c:v>
                      </c:pt>
                      <c:pt idx="126">
                        <c:v>2560.00</c:v>
                      </c:pt>
                      <c:pt idx="127">
                        <c:v>2570.00</c:v>
                      </c:pt>
                      <c:pt idx="128">
                        <c:v>2580.00</c:v>
                      </c:pt>
                      <c:pt idx="129">
                        <c:v>2590.00</c:v>
                      </c:pt>
                      <c:pt idx="130">
                        <c:v>2600.00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Price'!$B$11:$B$140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-2.68959023653469</c:v>
                      </c:pt>
                      <c:pt idx="1">
                        <c:v>-2.6477282946775467</c:v>
                      </c:pt>
                      <c:pt idx="2">
                        <c:v>-2.606182295014976</c:v>
                      </c:pt>
                      <c:pt idx="3">
                        <c:v>-2.5649475042636816</c:v>
                      </c:pt>
                      <c:pt idx="4">
                        <c:v>-2.5240192947174243</c:v>
                      </c:pt>
                      <c:pt idx="5">
                        <c:v>-2.4833931411302888</c:v>
                      </c:pt>
                      <c:pt idx="6">
                        <c:v>-2.4430646177141133</c:v>
                      </c:pt>
                      <c:pt idx="7">
                        <c:v>-2.4030293952451056</c:v>
                      </c:pt>
                      <c:pt idx="8">
                        <c:v>-2.3632832382749238</c:v>
                      </c:pt>
                      <c:pt idx="9">
                        <c:v>-2.3238220024417138</c:v>
                      </c:pt>
                      <c:pt idx="10">
                        <c:v>-2.2846416318768439</c:v>
                      </c:pt>
                      <c:pt idx="11">
                        <c:v>-2.2457381567032764</c:v>
                      </c:pt>
                      <c:pt idx="12">
                        <c:v>-2.2071076906217195</c:v>
                      </c:pt>
                      <c:pt idx="13">
                        <c:v>-2.1687464285808873</c:v>
                      </c:pt>
                      <c:pt idx="14">
                        <c:v>-2.1306506445283682</c:v>
                      </c:pt>
                      <c:pt idx="15">
                        <c:v>-2.0928166892388007</c:v>
                      </c:pt>
                      <c:pt idx="16">
                        <c:v>-2.0552409882161582</c:v>
                      </c:pt>
                      <c:pt idx="17">
                        <c:v>-2.0179200396671542</c:v>
                      </c:pt>
                      <c:pt idx="18">
                        <c:v>-1.980850412542881</c:v>
                      </c:pt>
                      <c:pt idx="19">
                        <c:v>-1.9440287446459477</c:v>
                      </c:pt>
                      <c:pt idx="20">
                        <c:v>-1.9074517408005067</c:v>
                      </c:pt>
                      <c:pt idx="21">
                        <c:v>-1.8711161710826727</c:v>
                      </c:pt>
                      <c:pt idx="22">
                        <c:v>-1.8350188691089677</c:v>
                      </c:pt>
                      <c:pt idx="23">
                        <c:v>-1.7991567303805143</c:v>
                      </c:pt>
                      <c:pt idx="24">
                        <c:v>-1.7635267106808161</c:v>
                      </c:pt>
                      <c:pt idx="25">
                        <c:v>-1.7281258245250599</c:v>
                      </c:pt>
                      <c:pt idx="26">
                        <c:v>-1.6929511436589586</c:v>
                      </c:pt>
                      <c:pt idx="27">
                        <c:v>-1.6579997956052563</c:v>
                      </c:pt>
                      <c:pt idx="28">
                        <c:v>-1.6232689622560765</c:v>
                      </c:pt>
                      <c:pt idx="29">
                        <c:v>-1.58875587850941</c:v>
                      </c:pt>
                      <c:pt idx="30">
                        <c:v>-1.554457830948073</c:v>
                      </c:pt>
                      <c:pt idx="31">
                        <c:v>-1.5203721565595649</c:v>
                      </c:pt>
                      <c:pt idx="32">
                        <c:v>-1.4864962414953198</c:v>
                      </c:pt>
                      <c:pt idx="33">
                        <c:v>-1.4528275198678999</c:v>
                      </c:pt>
                      <c:pt idx="34">
                        <c:v>-1.4193634725847486</c:v>
                      </c:pt>
                      <c:pt idx="35">
                        <c:v>-1.3861016262171784</c:v>
                      </c:pt>
                      <c:pt idx="36">
                        <c:v>-1.3530395519033263</c:v>
                      </c:pt>
                      <c:pt idx="37">
                        <c:v>-1.3201748642838547</c:v>
                      </c:pt>
                      <c:pt idx="38">
                        <c:v>-1.2875052204692337</c:v>
                      </c:pt>
                      <c:pt idx="39">
                        <c:v>-1.2550283190374909</c:v>
                      </c:pt>
                      <c:pt idx="40">
                        <c:v>-1.2227418990613506</c:v>
                      </c:pt>
                      <c:pt idx="41">
                        <c:v>-1.1906437391637379</c:v>
                      </c:pt>
                      <c:pt idx="42">
                        <c:v>-1.1587316566006576</c:v>
                      </c:pt>
                      <c:pt idx="43">
                        <c:v>-1.1270035063705088</c:v>
                      </c:pt>
                      <c:pt idx="44">
                        <c:v>-1.0954571803489157</c:v>
                      </c:pt>
                      <c:pt idx="45">
                        <c:v>-1.0640906064482105</c:v>
                      </c:pt>
                      <c:pt idx="46">
                        <c:v>-1.032901747800725</c:v>
                      </c:pt>
                      <c:pt idx="47">
                        <c:v>-1.0018886019650912</c:v>
                      </c:pt>
                      <c:pt idx="48">
                        <c:v>-0.9710492001547737</c:v>
                      </c:pt>
                      <c:pt idx="49">
                        <c:v>-0.94038160648808877</c:v>
                      </c:pt>
                      <c:pt idx="50">
                        <c:v>-0.9098839172590053</c:v>
                      </c:pt>
                      <c:pt idx="51">
                        <c:v>-0.87955426022802796</c:v>
                      </c:pt>
                      <c:pt idx="52">
                        <c:v>-0.84939079393251204</c:v>
                      </c:pt>
                      <c:pt idx="53">
                        <c:v>-0.81939170701576902</c:v>
                      </c:pt>
                      <c:pt idx="54">
                        <c:v>-0.78955521757435598</c:v>
                      </c:pt>
                      <c:pt idx="55">
                        <c:v>-0.75987957252295735</c:v>
                      </c:pt>
                      <c:pt idx="56">
                        <c:v>-0.73036304697629162</c:v>
                      </c:pt>
                      <c:pt idx="57">
                        <c:v>-0.70100394364750807</c:v>
                      </c:pt>
                      <c:pt idx="58">
                        <c:v>-0.67180059226253297</c:v>
                      </c:pt>
                      <c:pt idx="59">
                        <c:v>-0.64275134898987407</c:v>
                      </c:pt>
                      <c:pt idx="60">
                        <c:v>-0.61385459588538882</c:v>
                      </c:pt>
                      <c:pt idx="61">
                        <c:v>-0.58510874035155036</c:v>
                      </c:pt>
                      <c:pt idx="62">
                        <c:v>-0.55651221461075895</c:v>
                      </c:pt>
                      <c:pt idx="63">
                        <c:v>-0.52806347519226082</c:v>
                      </c:pt>
                      <c:pt idx="64">
                        <c:v>-0.49976100243226207</c:v>
                      </c:pt>
                      <c:pt idx="65">
                        <c:v>-0.47160329998682232</c:v>
                      </c:pt>
                      <c:pt idx="66">
                        <c:v>-0.44358889435714555</c:v>
                      </c:pt>
                      <c:pt idx="67">
                        <c:v>-0.41571633442688871</c:v>
                      </c:pt>
                      <c:pt idx="68">
                        <c:v>-0.38798419101112497</c:v>
                      </c:pt>
                      <c:pt idx="69">
                        <c:v>-0.36039105641661218</c:v>
                      </c:pt>
                      <c:pt idx="70">
                        <c:v>-0.33293554401302405</c:v>
                      </c:pt>
                      <c:pt idx="71">
                        <c:v>-0.30561628781482736</c:v>
                      </c:pt>
                      <c:pt idx="72">
                        <c:v>-0.27843194207347643</c:v>
                      </c:pt>
                      <c:pt idx="73">
                        <c:v>-0.25138118087963146</c:v>
                      </c:pt>
                      <c:pt idx="74">
                        <c:v>-0.22446269777510178</c:v>
                      </c:pt>
                      <c:pt idx="75">
                        <c:v>-0.19767520537423042</c:v>
                      </c:pt>
                      <c:pt idx="76">
                        <c:v>-0.17101743499444785</c:v>
                      </c:pt>
                      <c:pt idx="77">
                        <c:v>-0.14448813629572427</c:v>
                      </c:pt>
                      <c:pt idx="78">
                        <c:v>-0.11808607692867466</c:v>
                      </c:pt>
                      <c:pt idx="79">
                        <c:v>-9.1810042191056304E-2</c:v>
                      </c:pt>
                      <c:pt idx="80">
                        <c:v>-6.5658834692428586E-2</c:v>
                      </c:pt>
                      <c:pt idx="81">
                        <c:v>-3.9631274026739924E-2</c:v>
                      </c:pt>
                      <c:pt idx="82">
                        <c:v>-1.3726196452618645E-2</c:v>
                      </c:pt>
                      <c:pt idx="83">
                        <c:v>1.20575454188487E-2</c:v>
                      </c:pt>
                      <c:pt idx="84">
                        <c:v>3.7721082929061109E-2</c:v>
                      </c:pt>
                      <c:pt idx="85">
                        <c:v>6.3265531669771488E-2</c:v>
                      </c:pt>
                      <c:pt idx="86">
                        <c:v>8.8691991774075815E-2</c:v>
                      </c:pt>
                      <c:pt idx="87">
                        <c:v>0.11400154820071159</c:v>
                      </c:pt>
                      <c:pt idx="88">
                        <c:v>0.13919527101185658</c:v>
                      </c:pt>
                      <c:pt idx="89">
                        <c:v>0.16427421564458738</c:v>
                      </c:pt>
                      <c:pt idx="90">
                        <c:v>0.18923942317619472</c:v>
                      </c:pt>
                      <c:pt idx="91">
                        <c:v>0.21409192058350304</c:v>
                      </c:pt>
                      <c:pt idx="92">
                        <c:v>0.23883272099636452</c:v>
                      </c:pt>
                      <c:pt idx="93">
                        <c:v>0.26346282394548154</c:v>
                      </c:pt>
                      <c:pt idx="94">
                        <c:v>0.2879832156047098</c:v>
                      </c:pt>
                      <c:pt idx="95">
                        <c:v>0.3123948690279888</c:v>
                      </c:pt>
                      <c:pt idx="96">
                        <c:v>0.33669874438104225</c:v>
                      </c:pt>
                      <c:pt idx="97">
                        <c:v>0.36089578916798565</c:v>
                      </c:pt>
                      <c:pt idx="98">
                        <c:v>0.38498693845297544</c:v>
                      </c:pt>
                      <c:pt idx="99">
                        <c:v>0.40897311507702949</c:v>
                      </c:pt>
                      <c:pt idx="100">
                        <c:v>0.43285522987014391</c:v>
                      </c:pt>
                      <c:pt idx="101">
                        <c:v>0.45663418185882704</c:v>
                      </c:pt>
                      <c:pt idx="102">
                        <c:v>0.48031085846917676</c:v>
                      </c:pt>
                      <c:pt idx="103">
                        <c:v>0.50388613572559726</c:v>
                      </c:pt>
                      <c:pt idx="104">
                        <c:v>0.52736087844529012</c:v>
                      </c:pt>
                      <c:pt idx="105">
                        <c:v>0.55073594042861096</c:v>
                      </c:pt>
                      <c:pt idx="106">
                        <c:v>0.57401216464540161</c:v>
                      </c:pt>
                      <c:pt idx="107">
                        <c:v>0.59719038341740061</c:v>
                      </c:pt>
                      <c:pt idx="108">
                        <c:v>0.6202714185968291</c:v>
                      </c:pt>
                      <c:pt idx="109">
                        <c:v>0.64325608174124782</c:v>
                      </c:pt>
                      <c:pt idx="110">
                        <c:v>0.66614517428477993</c:v>
                      </c:pt>
                      <c:pt idx="111">
                        <c:v>0.68893948770578761</c:v>
                      </c:pt>
                      <c:pt idx="112">
                        <c:v>0.71163980369109281</c:v>
                      </c:pt>
                      <c:pt idx="113">
                        <c:v>0.73424689429682444</c:v>
                      </c:pt>
                      <c:pt idx="114">
                        <c:v>0.75676152210597636</c:v>
                      </c:pt>
                      <c:pt idx="115">
                        <c:v>0.77918444038275714</c:v>
                      </c:pt>
                      <c:pt idx="116">
                        <c:v>0.80151639322381141</c:v>
                      </c:pt>
                      <c:pt idx="117">
                        <c:v>0.8237581157063788</c:v>
                      </c:pt>
                      <c:pt idx="118">
                        <c:v>0.84591033403347926</c:v>
                      </c:pt>
                      <c:pt idx="119">
                        <c:v>0.86797376567618612</c:v>
                      </c:pt>
                      <c:pt idx="120">
                        <c:v>0.88994911951305855</c:v>
                      </c:pt>
                      <c:pt idx="121">
                        <c:v>0.91183709596680307</c:v>
                      </c:pt>
                      <c:pt idx="122">
                        <c:v>0.93363838713822866</c:v>
                      </c:pt>
                      <c:pt idx="123">
                        <c:v>0.95535367693755924</c:v>
                      </c:pt>
                      <c:pt idx="124">
                        <c:v>0.97698364121316683</c:v>
                      </c:pt>
                      <c:pt idx="125">
                        <c:v>0.99852894787778568</c:v>
                      </c:pt>
                      <c:pt idx="126">
                        <c:v>1.0199902570322652</c:v>
                      </c:pt>
                      <c:pt idx="127">
                        <c:v>1.0413682210869206</c:v>
                      </c:pt>
                      <c:pt idx="128">
                        <c:v>1.0626634848805359</c:v>
                      </c:pt>
                      <c:pt idx="129">
                        <c:v>1.0838766857970736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32C-4D1F-A2D8-1FAE2E6BDF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Price'!$C$10</c15:sqref>
                        </c15:formulaRef>
                      </c:ext>
                    </c:extLst>
                    <c:strCache>
                      <c:ptCount val="1"/>
                      <c:pt idx="0">
                        <c:v>N(d2)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Price'!$A$10:$A$140</c15:sqref>
                        </c15:formulaRef>
                      </c:ext>
                    </c:extLst>
                    <c:strCache>
                      <c:ptCount val="131"/>
                      <c:pt idx="0">
                        <c:v>Stock Price</c:v>
                      </c:pt>
                      <c:pt idx="1">
                        <c:v>1310.00</c:v>
                      </c:pt>
                      <c:pt idx="2">
                        <c:v>1320.00</c:v>
                      </c:pt>
                      <c:pt idx="3">
                        <c:v>1330.00</c:v>
                      </c:pt>
                      <c:pt idx="4">
                        <c:v>1340.00</c:v>
                      </c:pt>
                      <c:pt idx="5">
                        <c:v>1350.00</c:v>
                      </c:pt>
                      <c:pt idx="6">
                        <c:v>1360.00</c:v>
                      </c:pt>
                      <c:pt idx="7">
                        <c:v>1370.00</c:v>
                      </c:pt>
                      <c:pt idx="8">
                        <c:v>1380.00</c:v>
                      </c:pt>
                      <c:pt idx="9">
                        <c:v>1390.00</c:v>
                      </c:pt>
                      <c:pt idx="10">
                        <c:v>1400.00</c:v>
                      </c:pt>
                      <c:pt idx="11">
                        <c:v>1410.00</c:v>
                      </c:pt>
                      <c:pt idx="12">
                        <c:v>1420.00</c:v>
                      </c:pt>
                      <c:pt idx="13">
                        <c:v>1430.00</c:v>
                      </c:pt>
                      <c:pt idx="14">
                        <c:v>1440.00</c:v>
                      </c:pt>
                      <c:pt idx="15">
                        <c:v>1450.00</c:v>
                      </c:pt>
                      <c:pt idx="16">
                        <c:v>1460.00</c:v>
                      </c:pt>
                      <c:pt idx="17">
                        <c:v>1470.00</c:v>
                      </c:pt>
                      <c:pt idx="18">
                        <c:v>1480.00</c:v>
                      </c:pt>
                      <c:pt idx="19">
                        <c:v>1490.00</c:v>
                      </c:pt>
                      <c:pt idx="20">
                        <c:v>1500.00</c:v>
                      </c:pt>
                      <c:pt idx="21">
                        <c:v>1510.00</c:v>
                      </c:pt>
                      <c:pt idx="22">
                        <c:v>1520.00</c:v>
                      </c:pt>
                      <c:pt idx="23">
                        <c:v>1530.00</c:v>
                      </c:pt>
                      <c:pt idx="24">
                        <c:v>1540.00</c:v>
                      </c:pt>
                      <c:pt idx="25">
                        <c:v>1550.00</c:v>
                      </c:pt>
                      <c:pt idx="26">
                        <c:v>1560.00</c:v>
                      </c:pt>
                      <c:pt idx="27">
                        <c:v>1570.00</c:v>
                      </c:pt>
                      <c:pt idx="28">
                        <c:v>1580.00</c:v>
                      </c:pt>
                      <c:pt idx="29">
                        <c:v>1590.00</c:v>
                      </c:pt>
                      <c:pt idx="30">
                        <c:v>1600.00</c:v>
                      </c:pt>
                      <c:pt idx="31">
                        <c:v>1610.00</c:v>
                      </c:pt>
                      <c:pt idx="32">
                        <c:v>1620.00</c:v>
                      </c:pt>
                      <c:pt idx="33">
                        <c:v>1630.00</c:v>
                      </c:pt>
                      <c:pt idx="34">
                        <c:v>1640.00</c:v>
                      </c:pt>
                      <c:pt idx="35">
                        <c:v>1650.00</c:v>
                      </c:pt>
                      <c:pt idx="36">
                        <c:v>1660.00</c:v>
                      </c:pt>
                      <c:pt idx="37">
                        <c:v>1670.00</c:v>
                      </c:pt>
                      <c:pt idx="38">
                        <c:v>1680.00</c:v>
                      </c:pt>
                      <c:pt idx="39">
                        <c:v>1690.00</c:v>
                      </c:pt>
                      <c:pt idx="40">
                        <c:v>1700.00</c:v>
                      </c:pt>
                      <c:pt idx="41">
                        <c:v>1710.00</c:v>
                      </c:pt>
                      <c:pt idx="42">
                        <c:v>1720.00</c:v>
                      </c:pt>
                      <c:pt idx="43">
                        <c:v>1730.00</c:v>
                      </c:pt>
                      <c:pt idx="44">
                        <c:v>1740.00</c:v>
                      </c:pt>
                      <c:pt idx="45">
                        <c:v>1750.00</c:v>
                      </c:pt>
                      <c:pt idx="46">
                        <c:v>1760.00</c:v>
                      </c:pt>
                      <c:pt idx="47">
                        <c:v>1770.00</c:v>
                      </c:pt>
                      <c:pt idx="48">
                        <c:v>1780.00</c:v>
                      </c:pt>
                      <c:pt idx="49">
                        <c:v>1790.00</c:v>
                      </c:pt>
                      <c:pt idx="50">
                        <c:v>1800.00</c:v>
                      </c:pt>
                      <c:pt idx="51">
                        <c:v>1810.00</c:v>
                      </c:pt>
                      <c:pt idx="52">
                        <c:v>1820.00</c:v>
                      </c:pt>
                      <c:pt idx="53">
                        <c:v>1830.00</c:v>
                      </c:pt>
                      <c:pt idx="54">
                        <c:v>1840.00</c:v>
                      </c:pt>
                      <c:pt idx="55">
                        <c:v>1850.00</c:v>
                      </c:pt>
                      <c:pt idx="56">
                        <c:v>1860.00</c:v>
                      </c:pt>
                      <c:pt idx="57">
                        <c:v>1870.00</c:v>
                      </c:pt>
                      <c:pt idx="58">
                        <c:v>1880.00</c:v>
                      </c:pt>
                      <c:pt idx="59">
                        <c:v>1890.00</c:v>
                      </c:pt>
                      <c:pt idx="60">
                        <c:v>1900.00</c:v>
                      </c:pt>
                      <c:pt idx="61">
                        <c:v>1910.00</c:v>
                      </c:pt>
                      <c:pt idx="62">
                        <c:v>1920.00</c:v>
                      </c:pt>
                      <c:pt idx="63">
                        <c:v>1930.00</c:v>
                      </c:pt>
                      <c:pt idx="64">
                        <c:v>1940.00</c:v>
                      </c:pt>
                      <c:pt idx="65">
                        <c:v>1950.00</c:v>
                      </c:pt>
                      <c:pt idx="66">
                        <c:v>1960.00</c:v>
                      </c:pt>
                      <c:pt idx="67">
                        <c:v>1970.00</c:v>
                      </c:pt>
                      <c:pt idx="68">
                        <c:v>1980.00</c:v>
                      </c:pt>
                      <c:pt idx="69">
                        <c:v>1990.00</c:v>
                      </c:pt>
                      <c:pt idx="70">
                        <c:v>2000.00</c:v>
                      </c:pt>
                      <c:pt idx="71">
                        <c:v>2010.00</c:v>
                      </c:pt>
                      <c:pt idx="72">
                        <c:v>2020.00</c:v>
                      </c:pt>
                      <c:pt idx="73">
                        <c:v>2030.00</c:v>
                      </c:pt>
                      <c:pt idx="74">
                        <c:v>2040.00</c:v>
                      </c:pt>
                      <c:pt idx="75">
                        <c:v>2050.00</c:v>
                      </c:pt>
                      <c:pt idx="76">
                        <c:v>2060.00</c:v>
                      </c:pt>
                      <c:pt idx="77">
                        <c:v>2070.00</c:v>
                      </c:pt>
                      <c:pt idx="78">
                        <c:v>2080.00</c:v>
                      </c:pt>
                      <c:pt idx="79">
                        <c:v>2090.00</c:v>
                      </c:pt>
                      <c:pt idx="80">
                        <c:v>2100.00</c:v>
                      </c:pt>
                      <c:pt idx="81">
                        <c:v>2110.00</c:v>
                      </c:pt>
                      <c:pt idx="82">
                        <c:v>2120.00</c:v>
                      </c:pt>
                      <c:pt idx="83">
                        <c:v>2130.00</c:v>
                      </c:pt>
                      <c:pt idx="84">
                        <c:v>2140.00</c:v>
                      </c:pt>
                      <c:pt idx="85">
                        <c:v>2150.00</c:v>
                      </c:pt>
                      <c:pt idx="86">
                        <c:v>2160.00</c:v>
                      </c:pt>
                      <c:pt idx="87">
                        <c:v>2170.00</c:v>
                      </c:pt>
                      <c:pt idx="88">
                        <c:v>2180.00</c:v>
                      </c:pt>
                      <c:pt idx="89">
                        <c:v>2190.00</c:v>
                      </c:pt>
                      <c:pt idx="90">
                        <c:v>2200.00</c:v>
                      </c:pt>
                      <c:pt idx="91">
                        <c:v>2210.00</c:v>
                      </c:pt>
                      <c:pt idx="92">
                        <c:v>2220.00</c:v>
                      </c:pt>
                      <c:pt idx="93">
                        <c:v>2230.00</c:v>
                      </c:pt>
                      <c:pt idx="94">
                        <c:v>2240.00</c:v>
                      </c:pt>
                      <c:pt idx="95">
                        <c:v>2250.00</c:v>
                      </c:pt>
                      <c:pt idx="96">
                        <c:v>2260.00</c:v>
                      </c:pt>
                      <c:pt idx="97">
                        <c:v>2270.00</c:v>
                      </c:pt>
                      <c:pt idx="98">
                        <c:v>2280.00</c:v>
                      </c:pt>
                      <c:pt idx="99">
                        <c:v>2290.00</c:v>
                      </c:pt>
                      <c:pt idx="100">
                        <c:v>2300.00</c:v>
                      </c:pt>
                      <c:pt idx="101">
                        <c:v>2310.00</c:v>
                      </c:pt>
                      <c:pt idx="102">
                        <c:v>2320.00</c:v>
                      </c:pt>
                      <c:pt idx="103">
                        <c:v>2330.00</c:v>
                      </c:pt>
                      <c:pt idx="104">
                        <c:v>2340.00</c:v>
                      </c:pt>
                      <c:pt idx="105">
                        <c:v>2350.00</c:v>
                      </c:pt>
                      <c:pt idx="106">
                        <c:v>2360.00</c:v>
                      </c:pt>
                      <c:pt idx="107">
                        <c:v>2370.00</c:v>
                      </c:pt>
                      <c:pt idx="108">
                        <c:v>2380.00</c:v>
                      </c:pt>
                      <c:pt idx="109">
                        <c:v>2390.00</c:v>
                      </c:pt>
                      <c:pt idx="110">
                        <c:v>2400.00</c:v>
                      </c:pt>
                      <c:pt idx="111">
                        <c:v>2410.00</c:v>
                      </c:pt>
                      <c:pt idx="112">
                        <c:v>2420.00</c:v>
                      </c:pt>
                      <c:pt idx="113">
                        <c:v>2430.00</c:v>
                      </c:pt>
                      <c:pt idx="114">
                        <c:v>2440.00</c:v>
                      </c:pt>
                      <c:pt idx="115">
                        <c:v>2450.00</c:v>
                      </c:pt>
                      <c:pt idx="116">
                        <c:v>2460.00</c:v>
                      </c:pt>
                      <c:pt idx="117">
                        <c:v>2470.00</c:v>
                      </c:pt>
                      <c:pt idx="118">
                        <c:v>2480.00</c:v>
                      </c:pt>
                      <c:pt idx="119">
                        <c:v>2490.00</c:v>
                      </c:pt>
                      <c:pt idx="120">
                        <c:v>2500.00</c:v>
                      </c:pt>
                      <c:pt idx="121">
                        <c:v>2510.00</c:v>
                      </c:pt>
                      <c:pt idx="122">
                        <c:v>2520.00</c:v>
                      </c:pt>
                      <c:pt idx="123">
                        <c:v>2530.00</c:v>
                      </c:pt>
                      <c:pt idx="124">
                        <c:v>2540.00</c:v>
                      </c:pt>
                      <c:pt idx="125">
                        <c:v>2550.00</c:v>
                      </c:pt>
                      <c:pt idx="126">
                        <c:v>2560.00</c:v>
                      </c:pt>
                      <c:pt idx="127">
                        <c:v>2570.00</c:v>
                      </c:pt>
                      <c:pt idx="128">
                        <c:v>2580.00</c:v>
                      </c:pt>
                      <c:pt idx="129">
                        <c:v>2590.00</c:v>
                      </c:pt>
                      <c:pt idx="130">
                        <c:v>2600.00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Price'!$C$11:$C$140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3.5769901336249548E-3</c:v>
                      </c:pt>
                      <c:pt idx="1">
                        <c:v>4.0517312444726811E-3</c:v>
                      </c:pt>
                      <c:pt idx="2">
                        <c:v>4.5778859246797437E-3</c:v>
                      </c:pt>
                      <c:pt idx="3">
                        <c:v>5.1595708044975932E-3</c:v>
                      </c:pt>
                      <c:pt idx="4">
                        <c:v>5.8010780226484338E-3</c:v>
                      </c:pt>
                      <c:pt idx="5">
                        <c:v>6.5068686480931684E-3</c:v>
                      </c:pt>
                      <c:pt idx="6">
                        <c:v>7.2815647579785158E-3</c:v>
                      </c:pt>
                      <c:pt idx="7">
                        <c:v>8.129940171450448E-3</c:v>
                      </c:pt>
                      <c:pt idx="8">
                        <c:v>9.0569098507503627E-3</c:v>
                      </c:pt>
                      <c:pt idx="9">
                        <c:v>1.006751799284117E-2</c:v>
                      </c:pt>
                      <c:pt idx="10">
                        <c:v>1.1166924846602571E-2</c:v>
                      </c:pt>
                      <c:pt idx="11">
                        <c:v>1.2360392302254507E-2</c:v>
                      </c:pt>
                      <c:pt idx="12">
                        <c:v>1.3653268310978886E-2</c:v>
                      </c:pt>
                      <c:pt idx="13">
                        <c:v>1.5050970203586277E-2</c:v>
                      </c:pt>
                      <c:pt idx="14">
                        <c:v>1.6558966987392742E-2</c:v>
                      </c:pt>
                      <c:pt idx="15">
                        <c:v>1.8182760710119303E-2</c:v>
                      </c:pt>
                      <c:pt idx="16">
                        <c:v>1.9927866988502827E-2</c:v>
                      </c:pt>
                      <c:pt idx="17">
                        <c:v>2.1799794807313057E-2</c:v>
                      </c:pt>
                      <c:pt idx="18">
                        <c:v>2.3804025701533567E-2</c:v>
                      </c:pt>
                      <c:pt idx="19">
                        <c:v>2.5945992440510879E-2</c:v>
                      </c:pt>
                      <c:pt idx="20">
                        <c:v>2.8231057337855553E-2</c:v>
                      </c:pt>
                      <c:pt idx="21">
                        <c:v>3.0664490314748674E-2</c:v>
                      </c:pt>
                      <c:pt idx="22">
                        <c:v>3.3251446847041448E-2</c:v>
                      </c:pt>
                      <c:pt idx="23">
                        <c:v>3.5996945928121075E-2</c:v>
                      </c:pt>
                      <c:pt idx="24">
                        <c:v>3.8905848179952955E-2</c:v>
                      </c:pt>
                      <c:pt idx="25">
                        <c:v>4.1982834244011176E-2</c:v>
                      </c:pt>
                      <c:pt idx="26">
                        <c:v>4.5232383582002073E-2</c:v>
                      </c:pt>
                      <c:pt idx="27">
                        <c:v>4.865875381340419E-2</c:v>
                      </c:pt>
                      <c:pt idx="28">
                        <c:v>5.2265960712948409E-2</c:v>
                      </c:pt>
                      <c:pt idx="29">
                        <c:v>5.6057758986285899E-2</c:v>
                      </c:pt>
                      <c:pt idx="30">
                        <c:v>6.0037623936328097E-2</c:v>
                      </c:pt>
                      <c:pt idx="31">
                        <c:v>6.4208734126142558E-2</c:v>
                      </c:pt>
                      <c:pt idx="32">
                        <c:v>6.8573955136948209E-2</c:v>
                      </c:pt>
                      <c:pt idx="33">
                        <c:v>7.3135824511751421E-2</c:v>
                      </c:pt>
                      <c:pt idx="34">
                        <c:v>7.7896537966591073E-2</c:v>
                      </c:pt>
                      <c:pt idx="35">
                        <c:v>8.2857936942307336E-2</c:v>
                      </c:pt>
                      <c:pt idx="36">
                        <c:v>8.8021497560309719E-2</c:v>
                      </c:pt>
                      <c:pt idx="37">
                        <c:v>9.3388321036091793E-2</c:v>
                      </c:pt>
                      <c:pt idx="38">
                        <c:v>9.8959125594308195E-2</c:v>
                      </c:pt>
                      <c:pt idx="39">
                        <c:v>0.10473423991919412</c:v>
                      </c:pt>
                      <c:pt idx="40">
                        <c:v>0.11071359816405349</c:v>
                      </c:pt>
                      <c:pt idx="41">
                        <c:v>0.11689673653355484</c:v>
                      </c:pt>
                      <c:pt idx="42">
                        <c:v>0.12328279144273629</c:v>
                      </c:pt>
                      <c:pt idx="43">
                        <c:v>0.12987049924700661</c:v>
                      </c:pt>
                      <c:pt idx="44">
                        <c:v>0.1366581975281172</c:v>
                      </c:pt>
                      <c:pt idx="45">
                        <c:v>0.1436438279121226</c:v>
                      </c:pt>
                      <c:pt idx="46">
                        <c:v>0.15082494038681693</c:v>
                      </c:pt>
                      <c:pt idx="47">
                        <c:v>0.15819869907807232</c:v>
                      </c:pt>
                      <c:pt idx="48">
                        <c:v>0.16576188943696774</c:v>
                      </c:pt>
                      <c:pt idx="49">
                        <c:v>0.17351092678261704</c:v>
                      </c:pt>
                      <c:pt idx="50">
                        <c:v>0.18144186613921015</c:v>
                      </c:pt>
                      <c:pt idx="51">
                        <c:v>0.18955041330001599</c:v>
                      </c:pt>
                      <c:pt idx="52">
                        <c:v>0.19783193704594912</c:v>
                      </c:pt>
                      <c:pt idx="53">
                        <c:v>0.20628148244182093</c:v>
                      </c:pt>
                      <c:pt idx="54">
                        <c:v>0.2148937851295524</c:v>
                      </c:pt>
                      <c:pt idx="55">
                        <c:v>0.22366328653445033</c:v>
                      </c:pt>
                      <c:pt idx="56">
                        <c:v>0.23258414989811663</c:v>
                      </c:pt>
                      <c:pt idx="57">
                        <c:v>0.24165027704966363</c:v>
                      </c:pt>
                      <c:pt idx="58">
                        <c:v>0.25085532582564851</c:v>
                      </c:pt>
                      <c:pt idx="59">
                        <c:v>0.26019272804846993</c:v>
                      </c:pt>
                      <c:pt idx="60">
                        <c:v>0.26965570797289384</c:v>
                      </c:pt>
                      <c:pt idx="61">
                        <c:v>0.2792373011108471</c:v>
                      </c:pt>
                      <c:pt idx="62">
                        <c:v>0.28893037334561833</c:v>
                      </c:pt>
                      <c:pt idx="63">
                        <c:v>0.29872764024809889</c:v>
                      </c:pt>
                      <c:pt idx="64">
                        <c:v>0.30862168650964616</c:v>
                      </c:pt>
                      <c:pt idx="65">
                        <c:v>0.31860498540853072</c:v>
                      </c:pt>
                      <c:pt idx="66">
                        <c:v>0.32866991822968705</c:v>
                      </c:pt>
                      <c:pt idx="67">
                        <c:v>0.33880879356059646</c:v>
                      </c:pt>
                      <c:pt idx="68">
                        <c:v>0.34901386638955167</c:v>
                      </c:pt>
                      <c:pt idx="69">
                        <c:v>0.35927735693624008</c:v>
                      </c:pt>
                      <c:pt idx="70">
                        <c:v>0.36959146914850788</c:v>
                      </c:pt>
                      <c:pt idx="71">
                        <c:v>0.37994840880327907</c:v>
                      </c:pt>
                      <c:pt idx="72">
                        <c:v>0.39034040115388813</c:v>
                      </c:pt>
                      <c:pt idx="73">
                        <c:v>0.4007597080704724</c:v>
                      </c:pt>
                      <c:pt idx="74">
                        <c:v>0.41119864462456368</c:v>
                      </c:pt>
                      <c:pt idx="75">
                        <c:v>0.42164959507355371</c:v>
                      </c:pt>
                      <c:pt idx="76">
                        <c:v>0.43210502820527247</c:v>
                      </c:pt>
                      <c:pt idx="77">
                        <c:v>0.44255751200747617</c:v>
                      </c:pt>
                      <c:pt idx="78">
                        <c:v>0.45299972763155771</c:v>
                      </c:pt>
                      <c:pt idx="79">
                        <c:v>0.46342448262426345</c:v>
                      </c:pt>
                      <c:pt idx="80">
                        <c:v>0.47382472340556869</c:v>
                      </c:pt>
                      <c:pt idx="81">
                        <c:v>0.48419354697514178</c:v>
                      </c:pt>
                      <c:pt idx="82">
                        <c:v>0.49452421183397172</c:v>
                      </c:pt>
                      <c:pt idx="83">
                        <c:v>0.50481014811173952</c:v>
                      </c:pt>
                      <c:pt idx="84">
                        <c:v>0.51504496689435886</c:v>
                      </c:pt>
                      <c:pt idx="85">
                        <c:v>0.52522246874978773</c:v>
                      </c:pt>
                      <c:pt idx="86">
                        <c:v>0.53533665145370546</c:v>
                      </c:pt>
                      <c:pt idx="87">
                        <c:v>0.54538171691994941</c:v>
                      </c:pt>
                      <c:pt idx="88">
                        <c:v>0.55535207734370884</c:v>
                      </c:pt>
                      <c:pt idx="89">
                        <c:v>0.56524236056836419</c:v>
                      </c:pt>
                      <c:pt idx="90">
                        <c:v>0.57504741468955811</c:v>
                      </c:pt>
                      <c:pt idx="91">
                        <c:v>0.58476231191254813</c:v>
                      </c:pt>
                      <c:pt idx="92">
                        <c:v>0.59438235168116171</c:v>
                      </c:pt>
                      <c:pt idx="93">
                        <c:v>0.60390306309872321</c:v>
                      </c:pt>
                      <c:pt idx="94">
                        <c:v>0.61332020666316622</c:v>
                      </c:pt>
                      <c:pt idx="95">
                        <c:v>0.62262977534017339</c:v>
                      </c:pt>
                      <c:pt idx="96">
                        <c:v>0.63182799499962616</c:v>
                      </c:pt>
                      <c:pt idx="97">
                        <c:v>0.64091132424187003</c:v>
                      </c:pt>
                      <c:pt idx="98">
                        <c:v>0.64987645364135105</c:v>
                      </c:pt>
                      <c:pt idx="99">
                        <c:v>0.65872030443602947</c:v>
                      </c:pt>
                      <c:pt idx="100">
                        <c:v>0.66744002669165547</c:v>
                      </c:pt>
                      <c:pt idx="101">
                        <c:v>0.67603299697050012</c:v>
                      </c:pt>
                      <c:pt idx="102">
                        <c:v>0.68449681553448072</c:v>
                      </c:pt>
                      <c:pt idx="103">
                        <c:v>0.69282930311280255</c:v>
                      </c:pt>
                      <c:pt idx="104">
                        <c:v>0.70102849726430316</c:v>
                      </c:pt>
                      <c:pt idx="105">
                        <c:v>0.70909264836457975</c:v>
                      </c:pt>
                      <c:pt idx="106">
                        <c:v>0.71702021524777571</c:v>
                      </c:pt>
                      <c:pt idx="107">
                        <c:v>0.72480986053256913</c:v>
                      </c:pt>
                      <c:pt idx="108">
                        <c:v>0.73246044566146684</c:v>
                      </c:pt>
                      <c:pt idx="109">
                        <c:v>0.73997102568197171</c:v>
                      </c:pt>
                      <c:pt idx="110">
                        <c:v>0.74734084379756482</c:v>
                      </c:pt>
                      <c:pt idx="111">
                        <c:v>0.75456932571573909</c:v>
                      </c:pt>
                      <c:pt idx="112">
                        <c:v>0.76165607381954303</c:v>
                      </c:pt>
                      <c:pt idx="113">
                        <c:v>0.76860086118825421</c:v>
                      </c:pt>
                      <c:pt idx="114">
                        <c:v>0.77540362549190678</c:v>
                      </c:pt>
                      <c:pt idx="115">
                        <c:v>0.78206446278345954</c:v>
                      </c:pt>
                      <c:pt idx="116">
                        <c:v>0.78858362121140768</c:v>
                      </c:pt>
                      <c:pt idx="117">
                        <c:v>0.79496149467462851</c:v>
                      </c:pt>
                      <c:pt idx="118">
                        <c:v>0.80119861644022305</c:v>
                      </c:pt>
                      <c:pt idx="119">
                        <c:v>0.80729565274405191</c:v>
                      </c:pt>
                      <c:pt idx="120">
                        <c:v>0.8132533963925993</c:v>
                      </c:pt>
                      <c:pt idx="121">
                        <c:v>0.81907276038372989</c:v>
                      </c:pt>
                      <c:pt idx="122">
                        <c:v>0.82475477156282251</c:v>
                      </c:pt>
                      <c:pt idx="123">
                        <c:v>0.83030056432969745</c:v>
                      </c:pt>
                      <c:pt idx="124">
                        <c:v>0.83571137441069077</c:v>
                      </c:pt>
                      <c:pt idx="125">
                        <c:v>0.84098853270917984</c:v>
                      </c:pt>
                      <c:pt idx="126">
                        <c:v>0.8461334592468277</c:v>
                      </c:pt>
                      <c:pt idx="127">
                        <c:v>0.85114765720680419</c:v>
                      </c:pt>
                      <c:pt idx="128">
                        <c:v>0.85603270708924684</c:v>
                      </c:pt>
                      <c:pt idx="129">
                        <c:v>0.86079026098826183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32C-4D1F-A2D8-1FAE2E6BDF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Price'!$E$10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Price'!$A$10:$A$140</c15:sqref>
                        </c15:formulaRef>
                      </c:ext>
                    </c:extLst>
                    <c:strCache>
                      <c:ptCount val="131"/>
                      <c:pt idx="0">
                        <c:v>Stock Price</c:v>
                      </c:pt>
                      <c:pt idx="1">
                        <c:v>1310.00</c:v>
                      </c:pt>
                      <c:pt idx="2">
                        <c:v>1320.00</c:v>
                      </c:pt>
                      <c:pt idx="3">
                        <c:v>1330.00</c:v>
                      </c:pt>
                      <c:pt idx="4">
                        <c:v>1340.00</c:v>
                      </c:pt>
                      <c:pt idx="5">
                        <c:v>1350.00</c:v>
                      </c:pt>
                      <c:pt idx="6">
                        <c:v>1360.00</c:v>
                      </c:pt>
                      <c:pt idx="7">
                        <c:v>1370.00</c:v>
                      </c:pt>
                      <c:pt idx="8">
                        <c:v>1380.00</c:v>
                      </c:pt>
                      <c:pt idx="9">
                        <c:v>1390.00</c:v>
                      </c:pt>
                      <c:pt idx="10">
                        <c:v>1400.00</c:v>
                      </c:pt>
                      <c:pt idx="11">
                        <c:v>1410.00</c:v>
                      </c:pt>
                      <c:pt idx="12">
                        <c:v>1420.00</c:v>
                      </c:pt>
                      <c:pt idx="13">
                        <c:v>1430.00</c:v>
                      </c:pt>
                      <c:pt idx="14">
                        <c:v>1440.00</c:v>
                      </c:pt>
                      <c:pt idx="15">
                        <c:v>1450.00</c:v>
                      </c:pt>
                      <c:pt idx="16">
                        <c:v>1460.00</c:v>
                      </c:pt>
                      <c:pt idx="17">
                        <c:v>1470.00</c:v>
                      </c:pt>
                      <c:pt idx="18">
                        <c:v>1480.00</c:v>
                      </c:pt>
                      <c:pt idx="19">
                        <c:v>1490.00</c:v>
                      </c:pt>
                      <c:pt idx="20">
                        <c:v>1500.00</c:v>
                      </c:pt>
                      <c:pt idx="21">
                        <c:v>1510.00</c:v>
                      </c:pt>
                      <c:pt idx="22">
                        <c:v>1520.00</c:v>
                      </c:pt>
                      <c:pt idx="23">
                        <c:v>1530.00</c:v>
                      </c:pt>
                      <c:pt idx="24">
                        <c:v>1540.00</c:v>
                      </c:pt>
                      <c:pt idx="25">
                        <c:v>1550.00</c:v>
                      </c:pt>
                      <c:pt idx="26">
                        <c:v>1560.00</c:v>
                      </c:pt>
                      <c:pt idx="27">
                        <c:v>1570.00</c:v>
                      </c:pt>
                      <c:pt idx="28">
                        <c:v>1580.00</c:v>
                      </c:pt>
                      <c:pt idx="29">
                        <c:v>1590.00</c:v>
                      </c:pt>
                      <c:pt idx="30">
                        <c:v>1600.00</c:v>
                      </c:pt>
                      <c:pt idx="31">
                        <c:v>1610.00</c:v>
                      </c:pt>
                      <c:pt idx="32">
                        <c:v>1620.00</c:v>
                      </c:pt>
                      <c:pt idx="33">
                        <c:v>1630.00</c:v>
                      </c:pt>
                      <c:pt idx="34">
                        <c:v>1640.00</c:v>
                      </c:pt>
                      <c:pt idx="35">
                        <c:v>1650.00</c:v>
                      </c:pt>
                      <c:pt idx="36">
                        <c:v>1660.00</c:v>
                      </c:pt>
                      <c:pt idx="37">
                        <c:v>1670.00</c:v>
                      </c:pt>
                      <c:pt idx="38">
                        <c:v>1680.00</c:v>
                      </c:pt>
                      <c:pt idx="39">
                        <c:v>1690.00</c:v>
                      </c:pt>
                      <c:pt idx="40">
                        <c:v>1700.00</c:v>
                      </c:pt>
                      <c:pt idx="41">
                        <c:v>1710.00</c:v>
                      </c:pt>
                      <c:pt idx="42">
                        <c:v>1720.00</c:v>
                      </c:pt>
                      <c:pt idx="43">
                        <c:v>1730.00</c:v>
                      </c:pt>
                      <c:pt idx="44">
                        <c:v>1740.00</c:v>
                      </c:pt>
                      <c:pt idx="45">
                        <c:v>1750.00</c:v>
                      </c:pt>
                      <c:pt idx="46">
                        <c:v>1760.00</c:v>
                      </c:pt>
                      <c:pt idx="47">
                        <c:v>1770.00</c:v>
                      </c:pt>
                      <c:pt idx="48">
                        <c:v>1780.00</c:v>
                      </c:pt>
                      <c:pt idx="49">
                        <c:v>1790.00</c:v>
                      </c:pt>
                      <c:pt idx="50">
                        <c:v>1800.00</c:v>
                      </c:pt>
                      <c:pt idx="51">
                        <c:v>1810.00</c:v>
                      </c:pt>
                      <c:pt idx="52">
                        <c:v>1820.00</c:v>
                      </c:pt>
                      <c:pt idx="53">
                        <c:v>1830.00</c:v>
                      </c:pt>
                      <c:pt idx="54">
                        <c:v>1840.00</c:v>
                      </c:pt>
                      <c:pt idx="55">
                        <c:v>1850.00</c:v>
                      </c:pt>
                      <c:pt idx="56">
                        <c:v>1860.00</c:v>
                      </c:pt>
                      <c:pt idx="57">
                        <c:v>1870.00</c:v>
                      </c:pt>
                      <c:pt idx="58">
                        <c:v>1880.00</c:v>
                      </c:pt>
                      <c:pt idx="59">
                        <c:v>1890.00</c:v>
                      </c:pt>
                      <c:pt idx="60">
                        <c:v>1900.00</c:v>
                      </c:pt>
                      <c:pt idx="61">
                        <c:v>1910.00</c:v>
                      </c:pt>
                      <c:pt idx="62">
                        <c:v>1920.00</c:v>
                      </c:pt>
                      <c:pt idx="63">
                        <c:v>1930.00</c:v>
                      </c:pt>
                      <c:pt idx="64">
                        <c:v>1940.00</c:v>
                      </c:pt>
                      <c:pt idx="65">
                        <c:v>1950.00</c:v>
                      </c:pt>
                      <c:pt idx="66">
                        <c:v>1960.00</c:v>
                      </c:pt>
                      <c:pt idx="67">
                        <c:v>1970.00</c:v>
                      </c:pt>
                      <c:pt idx="68">
                        <c:v>1980.00</c:v>
                      </c:pt>
                      <c:pt idx="69">
                        <c:v>1990.00</c:v>
                      </c:pt>
                      <c:pt idx="70">
                        <c:v>2000.00</c:v>
                      </c:pt>
                      <c:pt idx="71">
                        <c:v>2010.00</c:v>
                      </c:pt>
                      <c:pt idx="72">
                        <c:v>2020.00</c:v>
                      </c:pt>
                      <c:pt idx="73">
                        <c:v>2030.00</c:v>
                      </c:pt>
                      <c:pt idx="74">
                        <c:v>2040.00</c:v>
                      </c:pt>
                      <c:pt idx="75">
                        <c:v>2050.00</c:v>
                      </c:pt>
                      <c:pt idx="76">
                        <c:v>2060.00</c:v>
                      </c:pt>
                      <c:pt idx="77">
                        <c:v>2070.00</c:v>
                      </c:pt>
                      <c:pt idx="78">
                        <c:v>2080.00</c:v>
                      </c:pt>
                      <c:pt idx="79">
                        <c:v>2090.00</c:v>
                      </c:pt>
                      <c:pt idx="80">
                        <c:v>2100.00</c:v>
                      </c:pt>
                      <c:pt idx="81">
                        <c:v>2110.00</c:v>
                      </c:pt>
                      <c:pt idx="82">
                        <c:v>2120.00</c:v>
                      </c:pt>
                      <c:pt idx="83">
                        <c:v>2130.00</c:v>
                      </c:pt>
                      <c:pt idx="84">
                        <c:v>2140.00</c:v>
                      </c:pt>
                      <c:pt idx="85">
                        <c:v>2150.00</c:v>
                      </c:pt>
                      <c:pt idx="86">
                        <c:v>2160.00</c:v>
                      </c:pt>
                      <c:pt idx="87">
                        <c:v>2170.00</c:v>
                      </c:pt>
                      <c:pt idx="88">
                        <c:v>2180.00</c:v>
                      </c:pt>
                      <c:pt idx="89">
                        <c:v>2190.00</c:v>
                      </c:pt>
                      <c:pt idx="90">
                        <c:v>2200.00</c:v>
                      </c:pt>
                      <c:pt idx="91">
                        <c:v>2210.00</c:v>
                      </c:pt>
                      <c:pt idx="92">
                        <c:v>2220.00</c:v>
                      </c:pt>
                      <c:pt idx="93">
                        <c:v>2230.00</c:v>
                      </c:pt>
                      <c:pt idx="94">
                        <c:v>2240.00</c:v>
                      </c:pt>
                      <c:pt idx="95">
                        <c:v>2250.00</c:v>
                      </c:pt>
                      <c:pt idx="96">
                        <c:v>2260.00</c:v>
                      </c:pt>
                      <c:pt idx="97">
                        <c:v>2270.00</c:v>
                      </c:pt>
                      <c:pt idx="98">
                        <c:v>2280.00</c:v>
                      </c:pt>
                      <c:pt idx="99">
                        <c:v>2290.00</c:v>
                      </c:pt>
                      <c:pt idx="100">
                        <c:v>2300.00</c:v>
                      </c:pt>
                      <c:pt idx="101">
                        <c:v>2310.00</c:v>
                      </c:pt>
                      <c:pt idx="102">
                        <c:v>2320.00</c:v>
                      </c:pt>
                      <c:pt idx="103">
                        <c:v>2330.00</c:v>
                      </c:pt>
                      <c:pt idx="104">
                        <c:v>2340.00</c:v>
                      </c:pt>
                      <c:pt idx="105">
                        <c:v>2350.00</c:v>
                      </c:pt>
                      <c:pt idx="106">
                        <c:v>2360.00</c:v>
                      </c:pt>
                      <c:pt idx="107">
                        <c:v>2370.00</c:v>
                      </c:pt>
                      <c:pt idx="108">
                        <c:v>2380.00</c:v>
                      </c:pt>
                      <c:pt idx="109">
                        <c:v>2390.00</c:v>
                      </c:pt>
                      <c:pt idx="110">
                        <c:v>2400.00</c:v>
                      </c:pt>
                      <c:pt idx="111">
                        <c:v>2410.00</c:v>
                      </c:pt>
                      <c:pt idx="112">
                        <c:v>2420.00</c:v>
                      </c:pt>
                      <c:pt idx="113">
                        <c:v>2430.00</c:v>
                      </c:pt>
                      <c:pt idx="114">
                        <c:v>2440.00</c:v>
                      </c:pt>
                      <c:pt idx="115">
                        <c:v>2450.00</c:v>
                      </c:pt>
                      <c:pt idx="116">
                        <c:v>2460.00</c:v>
                      </c:pt>
                      <c:pt idx="117">
                        <c:v>2470.00</c:v>
                      </c:pt>
                      <c:pt idx="118">
                        <c:v>2480.00</c:v>
                      </c:pt>
                      <c:pt idx="119">
                        <c:v>2490.00</c:v>
                      </c:pt>
                      <c:pt idx="120">
                        <c:v>2500.00</c:v>
                      </c:pt>
                      <c:pt idx="121">
                        <c:v>2510.00</c:v>
                      </c:pt>
                      <c:pt idx="122">
                        <c:v>2520.00</c:v>
                      </c:pt>
                      <c:pt idx="123">
                        <c:v>2530.00</c:v>
                      </c:pt>
                      <c:pt idx="124">
                        <c:v>2540.00</c:v>
                      </c:pt>
                      <c:pt idx="125">
                        <c:v>2550.00</c:v>
                      </c:pt>
                      <c:pt idx="126">
                        <c:v>2560.00</c:v>
                      </c:pt>
                      <c:pt idx="127">
                        <c:v>2570.00</c:v>
                      </c:pt>
                      <c:pt idx="128">
                        <c:v>2580.00</c:v>
                      </c:pt>
                      <c:pt idx="129">
                        <c:v>2590.00</c:v>
                      </c:pt>
                      <c:pt idx="130">
                        <c:v>2600.00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Price'!$E$11:$E$140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-2.68959023653469</c:v>
                      </c:pt>
                      <c:pt idx="1">
                        <c:v>-2.6477282946775467</c:v>
                      </c:pt>
                      <c:pt idx="2">
                        <c:v>-2.606182295014976</c:v>
                      </c:pt>
                      <c:pt idx="3">
                        <c:v>-2.5649475042636816</c:v>
                      </c:pt>
                      <c:pt idx="4">
                        <c:v>-2.5240192947174243</c:v>
                      </c:pt>
                      <c:pt idx="5">
                        <c:v>-2.4833931411302888</c:v>
                      </c:pt>
                      <c:pt idx="6">
                        <c:v>-2.4430646177141133</c:v>
                      </c:pt>
                      <c:pt idx="7">
                        <c:v>-2.4030293952451056</c:v>
                      </c:pt>
                      <c:pt idx="8">
                        <c:v>-2.3632832382749238</c:v>
                      </c:pt>
                      <c:pt idx="9">
                        <c:v>-2.3238220024417138</c:v>
                      </c:pt>
                      <c:pt idx="10">
                        <c:v>-2.2846416318768439</c:v>
                      </c:pt>
                      <c:pt idx="11">
                        <c:v>-2.2457381567032764</c:v>
                      </c:pt>
                      <c:pt idx="12">
                        <c:v>-2.2071076906217195</c:v>
                      </c:pt>
                      <c:pt idx="13">
                        <c:v>-2.1687464285808873</c:v>
                      </c:pt>
                      <c:pt idx="14">
                        <c:v>-2.1306506445283682</c:v>
                      </c:pt>
                      <c:pt idx="15">
                        <c:v>-2.0928166892388007</c:v>
                      </c:pt>
                      <c:pt idx="16">
                        <c:v>-2.0552409882161582</c:v>
                      </c:pt>
                      <c:pt idx="17">
                        <c:v>-2.0179200396671542</c:v>
                      </c:pt>
                      <c:pt idx="18">
                        <c:v>-1.980850412542881</c:v>
                      </c:pt>
                      <c:pt idx="19">
                        <c:v>-1.9440287446459477</c:v>
                      </c:pt>
                      <c:pt idx="20">
                        <c:v>-1.9074517408005067</c:v>
                      </c:pt>
                      <c:pt idx="21">
                        <c:v>-1.8711161710826727</c:v>
                      </c:pt>
                      <c:pt idx="22">
                        <c:v>-1.8350188691089677</c:v>
                      </c:pt>
                      <c:pt idx="23">
                        <c:v>-1.7991567303805143</c:v>
                      </c:pt>
                      <c:pt idx="24">
                        <c:v>-1.7635267106808161</c:v>
                      </c:pt>
                      <c:pt idx="25">
                        <c:v>-1.7281258245250599</c:v>
                      </c:pt>
                      <c:pt idx="26">
                        <c:v>-1.6929511436589586</c:v>
                      </c:pt>
                      <c:pt idx="27">
                        <c:v>-1.6579997956052563</c:v>
                      </c:pt>
                      <c:pt idx="28">
                        <c:v>-1.6232689622560765</c:v>
                      </c:pt>
                      <c:pt idx="29">
                        <c:v>-1.58875587850941</c:v>
                      </c:pt>
                      <c:pt idx="30">
                        <c:v>-1.554457830948073</c:v>
                      </c:pt>
                      <c:pt idx="31">
                        <c:v>-1.5203721565595649</c:v>
                      </c:pt>
                      <c:pt idx="32">
                        <c:v>-1.4864962414953198</c:v>
                      </c:pt>
                      <c:pt idx="33">
                        <c:v>-1.4528275198678999</c:v>
                      </c:pt>
                      <c:pt idx="34">
                        <c:v>-1.4193634725847486</c:v>
                      </c:pt>
                      <c:pt idx="35">
                        <c:v>-1.3861016262171784</c:v>
                      </c:pt>
                      <c:pt idx="36">
                        <c:v>-1.3530395519033263</c:v>
                      </c:pt>
                      <c:pt idx="37">
                        <c:v>-1.3201748642838547</c:v>
                      </c:pt>
                      <c:pt idx="38">
                        <c:v>-1.2875052204692337</c:v>
                      </c:pt>
                      <c:pt idx="39">
                        <c:v>-1.2550283190374909</c:v>
                      </c:pt>
                      <c:pt idx="40">
                        <c:v>-1.2227418990613506</c:v>
                      </c:pt>
                      <c:pt idx="41">
                        <c:v>-1.1906437391637379</c:v>
                      </c:pt>
                      <c:pt idx="42">
                        <c:v>-1.1587316566006576</c:v>
                      </c:pt>
                      <c:pt idx="43">
                        <c:v>-1.1270035063705088</c:v>
                      </c:pt>
                      <c:pt idx="44">
                        <c:v>-1.0954571803489157</c:v>
                      </c:pt>
                      <c:pt idx="45">
                        <c:v>-1.0640906064482105</c:v>
                      </c:pt>
                      <c:pt idx="46">
                        <c:v>-1.032901747800725</c:v>
                      </c:pt>
                      <c:pt idx="47">
                        <c:v>-1.0018886019650912</c:v>
                      </c:pt>
                      <c:pt idx="48">
                        <c:v>-0.9710492001547737</c:v>
                      </c:pt>
                      <c:pt idx="49">
                        <c:v>-0.94038160648808877</c:v>
                      </c:pt>
                      <c:pt idx="50">
                        <c:v>-0.9098839172590053</c:v>
                      </c:pt>
                      <c:pt idx="51">
                        <c:v>-0.87955426022802796</c:v>
                      </c:pt>
                      <c:pt idx="52">
                        <c:v>-0.84939079393251204</c:v>
                      </c:pt>
                      <c:pt idx="53">
                        <c:v>-0.81939170701576902</c:v>
                      </c:pt>
                      <c:pt idx="54">
                        <c:v>-0.78955521757435598</c:v>
                      </c:pt>
                      <c:pt idx="55">
                        <c:v>-0.75987957252295735</c:v>
                      </c:pt>
                      <c:pt idx="56">
                        <c:v>-0.73036304697629162</c:v>
                      </c:pt>
                      <c:pt idx="57">
                        <c:v>-0.70100394364750807</c:v>
                      </c:pt>
                      <c:pt idx="58">
                        <c:v>-0.67180059226253297</c:v>
                      </c:pt>
                      <c:pt idx="59">
                        <c:v>-0.64275134898987407</c:v>
                      </c:pt>
                      <c:pt idx="60">
                        <c:v>-0.61385459588538882</c:v>
                      </c:pt>
                      <c:pt idx="61">
                        <c:v>-0.58510874035155036</c:v>
                      </c:pt>
                      <c:pt idx="62">
                        <c:v>-0.55651221461075895</c:v>
                      </c:pt>
                      <c:pt idx="63">
                        <c:v>-0.52806347519226082</c:v>
                      </c:pt>
                      <c:pt idx="64">
                        <c:v>-0.49976100243226207</c:v>
                      </c:pt>
                      <c:pt idx="65">
                        <c:v>-0.47160329998682232</c:v>
                      </c:pt>
                      <c:pt idx="66">
                        <c:v>-0.44358889435714555</c:v>
                      </c:pt>
                      <c:pt idx="67">
                        <c:v>-0.41571633442688871</c:v>
                      </c:pt>
                      <c:pt idx="68">
                        <c:v>-0.38798419101112497</c:v>
                      </c:pt>
                      <c:pt idx="69">
                        <c:v>-0.36039105641661218</c:v>
                      </c:pt>
                      <c:pt idx="70">
                        <c:v>-0.33293554401302405</c:v>
                      </c:pt>
                      <c:pt idx="71">
                        <c:v>-0.30561628781482736</c:v>
                      </c:pt>
                      <c:pt idx="72">
                        <c:v>-0.27843194207347643</c:v>
                      </c:pt>
                      <c:pt idx="73">
                        <c:v>-0.25138118087963146</c:v>
                      </c:pt>
                      <c:pt idx="74">
                        <c:v>-0.22446269777510178</c:v>
                      </c:pt>
                      <c:pt idx="75">
                        <c:v>-0.19767520537423042</c:v>
                      </c:pt>
                      <c:pt idx="76">
                        <c:v>-0.17101743499444785</c:v>
                      </c:pt>
                      <c:pt idx="77">
                        <c:v>-0.14448813629572427</c:v>
                      </c:pt>
                      <c:pt idx="78">
                        <c:v>-0.11808607692867466</c:v>
                      </c:pt>
                      <c:pt idx="79">
                        <c:v>-9.1810042191056304E-2</c:v>
                      </c:pt>
                      <c:pt idx="80">
                        <c:v>-6.5658834692428586E-2</c:v>
                      </c:pt>
                      <c:pt idx="81">
                        <c:v>-3.9631274026739924E-2</c:v>
                      </c:pt>
                      <c:pt idx="82">
                        <c:v>-1.3726196452618645E-2</c:v>
                      </c:pt>
                      <c:pt idx="83">
                        <c:v>1.20575454188487E-2</c:v>
                      </c:pt>
                      <c:pt idx="84">
                        <c:v>3.7721082929061109E-2</c:v>
                      </c:pt>
                      <c:pt idx="85">
                        <c:v>6.3265531669771488E-2</c:v>
                      </c:pt>
                      <c:pt idx="86">
                        <c:v>8.8691991774075815E-2</c:v>
                      </c:pt>
                      <c:pt idx="87">
                        <c:v>0.11400154820071159</c:v>
                      </c:pt>
                      <c:pt idx="88">
                        <c:v>0.13919527101185658</c:v>
                      </c:pt>
                      <c:pt idx="89">
                        <c:v>0.16427421564458738</c:v>
                      </c:pt>
                      <c:pt idx="90">
                        <c:v>0.18923942317619472</c:v>
                      </c:pt>
                      <c:pt idx="91">
                        <c:v>0.21409192058350304</c:v>
                      </c:pt>
                      <c:pt idx="92">
                        <c:v>0.23883272099636452</c:v>
                      </c:pt>
                      <c:pt idx="93">
                        <c:v>0.26346282394548154</c:v>
                      </c:pt>
                      <c:pt idx="94">
                        <c:v>0.2879832156047098</c:v>
                      </c:pt>
                      <c:pt idx="95">
                        <c:v>0.3123948690279888</c:v>
                      </c:pt>
                      <c:pt idx="96">
                        <c:v>0.33669874438104225</c:v>
                      </c:pt>
                      <c:pt idx="97">
                        <c:v>0.36089578916798565</c:v>
                      </c:pt>
                      <c:pt idx="98">
                        <c:v>0.38498693845297544</c:v>
                      </c:pt>
                      <c:pt idx="99">
                        <c:v>0.40897311507702949</c:v>
                      </c:pt>
                      <c:pt idx="100">
                        <c:v>0.43285522987014391</c:v>
                      </c:pt>
                      <c:pt idx="101">
                        <c:v>0.45663418185882704</c:v>
                      </c:pt>
                      <c:pt idx="102">
                        <c:v>0.48031085846917676</c:v>
                      </c:pt>
                      <c:pt idx="103">
                        <c:v>0.50388613572559726</c:v>
                      </c:pt>
                      <c:pt idx="104">
                        <c:v>0.52736087844529012</c:v>
                      </c:pt>
                      <c:pt idx="105">
                        <c:v>0.55073594042861096</c:v>
                      </c:pt>
                      <c:pt idx="106">
                        <c:v>0.57401216464540161</c:v>
                      </c:pt>
                      <c:pt idx="107">
                        <c:v>0.59719038341740061</c:v>
                      </c:pt>
                      <c:pt idx="108">
                        <c:v>0.6202714185968291</c:v>
                      </c:pt>
                      <c:pt idx="109">
                        <c:v>0.64325608174124782</c:v>
                      </c:pt>
                      <c:pt idx="110">
                        <c:v>0.66614517428477993</c:v>
                      </c:pt>
                      <c:pt idx="111">
                        <c:v>0.68893948770578761</c:v>
                      </c:pt>
                      <c:pt idx="112">
                        <c:v>0.71163980369109281</c:v>
                      </c:pt>
                      <c:pt idx="113">
                        <c:v>0.73424689429682444</c:v>
                      </c:pt>
                      <c:pt idx="114">
                        <c:v>0.75676152210597636</c:v>
                      </c:pt>
                      <c:pt idx="115">
                        <c:v>0.77918444038275714</c:v>
                      </c:pt>
                      <c:pt idx="116">
                        <c:v>0.80151639322381141</c:v>
                      </c:pt>
                      <c:pt idx="117">
                        <c:v>0.8237581157063788</c:v>
                      </c:pt>
                      <c:pt idx="118">
                        <c:v>0.84591033403347926</c:v>
                      </c:pt>
                      <c:pt idx="119">
                        <c:v>0.86797376567618612</c:v>
                      </c:pt>
                      <c:pt idx="120">
                        <c:v>0.88994911951305855</c:v>
                      </c:pt>
                      <c:pt idx="121">
                        <c:v>0.91183709596680307</c:v>
                      </c:pt>
                      <c:pt idx="122">
                        <c:v>0.93363838713822866</c:v>
                      </c:pt>
                      <c:pt idx="123">
                        <c:v>0.95535367693755924</c:v>
                      </c:pt>
                      <c:pt idx="124">
                        <c:v>0.97698364121316683</c:v>
                      </c:pt>
                      <c:pt idx="125">
                        <c:v>0.99852894787778568</c:v>
                      </c:pt>
                      <c:pt idx="126">
                        <c:v>1.0199902570322652</c:v>
                      </c:pt>
                      <c:pt idx="127">
                        <c:v>1.0413682210869206</c:v>
                      </c:pt>
                      <c:pt idx="128">
                        <c:v>1.0626634848805359</c:v>
                      </c:pt>
                      <c:pt idx="129">
                        <c:v>1.0838766857970736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32C-4D1F-A2D8-1FAE2E6BDF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Price'!$F$10</c15:sqref>
                        </c15:formulaRef>
                      </c:ext>
                    </c:extLst>
                    <c:strCache>
                      <c:ptCount val="1"/>
                      <c:pt idx="0">
                        <c:v>N(-d2)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Price'!$A$10:$A$140</c15:sqref>
                        </c15:formulaRef>
                      </c:ext>
                    </c:extLst>
                    <c:strCache>
                      <c:ptCount val="131"/>
                      <c:pt idx="0">
                        <c:v>Stock Price</c:v>
                      </c:pt>
                      <c:pt idx="1">
                        <c:v>1310.00</c:v>
                      </c:pt>
                      <c:pt idx="2">
                        <c:v>1320.00</c:v>
                      </c:pt>
                      <c:pt idx="3">
                        <c:v>1330.00</c:v>
                      </c:pt>
                      <c:pt idx="4">
                        <c:v>1340.00</c:v>
                      </c:pt>
                      <c:pt idx="5">
                        <c:v>1350.00</c:v>
                      </c:pt>
                      <c:pt idx="6">
                        <c:v>1360.00</c:v>
                      </c:pt>
                      <c:pt idx="7">
                        <c:v>1370.00</c:v>
                      </c:pt>
                      <c:pt idx="8">
                        <c:v>1380.00</c:v>
                      </c:pt>
                      <c:pt idx="9">
                        <c:v>1390.00</c:v>
                      </c:pt>
                      <c:pt idx="10">
                        <c:v>1400.00</c:v>
                      </c:pt>
                      <c:pt idx="11">
                        <c:v>1410.00</c:v>
                      </c:pt>
                      <c:pt idx="12">
                        <c:v>1420.00</c:v>
                      </c:pt>
                      <c:pt idx="13">
                        <c:v>1430.00</c:v>
                      </c:pt>
                      <c:pt idx="14">
                        <c:v>1440.00</c:v>
                      </c:pt>
                      <c:pt idx="15">
                        <c:v>1450.00</c:v>
                      </c:pt>
                      <c:pt idx="16">
                        <c:v>1460.00</c:v>
                      </c:pt>
                      <c:pt idx="17">
                        <c:v>1470.00</c:v>
                      </c:pt>
                      <c:pt idx="18">
                        <c:v>1480.00</c:v>
                      </c:pt>
                      <c:pt idx="19">
                        <c:v>1490.00</c:v>
                      </c:pt>
                      <c:pt idx="20">
                        <c:v>1500.00</c:v>
                      </c:pt>
                      <c:pt idx="21">
                        <c:v>1510.00</c:v>
                      </c:pt>
                      <c:pt idx="22">
                        <c:v>1520.00</c:v>
                      </c:pt>
                      <c:pt idx="23">
                        <c:v>1530.00</c:v>
                      </c:pt>
                      <c:pt idx="24">
                        <c:v>1540.00</c:v>
                      </c:pt>
                      <c:pt idx="25">
                        <c:v>1550.00</c:v>
                      </c:pt>
                      <c:pt idx="26">
                        <c:v>1560.00</c:v>
                      </c:pt>
                      <c:pt idx="27">
                        <c:v>1570.00</c:v>
                      </c:pt>
                      <c:pt idx="28">
                        <c:v>1580.00</c:v>
                      </c:pt>
                      <c:pt idx="29">
                        <c:v>1590.00</c:v>
                      </c:pt>
                      <c:pt idx="30">
                        <c:v>1600.00</c:v>
                      </c:pt>
                      <c:pt idx="31">
                        <c:v>1610.00</c:v>
                      </c:pt>
                      <c:pt idx="32">
                        <c:v>1620.00</c:v>
                      </c:pt>
                      <c:pt idx="33">
                        <c:v>1630.00</c:v>
                      </c:pt>
                      <c:pt idx="34">
                        <c:v>1640.00</c:v>
                      </c:pt>
                      <c:pt idx="35">
                        <c:v>1650.00</c:v>
                      </c:pt>
                      <c:pt idx="36">
                        <c:v>1660.00</c:v>
                      </c:pt>
                      <c:pt idx="37">
                        <c:v>1670.00</c:v>
                      </c:pt>
                      <c:pt idx="38">
                        <c:v>1680.00</c:v>
                      </c:pt>
                      <c:pt idx="39">
                        <c:v>1690.00</c:v>
                      </c:pt>
                      <c:pt idx="40">
                        <c:v>1700.00</c:v>
                      </c:pt>
                      <c:pt idx="41">
                        <c:v>1710.00</c:v>
                      </c:pt>
                      <c:pt idx="42">
                        <c:v>1720.00</c:v>
                      </c:pt>
                      <c:pt idx="43">
                        <c:v>1730.00</c:v>
                      </c:pt>
                      <c:pt idx="44">
                        <c:v>1740.00</c:v>
                      </c:pt>
                      <c:pt idx="45">
                        <c:v>1750.00</c:v>
                      </c:pt>
                      <c:pt idx="46">
                        <c:v>1760.00</c:v>
                      </c:pt>
                      <c:pt idx="47">
                        <c:v>1770.00</c:v>
                      </c:pt>
                      <c:pt idx="48">
                        <c:v>1780.00</c:v>
                      </c:pt>
                      <c:pt idx="49">
                        <c:v>1790.00</c:v>
                      </c:pt>
                      <c:pt idx="50">
                        <c:v>1800.00</c:v>
                      </c:pt>
                      <c:pt idx="51">
                        <c:v>1810.00</c:v>
                      </c:pt>
                      <c:pt idx="52">
                        <c:v>1820.00</c:v>
                      </c:pt>
                      <c:pt idx="53">
                        <c:v>1830.00</c:v>
                      </c:pt>
                      <c:pt idx="54">
                        <c:v>1840.00</c:v>
                      </c:pt>
                      <c:pt idx="55">
                        <c:v>1850.00</c:v>
                      </c:pt>
                      <c:pt idx="56">
                        <c:v>1860.00</c:v>
                      </c:pt>
                      <c:pt idx="57">
                        <c:v>1870.00</c:v>
                      </c:pt>
                      <c:pt idx="58">
                        <c:v>1880.00</c:v>
                      </c:pt>
                      <c:pt idx="59">
                        <c:v>1890.00</c:v>
                      </c:pt>
                      <c:pt idx="60">
                        <c:v>1900.00</c:v>
                      </c:pt>
                      <c:pt idx="61">
                        <c:v>1910.00</c:v>
                      </c:pt>
                      <c:pt idx="62">
                        <c:v>1920.00</c:v>
                      </c:pt>
                      <c:pt idx="63">
                        <c:v>1930.00</c:v>
                      </c:pt>
                      <c:pt idx="64">
                        <c:v>1940.00</c:v>
                      </c:pt>
                      <c:pt idx="65">
                        <c:v>1950.00</c:v>
                      </c:pt>
                      <c:pt idx="66">
                        <c:v>1960.00</c:v>
                      </c:pt>
                      <c:pt idx="67">
                        <c:v>1970.00</c:v>
                      </c:pt>
                      <c:pt idx="68">
                        <c:v>1980.00</c:v>
                      </c:pt>
                      <c:pt idx="69">
                        <c:v>1990.00</c:v>
                      </c:pt>
                      <c:pt idx="70">
                        <c:v>2000.00</c:v>
                      </c:pt>
                      <c:pt idx="71">
                        <c:v>2010.00</c:v>
                      </c:pt>
                      <c:pt idx="72">
                        <c:v>2020.00</c:v>
                      </c:pt>
                      <c:pt idx="73">
                        <c:v>2030.00</c:v>
                      </c:pt>
                      <c:pt idx="74">
                        <c:v>2040.00</c:v>
                      </c:pt>
                      <c:pt idx="75">
                        <c:v>2050.00</c:v>
                      </c:pt>
                      <c:pt idx="76">
                        <c:v>2060.00</c:v>
                      </c:pt>
                      <c:pt idx="77">
                        <c:v>2070.00</c:v>
                      </c:pt>
                      <c:pt idx="78">
                        <c:v>2080.00</c:v>
                      </c:pt>
                      <c:pt idx="79">
                        <c:v>2090.00</c:v>
                      </c:pt>
                      <c:pt idx="80">
                        <c:v>2100.00</c:v>
                      </c:pt>
                      <c:pt idx="81">
                        <c:v>2110.00</c:v>
                      </c:pt>
                      <c:pt idx="82">
                        <c:v>2120.00</c:v>
                      </c:pt>
                      <c:pt idx="83">
                        <c:v>2130.00</c:v>
                      </c:pt>
                      <c:pt idx="84">
                        <c:v>2140.00</c:v>
                      </c:pt>
                      <c:pt idx="85">
                        <c:v>2150.00</c:v>
                      </c:pt>
                      <c:pt idx="86">
                        <c:v>2160.00</c:v>
                      </c:pt>
                      <c:pt idx="87">
                        <c:v>2170.00</c:v>
                      </c:pt>
                      <c:pt idx="88">
                        <c:v>2180.00</c:v>
                      </c:pt>
                      <c:pt idx="89">
                        <c:v>2190.00</c:v>
                      </c:pt>
                      <c:pt idx="90">
                        <c:v>2200.00</c:v>
                      </c:pt>
                      <c:pt idx="91">
                        <c:v>2210.00</c:v>
                      </c:pt>
                      <c:pt idx="92">
                        <c:v>2220.00</c:v>
                      </c:pt>
                      <c:pt idx="93">
                        <c:v>2230.00</c:v>
                      </c:pt>
                      <c:pt idx="94">
                        <c:v>2240.00</c:v>
                      </c:pt>
                      <c:pt idx="95">
                        <c:v>2250.00</c:v>
                      </c:pt>
                      <c:pt idx="96">
                        <c:v>2260.00</c:v>
                      </c:pt>
                      <c:pt idx="97">
                        <c:v>2270.00</c:v>
                      </c:pt>
                      <c:pt idx="98">
                        <c:v>2280.00</c:v>
                      </c:pt>
                      <c:pt idx="99">
                        <c:v>2290.00</c:v>
                      </c:pt>
                      <c:pt idx="100">
                        <c:v>2300.00</c:v>
                      </c:pt>
                      <c:pt idx="101">
                        <c:v>2310.00</c:v>
                      </c:pt>
                      <c:pt idx="102">
                        <c:v>2320.00</c:v>
                      </c:pt>
                      <c:pt idx="103">
                        <c:v>2330.00</c:v>
                      </c:pt>
                      <c:pt idx="104">
                        <c:v>2340.00</c:v>
                      </c:pt>
                      <c:pt idx="105">
                        <c:v>2350.00</c:v>
                      </c:pt>
                      <c:pt idx="106">
                        <c:v>2360.00</c:v>
                      </c:pt>
                      <c:pt idx="107">
                        <c:v>2370.00</c:v>
                      </c:pt>
                      <c:pt idx="108">
                        <c:v>2380.00</c:v>
                      </c:pt>
                      <c:pt idx="109">
                        <c:v>2390.00</c:v>
                      </c:pt>
                      <c:pt idx="110">
                        <c:v>2400.00</c:v>
                      </c:pt>
                      <c:pt idx="111">
                        <c:v>2410.00</c:v>
                      </c:pt>
                      <c:pt idx="112">
                        <c:v>2420.00</c:v>
                      </c:pt>
                      <c:pt idx="113">
                        <c:v>2430.00</c:v>
                      </c:pt>
                      <c:pt idx="114">
                        <c:v>2440.00</c:v>
                      </c:pt>
                      <c:pt idx="115">
                        <c:v>2450.00</c:v>
                      </c:pt>
                      <c:pt idx="116">
                        <c:v>2460.00</c:v>
                      </c:pt>
                      <c:pt idx="117">
                        <c:v>2470.00</c:v>
                      </c:pt>
                      <c:pt idx="118">
                        <c:v>2480.00</c:v>
                      </c:pt>
                      <c:pt idx="119">
                        <c:v>2490.00</c:v>
                      </c:pt>
                      <c:pt idx="120">
                        <c:v>2500.00</c:v>
                      </c:pt>
                      <c:pt idx="121">
                        <c:v>2510.00</c:v>
                      </c:pt>
                      <c:pt idx="122">
                        <c:v>2520.00</c:v>
                      </c:pt>
                      <c:pt idx="123">
                        <c:v>2530.00</c:v>
                      </c:pt>
                      <c:pt idx="124">
                        <c:v>2540.00</c:v>
                      </c:pt>
                      <c:pt idx="125">
                        <c:v>2550.00</c:v>
                      </c:pt>
                      <c:pt idx="126">
                        <c:v>2560.00</c:v>
                      </c:pt>
                      <c:pt idx="127">
                        <c:v>2570.00</c:v>
                      </c:pt>
                      <c:pt idx="128">
                        <c:v>2580.00</c:v>
                      </c:pt>
                      <c:pt idx="129">
                        <c:v>2590.00</c:v>
                      </c:pt>
                      <c:pt idx="130">
                        <c:v>2600.00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Price'!$F$11:$F$140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0.996423009866375</c:v>
                      </c:pt>
                      <c:pt idx="1">
                        <c:v>0.99594826875552733</c:v>
                      </c:pt>
                      <c:pt idx="2">
                        <c:v>0.99542211407532022</c:v>
                      </c:pt>
                      <c:pt idx="3">
                        <c:v>0.99484042919550242</c:v>
                      </c:pt>
                      <c:pt idx="4">
                        <c:v>0.9941989219773516</c:v>
                      </c:pt>
                      <c:pt idx="5">
                        <c:v>0.99349313135190687</c:v>
                      </c:pt>
                      <c:pt idx="6">
                        <c:v>0.99271843524202152</c:v>
                      </c:pt>
                      <c:pt idx="7">
                        <c:v>0.99187005982854959</c:v>
                      </c:pt>
                      <c:pt idx="8">
                        <c:v>0.99094309014924964</c:v>
                      </c:pt>
                      <c:pt idx="9">
                        <c:v>0.98993248200715878</c:v>
                      </c:pt>
                      <c:pt idx="10">
                        <c:v>0.98883307515339747</c:v>
                      </c:pt>
                      <c:pt idx="11">
                        <c:v>0.9876396076977455</c:v>
                      </c:pt>
                      <c:pt idx="12">
                        <c:v>0.98634673168902109</c:v>
                      </c:pt>
                      <c:pt idx="13">
                        <c:v>0.98494902979641374</c:v>
                      </c:pt>
                      <c:pt idx="14">
                        <c:v>0.98344103301260721</c:v>
                      </c:pt>
                      <c:pt idx="15">
                        <c:v>0.98181723928988074</c:v>
                      </c:pt>
                      <c:pt idx="16">
                        <c:v>0.9800721330114972</c:v>
                      </c:pt>
                      <c:pt idx="17">
                        <c:v>0.97820020519268691</c:v>
                      </c:pt>
                      <c:pt idx="18">
                        <c:v>0.97619597429846638</c:v>
                      </c:pt>
                      <c:pt idx="19">
                        <c:v>0.97405400755948912</c:v>
                      </c:pt>
                      <c:pt idx="20">
                        <c:v>0.97176894266214442</c:v>
                      </c:pt>
                      <c:pt idx="21">
                        <c:v>0.96933550968525128</c:v>
                      </c:pt>
                      <c:pt idx="22">
                        <c:v>0.9667485531529586</c:v>
                      </c:pt>
                      <c:pt idx="23">
                        <c:v>0.96400305407187892</c:v>
                      </c:pt>
                      <c:pt idx="24">
                        <c:v>0.96109415182004709</c:v>
                      </c:pt>
                      <c:pt idx="25">
                        <c:v>0.95801716575598883</c:v>
                      </c:pt>
                      <c:pt idx="26">
                        <c:v>0.9547676164179979</c:v>
                      </c:pt>
                      <c:pt idx="27">
                        <c:v>0.95134124618659577</c:v>
                      </c:pt>
                      <c:pt idx="28">
                        <c:v>0.94773403928705158</c:v>
                      </c:pt>
                      <c:pt idx="29">
                        <c:v>0.94394224101371416</c:v>
                      </c:pt>
                      <c:pt idx="30">
                        <c:v>0.93996237606367194</c:v>
                      </c:pt>
                      <c:pt idx="31">
                        <c:v>0.93579126587385741</c:v>
                      </c:pt>
                      <c:pt idx="32">
                        <c:v>0.93142604486305181</c:v>
                      </c:pt>
                      <c:pt idx="33">
                        <c:v>0.92686417548824862</c:v>
                      </c:pt>
                      <c:pt idx="34">
                        <c:v>0.92210346203340898</c:v>
                      </c:pt>
                      <c:pt idx="35">
                        <c:v>0.91714206305769264</c:v>
                      </c:pt>
                      <c:pt idx="36">
                        <c:v>0.91197850243969025</c:v>
                      </c:pt>
                      <c:pt idx="37">
                        <c:v>0.90661167896390826</c:v>
                      </c:pt>
                      <c:pt idx="38">
                        <c:v>0.90104087440569181</c:v>
                      </c:pt>
                      <c:pt idx="39">
                        <c:v>0.89526576008080583</c:v>
                      </c:pt>
                      <c:pt idx="40">
                        <c:v>0.88928640183594654</c:v>
                      </c:pt>
                      <c:pt idx="41">
                        <c:v>0.88310326346644519</c:v>
                      </c:pt>
                      <c:pt idx="42">
                        <c:v>0.87671720855726365</c:v>
                      </c:pt>
                      <c:pt idx="43">
                        <c:v>0.87012950075299345</c:v>
                      </c:pt>
                      <c:pt idx="44">
                        <c:v>0.86334180247188286</c:v>
                      </c:pt>
                      <c:pt idx="45">
                        <c:v>0.8563561720878774</c:v>
                      </c:pt>
                      <c:pt idx="46">
                        <c:v>0.84917505961318307</c:v>
                      </c:pt>
                      <c:pt idx="47">
                        <c:v>0.84180130092192762</c:v>
                      </c:pt>
                      <c:pt idx="48">
                        <c:v>0.83423811056303232</c:v>
                      </c:pt>
                      <c:pt idx="49">
                        <c:v>0.82648907321738296</c:v>
                      </c:pt>
                      <c:pt idx="50">
                        <c:v>0.8185581338607899</c:v>
                      </c:pt>
                      <c:pt idx="51">
                        <c:v>0.81044958669998401</c:v>
                      </c:pt>
                      <c:pt idx="52">
                        <c:v>0.80216806295405085</c:v>
                      </c:pt>
                      <c:pt idx="53">
                        <c:v>0.79371851755817913</c:v>
                      </c:pt>
                      <c:pt idx="54">
                        <c:v>0.78510621487044763</c:v>
                      </c:pt>
                      <c:pt idx="55">
                        <c:v>0.77633671346554967</c:v>
                      </c:pt>
                      <c:pt idx="56">
                        <c:v>0.7674158501018834</c:v>
                      </c:pt>
                      <c:pt idx="57">
                        <c:v>0.75834972295033642</c:v>
                      </c:pt>
                      <c:pt idx="58">
                        <c:v>0.74914467417435149</c:v>
                      </c:pt>
                      <c:pt idx="59">
                        <c:v>0.73980727195153007</c:v>
                      </c:pt>
                      <c:pt idx="60">
                        <c:v>0.73034429202710616</c:v>
                      </c:pt>
                      <c:pt idx="61">
                        <c:v>0.7207626988891529</c:v>
                      </c:pt>
                      <c:pt idx="62">
                        <c:v>0.71106962665438167</c:v>
                      </c:pt>
                      <c:pt idx="63">
                        <c:v>0.70127235975190105</c:v>
                      </c:pt>
                      <c:pt idx="64">
                        <c:v>0.69137831349035384</c:v>
                      </c:pt>
                      <c:pt idx="65">
                        <c:v>0.68139501459146934</c:v>
                      </c:pt>
                      <c:pt idx="66">
                        <c:v>0.67133008177031295</c:v>
                      </c:pt>
                      <c:pt idx="67">
                        <c:v>0.66119120643940354</c:v>
                      </c:pt>
                      <c:pt idx="68">
                        <c:v>0.65098613361044833</c:v>
                      </c:pt>
                      <c:pt idx="69">
                        <c:v>0.64072264306375992</c:v>
                      </c:pt>
                      <c:pt idx="70">
                        <c:v>0.63040853085149218</c:v>
                      </c:pt>
                      <c:pt idx="71">
                        <c:v>0.62005159119672093</c:v>
                      </c:pt>
                      <c:pt idx="72">
                        <c:v>0.60965959884611187</c:v>
                      </c:pt>
                      <c:pt idx="73">
                        <c:v>0.59924029192952766</c:v>
                      </c:pt>
                      <c:pt idx="74">
                        <c:v>0.58880135537543632</c:v>
                      </c:pt>
                      <c:pt idx="75">
                        <c:v>0.57835040492644629</c:v>
                      </c:pt>
                      <c:pt idx="76">
                        <c:v>0.56789497179472748</c:v>
                      </c:pt>
                      <c:pt idx="77">
                        <c:v>0.55744248799252383</c:v>
                      </c:pt>
                      <c:pt idx="78">
                        <c:v>0.54700027236844229</c:v>
                      </c:pt>
                      <c:pt idx="79">
                        <c:v>0.5365755173757365</c:v>
                      </c:pt>
                      <c:pt idx="80">
                        <c:v>0.52617527659443131</c:v>
                      </c:pt>
                      <c:pt idx="81">
                        <c:v>0.51580645302485828</c:v>
                      </c:pt>
                      <c:pt idx="82">
                        <c:v>0.50547578816602834</c:v>
                      </c:pt>
                      <c:pt idx="83">
                        <c:v>0.49518985188826048</c:v>
                      </c:pt>
                      <c:pt idx="84">
                        <c:v>0.4849550331056412</c:v>
                      </c:pt>
                      <c:pt idx="85">
                        <c:v>0.47477753125021233</c:v>
                      </c:pt>
                      <c:pt idx="86">
                        <c:v>0.46466334854629449</c:v>
                      </c:pt>
                      <c:pt idx="87">
                        <c:v>0.45461828308005059</c:v>
                      </c:pt>
                      <c:pt idx="88">
                        <c:v>0.44464792265629116</c:v>
                      </c:pt>
                      <c:pt idx="89">
                        <c:v>0.43475763943163581</c:v>
                      </c:pt>
                      <c:pt idx="90">
                        <c:v>0.42495258531044189</c:v>
                      </c:pt>
                      <c:pt idx="91">
                        <c:v>0.41523768808745187</c:v>
                      </c:pt>
                      <c:pt idx="92">
                        <c:v>0.40561764831883834</c:v>
                      </c:pt>
                      <c:pt idx="93">
                        <c:v>0.39609693690127673</c:v>
                      </c:pt>
                      <c:pt idx="94">
                        <c:v>0.38667979333683383</c:v>
                      </c:pt>
                      <c:pt idx="95">
                        <c:v>0.37737022465982661</c:v>
                      </c:pt>
                      <c:pt idx="96">
                        <c:v>0.36817200500037384</c:v>
                      </c:pt>
                      <c:pt idx="97">
                        <c:v>0.35908867575812997</c:v>
                      </c:pt>
                      <c:pt idx="98">
                        <c:v>0.35012354635864895</c:v>
                      </c:pt>
                      <c:pt idx="99">
                        <c:v>0.34127969556397053</c:v>
                      </c:pt>
                      <c:pt idx="100">
                        <c:v>0.33255997330834453</c:v>
                      </c:pt>
                      <c:pt idx="101">
                        <c:v>0.32396700302949982</c:v>
                      </c:pt>
                      <c:pt idx="102">
                        <c:v>0.31550318446551928</c:v>
                      </c:pt>
                      <c:pt idx="103">
                        <c:v>0.30717069688719745</c:v>
                      </c:pt>
                      <c:pt idx="104">
                        <c:v>0.29897150273569684</c:v>
                      </c:pt>
                      <c:pt idx="105">
                        <c:v>0.29090735163542025</c:v>
                      </c:pt>
                      <c:pt idx="106">
                        <c:v>0.28297978475222429</c:v>
                      </c:pt>
                      <c:pt idx="107">
                        <c:v>0.27519013946743087</c:v>
                      </c:pt>
                      <c:pt idx="108">
                        <c:v>0.26753955433853316</c:v>
                      </c:pt>
                      <c:pt idx="109">
                        <c:v>0.26002897431802829</c:v>
                      </c:pt>
                      <c:pt idx="110">
                        <c:v>0.25265915620243518</c:v>
                      </c:pt>
                      <c:pt idx="111">
                        <c:v>0.24543067428426085</c:v>
                      </c:pt>
                      <c:pt idx="112">
                        <c:v>0.23834392618045691</c:v>
                      </c:pt>
                      <c:pt idx="113">
                        <c:v>0.23139913881174579</c:v>
                      </c:pt>
                      <c:pt idx="114">
                        <c:v>0.22459637450809328</c:v>
                      </c:pt>
                      <c:pt idx="115">
                        <c:v>0.21793553721654044</c:v>
                      </c:pt>
                      <c:pt idx="116">
                        <c:v>0.21141637878859232</c:v>
                      </c:pt>
                      <c:pt idx="117">
                        <c:v>0.20503850532537152</c:v>
                      </c:pt>
                      <c:pt idx="118">
                        <c:v>0.19880138355977692</c:v>
                      </c:pt>
                      <c:pt idx="119">
                        <c:v>0.19270434725594807</c:v>
                      </c:pt>
                      <c:pt idx="120">
                        <c:v>0.18674660360740072</c:v>
                      </c:pt>
                      <c:pt idx="121">
                        <c:v>0.18092723961627011</c:v>
                      </c:pt>
                      <c:pt idx="122">
                        <c:v>0.17524522843717755</c:v>
                      </c:pt>
                      <c:pt idx="123">
                        <c:v>0.1696994356703026</c:v>
                      </c:pt>
                      <c:pt idx="124">
                        <c:v>0.16428862558930918</c:v>
                      </c:pt>
                      <c:pt idx="125">
                        <c:v>0.15901146729082014</c:v>
                      </c:pt>
                      <c:pt idx="126">
                        <c:v>0.15386654075317224</c:v>
                      </c:pt>
                      <c:pt idx="127">
                        <c:v>0.14885234279319587</c:v>
                      </c:pt>
                      <c:pt idx="128">
                        <c:v>0.14396729291075319</c:v>
                      </c:pt>
                      <c:pt idx="129">
                        <c:v>0.13920973901173817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32C-4D1F-A2D8-1FAE2E6BDF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Price'!$G$10</c15:sqref>
                        </c15:formulaRef>
                      </c:ext>
                    </c:extLst>
                    <c:strCache>
                      <c:ptCount val="1"/>
                      <c:pt idx="0">
                        <c:v>Rho (put) = -K*T*exp(-rT)* N(-d2)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Price'!$A$10:$A$140</c15:sqref>
                        </c15:formulaRef>
                      </c:ext>
                    </c:extLst>
                    <c:strCache>
                      <c:ptCount val="131"/>
                      <c:pt idx="0">
                        <c:v>Stock Price</c:v>
                      </c:pt>
                      <c:pt idx="1">
                        <c:v>1310.00</c:v>
                      </c:pt>
                      <c:pt idx="2">
                        <c:v>1320.00</c:v>
                      </c:pt>
                      <c:pt idx="3">
                        <c:v>1330.00</c:v>
                      </c:pt>
                      <c:pt idx="4">
                        <c:v>1340.00</c:v>
                      </c:pt>
                      <c:pt idx="5">
                        <c:v>1350.00</c:v>
                      </c:pt>
                      <c:pt idx="6">
                        <c:v>1360.00</c:v>
                      </c:pt>
                      <c:pt idx="7">
                        <c:v>1370.00</c:v>
                      </c:pt>
                      <c:pt idx="8">
                        <c:v>1380.00</c:v>
                      </c:pt>
                      <c:pt idx="9">
                        <c:v>1390.00</c:v>
                      </c:pt>
                      <c:pt idx="10">
                        <c:v>1400.00</c:v>
                      </c:pt>
                      <c:pt idx="11">
                        <c:v>1410.00</c:v>
                      </c:pt>
                      <c:pt idx="12">
                        <c:v>1420.00</c:v>
                      </c:pt>
                      <c:pt idx="13">
                        <c:v>1430.00</c:v>
                      </c:pt>
                      <c:pt idx="14">
                        <c:v>1440.00</c:v>
                      </c:pt>
                      <c:pt idx="15">
                        <c:v>1450.00</c:v>
                      </c:pt>
                      <c:pt idx="16">
                        <c:v>1460.00</c:v>
                      </c:pt>
                      <c:pt idx="17">
                        <c:v>1470.00</c:v>
                      </c:pt>
                      <c:pt idx="18">
                        <c:v>1480.00</c:v>
                      </c:pt>
                      <c:pt idx="19">
                        <c:v>1490.00</c:v>
                      </c:pt>
                      <c:pt idx="20">
                        <c:v>1500.00</c:v>
                      </c:pt>
                      <c:pt idx="21">
                        <c:v>1510.00</c:v>
                      </c:pt>
                      <c:pt idx="22">
                        <c:v>1520.00</c:v>
                      </c:pt>
                      <c:pt idx="23">
                        <c:v>1530.00</c:v>
                      </c:pt>
                      <c:pt idx="24">
                        <c:v>1540.00</c:v>
                      </c:pt>
                      <c:pt idx="25">
                        <c:v>1550.00</c:v>
                      </c:pt>
                      <c:pt idx="26">
                        <c:v>1560.00</c:v>
                      </c:pt>
                      <c:pt idx="27">
                        <c:v>1570.00</c:v>
                      </c:pt>
                      <c:pt idx="28">
                        <c:v>1580.00</c:v>
                      </c:pt>
                      <c:pt idx="29">
                        <c:v>1590.00</c:v>
                      </c:pt>
                      <c:pt idx="30">
                        <c:v>1600.00</c:v>
                      </c:pt>
                      <c:pt idx="31">
                        <c:v>1610.00</c:v>
                      </c:pt>
                      <c:pt idx="32">
                        <c:v>1620.00</c:v>
                      </c:pt>
                      <c:pt idx="33">
                        <c:v>1630.00</c:v>
                      </c:pt>
                      <c:pt idx="34">
                        <c:v>1640.00</c:v>
                      </c:pt>
                      <c:pt idx="35">
                        <c:v>1650.00</c:v>
                      </c:pt>
                      <c:pt idx="36">
                        <c:v>1660.00</c:v>
                      </c:pt>
                      <c:pt idx="37">
                        <c:v>1670.00</c:v>
                      </c:pt>
                      <c:pt idx="38">
                        <c:v>1680.00</c:v>
                      </c:pt>
                      <c:pt idx="39">
                        <c:v>1690.00</c:v>
                      </c:pt>
                      <c:pt idx="40">
                        <c:v>1700.00</c:v>
                      </c:pt>
                      <c:pt idx="41">
                        <c:v>1710.00</c:v>
                      </c:pt>
                      <c:pt idx="42">
                        <c:v>1720.00</c:v>
                      </c:pt>
                      <c:pt idx="43">
                        <c:v>1730.00</c:v>
                      </c:pt>
                      <c:pt idx="44">
                        <c:v>1740.00</c:v>
                      </c:pt>
                      <c:pt idx="45">
                        <c:v>1750.00</c:v>
                      </c:pt>
                      <c:pt idx="46">
                        <c:v>1760.00</c:v>
                      </c:pt>
                      <c:pt idx="47">
                        <c:v>1770.00</c:v>
                      </c:pt>
                      <c:pt idx="48">
                        <c:v>1780.00</c:v>
                      </c:pt>
                      <c:pt idx="49">
                        <c:v>1790.00</c:v>
                      </c:pt>
                      <c:pt idx="50">
                        <c:v>1800.00</c:v>
                      </c:pt>
                      <c:pt idx="51">
                        <c:v>1810.00</c:v>
                      </c:pt>
                      <c:pt idx="52">
                        <c:v>1820.00</c:v>
                      </c:pt>
                      <c:pt idx="53">
                        <c:v>1830.00</c:v>
                      </c:pt>
                      <c:pt idx="54">
                        <c:v>1840.00</c:v>
                      </c:pt>
                      <c:pt idx="55">
                        <c:v>1850.00</c:v>
                      </c:pt>
                      <c:pt idx="56">
                        <c:v>1860.00</c:v>
                      </c:pt>
                      <c:pt idx="57">
                        <c:v>1870.00</c:v>
                      </c:pt>
                      <c:pt idx="58">
                        <c:v>1880.00</c:v>
                      </c:pt>
                      <c:pt idx="59">
                        <c:v>1890.00</c:v>
                      </c:pt>
                      <c:pt idx="60">
                        <c:v>1900.00</c:v>
                      </c:pt>
                      <c:pt idx="61">
                        <c:v>1910.00</c:v>
                      </c:pt>
                      <c:pt idx="62">
                        <c:v>1920.00</c:v>
                      </c:pt>
                      <c:pt idx="63">
                        <c:v>1930.00</c:v>
                      </c:pt>
                      <c:pt idx="64">
                        <c:v>1940.00</c:v>
                      </c:pt>
                      <c:pt idx="65">
                        <c:v>1950.00</c:v>
                      </c:pt>
                      <c:pt idx="66">
                        <c:v>1960.00</c:v>
                      </c:pt>
                      <c:pt idx="67">
                        <c:v>1970.00</c:v>
                      </c:pt>
                      <c:pt idx="68">
                        <c:v>1980.00</c:v>
                      </c:pt>
                      <c:pt idx="69">
                        <c:v>1990.00</c:v>
                      </c:pt>
                      <c:pt idx="70">
                        <c:v>2000.00</c:v>
                      </c:pt>
                      <c:pt idx="71">
                        <c:v>2010.00</c:v>
                      </c:pt>
                      <c:pt idx="72">
                        <c:v>2020.00</c:v>
                      </c:pt>
                      <c:pt idx="73">
                        <c:v>2030.00</c:v>
                      </c:pt>
                      <c:pt idx="74">
                        <c:v>2040.00</c:v>
                      </c:pt>
                      <c:pt idx="75">
                        <c:v>2050.00</c:v>
                      </c:pt>
                      <c:pt idx="76">
                        <c:v>2060.00</c:v>
                      </c:pt>
                      <c:pt idx="77">
                        <c:v>2070.00</c:v>
                      </c:pt>
                      <c:pt idx="78">
                        <c:v>2080.00</c:v>
                      </c:pt>
                      <c:pt idx="79">
                        <c:v>2090.00</c:v>
                      </c:pt>
                      <c:pt idx="80">
                        <c:v>2100.00</c:v>
                      </c:pt>
                      <c:pt idx="81">
                        <c:v>2110.00</c:v>
                      </c:pt>
                      <c:pt idx="82">
                        <c:v>2120.00</c:v>
                      </c:pt>
                      <c:pt idx="83">
                        <c:v>2130.00</c:v>
                      </c:pt>
                      <c:pt idx="84">
                        <c:v>2140.00</c:v>
                      </c:pt>
                      <c:pt idx="85">
                        <c:v>2150.00</c:v>
                      </c:pt>
                      <c:pt idx="86">
                        <c:v>2160.00</c:v>
                      </c:pt>
                      <c:pt idx="87">
                        <c:v>2170.00</c:v>
                      </c:pt>
                      <c:pt idx="88">
                        <c:v>2180.00</c:v>
                      </c:pt>
                      <c:pt idx="89">
                        <c:v>2190.00</c:v>
                      </c:pt>
                      <c:pt idx="90">
                        <c:v>2200.00</c:v>
                      </c:pt>
                      <c:pt idx="91">
                        <c:v>2210.00</c:v>
                      </c:pt>
                      <c:pt idx="92">
                        <c:v>2220.00</c:v>
                      </c:pt>
                      <c:pt idx="93">
                        <c:v>2230.00</c:v>
                      </c:pt>
                      <c:pt idx="94">
                        <c:v>2240.00</c:v>
                      </c:pt>
                      <c:pt idx="95">
                        <c:v>2250.00</c:v>
                      </c:pt>
                      <c:pt idx="96">
                        <c:v>2260.00</c:v>
                      </c:pt>
                      <c:pt idx="97">
                        <c:v>2270.00</c:v>
                      </c:pt>
                      <c:pt idx="98">
                        <c:v>2280.00</c:v>
                      </c:pt>
                      <c:pt idx="99">
                        <c:v>2290.00</c:v>
                      </c:pt>
                      <c:pt idx="100">
                        <c:v>2300.00</c:v>
                      </c:pt>
                      <c:pt idx="101">
                        <c:v>2310.00</c:v>
                      </c:pt>
                      <c:pt idx="102">
                        <c:v>2320.00</c:v>
                      </c:pt>
                      <c:pt idx="103">
                        <c:v>2330.00</c:v>
                      </c:pt>
                      <c:pt idx="104">
                        <c:v>2340.00</c:v>
                      </c:pt>
                      <c:pt idx="105">
                        <c:v>2350.00</c:v>
                      </c:pt>
                      <c:pt idx="106">
                        <c:v>2360.00</c:v>
                      </c:pt>
                      <c:pt idx="107">
                        <c:v>2370.00</c:v>
                      </c:pt>
                      <c:pt idx="108">
                        <c:v>2380.00</c:v>
                      </c:pt>
                      <c:pt idx="109">
                        <c:v>2390.00</c:v>
                      </c:pt>
                      <c:pt idx="110">
                        <c:v>2400.00</c:v>
                      </c:pt>
                      <c:pt idx="111">
                        <c:v>2410.00</c:v>
                      </c:pt>
                      <c:pt idx="112">
                        <c:v>2420.00</c:v>
                      </c:pt>
                      <c:pt idx="113">
                        <c:v>2430.00</c:v>
                      </c:pt>
                      <c:pt idx="114">
                        <c:v>2440.00</c:v>
                      </c:pt>
                      <c:pt idx="115">
                        <c:v>2450.00</c:v>
                      </c:pt>
                      <c:pt idx="116">
                        <c:v>2460.00</c:v>
                      </c:pt>
                      <c:pt idx="117">
                        <c:v>2470.00</c:v>
                      </c:pt>
                      <c:pt idx="118">
                        <c:v>2480.00</c:v>
                      </c:pt>
                      <c:pt idx="119">
                        <c:v>2490.00</c:v>
                      </c:pt>
                      <c:pt idx="120">
                        <c:v>2500.00</c:v>
                      </c:pt>
                      <c:pt idx="121">
                        <c:v>2510.00</c:v>
                      </c:pt>
                      <c:pt idx="122">
                        <c:v>2520.00</c:v>
                      </c:pt>
                      <c:pt idx="123">
                        <c:v>2530.00</c:v>
                      </c:pt>
                      <c:pt idx="124">
                        <c:v>2540.00</c:v>
                      </c:pt>
                      <c:pt idx="125">
                        <c:v>2550.00</c:v>
                      </c:pt>
                      <c:pt idx="126">
                        <c:v>2560.00</c:v>
                      </c:pt>
                      <c:pt idx="127">
                        <c:v>2570.00</c:v>
                      </c:pt>
                      <c:pt idx="128">
                        <c:v>2580.00</c:v>
                      </c:pt>
                      <c:pt idx="129">
                        <c:v>2590.00</c:v>
                      </c:pt>
                      <c:pt idx="130">
                        <c:v>2600.00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Price'!$G$11:$G$140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-7.6244616374153873</c:v>
                      </c:pt>
                      <c:pt idx="1">
                        <c:v>-7.6208289981130815</c:v>
                      </c:pt>
                      <c:pt idx="2">
                        <c:v>-7.6168029508070045</c:v>
                      </c:pt>
                      <c:pt idx="3">
                        <c:v>-7.6123519957333858</c:v>
                      </c:pt>
                      <c:pt idx="4">
                        <c:v>-7.6074432901670903</c:v>
                      </c:pt>
                      <c:pt idx="5">
                        <c:v>-7.6020426987571499</c:v>
                      </c:pt>
                      <c:pt idx="6">
                        <c:v>-7.5961148541449832</c:v>
                      </c:pt>
                      <c:pt idx="7">
                        <c:v>-7.5896232278676949</c:v>
                      </c:pt>
                      <c:pt idx="8">
                        <c:v>-7.5825302114591144</c:v>
                      </c:pt>
                      <c:pt idx="9">
                        <c:v>-7.5747972075706711</c:v>
                      </c:pt>
                      <c:pt idx="10">
                        <c:v>-7.5663847308440051</c:v>
                      </c:pt>
                      <c:pt idx="11">
                        <c:v>-7.557252518178279</c:v>
                      </c:pt>
                      <c:pt idx="12">
                        <c:v>-7.5473596479486211</c:v>
                      </c:pt>
                      <c:pt idx="13">
                        <c:v>-7.536664667648882</c:v>
                      </c:pt>
                      <c:pt idx="14">
                        <c:v>-7.5251257293529656</c:v>
                      </c:pt>
                      <c:pt idx="15">
                        <c:v>-7.5127007323151478</c:v>
                      </c:pt>
                      <c:pt idx="16">
                        <c:v>-7.4993474719618645</c:v>
                      </c:pt>
                      <c:pt idx="17">
                        <c:v>-7.4850237944662554</c:v>
                      </c:pt>
                      <c:pt idx="18">
                        <c:v>-7.4696877560426183</c:v>
                      </c:pt>
                      <c:pt idx="19">
                        <c:v>-7.4532977860517189</c:v>
                      </c:pt>
                      <c:pt idx="20">
                        <c:v>-7.4358128529697876</c:v>
                      </c:pt>
                      <c:pt idx="21">
                        <c:v>-7.4171926322444248</c:v>
                      </c:pt>
                      <c:pt idx="22">
                        <c:v>-7.3973976750396808</c:v>
                      </c:pt>
                      <c:pt idx="23">
                        <c:v>-7.3763895768605163</c:v>
                      </c:pt>
                      <c:pt idx="24">
                        <c:v>-7.3541311450434339</c:v>
                      </c:pt>
                      <c:pt idx="25">
                        <c:v>-7.3305865641054444</c:v>
                      </c:pt>
                      <c:pt idx="26">
                        <c:v>-7.30572155795738</c:v>
                      </c:pt>
                      <c:pt idx="27">
                        <c:v>-7.2795035480095658</c:v>
                      </c:pt>
                      <c:pt idx="28">
                        <c:v>-7.2519018062277461</c:v>
                      </c:pt>
                      <c:pt idx="29">
                        <c:v>-7.2228876022344481</c:v>
                      </c:pt>
                      <c:pt idx="30">
                        <c:v>-7.1924343435950675</c:v>
                      </c:pt>
                      <c:pt idx="31">
                        <c:v>-7.1605177084784835</c:v>
                      </c:pt>
                      <c:pt idx="32">
                        <c:v>-7.127115769938154</c:v>
                      </c:pt>
                      <c:pt idx="33">
                        <c:v>-7.0922091111208792</c:v>
                      </c:pt>
                      <c:pt idx="34">
                        <c:v>-7.0557809307760477</c:v>
                      </c:pt>
                      <c:pt idx="35">
                        <c:v>-7.0178171385074073</c:v>
                      </c:pt>
                      <c:pt idx="36">
                        <c:v>-6.9783064392816758</c:v>
                      </c:pt>
                      <c:pt idx="37">
                        <c:v>-6.9372404067827196</c:v>
                      </c:pt>
                      <c:pt idx="38">
                        <c:v>-6.8946135452760231</c:v>
                      </c:pt>
                      <c:pt idx="39">
                        <c:v>-6.8504233397249825</c:v>
                      </c:pt>
                      <c:pt idx="40">
                        <c:v>-6.804670293977467</c:v>
                      </c:pt>
                      <c:pt idx="41">
                        <c:v>-6.7573579569175113</c:v>
                      </c:pt>
                      <c:pt idx="42">
                        <c:v>-6.7084929365523021</c:v>
                      </c:pt>
                      <c:pt idx="43">
                        <c:v>-6.6580849020781727</c:v>
                      </c:pt>
                      <c:pt idx="44">
                        <c:v>-6.6061465740405474</c:v>
                      </c:pt>
                      <c:pt idx="45">
                        <c:v>-6.5526937027713901</c:v>
                      </c:pt>
                      <c:pt idx="46">
                        <c:v>-6.4977450353529074</c:v>
                      </c:pt>
                      <c:pt idx="47">
                        <c:v>-6.4413222714179641</c:v>
                      </c:pt>
                      <c:pt idx="48">
                        <c:v>-6.3834500081553962</c:v>
                      </c:pt>
                      <c:pt idx="49">
                        <c:v>-6.3241556749417089</c:v>
                      </c:pt>
                      <c:pt idx="50">
                        <c:v>-6.2634694580696983</c:v>
                      </c:pt>
                      <c:pt idx="51">
                        <c:v>-6.2014242160885553</c:v>
                      </c:pt>
                      <c:pt idx="52">
                        <c:v>-6.1380553863094454</c:v>
                      </c:pt>
                      <c:pt idx="53">
                        <c:v>-6.0734008830648198</c:v>
                      </c:pt>
                      <c:pt idx="54">
                        <c:v>-6.007500988339161</c:v>
                      </c:pt>
                      <c:pt idx="55">
                        <c:v>-5.9403982354131015</c:v>
                      </c:pt>
                      <c:pt idx="56">
                        <c:v>-5.8721372861822934</c:v>
                      </c:pt>
                      <c:pt idx="57">
                        <c:v>-5.8027648028268857</c:v>
                      </c:pt>
                      <c:pt idx="58">
                        <c:v>-5.7323293145171101</c:v>
                      </c:pt>
                      <c:pt idx="59">
                        <c:v>-5.6608810798456055</c:v>
                      </c:pt>
                      <c:pt idx="60">
                        <c:v>-5.5884719456777008</c:v>
                      </c:pt>
                      <c:pt idx="61">
                        <c:v>-5.5151552031072493</c:v>
                      </c:pt>
                      <c:pt idx="62">
                        <c:v>-5.4409854411979781</c:v>
                      </c:pt>
                      <c:pt idx="63">
                        <c:v>-5.366018399178845</c:v>
                      </c:pt>
                      <c:pt idx="64">
                        <c:v>-5.2903108177470424</c:v>
                      </c:pt>
                      <c:pt idx="65">
                        <c:v>-5.2139202901140012</c:v>
                      </c:pt>
                      <c:pt idx="66">
                        <c:v>-5.1369051134087167</c:v>
                      </c:pt>
                      <c:pt idx="67">
                        <c:v>-5.0593241410289007</c:v>
                      </c:pt>
                      <c:pt idx="68">
                        <c:v>-4.9812366365042582</c:v>
                      </c:pt>
                      <c:pt idx="69">
                        <c:v>-4.9027021294080244</c:v>
                      </c:pt>
                      <c:pt idx="70">
                        <c:v>-4.8237802738228366</c:v>
                      </c:pt>
                      <c:pt idx="71">
                        <c:v>-4.7445307098355292</c:v>
                      </c:pt>
                      <c:pt idx="72">
                        <c:v>-4.6650129285027218</c:v>
                      </c:pt>
                      <c:pt idx="73">
                        <c:v>-4.5852861406953966</c:v>
                      </c:pt>
                      <c:pt idx="74">
                        <c:v>-4.5054091501963951</c:v>
                      </c:pt>
                      <c:pt idx="75">
                        <c:v>-4.4254402313899739</c:v>
                      </c:pt>
                      <c:pt idx="76">
                        <c:v>-4.3454370118476611</c:v>
                      </c:pt>
                      <c:pt idx="77">
                        <c:v>-4.2654563600797992</c:v>
                      </c:pt>
                      <c:pt idx="78">
                        <c:v>-4.1855542786875732</c:v>
                      </c:pt>
                      <c:pt idx="79">
                        <c:v>-4.1057858031161407</c:v>
                      </c:pt>
                      <c:pt idx="80">
                        <c:v>-4.0262049061760159</c:v>
                      </c:pt>
                      <c:pt idx="81">
                        <c:v>-3.9468644084671767</c:v>
                      </c:pt>
                      <c:pt idx="82">
                        <c:v>-3.8678158948085981</c:v>
                      </c:pt>
                      <c:pt idx="83">
                        <c:v>-3.789109636745311</c:v>
                      </c:pt>
                      <c:pt idx="84">
                        <c:v>-3.7107945211756252</c:v>
                      </c:pt>
                      <c:pt idx="85">
                        <c:v>-3.6329179851130471</c:v>
                      </c:pt>
                      <c:pt idx="86">
                        <c:v>-3.5555259565706985</c:v>
                      </c:pt>
                      <c:pt idx="87">
                        <c:v>-3.4786628015307786</c:v>
                      </c:pt>
                      <c:pt idx="88">
                        <c:v>-3.4023712769378722</c:v>
                      </c:pt>
                      <c:pt idx="89">
                        <c:v>-3.3266924896327992</c:v>
                      </c:pt>
                      <c:pt idx="90">
                        <c:v>-3.251665861123036</c:v>
                      </c:pt>
                      <c:pt idx="91">
                        <c:v>-3.177329098066898</c:v>
                      </c:pt>
                      <c:pt idx="92">
                        <c:v>-3.1037181683313024</c:v>
                      </c:pt>
                      <c:pt idx="93">
                        <c:v>-3.0308672824672396</c:v>
                      </c:pt>
                      <c:pt idx="94">
                        <c:v>-2.9588088804329904</c:v>
                      </c:pt>
                      <c:pt idx="95">
                        <c:v>-2.8875736233826297</c:v>
                      </c:pt>
                      <c:pt idx="96">
                        <c:v>-2.8171903903263971</c:v>
                      </c:pt>
                      <c:pt idx="97">
                        <c:v>-2.7476862794600798</c:v>
                      </c:pt>
                      <c:pt idx="98">
                        <c:v>-2.679086613952582</c:v>
                      </c:pt>
                      <c:pt idx="99">
                        <c:v>-2.6114149519743086</c:v>
                      </c:pt>
                      <c:pt idx="100">
                        <c:v>-2.5446931007438223</c:v>
                      </c:pt>
                      <c:pt idx="101">
                        <c:v>-2.4789411343663215</c:v>
                      </c:pt>
                      <c:pt idx="102">
                        <c:v>-2.4141774152348576</c:v>
                      </c:pt>
                      <c:pt idx="103">
                        <c:v>-2.3504186187637934</c:v>
                      </c:pt>
                      <c:pt idx="104">
                        <c:v>-2.28767976122354</c:v>
                      </c:pt>
                      <c:pt idx="105">
                        <c:v>-2.2259742304463801</c:v>
                      </c:pt>
                      <c:pt idx="106">
                        <c:v>-2.1653138191747878</c:v>
                      </c:pt>
                      <c:pt idx="107">
                        <c:v>-2.1057087608261797</c:v>
                      </c:pt>
                      <c:pt idx="108">
                        <c:v>-2.0471677674514042</c:v>
                      </c:pt>
                      <c:pt idx="109">
                        <c:v>-1.9896980696683741</c:v>
                      </c:pt>
                      <c:pt idx="110">
                        <c:v>-1.9333054583570357</c:v>
                      </c:pt>
                      <c:pt idx="111">
                        <c:v>-1.8779943279072659</c:v>
                      </c:pt>
                      <c:pt idx="112">
                        <c:v>-1.8237677208172456</c:v>
                      </c:pt>
                      <c:pt idx="113">
                        <c:v>-1.7706273734462572</c:v>
                      </c:pt>
                      <c:pt idx="114">
                        <c:v>-1.7185737627327382</c:v>
                      </c:pt>
                      <c:pt idx="115">
                        <c:v>-1.6676061536955675</c:v>
                      </c:pt>
                      <c:pt idx="116">
                        <c:v>-1.6177226475441093</c:v>
                      </c:pt>
                      <c:pt idx="117">
                        <c:v>-1.5689202302302641</c:v>
                      </c:pt>
                      <c:pt idx="118">
                        <c:v>-1.5211948212836743</c:v>
                      </c:pt>
                      <c:pt idx="119">
                        <c:v>-1.4745413227793531</c:v>
                      </c:pt>
                      <c:pt idx="120">
                        <c:v>-1.4289536682951438</c:v>
                      </c:pt>
                      <c:pt idx="121">
                        <c:v>-1.3844248717246168</c:v>
                      </c:pt>
                      <c:pt idx="122">
                        <c:v>-1.3409470758192752</c:v>
                      </c:pt>
                      <c:pt idx="123">
                        <c:v>-1.298511600342084</c:v>
                      </c:pt>
                      <c:pt idx="124">
                        <c:v>-1.2571089897225165</c:v>
                      </c:pt>
                      <c:pt idx="125">
                        <c:v>-1.2167290601113028</c:v>
                      </c:pt>
                      <c:pt idx="126">
                        <c:v>-1.1773609457410041</c:v>
                      </c:pt>
                      <c:pt idx="127">
                        <c:v>-1.1389931445062922</c:v>
                      </c:pt>
                      <c:pt idx="128">
                        <c:v>-1.1016135626853751</c:v>
                      </c:pt>
                      <c:pt idx="129">
                        <c:v>-1.0652095587314312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32C-4D1F-A2D8-1FAE2E6BDF32}"/>
                  </c:ext>
                </c:extLst>
              </c15:ser>
            </c15:filteredLineSeries>
          </c:ext>
        </c:extLst>
      </c:lineChart>
      <c:catAx>
        <c:axId val="477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8304"/>
        <c:crosses val="autoZero"/>
        <c:auto val="1"/>
        <c:lblAlgn val="ctr"/>
        <c:lblOffset val="100"/>
        <c:noMultiLvlLbl val="0"/>
      </c:catAx>
      <c:valAx>
        <c:axId val="477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 Option</a:t>
            </a:r>
            <a:r>
              <a:rPr lang="en-US" baseline="0"/>
              <a:t> - Rho vs Stock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'Rho variation -  Stock Price'!$G$10</c:f>
              <c:strCache>
                <c:ptCount val="1"/>
                <c:pt idx="0">
                  <c:v>Rho (put) = -K*T*exp(-rT)* N(-d2)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'Rho variation -  Stock Price'!$A$10:$A$140</c:f>
              <c:strCache>
                <c:ptCount val="131"/>
                <c:pt idx="0">
                  <c:v>Stock Price</c:v>
                </c:pt>
                <c:pt idx="1">
                  <c:v>1310.00</c:v>
                </c:pt>
                <c:pt idx="2">
                  <c:v>1320.00</c:v>
                </c:pt>
                <c:pt idx="3">
                  <c:v>1330.00</c:v>
                </c:pt>
                <c:pt idx="4">
                  <c:v>1340.00</c:v>
                </c:pt>
                <c:pt idx="5">
                  <c:v>1350.00</c:v>
                </c:pt>
                <c:pt idx="6">
                  <c:v>1360.00</c:v>
                </c:pt>
                <c:pt idx="7">
                  <c:v>1370.00</c:v>
                </c:pt>
                <c:pt idx="8">
                  <c:v>1380.00</c:v>
                </c:pt>
                <c:pt idx="9">
                  <c:v>1390.00</c:v>
                </c:pt>
                <c:pt idx="10">
                  <c:v>1400.00</c:v>
                </c:pt>
                <c:pt idx="11">
                  <c:v>1410.00</c:v>
                </c:pt>
                <c:pt idx="12">
                  <c:v>1420.00</c:v>
                </c:pt>
                <c:pt idx="13">
                  <c:v>1430.00</c:v>
                </c:pt>
                <c:pt idx="14">
                  <c:v>1440.00</c:v>
                </c:pt>
                <c:pt idx="15">
                  <c:v>1450.00</c:v>
                </c:pt>
                <c:pt idx="16">
                  <c:v>1460.00</c:v>
                </c:pt>
                <c:pt idx="17">
                  <c:v>1470.00</c:v>
                </c:pt>
                <c:pt idx="18">
                  <c:v>1480.00</c:v>
                </c:pt>
                <c:pt idx="19">
                  <c:v>1490.00</c:v>
                </c:pt>
                <c:pt idx="20">
                  <c:v>1500.00</c:v>
                </c:pt>
                <c:pt idx="21">
                  <c:v>1510.00</c:v>
                </c:pt>
                <c:pt idx="22">
                  <c:v>1520.00</c:v>
                </c:pt>
                <c:pt idx="23">
                  <c:v>1530.00</c:v>
                </c:pt>
                <c:pt idx="24">
                  <c:v>1540.00</c:v>
                </c:pt>
                <c:pt idx="25">
                  <c:v>1550.00</c:v>
                </c:pt>
                <c:pt idx="26">
                  <c:v>1560.00</c:v>
                </c:pt>
                <c:pt idx="27">
                  <c:v>1570.00</c:v>
                </c:pt>
                <c:pt idx="28">
                  <c:v>1580.00</c:v>
                </c:pt>
                <c:pt idx="29">
                  <c:v>1590.00</c:v>
                </c:pt>
                <c:pt idx="30">
                  <c:v>1600.00</c:v>
                </c:pt>
                <c:pt idx="31">
                  <c:v>1610.00</c:v>
                </c:pt>
                <c:pt idx="32">
                  <c:v>1620.00</c:v>
                </c:pt>
                <c:pt idx="33">
                  <c:v>1630.00</c:v>
                </c:pt>
                <c:pt idx="34">
                  <c:v>1640.00</c:v>
                </c:pt>
                <c:pt idx="35">
                  <c:v>1650.00</c:v>
                </c:pt>
                <c:pt idx="36">
                  <c:v>1660.00</c:v>
                </c:pt>
                <c:pt idx="37">
                  <c:v>1670.00</c:v>
                </c:pt>
                <c:pt idx="38">
                  <c:v>1680.00</c:v>
                </c:pt>
                <c:pt idx="39">
                  <c:v>1690.00</c:v>
                </c:pt>
                <c:pt idx="40">
                  <c:v>1700.00</c:v>
                </c:pt>
                <c:pt idx="41">
                  <c:v>1710.00</c:v>
                </c:pt>
                <c:pt idx="42">
                  <c:v>1720.00</c:v>
                </c:pt>
                <c:pt idx="43">
                  <c:v>1730.00</c:v>
                </c:pt>
                <c:pt idx="44">
                  <c:v>1740.00</c:v>
                </c:pt>
                <c:pt idx="45">
                  <c:v>1750.00</c:v>
                </c:pt>
                <c:pt idx="46">
                  <c:v>1760.00</c:v>
                </c:pt>
                <c:pt idx="47">
                  <c:v>1770.00</c:v>
                </c:pt>
                <c:pt idx="48">
                  <c:v>1780.00</c:v>
                </c:pt>
                <c:pt idx="49">
                  <c:v>1790.00</c:v>
                </c:pt>
                <c:pt idx="50">
                  <c:v>1800.00</c:v>
                </c:pt>
                <c:pt idx="51">
                  <c:v>1810.00</c:v>
                </c:pt>
                <c:pt idx="52">
                  <c:v>1820.00</c:v>
                </c:pt>
                <c:pt idx="53">
                  <c:v>1830.00</c:v>
                </c:pt>
                <c:pt idx="54">
                  <c:v>1840.00</c:v>
                </c:pt>
                <c:pt idx="55">
                  <c:v>1850.00</c:v>
                </c:pt>
                <c:pt idx="56">
                  <c:v>1860.00</c:v>
                </c:pt>
                <c:pt idx="57">
                  <c:v>1870.00</c:v>
                </c:pt>
                <c:pt idx="58">
                  <c:v>1880.00</c:v>
                </c:pt>
                <c:pt idx="59">
                  <c:v>1890.00</c:v>
                </c:pt>
                <c:pt idx="60">
                  <c:v>1900.00</c:v>
                </c:pt>
                <c:pt idx="61">
                  <c:v>1910.00</c:v>
                </c:pt>
                <c:pt idx="62">
                  <c:v>1920.00</c:v>
                </c:pt>
                <c:pt idx="63">
                  <c:v>1930.00</c:v>
                </c:pt>
                <c:pt idx="64">
                  <c:v>1940.00</c:v>
                </c:pt>
                <c:pt idx="65">
                  <c:v>1950.00</c:v>
                </c:pt>
                <c:pt idx="66">
                  <c:v>1960.00</c:v>
                </c:pt>
                <c:pt idx="67">
                  <c:v>1970.00</c:v>
                </c:pt>
                <c:pt idx="68">
                  <c:v>1980.00</c:v>
                </c:pt>
                <c:pt idx="69">
                  <c:v>1990.00</c:v>
                </c:pt>
                <c:pt idx="70">
                  <c:v>2000.00</c:v>
                </c:pt>
                <c:pt idx="71">
                  <c:v>2010.00</c:v>
                </c:pt>
                <c:pt idx="72">
                  <c:v>2020.00</c:v>
                </c:pt>
                <c:pt idx="73">
                  <c:v>2030.00</c:v>
                </c:pt>
                <c:pt idx="74">
                  <c:v>2040.00</c:v>
                </c:pt>
                <c:pt idx="75">
                  <c:v>2050.00</c:v>
                </c:pt>
                <c:pt idx="76">
                  <c:v>2060.00</c:v>
                </c:pt>
                <c:pt idx="77">
                  <c:v>2070.00</c:v>
                </c:pt>
                <c:pt idx="78">
                  <c:v>2080.00</c:v>
                </c:pt>
                <c:pt idx="79">
                  <c:v>2090.00</c:v>
                </c:pt>
                <c:pt idx="80">
                  <c:v>2100.00</c:v>
                </c:pt>
                <c:pt idx="81">
                  <c:v>2110.00</c:v>
                </c:pt>
                <c:pt idx="82">
                  <c:v>2120.00</c:v>
                </c:pt>
                <c:pt idx="83">
                  <c:v>2130.00</c:v>
                </c:pt>
                <c:pt idx="84">
                  <c:v>2140.00</c:v>
                </c:pt>
                <c:pt idx="85">
                  <c:v>2150.00</c:v>
                </c:pt>
                <c:pt idx="86">
                  <c:v>2160.00</c:v>
                </c:pt>
                <c:pt idx="87">
                  <c:v>2170.00</c:v>
                </c:pt>
                <c:pt idx="88">
                  <c:v>2180.00</c:v>
                </c:pt>
                <c:pt idx="89">
                  <c:v>2190.00</c:v>
                </c:pt>
                <c:pt idx="90">
                  <c:v>2200.00</c:v>
                </c:pt>
                <c:pt idx="91">
                  <c:v>2210.00</c:v>
                </c:pt>
                <c:pt idx="92">
                  <c:v>2220.00</c:v>
                </c:pt>
                <c:pt idx="93">
                  <c:v>2230.00</c:v>
                </c:pt>
                <c:pt idx="94">
                  <c:v>2240.00</c:v>
                </c:pt>
                <c:pt idx="95">
                  <c:v>2250.00</c:v>
                </c:pt>
                <c:pt idx="96">
                  <c:v>2260.00</c:v>
                </c:pt>
                <c:pt idx="97">
                  <c:v>2270.00</c:v>
                </c:pt>
                <c:pt idx="98">
                  <c:v>2280.00</c:v>
                </c:pt>
                <c:pt idx="99">
                  <c:v>2290.00</c:v>
                </c:pt>
                <c:pt idx="100">
                  <c:v>2300.00</c:v>
                </c:pt>
                <c:pt idx="101">
                  <c:v>2310.00</c:v>
                </c:pt>
                <c:pt idx="102">
                  <c:v>2320.00</c:v>
                </c:pt>
                <c:pt idx="103">
                  <c:v>2330.00</c:v>
                </c:pt>
                <c:pt idx="104">
                  <c:v>2340.00</c:v>
                </c:pt>
                <c:pt idx="105">
                  <c:v>2350.00</c:v>
                </c:pt>
                <c:pt idx="106">
                  <c:v>2360.00</c:v>
                </c:pt>
                <c:pt idx="107">
                  <c:v>2370.00</c:v>
                </c:pt>
                <c:pt idx="108">
                  <c:v>2380.00</c:v>
                </c:pt>
                <c:pt idx="109">
                  <c:v>2390.00</c:v>
                </c:pt>
                <c:pt idx="110">
                  <c:v>2400.00</c:v>
                </c:pt>
                <c:pt idx="111">
                  <c:v>2410.00</c:v>
                </c:pt>
                <c:pt idx="112">
                  <c:v>2420.00</c:v>
                </c:pt>
                <c:pt idx="113">
                  <c:v>2430.00</c:v>
                </c:pt>
                <c:pt idx="114">
                  <c:v>2440.00</c:v>
                </c:pt>
                <c:pt idx="115">
                  <c:v>2450.00</c:v>
                </c:pt>
                <c:pt idx="116">
                  <c:v>2460.00</c:v>
                </c:pt>
                <c:pt idx="117">
                  <c:v>2470.00</c:v>
                </c:pt>
                <c:pt idx="118">
                  <c:v>2480.00</c:v>
                </c:pt>
                <c:pt idx="119">
                  <c:v>2490.00</c:v>
                </c:pt>
                <c:pt idx="120">
                  <c:v>2500.00</c:v>
                </c:pt>
                <c:pt idx="121">
                  <c:v>2510.00</c:v>
                </c:pt>
                <c:pt idx="122">
                  <c:v>2520.00</c:v>
                </c:pt>
                <c:pt idx="123">
                  <c:v>2530.00</c:v>
                </c:pt>
                <c:pt idx="124">
                  <c:v>2540.00</c:v>
                </c:pt>
                <c:pt idx="125">
                  <c:v>2550.00</c:v>
                </c:pt>
                <c:pt idx="126">
                  <c:v>2560.00</c:v>
                </c:pt>
                <c:pt idx="127">
                  <c:v>2570.00</c:v>
                </c:pt>
                <c:pt idx="128">
                  <c:v>2580.00</c:v>
                </c:pt>
                <c:pt idx="129">
                  <c:v>2590.00</c:v>
                </c:pt>
                <c:pt idx="130">
                  <c:v>2600.00</c:v>
                </c:pt>
              </c:strCache>
            </c:strRef>
          </c:cat>
          <c:val>
            <c:numRef>
              <c:f>'Rho variation -  Stock Price'!$G$11:$G$140</c:f>
              <c:numCache>
                <c:formatCode>General</c:formatCode>
                <c:ptCount val="130"/>
                <c:pt idx="0">
                  <c:v>-7.6244616374153873</c:v>
                </c:pt>
                <c:pt idx="1">
                  <c:v>-7.6208289981130815</c:v>
                </c:pt>
                <c:pt idx="2">
                  <c:v>-7.6168029508070045</c:v>
                </c:pt>
                <c:pt idx="3">
                  <c:v>-7.6123519957333858</c:v>
                </c:pt>
                <c:pt idx="4">
                  <c:v>-7.6074432901670903</c:v>
                </c:pt>
                <c:pt idx="5">
                  <c:v>-7.6020426987571499</c:v>
                </c:pt>
                <c:pt idx="6">
                  <c:v>-7.5961148541449832</c:v>
                </c:pt>
                <c:pt idx="7">
                  <c:v>-7.5896232278676949</c:v>
                </c:pt>
                <c:pt idx="8">
                  <c:v>-7.5825302114591144</c:v>
                </c:pt>
                <c:pt idx="9">
                  <c:v>-7.5747972075706711</c:v>
                </c:pt>
                <c:pt idx="10">
                  <c:v>-7.5663847308440051</c:v>
                </c:pt>
                <c:pt idx="11">
                  <c:v>-7.557252518178279</c:v>
                </c:pt>
                <c:pt idx="12">
                  <c:v>-7.5473596479486211</c:v>
                </c:pt>
                <c:pt idx="13">
                  <c:v>-7.536664667648882</c:v>
                </c:pt>
                <c:pt idx="14">
                  <c:v>-7.5251257293529656</c:v>
                </c:pt>
                <c:pt idx="15">
                  <c:v>-7.5127007323151478</c:v>
                </c:pt>
                <c:pt idx="16">
                  <c:v>-7.4993474719618645</c:v>
                </c:pt>
                <c:pt idx="17">
                  <c:v>-7.4850237944662554</c:v>
                </c:pt>
                <c:pt idx="18">
                  <c:v>-7.4696877560426183</c:v>
                </c:pt>
                <c:pt idx="19">
                  <c:v>-7.4532977860517189</c:v>
                </c:pt>
                <c:pt idx="20">
                  <c:v>-7.4358128529697876</c:v>
                </c:pt>
                <c:pt idx="21">
                  <c:v>-7.4171926322444248</c:v>
                </c:pt>
                <c:pt idx="22">
                  <c:v>-7.3973976750396808</c:v>
                </c:pt>
                <c:pt idx="23">
                  <c:v>-7.3763895768605163</c:v>
                </c:pt>
                <c:pt idx="24">
                  <c:v>-7.3541311450434339</c:v>
                </c:pt>
                <c:pt idx="25">
                  <c:v>-7.3305865641054444</c:v>
                </c:pt>
                <c:pt idx="26">
                  <c:v>-7.30572155795738</c:v>
                </c:pt>
                <c:pt idx="27">
                  <c:v>-7.2795035480095658</c:v>
                </c:pt>
                <c:pt idx="28">
                  <c:v>-7.2519018062277461</c:v>
                </c:pt>
                <c:pt idx="29">
                  <c:v>-7.2228876022344481</c:v>
                </c:pt>
                <c:pt idx="30">
                  <c:v>-7.1924343435950675</c:v>
                </c:pt>
                <c:pt idx="31">
                  <c:v>-7.1605177084784835</c:v>
                </c:pt>
                <c:pt idx="32">
                  <c:v>-7.127115769938154</c:v>
                </c:pt>
                <c:pt idx="33">
                  <c:v>-7.0922091111208792</c:v>
                </c:pt>
                <c:pt idx="34">
                  <c:v>-7.0557809307760477</c:v>
                </c:pt>
                <c:pt idx="35">
                  <c:v>-7.0178171385074073</c:v>
                </c:pt>
                <c:pt idx="36">
                  <c:v>-6.9783064392816758</c:v>
                </c:pt>
                <c:pt idx="37">
                  <c:v>-6.9372404067827196</c:v>
                </c:pt>
                <c:pt idx="38">
                  <c:v>-6.8946135452760231</c:v>
                </c:pt>
                <c:pt idx="39">
                  <c:v>-6.8504233397249825</c:v>
                </c:pt>
                <c:pt idx="40">
                  <c:v>-6.804670293977467</c:v>
                </c:pt>
                <c:pt idx="41">
                  <c:v>-6.7573579569175113</c:v>
                </c:pt>
                <c:pt idx="42">
                  <c:v>-6.7084929365523021</c:v>
                </c:pt>
                <c:pt idx="43">
                  <c:v>-6.6580849020781727</c:v>
                </c:pt>
                <c:pt idx="44">
                  <c:v>-6.6061465740405474</c:v>
                </c:pt>
                <c:pt idx="45">
                  <c:v>-6.5526937027713901</c:v>
                </c:pt>
                <c:pt idx="46">
                  <c:v>-6.4977450353529074</c:v>
                </c:pt>
                <c:pt idx="47">
                  <c:v>-6.4413222714179641</c:v>
                </c:pt>
                <c:pt idx="48">
                  <c:v>-6.3834500081553962</c:v>
                </c:pt>
                <c:pt idx="49">
                  <c:v>-6.3241556749417089</c:v>
                </c:pt>
                <c:pt idx="50">
                  <c:v>-6.2634694580696983</c:v>
                </c:pt>
                <c:pt idx="51">
                  <c:v>-6.2014242160885553</c:v>
                </c:pt>
                <c:pt idx="52">
                  <c:v>-6.1380553863094454</c:v>
                </c:pt>
                <c:pt idx="53">
                  <c:v>-6.0734008830648198</c:v>
                </c:pt>
                <c:pt idx="54">
                  <c:v>-6.007500988339161</c:v>
                </c:pt>
                <c:pt idx="55">
                  <c:v>-5.9403982354131015</c:v>
                </c:pt>
                <c:pt idx="56">
                  <c:v>-5.8721372861822934</c:v>
                </c:pt>
                <c:pt idx="57">
                  <c:v>-5.8027648028268857</c:v>
                </c:pt>
                <c:pt idx="58">
                  <c:v>-5.7323293145171101</c:v>
                </c:pt>
                <c:pt idx="59">
                  <c:v>-5.6608810798456055</c:v>
                </c:pt>
                <c:pt idx="60">
                  <c:v>-5.5884719456777008</c:v>
                </c:pt>
                <c:pt idx="61">
                  <c:v>-5.5151552031072493</c:v>
                </c:pt>
                <c:pt idx="62">
                  <c:v>-5.4409854411979781</c:v>
                </c:pt>
                <c:pt idx="63">
                  <c:v>-5.366018399178845</c:v>
                </c:pt>
                <c:pt idx="64">
                  <c:v>-5.2903108177470424</c:v>
                </c:pt>
                <c:pt idx="65">
                  <c:v>-5.2139202901140012</c:v>
                </c:pt>
                <c:pt idx="66">
                  <c:v>-5.1369051134087167</c:v>
                </c:pt>
                <c:pt idx="67">
                  <c:v>-5.0593241410289007</c:v>
                </c:pt>
                <c:pt idx="68">
                  <c:v>-4.9812366365042582</c:v>
                </c:pt>
                <c:pt idx="69">
                  <c:v>-4.9027021294080244</c:v>
                </c:pt>
                <c:pt idx="70">
                  <c:v>-4.8237802738228366</c:v>
                </c:pt>
                <c:pt idx="71">
                  <c:v>-4.7445307098355292</c:v>
                </c:pt>
                <c:pt idx="72">
                  <c:v>-4.6650129285027218</c:v>
                </c:pt>
                <c:pt idx="73">
                  <c:v>-4.5852861406953966</c:v>
                </c:pt>
                <c:pt idx="74">
                  <c:v>-4.5054091501963951</c:v>
                </c:pt>
                <c:pt idx="75">
                  <c:v>-4.4254402313899739</c:v>
                </c:pt>
                <c:pt idx="76">
                  <c:v>-4.3454370118476611</c:v>
                </c:pt>
                <c:pt idx="77">
                  <c:v>-4.2654563600797992</c:v>
                </c:pt>
                <c:pt idx="78">
                  <c:v>-4.1855542786875732</c:v>
                </c:pt>
                <c:pt idx="79">
                  <c:v>-4.1057858031161407</c:v>
                </c:pt>
                <c:pt idx="80">
                  <c:v>-4.0262049061760159</c:v>
                </c:pt>
                <c:pt idx="81">
                  <c:v>-3.9468644084671767</c:v>
                </c:pt>
                <c:pt idx="82">
                  <c:v>-3.8678158948085981</c:v>
                </c:pt>
                <c:pt idx="83">
                  <c:v>-3.789109636745311</c:v>
                </c:pt>
                <c:pt idx="84">
                  <c:v>-3.7107945211756252</c:v>
                </c:pt>
                <c:pt idx="85">
                  <c:v>-3.6329179851130471</c:v>
                </c:pt>
                <c:pt idx="86">
                  <c:v>-3.5555259565706985</c:v>
                </c:pt>
                <c:pt idx="87">
                  <c:v>-3.4786628015307786</c:v>
                </c:pt>
                <c:pt idx="88">
                  <c:v>-3.4023712769378722</c:v>
                </c:pt>
                <c:pt idx="89">
                  <c:v>-3.3266924896327992</c:v>
                </c:pt>
                <c:pt idx="90">
                  <c:v>-3.251665861123036</c:v>
                </c:pt>
                <c:pt idx="91">
                  <c:v>-3.177329098066898</c:v>
                </c:pt>
                <c:pt idx="92">
                  <c:v>-3.1037181683313024</c:v>
                </c:pt>
                <c:pt idx="93">
                  <c:v>-3.0308672824672396</c:v>
                </c:pt>
                <c:pt idx="94">
                  <c:v>-2.9588088804329904</c:v>
                </c:pt>
                <c:pt idx="95">
                  <c:v>-2.8875736233826297</c:v>
                </c:pt>
                <c:pt idx="96">
                  <c:v>-2.8171903903263971</c:v>
                </c:pt>
                <c:pt idx="97">
                  <c:v>-2.7476862794600798</c:v>
                </c:pt>
                <c:pt idx="98">
                  <c:v>-2.679086613952582</c:v>
                </c:pt>
                <c:pt idx="99">
                  <c:v>-2.6114149519743086</c:v>
                </c:pt>
                <c:pt idx="100">
                  <c:v>-2.5446931007438223</c:v>
                </c:pt>
                <c:pt idx="101">
                  <c:v>-2.4789411343663215</c:v>
                </c:pt>
                <c:pt idx="102">
                  <c:v>-2.4141774152348576</c:v>
                </c:pt>
                <c:pt idx="103">
                  <c:v>-2.3504186187637934</c:v>
                </c:pt>
                <c:pt idx="104">
                  <c:v>-2.28767976122354</c:v>
                </c:pt>
                <c:pt idx="105">
                  <c:v>-2.2259742304463801</c:v>
                </c:pt>
                <c:pt idx="106">
                  <c:v>-2.1653138191747878</c:v>
                </c:pt>
                <c:pt idx="107">
                  <c:v>-2.1057087608261797</c:v>
                </c:pt>
                <c:pt idx="108">
                  <c:v>-2.0471677674514042</c:v>
                </c:pt>
                <c:pt idx="109">
                  <c:v>-1.9896980696683741</c:v>
                </c:pt>
                <c:pt idx="110">
                  <c:v>-1.9333054583570357</c:v>
                </c:pt>
                <c:pt idx="111">
                  <c:v>-1.8779943279072659</c:v>
                </c:pt>
                <c:pt idx="112">
                  <c:v>-1.8237677208172456</c:v>
                </c:pt>
                <c:pt idx="113">
                  <c:v>-1.7706273734462572</c:v>
                </c:pt>
                <c:pt idx="114">
                  <c:v>-1.7185737627327382</c:v>
                </c:pt>
                <c:pt idx="115">
                  <c:v>-1.6676061536955675</c:v>
                </c:pt>
                <c:pt idx="116">
                  <c:v>-1.6177226475441093</c:v>
                </c:pt>
                <c:pt idx="117">
                  <c:v>-1.5689202302302641</c:v>
                </c:pt>
                <c:pt idx="118">
                  <c:v>-1.5211948212836743</c:v>
                </c:pt>
                <c:pt idx="119">
                  <c:v>-1.4745413227793531</c:v>
                </c:pt>
                <c:pt idx="120">
                  <c:v>-1.4289536682951438</c:v>
                </c:pt>
                <c:pt idx="121">
                  <c:v>-1.3844248717246168</c:v>
                </c:pt>
                <c:pt idx="122">
                  <c:v>-1.3409470758192752</c:v>
                </c:pt>
                <c:pt idx="123">
                  <c:v>-1.298511600342084</c:v>
                </c:pt>
                <c:pt idx="124">
                  <c:v>-1.2571089897225165</c:v>
                </c:pt>
                <c:pt idx="125">
                  <c:v>-1.2167290601113028</c:v>
                </c:pt>
                <c:pt idx="126">
                  <c:v>-1.1773609457410041</c:v>
                </c:pt>
                <c:pt idx="127">
                  <c:v>-1.1389931445062922</c:v>
                </c:pt>
                <c:pt idx="128">
                  <c:v>-1.1016135626853751</c:v>
                </c:pt>
                <c:pt idx="129">
                  <c:v>-1.0652095587314312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31F4-4B90-B575-7EB246D8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49584"/>
        <c:axId val="47704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'Rho variation -  Stock Price'!$A$10</c15:sqref>
                        </c15:formulaRef>
                      </c:ext>
                    </c:extLst>
                    <c:strCache>
                      <c:ptCount val="1"/>
                      <c:pt idx="0">
                        <c:v>Stock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'Rho variation -  Stock Price'!$A$10:$A$140</c15:sqref>
                        </c15:formulaRef>
                      </c:ext>
                    </c:extLst>
                    <c:strCache>
                      <c:ptCount val="131"/>
                      <c:pt idx="0">
                        <c:v>Stock Price</c:v>
                      </c:pt>
                      <c:pt idx="1">
                        <c:v>1310.00</c:v>
                      </c:pt>
                      <c:pt idx="2">
                        <c:v>1320.00</c:v>
                      </c:pt>
                      <c:pt idx="3">
                        <c:v>1330.00</c:v>
                      </c:pt>
                      <c:pt idx="4">
                        <c:v>1340.00</c:v>
                      </c:pt>
                      <c:pt idx="5">
                        <c:v>1350.00</c:v>
                      </c:pt>
                      <c:pt idx="6">
                        <c:v>1360.00</c:v>
                      </c:pt>
                      <c:pt idx="7">
                        <c:v>1370.00</c:v>
                      </c:pt>
                      <c:pt idx="8">
                        <c:v>1380.00</c:v>
                      </c:pt>
                      <c:pt idx="9">
                        <c:v>1390.00</c:v>
                      </c:pt>
                      <c:pt idx="10">
                        <c:v>1400.00</c:v>
                      </c:pt>
                      <c:pt idx="11">
                        <c:v>1410.00</c:v>
                      </c:pt>
                      <c:pt idx="12">
                        <c:v>1420.00</c:v>
                      </c:pt>
                      <c:pt idx="13">
                        <c:v>1430.00</c:v>
                      </c:pt>
                      <c:pt idx="14">
                        <c:v>1440.00</c:v>
                      </c:pt>
                      <c:pt idx="15">
                        <c:v>1450.00</c:v>
                      </c:pt>
                      <c:pt idx="16">
                        <c:v>1460.00</c:v>
                      </c:pt>
                      <c:pt idx="17">
                        <c:v>1470.00</c:v>
                      </c:pt>
                      <c:pt idx="18">
                        <c:v>1480.00</c:v>
                      </c:pt>
                      <c:pt idx="19">
                        <c:v>1490.00</c:v>
                      </c:pt>
                      <c:pt idx="20">
                        <c:v>1500.00</c:v>
                      </c:pt>
                      <c:pt idx="21">
                        <c:v>1510.00</c:v>
                      </c:pt>
                      <c:pt idx="22">
                        <c:v>1520.00</c:v>
                      </c:pt>
                      <c:pt idx="23">
                        <c:v>1530.00</c:v>
                      </c:pt>
                      <c:pt idx="24">
                        <c:v>1540.00</c:v>
                      </c:pt>
                      <c:pt idx="25">
                        <c:v>1550.00</c:v>
                      </c:pt>
                      <c:pt idx="26">
                        <c:v>1560.00</c:v>
                      </c:pt>
                      <c:pt idx="27">
                        <c:v>1570.00</c:v>
                      </c:pt>
                      <c:pt idx="28">
                        <c:v>1580.00</c:v>
                      </c:pt>
                      <c:pt idx="29">
                        <c:v>1590.00</c:v>
                      </c:pt>
                      <c:pt idx="30">
                        <c:v>1600.00</c:v>
                      </c:pt>
                      <c:pt idx="31">
                        <c:v>1610.00</c:v>
                      </c:pt>
                      <c:pt idx="32">
                        <c:v>1620.00</c:v>
                      </c:pt>
                      <c:pt idx="33">
                        <c:v>1630.00</c:v>
                      </c:pt>
                      <c:pt idx="34">
                        <c:v>1640.00</c:v>
                      </c:pt>
                      <c:pt idx="35">
                        <c:v>1650.00</c:v>
                      </c:pt>
                      <c:pt idx="36">
                        <c:v>1660.00</c:v>
                      </c:pt>
                      <c:pt idx="37">
                        <c:v>1670.00</c:v>
                      </c:pt>
                      <c:pt idx="38">
                        <c:v>1680.00</c:v>
                      </c:pt>
                      <c:pt idx="39">
                        <c:v>1690.00</c:v>
                      </c:pt>
                      <c:pt idx="40">
                        <c:v>1700.00</c:v>
                      </c:pt>
                      <c:pt idx="41">
                        <c:v>1710.00</c:v>
                      </c:pt>
                      <c:pt idx="42">
                        <c:v>1720.00</c:v>
                      </c:pt>
                      <c:pt idx="43">
                        <c:v>1730.00</c:v>
                      </c:pt>
                      <c:pt idx="44">
                        <c:v>1740.00</c:v>
                      </c:pt>
                      <c:pt idx="45">
                        <c:v>1750.00</c:v>
                      </c:pt>
                      <c:pt idx="46">
                        <c:v>1760.00</c:v>
                      </c:pt>
                      <c:pt idx="47">
                        <c:v>1770.00</c:v>
                      </c:pt>
                      <c:pt idx="48">
                        <c:v>1780.00</c:v>
                      </c:pt>
                      <c:pt idx="49">
                        <c:v>1790.00</c:v>
                      </c:pt>
                      <c:pt idx="50">
                        <c:v>1800.00</c:v>
                      </c:pt>
                      <c:pt idx="51">
                        <c:v>1810.00</c:v>
                      </c:pt>
                      <c:pt idx="52">
                        <c:v>1820.00</c:v>
                      </c:pt>
                      <c:pt idx="53">
                        <c:v>1830.00</c:v>
                      </c:pt>
                      <c:pt idx="54">
                        <c:v>1840.00</c:v>
                      </c:pt>
                      <c:pt idx="55">
                        <c:v>1850.00</c:v>
                      </c:pt>
                      <c:pt idx="56">
                        <c:v>1860.00</c:v>
                      </c:pt>
                      <c:pt idx="57">
                        <c:v>1870.00</c:v>
                      </c:pt>
                      <c:pt idx="58">
                        <c:v>1880.00</c:v>
                      </c:pt>
                      <c:pt idx="59">
                        <c:v>1890.00</c:v>
                      </c:pt>
                      <c:pt idx="60">
                        <c:v>1900.00</c:v>
                      </c:pt>
                      <c:pt idx="61">
                        <c:v>1910.00</c:v>
                      </c:pt>
                      <c:pt idx="62">
                        <c:v>1920.00</c:v>
                      </c:pt>
                      <c:pt idx="63">
                        <c:v>1930.00</c:v>
                      </c:pt>
                      <c:pt idx="64">
                        <c:v>1940.00</c:v>
                      </c:pt>
                      <c:pt idx="65">
                        <c:v>1950.00</c:v>
                      </c:pt>
                      <c:pt idx="66">
                        <c:v>1960.00</c:v>
                      </c:pt>
                      <c:pt idx="67">
                        <c:v>1970.00</c:v>
                      </c:pt>
                      <c:pt idx="68">
                        <c:v>1980.00</c:v>
                      </c:pt>
                      <c:pt idx="69">
                        <c:v>1990.00</c:v>
                      </c:pt>
                      <c:pt idx="70">
                        <c:v>2000.00</c:v>
                      </c:pt>
                      <c:pt idx="71">
                        <c:v>2010.00</c:v>
                      </c:pt>
                      <c:pt idx="72">
                        <c:v>2020.00</c:v>
                      </c:pt>
                      <c:pt idx="73">
                        <c:v>2030.00</c:v>
                      </c:pt>
                      <c:pt idx="74">
                        <c:v>2040.00</c:v>
                      </c:pt>
                      <c:pt idx="75">
                        <c:v>2050.00</c:v>
                      </c:pt>
                      <c:pt idx="76">
                        <c:v>2060.00</c:v>
                      </c:pt>
                      <c:pt idx="77">
                        <c:v>2070.00</c:v>
                      </c:pt>
                      <c:pt idx="78">
                        <c:v>2080.00</c:v>
                      </c:pt>
                      <c:pt idx="79">
                        <c:v>2090.00</c:v>
                      </c:pt>
                      <c:pt idx="80">
                        <c:v>2100.00</c:v>
                      </c:pt>
                      <c:pt idx="81">
                        <c:v>2110.00</c:v>
                      </c:pt>
                      <c:pt idx="82">
                        <c:v>2120.00</c:v>
                      </c:pt>
                      <c:pt idx="83">
                        <c:v>2130.00</c:v>
                      </c:pt>
                      <c:pt idx="84">
                        <c:v>2140.00</c:v>
                      </c:pt>
                      <c:pt idx="85">
                        <c:v>2150.00</c:v>
                      </c:pt>
                      <c:pt idx="86">
                        <c:v>2160.00</c:v>
                      </c:pt>
                      <c:pt idx="87">
                        <c:v>2170.00</c:v>
                      </c:pt>
                      <c:pt idx="88">
                        <c:v>2180.00</c:v>
                      </c:pt>
                      <c:pt idx="89">
                        <c:v>2190.00</c:v>
                      </c:pt>
                      <c:pt idx="90">
                        <c:v>2200.00</c:v>
                      </c:pt>
                      <c:pt idx="91">
                        <c:v>2210.00</c:v>
                      </c:pt>
                      <c:pt idx="92">
                        <c:v>2220.00</c:v>
                      </c:pt>
                      <c:pt idx="93">
                        <c:v>2230.00</c:v>
                      </c:pt>
                      <c:pt idx="94">
                        <c:v>2240.00</c:v>
                      </c:pt>
                      <c:pt idx="95">
                        <c:v>2250.00</c:v>
                      </c:pt>
                      <c:pt idx="96">
                        <c:v>2260.00</c:v>
                      </c:pt>
                      <c:pt idx="97">
                        <c:v>2270.00</c:v>
                      </c:pt>
                      <c:pt idx="98">
                        <c:v>2280.00</c:v>
                      </c:pt>
                      <c:pt idx="99">
                        <c:v>2290.00</c:v>
                      </c:pt>
                      <c:pt idx="100">
                        <c:v>2300.00</c:v>
                      </c:pt>
                      <c:pt idx="101">
                        <c:v>2310.00</c:v>
                      </c:pt>
                      <c:pt idx="102">
                        <c:v>2320.00</c:v>
                      </c:pt>
                      <c:pt idx="103">
                        <c:v>2330.00</c:v>
                      </c:pt>
                      <c:pt idx="104">
                        <c:v>2340.00</c:v>
                      </c:pt>
                      <c:pt idx="105">
                        <c:v>2350.00</c:v>
                      </c:pt>
                      <c:pt idx="106">
                        <c:v>2360.00</c:v>
                      </c:pt>
                      <c:pt idx="107">
                        <c:v>2370.00</c:v>
                      </c:pt>
                      <c:pt idx="108">
                        <c:v>2380.00</c:v>
                      </c:pt>
                      <c:pt idx="109">
                        <c:v>2390.00</c:v>
                      </c:pt>
                      <c:pt idx="110">
                        <c:v>2400.00</c:v>
                      </c:pt>
                      <c:pt idx="111">
                        <c:v>2410.00</c:v>
                      </c:pt>
                      <c:pt idx="112">
                        <c:v>2420.00</c:v>
                      </c:pt>
                      <c:pt idx="113">
                        <c:v>2430.00</c:v>
                      </c:pt>
                      <c:pt idx="114">
                        <c:v>2440.00</c:v>
                      </c:pt>
                      <c:pt idx="115">
                        <c:v>2450.00</c:v>
                      </c:pt>
                      <c:pt idx="116">
                        <c:v>2460.00</c:v>
                      </c:pt>
                      <c:pt idx="117">
                        <c:v>2470.00</c:v>
                      </c:pt>
                      <c:pt idx="118">
                        <c:v>2480.00</c:v>
                      </c:pt>
                      <c:pt idx="119">
                        <c:v>2490.00</c:v>
                      </c:pt>
                      <c:pt idx="120">
                        <c:v>2500.00</c:v>
                      </c:pt>
                      <c:pt idx="121">
                        <c:v>2510.00</c:v>
                      </c:pt>
                      <c:pt idx="122">
                        <c:v>2520.00</c:v>
                      </c:pt>
                      <c:pt idx="123">
                        <c:v>2530.00</c:v>
                      </c:pt>
                      <c:pt idx="124">
                        <c:v>2540.00</c:v>
                      </c:pt>
                      <c:pt idx="125">
                        <c:v>2550.00</c:v>
                      </c:pt>
                      <c:pt idx="126">
                        <c:v>2560.00</c:v>
                      </c:pt>
                      <c:pt idx="127">
                        <c:v>2570.00</c:v>
                      </c:pt>
                      <c:pt idx="128">
                        <c:v>2580.00</c:v>
                      </c:pt>
                      <c:pt idx="129">
                        <c:v>2590.00</c:v>
                      </c:pt>
                      <c:pt idx="130">
                        <c:v>2600.00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'Rho variation -  Stock Price'!$A$11:$A$140</c15:sqref>
                        </c15:formulaRef>
                      </c:ext>
                    </c:extLst>
                    <c:numCache>
                      <c:formatCode>0.00</c:formatCode>
                      <c:ptCount val="130"/>
                      <c:pt idx="0">
                        <c:v>1310</c:v>
                      </c:pt>
                      <c:pt idx="1">
                        <c:v>1320</c:v>
                      </c:pt>
                      <c:pt idx="2">
                        <c:v>1330</c:v>
                      </c:pt>
                      <c:pt idx="3">
                        <c:v>1340</c:v>
                      </c:pt>
                      <c:pt idx="4">
                        <c:v>1350</c:v>
                      </c:pt>
                      <c:pt idx="5">
                        <c:v>1360</c:v>
                      </c:pt>
                      <c:pt idx="6">
                        <c:v>1370</c:v>
                      </c:pt>
                      <c:pt idx="7">
                        <c:v>1380</c:v>
                      </c:pt>
                      <c:pt idx="8">
                        <c:v>1390</c:v>
                      </c:pt>
                      <c:pt idx="9">
                        <c:v>1400</c:v>
                      </c:pt>
                      <c:pt idx="10">
                        <c:v>1410</c:v>
                      </c:pt>
                      <c:pt idx="11">
                        <c:v>1420</c:v>
                      </c:pt>
                      <c:pt idx="12">
                        <c:v>1430</c:v>
                      </c:pt>
                      <c:pt idx="13">
                        <c:v>1440</c:v>
                      </c:pt>
                      <c:pt idx="14">
                        <c:v>1450</c:v>
                      </c:pt>
                      <c:pt idx="15">
                        <c:v>1460</c:v>
                      </c:pt>
                      <c:pt idx="16">
                        <c:v>1470</c:v>
                      </c:pt>
                      <c:pt idx="17">
                        <c:v>1480</c:v>
                      </c:pt>
                      <c:pt idx="18">
                        <c:v>1490</c:v>
                      </c:pt>
                      <c:pt idx="19">
                        <c:v>1500</c:v>
                      </c:pt>
                      <c:pt idx="20">
                        <c:v>1510</c:v>
                      </c:pt>
                      <c:pt idx="21">
                        <c:v>1520</c:v>
                      </c:pt>
                      <c:pt idx="22">
                        <c:v>1530</c:v>
                      </c:pt>
                      <c:pt idx="23">
                        <c:v>1540</c:v>
                      </c:pt>
                      <c:pt idx="24">
                        <c:v>1550</c:v>
                      </c:pt>
                      <c:pt idx="25">
                        <c:v>1560</c:v>
                      </c:pt>
                      <c:pt idx="26">
                        <c:v>1570</c:v>
                      </c:pt>
                      <c:pt idx="27">
                        <c:v>1580</c:v>
                      </c:pt>
                      <c:pt idx="28">
                        <c:v>1590</c:v>
                      </c:pt>
                      <c:pt idx="29">
                        <c:v>1600</c:v>
                      </c:pt>
                      <c:pt idx="30">
                        <c:v>1610</c:v>
                      </c:pt>
                      <c:pt idx="31">
                        <c:v>1620</c:v>
                      </c:pt>
                      <c:pt idx="32">
                        <c:v>1630</c:v>
                      </c:pt>
                      <c:pt idx="33">
                        <c:v>1640</c:v>
                      </c:pt>
                      <c:pt idx="34">
                        <c:v>1650</c:v>
                      </c:pt>
                      <c:pt idx="35">
                        <c:v>1660</c:v>
                      </c:pt>
                      <c:pt idx="36">
                        <c:v>1670</c:v>
                      </c:pt>
                      <c:pt idx="37">
                        <c:v>1680</c:v>
                      </c:pt>
                      <c:pt idx="38">
                        <c:v>1690</c:v>
                      </c:pt>
                      <c:pt idx="39">
                        <c:v>1700</c:v>
                      </c:pt>
                      <c:pt idx="40">
                        <c:v>1710</c:v>
                      </c:pt>
                      <c:pt idx="41">
                        <c:v>1720</c:v>
                      </c:pt>
                      <c:pt idx="42">
                        <c:v>1730</c:v>
                      </c:pt>
                      <c:pt idx="43">
                        <c:v>1740</c:v>
                      </c:pt>
                      <c:pt idx="44">
                        <c:v>1750</c:v>
                      </c:pt>
                      <c:pt idx="45">
                        <c:v>1760</c:v>
                      </c:pt>
                      <c:pt idx="46">
                        <c:v>1770</c:v>
                      </c:pt>
                      <c:pt idx="47">
                        <c:v>1780</c:v>
                      </c:pt>
                      <c:pt idx="48">
                        <c:v>1790</c:v>
                      </c:pt>
                      <c:pt idx="49">
                        <c:v>1800</c:v>
                      </c:pt>
                      <c:pt idx="50">
                        <c:v>1810</c:v>
                      </c:pt>
                      <c:pt idx="51">
                        <c:v>1820</c:v>
                      </c:pt>
                      <c:pt idx="52">
                        <c:v>1830</c:v>
                      </c:pt>
                      <c:pt idx="53">
                        <c:v>1840</c:v>
                      </c:pt>
                      <c:pt idx="54">
                        <c:v>1850</c:v>
                      </c:pt>
                      <c:pt idx="55">
                        <c:v>1860</c:v>
                      </c:pt>
                      <c:pt idx="56">
                        <c:v>1870</c:v>
                      </c:pt>
                      <c:pt idx="57">
                        <c:v>1880</c:v>
                      </c:pt>
                      <c:pt idx="58">
                        <c:v>1890</c:v>
                      </c:pt>
                      <c:pt idx="59">
                        <c:v>1900</c:v>
                      </c:pt>
                      <c:pt idx="60">
                        <c:v>1910</c:v>
                      </c:pt>
                      <c:pt idx="61">
                        <c:v>1920</c:v>
                      </c:pt>
                      <c:pt idx="62">
                        <c:v>1930</c:v>
                      </c:pt>
                      <c:pt idx="63">
                        <c:v>1940</c:v>
                      </c:pt>
                      <c:pt idx="64">
                        <c:v>1950</c:v>
                      </c:pt>
                      <c:pt idx="65">
                        <c:v>1960</c:v>
                      </c:pt>
                      <c:pt idx="66">
                        <c:v>1970</c:v>
                      </c:pt>
                      <c:pt idx="67">
                        <c:v>1980</c:v>
                      </c:pt>
                      <c:pt idx="68">
                        <c:v>1990</c:v>
                      </c:pt>
                      <c:pt idx="69">
                        <c:v>2000</c:v>
                      </c:pt>
                      <c:pt idx="70">
                        <c:v>2010</c:v>
                      </c:pt>
                      <c:pt idx="71">
                        <c:v>2020</c:v>
                      </c:pt>
                      <c:pt idx="72">
                        <c:v>2030</c:v>
                      </c:pt>
                      <c:pt idx="73">
                        <c:v>2040</c:v>
                      </c:pt>
                      <c:pt idx="74">
                        <c:v>2050</c:v>
                      </c:pt>
                      <c:pt idx="75">
                        <c:v>2060</c:v>
                      </c:pt>
                      <c:pt idx="76">
                        <c:v>2070</c:v>
                      </c:pt>
                      <c:pt idx="77">
                        <c:v>2080</c:v>
                      </c:pt>
                      <c:pt idx="78">
                        <c:v>2090</c:v>
                      </c:pt>
                      <c:pt idx="79">
                        <c:v>2100</c:v>
                      </c:pt>
                      <c:pt idx="80">
                        <c:v>2110</c:v>
                      </c:pt>
                      <c:pt idx="81">
                        <c:v>2120</c:v>
                      </c:pt>
                      <c:pt idx="82">
                        <c:v>2130</c:v>
                      </c:pt>
                      <c:pt idx="83">
                        <c:v>2140</c:v>
                      </c:pt>
                      <c:pt idx="84">
                        <c:v>2150</c:v>
                      </c:pt>
                      <c:pt idx="85">
                        <c:v>2160</c:v>
                      </c:pt>
                      <c:pt idx="86">
                        <c:v>2170</c:v>
                      </c:pt>
                      <c:pt idx="87">
                        <c:v>2180</c:v>
                      </c:pt>
                      <c:pt idx="88">
                        <c:v>2190</c:v>
                      </c:pt>
                      <c:pt idx="89">
                        <c:v>2200</c:v>
                      </c:pt>
                      <c:pt idx="90">
                        <c:v>2210</c:v>
                      </c:pt>
                      <c:pt idx="91">
                        <c:v>2220</c:v>
                      </c:pt>
                      <c:pt idx="92">
                        <c:v>2230</c:v>
                      </c:pt>
                      <c:pt idx="93">
                        <c:v>2240</c:v>
                      </c:pt>
                      <c:pt idx="94">
                        <c:v>2250</c:v>
                      </c:pt>
                      <c:pt idx="95">
                        <c:v>2260</c:v>
                      </c:pt>
                      <c:pt idx="96">
                        <c:v>2270</c:v>
                      </c:pt>
                      <c:pt idx="97">
                        <c:v>2280</c:v>
                      </c:pt>
                      <c:pt idx="98">
                        <c:v>2290</c:v>
                      </c:pt>
                      <c:pt idx="99">
                        <c:v>2300</c:v>
                      </c:pt>
                      <c:pt idx="100">
                        <c:v>2310</c:v>
                      </c:pt>
                      <c:pt idx="101">
                        <c:v>2320</c:v>
                      </c:pt>
                      <c:pt idx="102">
                        <c:v>2330</c:v>
                      </c:pt>
                      <c:pt idx="103">
                        <c:v>2340</c:v>
                      </c:pt>
                      <c:pt idx="104">
                        <c:v>2350</c:v>
                      </c:pt>
                      <c:pt idx="105">
                        <c:v>2360</c:v>
                      </c:pt>
                      <c:pt idx="106">
                        <c:v>2370</c:v>
                      </c:pt>
                      <c:pt idx="107">
                        <c:v>2380</c:v>
                      </c:pt>
                      <c:pt idx="108">
                        <c:v>2390</c:v>
                      </c:pt>
                      <c:pt idx="109">
                        <c:v>2400</c:v>
                      </c:pt>
                      <c:pt idx="110">
                        <c:v>2410</c:v>
                      </c:pt>
                      <c:pt idx="111">
                        <c:v>2420</c:v>
                      </c:pt>
                      <c:pt idx="112">
                        <c:v>2430</c:v>
                      </c:pt>
                      <c:pt idx="113">
                        <c:v>2440</c:v>
                      </c:pt>
                      <c:pt idx="114">
                        <c:v>2450</c:v>
                      </c:pt>
                      <c:pt idx="115">
                        <c:v>2460</c:v>
                      </c:pt>
                      <c:pt idx="116">
                        <c:v>2470</c:v>
                      </c:pt>
                      <c:pt idx="117">
                        <c:v>2480</c:v>
                      </c:pt>
                      <c:pt idx="118">
                        <c:v>2490</c:v>
                      </c:pt>
                      <c:pt idx="119">
                        <c:v>2500</c:v>
                      </c:pt>
                      <c:pt idx="120">
                        <c:v>2510</c:v>
                      </c:pt>
                      <c:pt idx="121">
                        <c:v>2520</c:v>
                      </c:pt>
                      <c:pt idx="122">
                        <c:v>2530</c:v>
                      </c:pt>
                      <c:pt idx="123">
                        <c:v>2540</c:v>
                      </c:pt>
                      <c:pt idx="124">
                        <c:v>2550</c:v>
                      </c:pt>
                      <c:pt idx="125">
                        <c:v>2560</c:v>
                      </c:pt>
                      <c:pt idx="126">
                        <c:v>2570</c:v>
                      </c:pt>
                      <c:pt idx="127">
                        <c:v>2580</c:v>
                      </c:pt>
                      <c:pt idx="128">
                        <c:v>2590</c:v>
                      </c:pt>
                      <c:pt idx="129">
                        <c:v>2600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F4-4B90-B575-7EB246D88E0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'Rho variation -  Stock Price'!$B$10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Price'!$A$10:$A$140</c15:sqref>
                        </c15:formulaRef>
                      </c:ext>
                    </c:extLst>
                    <c:strCache>
                      <c:ptCount val="131"/>
                      <c:pt idx="0">
                        <c:v>Stock Price</c:v>
                      </c:pt>
                      <c:pt idx="1">
                        <c:v>1310.00</c:v>
                      </c:pt>
                      <c:pt idx="2">
                        <c:v>1320.00</c:v>
                      </c:pt>
                      <c:pt idx="3">
                        <c:v>1330.00</c:v>
                      </c:pt>
                      <c:pt idx="4">
                        <c:v>1340.00</c:v>
                      </c:pt>
                      <c:pt idx="5">
                        <c:v>1350.00</c:v>
                      </c:pt>
                      <c:pt idx="6">
                        <c:v>1360.00</c:v>
                      </c:pt>
                      <c:pt idx="7">
                        <c:v>1370.00</c:v>
                      </c:pt>
                      <c:pt idx="8">
                        <c:v>1380.00</c:v>
                      </c:pt>
                      <c:pt idx="9">
                        <c:v>1390.00</c:v>
                      </c:pt>
                      <c:pt idx="10">
                        <c:v>1400.00</c:v>
                      </c:pt>
                      <c:pt idx="11">
                        <c:v>1410.00</c:v>
                      </c:pt>
                      <c:pt idx="12">
                        <c:v>1420.00</c:v>
                      </c:pt>
                      <c:pt idx="13">
                        <c:v>1430.00</c:v>
                      </c:pt>
                      <c:pt idx="14">
                        <c:v>1440.00</c:v>
                      </c:pt>
                      <c:pt idx="15">
                        <c:v>1450.00</c:v>
                      </c:pt>
                      <c:pt idx="16">
                        <c:v>1460.00</c:v>
                      </c:pt>
                      <c:pt idx="17">
                        <c:v>1470.00</c:v>
                      </c:pt>
                      <c:pt idx="18">
                        <c:v>1480.00</c:v>
                      </c:pt>
                      <c:pt idx="19">
                        <c:v>1490.00</c:v>
                      </c:pt>
                      <c:pt idx="20">
                        <c:v>1500.00</c:v>
                      </c:pt>
                      <c:pt idx="21">
                        <c:v>1510.00</c:v>
                      </c:pt>
                      <c:pt idx="22">
                        <c:v>1520.00</c:v>
                      </c:pt>
                      <c:pt idx="23">
                        <c:v>1530.00</c:v>
                      </c:pt>
                      <c:pt idx="24">
                        <c:v>1540.00</c:v>
                      </c:pt>
                      <c:pt idx="25">
                        <c:v>1550.00</c:v>
                      </c:pt>
                      <c:pt idx="26">
                        <c:v>1560.00</c:v>
                      </c:pt>
                      <c:pt idx="27">
                        <c:v>1570.00</c:v>
                      </c:pt>
                      <c:pt idx="28">
                        <c:v>1580.00</c:v>
                      </c:pt>
                      <c:pt idx="29">
                        <c:v>1590.00</c:v>
                      </c:pt>
                      <c:pt idx="30">
                        <c:v>1600.00</c:v>
                      </c:pt>
                      <c:pt idx="31">
                        <c:v>1610.00</c:v>
                      </c:pt>
                      <c:pt idx="32">
                        <c:v>1620.00</c:v>
                      </c:pt>
                      <c:pt idx="33">
                        <c:v>1630.00</c:v>
                      </c:pt>
                      <c:pt idx="34">
                        <c:v>1640.00</c:v>
                      </c:pt>
                      <c:pt idx="35">
                        <c:v>1650.00</c:v>
                      </c:pt>
                      <c:pt idx="36">
                        <c:v>1660.00</c:v>
                      </c:pt>
                      <c:pt idx="37">
                        <c:v>1670.00</c:v>
                      </c:pt>
                      <c:pt idx="38">
                        <c:v>1680.00</c:v>
                      </c:pt>
                      <c:pt idx="39">
                        <c:v>1690.00</c:v>
                      </c:pt>
                      <c:pt idx="40">
                        <c:v>1700.00</c:v>
                      </c:pt>
                      <c:pt idx="41">
                        <c:v>1710.00</c:v>
                      </c:pt>
                      <c:pt idx="42">
                        <c:v>1720.00</c:v>
                      </c:pt>
                      <c:pt idx="43">
                        <c:v>1730.00</c:v>
                      </c:pt>
                      <c:pt idx="44">
                        <c:v>1740.00</c:v>
                      </c:pt>
                      <c:pt idx="45">
                        <c:v>1750.00</c:v>
                      </c:pt>
                      <c:pt idx="46">
                        <c:v>1760.00</c:v>
                      </c:pt>
                      <c:pt idx="47">
                        <c:v>1770.00</c:v>
                      </c:pt>
                      <c:pt idx="48">
                        <c:v>1780.00</c:v>
                      </c:pt>
                      <c:pt idx="49">
                        <c:v>1790.00</c:v>
                      </c:pt>
                      <c:pt idx="50">
                        <c:v>1800.00</c:v>
                      </c:pt>
                      <c:pt idx="51">
                        <c:v>1810.00</c:v>
                      </c:pt>
                      <c:pt idx="52">
                        <c:v>1820.00</c:v>
                      </c:pt>
                      <c:pt idx="53">
                        <c:v>1830.00</c:v>
                      </c:pt>
                      <c:pt idx="54">
                        <c:v>1840.00</c:v>
                      </c:pt>
                      <c:pt idx="55">
                        <c:v>1850.00</c:v>
                      </c:pt>
                      <c:pt idx="56">
                        <c:v>1860.00</c:v>
                      </c:pt>
                      <c:pt idx="57">
                        <c:v>1870.00</c:v>
                      </c:pt>
                      <c:pt idx="58">
                        <c:v>1880.00</c:v>
                      </c:pt>
                      <c:pt idx="59">
                        <c:v>1890.00</c:v>
                      </c:pt>
                      <c:pt idx="60">
                        <c:v>1900.00</c:v>
                      </c:pt>
                      <c:pt idx="61">
                        <c:v>1910.00</c:v>
                      </c:pt>
                      <c:pt idx="62">
                        <c:v>1920.00</c:v>
                      </c:pt>
                      <c:pt idx="63">
                        <c:v>1930.00</c:v>
                      </c:pt>
                      <c:pt idx="64">
                        <c:v>1940.00</c:v>
                      </c:pt>
                      <c:pt idx="65">
                        <c:v>1950.00</c:v>
                      </c:pt>
                      <c:pt idx="66">
                        <c:v>1960.00</c:v>
                      </c:pt>
                      <c:pt idx="67">
                        <c:v>1970.00</c:v>
                      </c:pt>
                      <c:pt idx="68">
                        <c:v>1980.00</c:v>
                      </c:pt>
                      <c:pt idx="69">
                        <c:v>1990.00</c:v>
                      </c:pt>
                      <c:pt idx="70">
                        <c:v>2000.00</c:v>
                      </c:pt>
                      <c:pt idx="71">
                        <c:v>2010.00</c:v>
                      </c:pt>
                      <c:pt idx="72">
                        <c:v>2020.00</c:v>
                      </c:pt>
                      <c:pt idx="73">
                        <c:v>2030.00</c:v>
                      </c:pt>
                      <c:pt idx="74">
                        <c:v>2040.00</c:v>
                      </c:pt>
                      <c:pt idx="75">
                        <c:v>2050.00</c:v>
                      </c:pt>
                      <c:pt idx="76">
                        <c:v>2060.00</c:v>
                      </c:pt>
                      <c:pt idx="77">
                        <c:v>2070.00</c:v>
                      </c:pt>
                      <c:pt idx="78">
                        <c:v>2080.00</c:v>
                      </c:pt>
                      <c:pt idx="79">
                        <c:v>2090.00</c:v>
                      </c:pt>
                      <c:pt idx="80">
                        <c:v>2100.00</c:v>
                      </c:pt>
                      <c:pt idx="81">
                        <c:v>2110.00</c:v>
                      </c:pt>
                      <c:pt idx="82">
                        <c:v>2120.00</c:v>
                      </c:pt>
                      <c:pt idx="83">
                        <c:v>2130.00</c:v>
                      </c:pt>
                      <c:pt idx="84">
                        <c:v>2140.00</c:v>
                      </c:pt>
                      <c:pt idx="85">
                        <c:v>2150.00</c:v>
                      </c:pt>
                      <c:pt idx="86">
                        <c:v>2160.00</c:v>
                      </c:pt>
                      <c:pt idx="87">
                        <c:v>2170.00</c:v>
                      </c:pt>
                      <c:pt idx="88">
                        <c:v>2180.00</c:v>
                      </c:pt>
                      <c:pt idx="89">
                        <c:v>2190.00</c:v>
                      </c:pt>
                      <c:pt idx="90">
                        <c:v>2200.00</c:v>
                      </c:pt>
                      <c:pt idx="91">
                        <c:v>2210.00</c:v>
                      </c:pt>
                      <c:pt idx="92">
                        <c:v>2220.00</c:v>
                      </c:pt>
                      <c:pt idx="93">
                        <c:v>2230.00</c:v>
                      </c:pt>
                      <c:pt idx="94">
                        <c:v>2240.00</c:v>
                      </c:pt>
                      <c:pt idx="95">
                        <c:v>2250.00</c:v>
                      </c:pt>
                      <c:pt idx="96">
                        <c:v>2260.00</c:v>
                      </c:pt>
                      <c:pt idx="97">
                        <c:v>2270.00</c:v>
                      </c:pt>
                      <c:pt idx="98">
                        <c:v>2280.00</c:v>
                      </c:pt>
                      <c:pt idx="99">
                        <c:v>2290.00</c:v>
                      </c:pt>
                      <c:pt idx="100">
                        <c:v>2300.00</c:v>
                      </c:pt>
                      <c:pt idx="101">
                        <c:v>2310.00</c:v>
                      </c:pt>
                      <c:pt idx="102">
                        <c:v>2320.00</c:v>
                      </c:pt>
                      <c:pt idx="103">
                        <c:v>2330.00</c:v>
                      </c:pt>
                      <c:pt idx="104">
                        <c:v>2340.00</c:v>
                      </c:pt>
                      <c:pt idx="105">
                        <c:v>2350.00</c:v>
                      </c:pt>
                      <c:pt idx="106">
                        <c:v>2360.00</c:v>
                      </c:pt>
                      <c:pt idx="107">
                        <c:v>2370.00</c:v>
                      </c:pt>
                      <c:pt idx="108">
                        <c:v>2380.00</c:v>
                      </c:pt>
                      <c:pt idx="109">
                        <c:v>2390.00</c:v>
                      </c:pt>
                      <c:pt idx="110">
                        <c:v>2400.00</c:v>
                      </c:pt>
                      <c:pt idx="111">
                        <c:v>2410.00</c:v>
                      </c:pt>
                      <c:pt idx="112">
                        <c:v>2420.00</c:v>
                      </c:pt>
                      <c:pt idx="113">
                        <c:v>2430.00</c:v>
                      </c:pt>
                      <c:pt idx="114">
                        <c:v>2440.00</c:v>
                      </c:pt>
                      <c:pt idx="115">
                        <c:v>2450.00</c:v>
                      </c:pt>
                      <c:pt idx="116">
                        <c:v>2460.00</c:v>
                      </c:pt>
                      <c:pt idx="117">
                        <c:v>2470.00</c:v>
                      </c:pt>
                      <c:pt idx="118">
                        <c:v>2480.00</c:v>
                      </c:pt>
                      <c:pt idx="119">
                        <c:v>2490.00</c:v>
                      </c:pt>
                      <c:pt idx="120">
                        <c:v>2500.00</c:v>
                      </c:pt>
                      <c:pt idx="121">
                        <c:v>2510.00</c:v>
                      </c:pt>
                      <c:pt idx="122">
                        <c:v>2520.00</c:v>
                      </c:pt>
                      <c:pt idx="123">
                        <c:v>2530.00</c:v>
                      </c:pt>
                      <c:pt idx="124">
                        <c:v>2540.00</c:v>
                      </c:pt>
                      <c:pt idx="125">
                        <c:v>2550.00</c:v>
                      </c:pt>
                      <c:pt idx="126">
                        <c:v>2560.00</c:v>
                      </c:pt>
                      <c:pt idx="127">
                        <c:v>2570.00</c:v>
                      </c:pt>
                      <c:pt idx="128">
                        <c:v>2580.00</c:v>
                      </c:pt>
                      <c:pt idx="129">
                        <c:v>2590.00</c:v>
                      </c:pt>
                      <c:pt idx="130">
                        <c:v>2600.00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'Rho variation -  Stock Price'!$B$11:$B$140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-2.68959023653469</c:v>
                      </c:pt>
                      <c:pt idx="1">
                        <c:v>-2.6477282946775467</c:v>
                      </c:pt>
                      <c:pt idx="2">
                        <c:v>-2.606182295014976</c:v>
                      </c:pt>
                      <c:pt idx="3">
                        <c:v>-2.5649475042636816</c:v>
                      </c:pt>
                      <c:pt idx="4">
                        <c:v>-2.5240192947174243</c:v>
                      </c:pt>
                      <c:pt idx="5">
                        <c:v>-2.4833931411302888</c:v>
                      </c:pt>
                      <c:pt idx="6">
                        <c:v>-2.4430646177141133</c:v>
                      </c:pt>
                      <c:pt idx="7">
                        <c:v>-2.4030293952451056</c:v>
                      </c:pt>
                      <c:pt idx="8">
                        <c:v>-2.3632832382749238</c:v>
                      </c:pt>
                      <c:pt idx="9">
                        <c:v>-2.3238220024417138</c:v>
                      </c:pt>
                      <c:pt idx="10">
                        <c:v>-2.2846416318768439</c:v>
                      </c:pt>
                      <c:pt idx="11">
                        <c:v>-2.2457381567032764</c:v>
                      </c:pt>
                      <c:pt idx="12">
                        <c:v>-2.2071076906217195</c:v>
                      </c:pt>
                      <c:pt idx="13">
                        <c:v>-2.1687464285808873</c:v>
                      </c:pt>
                      <c:pt idx="14">
                        <c:v>-2.1306506445283682</c:v>
                      </c:pt>
                      <c:pt idx="15">
                        <c:v>-2.0928166892388007</c:v>
                      </c:pt>
                      <c:pt idx="16">
                        <c:v>-2.0552409882161582</c:v>
                      </c:pt>
                      <c:pt idx="17">
                        <c:v>-2.0179200396671542</c:v>
                      </c:pt>
                      <c:pt idx="18">
                        <c:v>-1.980850412542881</c:v>
                      </c:pt>
                      <c:pt idx="19">
                        <c:v>-1.9440287446459477</c:v>
                      </c:pt>
                      <c:pt idx="20">
                        <c:v>-1.9074517408005067</c:v>
                      </c:pt>
                      <c:pt idx="21">
                        <c:v>-1.8711161710826727</c:v>
                      </c:pt>
                      <c:pt idx="22">
                        <c:v>-1.8350188691089677</c:v>
                      </c:pt>
                      <c:pt idx="23">
                        <c:v>-1.7991567303805143</c:v>
                      </c:pt>
                      <c:pt idx="24">
                        <c:v>-1.7635267106808161</c:v>
                      </c:pt>
                      <c:pt idx="25">
                        <c:v>-1.7281258245250599</c:v>
                      </c:pt>
                      <c:pt idx="26">
                        <c:v>-1.6929511436589586</c:v>
                      </c:pt>
                      <c:pt idx="27">
                        <c:v>-1.6579997956052563</c:v>
                      </c:pt>
                      <c:pt idx="28">
                        <c:v>-1.6232689622560765</c:v>
                      </c:pt>
                      <c:pt idx="29">
                        <c:v>-1.58875587850941</c:v>
                      </c:pt>
                      <c:pt idx="30">
                        <c:v>-1.554457830948073</c:v>
                      </c:pt>
                      <c:pt idx="31">
                        <c:v>-1.5203721565595649</c:v>
                      </c:pt>
                      <c:pt idx="32">
                        <c:v>-1.4864962414953198</c:v>
                      </c:pt>
                      <c:pt idx="33">
                        <c:v>-1.4528275198678999</c:v>
                      </c:pt>
                      <c:pt idx="34">
                        <c:v>-1.4193634725847486</c:v>
                      </c:pt>
                      <c:pt idx="35">
                        <c:v>-1.3861016262171784</c:v>
                      </c:pt>
                      <c:pt idx="36">
                        <c:v>-1.3530395519033263</c:v>
                      </c:pt>
                      <c:pt idx="37">
                        <c:v>-1.3201748642838547</c:v>
                      </c:pt>
                      <c:pt idx="38">
                        <c:v>-1.2875052204692337</c:v>
                      </c:pt>
                      <c:pt idx="39">
                        <c:v>-1.2550283190374909</c:v>
                      </c:pt>
                      <c:pt idx="40">
                        <c:v>-1.2227418990613506</c:v>
                      </c:pt>
                      <c:pt idx="41">
                        <c:v>-1.1906437391637379</c:v>
                      </c:pt>
                      <c:pt idx="42">
                        <c:v>-1.1587316566006576</c:v>
                      </c:pt>
                      <c:pt idx="43">
                        <c:v>-1.1270035063705088</c:v>
                      </c:pt>
                      <c:pt idx="44">
                        <c:v>-1.0954571803489157</c:v>
                      </c:pt>
                      <c:pt idx="45">
                        <c:v>-1.0640906064482105</c:v>
                      </c:pt>
                      <c:pt idx="46">
                        <c:v>-1.032901747800725</c:v>
                      </c:pt>
                      <c:pt idx="47">
                        <c:v>-1.0018886019650912</c:v>
                      </c:pt>
                      <c:pt idx="48">
                        <c:v>-0.9710492001547737</c:v>
                      </c:pt>
                      <c:pt idx="49">
                        <c:v>-0.94038160648808877</c:v>
                      </c:pt>
                      <c:pt idx="50">
                        <c:v>-0.9098839172590053</c:v>
                      </c:pt>
                      <c:pt idx="51">
                        <c:v>-0.87955426022802796</c:v>
                      </c:pt>
                      <c:pt idx="52">
                        <c:v>-0.84939079393251204</c:v>
                      </c:pt>
                      <c:pt idx="53">
                        <c:v>-0.81939170701576902</c:v>
                      </c:pt>
                      <c:pt idx="54">
                        <c:v>-0.78955521757435598</c:v>
                      </c:pt>
                      <c:pt idx="55">
                        <c:v>-0.75987957252295735</c:v>
                      </c:pt>
                      <c:pt idx="56">
                        <c:v>-0.73036304697629162</c:v>
                      </c:pt>
                      <c:pt idx="57">
                        <c:v>-0.70100394364750807</c:v>
                      </c:pt>
                      <c:pt idx="58">
                        <c:v>-0.67180059226253297</c:v>
                      </c:pt>
                      <c:pt idx="59">
                        <c:v>-0.64275134898987407</c:v>
                      </c:pt>
                      <c:pt idx="60">
                        <c:v>-0.61385459588538882</c:v>
                      </c:pt>
                      <c:pt idx="61">
                        <c:v>-0.58510874035155036</c:v>
                      </c:pt>
                      <c:pt idx="62">
                        <c:v>-0.55651221461075895</c:v>
                      </c:pt>
                      <c:pt idx="63">
                        <c:v>-0.52806347519226082</c:v>
                      </c:pt>
                      <c:pt idx="64">
                        <c:v>-0.49976100243226207</c:v>
                      </c:pt>
                      <c:pt idx="65">
                        <c:v>-0.47160329998682232</c:v>
                      </c:pt>
                      <c:pt idx="66">
                        <c:v>-0.44358889435714555</c:v>
                      </c:pt>
                      <c:pt idx="67">
                        <c:v>-0.41571633442688871</c:v>
                      </c:pt>
                      <c:pt idx="68">
                        <c:v>-0.38798419101112497</c:v>
                      </c:pt>
                      <c:pt idx="69">
                        <c:v>-0.36039105641661218</c:v>
                      </c:pt>
                      <c:pt idx="70">
                        <c:v>-0.33293554401302405</c:v>
                      </c:pt>
                      <c:pt idx="71">
                        <c:v>-0.30561628781482736</c:v>
                      </c:pt>
                      <c:pt idx="72">
                        <c:v>-0.27843194207347643</c:v>
                      </c:pt>
                      <c:pt idx="73">
                        <c:v>-0.25138118087963146</c:v>
                      </c:pt>
                      <c:pt idx="74">
                        <c:v>-0.22446269777510178</c:v>
                      </c:pt>
                      <c:pt idx="75">
                        <c:v>-0.19767520537423042</c:v>
                      </c:pt>
                      <c:pt idx="76">
                        <c:v>-0.17101743499444785</c:v>
                      </c:pt>
                      <c:pt idx="77">
                        <c:v>-0.14448813629572427</c:v>
                      </c:pt>
                      <c:pt idx="78">
                        <c:v>-0.11808607692867466</c:v>
                      </c:pt>
                      <c:pt idx="79">
                        <c:v>-9.1810042191056304E-2</c:v>
                      </c:pt>
                      <c:pt idx="80">
                        <c:v>-6.5658834692428586E-2</c:v>
                      </c:pt>
                      <c:pt idx="81">
                        <c:v>-3.9631274026739924E-2</c:v>
                      </c:pt>
                      <c:pt idx="82">
                        <c:v>-1.3726196452618645E-2</c:v>
                      </c:pt>
                      <c:pt idx="83">
                        <c:v>1.20575454188487E-2</c:v>
                      </c:pt>
                      <c:pt idx="84">
                        <c:v>3.7721082929061109E-2</c:v>
                      </c:pt>
                      <c:pt idx="85">
                        <c:v>6.3265531669771488E-2</c:v>
                      </c:pt>
                      <c:pt idx="86">
                        <c:v>8.8691991774075815E-2</c:v>
                      </c:pt>
                      <c:pt idx="87">
                        <c:v>0.11400154820071159</c:v>
                      </c:pt>
                      <c:pt idx="88">
                        <c:v>0.13919527101185658</c:v>
                      </c:pt>
                      <c:pt idx="89">
                        <c:v>0.16427421564458738</c:v>
                      </c:pt>
                      <c:pt idx="90">
                        <c:v>0.18923942317619472</c:v>
                      </c:pt>
                      <c:pt idx="91">
                        <c:v>0.21409192058350304</c:v>
                      </c:pt>
                      <c:pt idx="92">
                        <c:v>0.23883272099636452</c:v>
                      </c:pt>
                      <c:pt idx="93">
                        <c:v>0.26346282394548154</c:v>
                      </c:pt>
                      <c:pt idx="94">
                        <c:v>0.2879832156047098</c:v>
                      </c:pt>
                      <c:pt idx="95">
                        <c:v>0.3123948690279888</c:v>
                      </c:pt>
                      <c:pt idx="96">
                        <c:v>0.33669874438104225</c:v>
                      </c:pt>
                      <c:pt idx="97">
                        <c:v>0.36089578916798565</c:v>
                      </c:pt>
                      <c:pt idx="98">
                        <c:v>0.38498693845297544</c:v>
                      </c:pt>
                      <c:pt idx="99">
                        <c:v>0.40897311507702949</c:v>
                      </c:pt>
                      <c:pt idx="100">
                        <c:v>0.43285522987014391</c:v>
                      </c:pt>
                      <c:pt idx="101">
                        <c:v>0.45663418185882704</c:v>
                      </c:pt>
                      <c:pt idx="102">
                        <c:v>0.48031085846917676</c:v>
                      </c:pt>
                      <c:pt idx="103">
                        <c:v>0.50388613572559726</c:v>
                      </c:pt>
                      <c:pt idx="104">
                        <c:v>0.52736087844529012</c:v>
                      </c:pt>
                      <c:pt idx="105">
                        <c:v>0.55073594042861096</c:v>
                      </c:pt>
                      <c:pt idx="106">
                        <c:v>0.57401216464540161</c:v>
                      </c:pt>
                      <c:pt idx="107">
                        <c:v>0.59719038341740061</c:v>
                      </c:pt>
                      <c:pt idx="108">
                        <c:v>0.6202714185968291</c:v>
                      </c:pt>
                      <c:pt idx="109">
                        <c:v>0.64325608174124782</c:v>
                      </c:pt>
                      <c:pt idx="110">
                        <c:v>0.66614517428477993</c:v>
                      </c:pt>
                      <c:pt idx="111">
                        <c:v>0.68893948770578761</c:v>
                      </c:pt>
                      <c:pt idx="112">
                        <c:v>0.71163980369109281</c:v>
                      </c:pt>
                      <c:pt idx="113">
                        <c:v>0.73424689429682444</c:v>
                      </c:pt>
                      <c:pt idx="114">
                        <c:v>0.75676152210597636</c:v>
                      </c:pt>
                      <c:pt idx="115">
                        <c:v>0.77918444038275714</c:v>
                      </c:pt>
                      <c:pt idx="116">
                        <c:v>0.80151639322381141</c:v>
                      </c:pt>
                      <c:pt idx="117">
                        <c:v>0.8237581157063788</c:v>
                      </c:pt>
                      <c:pt idx="118">
                        <c:v>0.84591033403347926</c:v>
                      </c:pt>
                      <c:pt idx="119">
                        <c:v>0.86797376567618612</c:v>
                      </c:pt>
                      <c:pt idx="120">
                        <c:v>0.88994911951305855</c:v>
                      </c:pt>
                      <c:pt idx="121">
                        <c:v>0.91183709596680307</c:v>
                      </c:pt>
                      <c:pt idx="122">
                        <c:v>0.93363838713822866</c:v>
                      </c:pt>
                      <c:pt idx="123">
                        <c:v>0.95535367693755924</c:v>
                      </c:pt>
                      <c:pt idx="124">
                        <c:v>0.97698364121316683</c:v>
                      </c:pt>
                      <c:pt idx="125">
                        <c:v>0.99852894787778568</c:v>
                      </c:pt>
                      <c:pt idx="126">
                        <c:v>1.0199902570322652</c:v>
                      </c:pt>
                      <c:pt idx="127">
                        <c:v>1.0413682210869206</c:v>
                      </c:pt>
                      <c:pt idx="128">
                        <c:v>1.0626634848805359</c:v>
                      </c:pt>
                      <c:pt idx="129">
                        <c:v>1.0838766857970736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1F4-4B90-B575-7EB246D88E0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'Rho variation -  Stock Price'!$C$10</c15:sqref>
                        </c15:formulaRef>
                      </c:ext>
                    </c:extLst>
                    <c:strCache>
                      <c:ptCount val="1"/>
                      <c:pt idx="0">
                        <c:v>N(d2)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Price'!$A$10:$A$140</c15:sqref>
                        </c15:formulaRef>
                      </c:ext>
                    </c:extLst>
                    <c:strCache>
                      <c:ptCount val="131"/>
                      <c:pt idx="0">
                        <c:v>Stock Price</c:v>
                      </c:pt>
                      <c:pt idx="1">
                        <c:v>1310.00</c:v>
                      </c:pt>
                      <c:pt idx="2">
                        <c:v>1320.00</c:v>
                      </c:pt>
                      <c:pt idx="3">
                        <c:v>1330.00</c:v>
                      </c:pt>
                      <c:pt idx="4">
                        <c:v>1340.00</c:v>
                      </c:pt>
                      <c:pt idx="5">
                        <c:v>1350.00</c:v>
                      </c:pt>
                      <c:pt idx="6">
                        <c:v>1360.00</c:v>
                      </c:pt>
                      <c:pt idx="7">
                        <c:v>1370.00</c:v>
                      </c:pt>
                      <c:pt idx="8">
                        <c:v>1380.00</c:v>
                      </c:pt>
                      <c:pt idx="9">
                        <c:v>1390.00</c:v>
                      </c:pt>
                      <c:pt idx="10">
                        <c:v>1400.00</c:v>
                      </c:pt>
                      <c:pt idx="11">
                        <c:v>1410.00</c:v>
                      </c:pt>
                      <c:pt idx="12">
                        <c:v>1420.00</c:v>
                      </c:pt>
                      <c:pt idx="13">
                        <c:v>1430.00</c:v>
                      </c:pt>
                      <c:pt idx="14">
                        <c:v>1440.00</c:v>
                      </c:pt>
                      <c:pt idx="15">
                        <c:v>1450.00</c:v>
                      </c:pt>
                      <c:pt idx="16">
                        <c:v>1460.00</c:v>
                      </c:pt>
                      <c:pt idx="17">
                        <c:v>1470.00</c:v>
                      </c:pt>
                      <c:pt idx="18">
                        <c:v>1480.00</c:v>
                      </c:pt>
                      <c:pt idx="19">
                        <c:v>1490.00</c:v>
                      </c:pt>
                      <c:pt idx="20">
                        <c:v>1500.00</c:v>
                      </c:pt>
                      <c:pt idx="21">
                        <c:v>1510.00</c:v>
                      </c:pt>
                      <c:pt idx="22">
                        <c:v>1520.00</c:v>
                      </c:pt>
                      <c:pt idx="23">
                        <c:v>1530.00</c:v>
                      </c:pt>
                      <c:pt idx="24">
                        <c:v>1540.00</c:v>
                      </c:pt>
                      <c:pt idx="25">
                        <c:v>1550.00</c:v>
                      </c:pt>
                      <c:pt idx="26">
                        <c:v>1560.00</c:v>
                      </c:pt>
                      <c:pt idx="27">
                        <c:v>1570.00</c:v>
                      </c:pt>
                      <c:pt idx="28">
                        <c:v>1580.00</c:v>
                      </c:pt>
                      <c:pt idx="29">
                        <c:v>1590.00</c:v>
                      </c:pt>
                      <c:pt idx="30">
                        <c:v>1600.00</c:v>
                      </c:pt>
                      <c:pt idx="31">
                        <c:v>1610.00</c:v>
                      </c:pt>
                      <c:pt idx="32">
                        <c:v>1620.00</c:v>
                      </c:pt>
                      <c:pt idx="33">
                        <c:v>1630.00</c:v>
                      </c:pt>
                      <c:pt idx="34">
                        <c:v>1640.00</c:v>
                      </c:pt>
                      <c:pt idx="35">
                        <c:v>1650.00</c:v>
                      </c:pt>
                      <c:pt idx="36">
                        <c:v>1660.00</c:v>
                      </c:pt>
                      <c:pt idx="37">
                        <c:v>1670.00</c:v>
                      </c:pt>
                      <c:pt idx="38">
                        <c:v>1680.00</c:v>
                      </c:pt>
                      <c:pt idx="39">
                        <c:v>1690.00</c:v>
                      </c:pt>
                      <c:pt idx="40">
                        <c:v>1700.00</c:v>
                      </c:pt>
                      <c:pt idx="41">
                        <c:v>1710.00</c:v>
                      </c:pt>
                      <c:pt idx="42">
                        <c:v>1720.00</c:v>
                      </c:pt>
                      <c:pt idx="43">
                        <c:v>1730.00</c:v>
                      </c:pt>
                      <c:pt idx="44">
                        <c:v>1740.00</c:v>
                      </c:pt>
                      <c:pt idx="45">
                        <c:v>1750.00</c:v>
                      </c:pt>
                      <c:pt idx="46">
                        <c:v>1760.00</c:v>
                      </c:pt>
                      <c:pt idx="47">
                        <c:v>1770.00</c:v>
                      </c:pt>
                      <c:pt idx="48">
                        <c:v>1780.00</c:v>
                      </c:pt>
                      <c:pt idx="49">
                        <c:v>1790.00</c:v>
                      </c:pt>
                      <c:pt idx="50">
                        <c:v>1800.00</c:v>
                      </c:pt>
                      <c:pt idx="51">
                        <c:v>1810.00</c:v>
                      </c:pt>
                      <c:pt idx="52">
                        <c:v>1820.00</c:v>
                      </c:pt>
                      <c:pt idx="53">
                        <c:v>1830.00</c:v>
                      </c:pt>
                      <c:pt idx="54">
                        <c:v>1840.00</c:v>
                      </c:pt>
                      <c:pt idx="55">
                        <c:v>1850.00</c:v>
                      </c:pt>
                      <c:pt idx="56">
                        <c:v>1860.00</c:v>
                      </c:pt>
                      <c:pt idx="57">
                        <c:v>1870.00</c:v>
                      </c:pt>
                      <c:pt idx="58">
                        <c:v>1880.00</c:v>
                      </c:pt>
                      <c:pt idx="59">
                        <c:v>1890.00</c:v>
                      </c:pt>
                      <c:pt idx="60">
                        <c:v>1900.00</c:v>
                      </c:pt>
                      <c:pt idx="61">
                        <c:v>1910.00</c:v>
                      </c:pt>
                      <c:pt idx="62">
                        <c:v>1920.00</c:v>
                      </c:pt>
                      <c:pt idx="63">
                        <c:v>1930.00</c:v>
                      </c:pt>
                      <c:pt idx="64">
                        <c:v>1940.00</c:v>
                      </c:pt>
                      <c:pt idx="65">
                        <c:v>1950.00</c:v>
                      </c:pt>
                      <c:pt idx="66">
                        <c:v>1960.00</c:v>
                      </c:pt>
                      <c:pt idx="67">
                        <c:v>1970.00</c:v>
                      </c:pt>
                      <c:pt idx="68">
                        <c:v>1980.00</c:v>
                      </c:pt>
                      <c:pt idx="69">
                        <c:v>1990.00</c:v>
                      </c:pt>
                      <c:pt idx="70">
                        <c:v>2000.00</c:v>
                      </c:pt>
                      <c:pt idx="71">
                        <c:v>2010.00</c:v>
                      </c:pt>
                      <c:pt idx="72">
                        <c:v>2020.00</c:v>
                      </c:pt>
                      <c:pt idx="73">
                        <c:v>2030.00</c:v>
                      </c:pt>
                      <c:pt idx="74">
                        <c:v>2040.00</c:v>
                      </c:pt>
                      <c:pt idx="75">
                        <c:v>2050.00</c:v>
                      </c:pt>
                      <c:pt idx="76">
                        <c:v>2060.00</c:v>
                      </c:pt>
                      <c:pt idx="77">
                        <c:v>2070.00</c:v>
                      </c:pt>
                      <c:pt idx="78">
                        <c:v>2080.00</c:v>
                      </c:pt>
                      <c:pt idx="79">
                        <c:v>2090.00</c:v>
                      </c:pt>
                      <c:pt idx="80">
                        <c:v>2100.00</c:v>
                      </c:pt>
                      <c:pt idx="81">
                        <c:v>2110.00</c:v>
                      </c:pt>
                      <c:pt idx="82">
                        <c:v>2120.00</c:v>
                      </c:pt>
                      <c:pt idx="83">
                        <c:v>2130.00</c:v>
                      </c:pt>
                      <c:pt idx="84">
                        <c:v>2140.00</c:v>
                      </c:pt>
                      <c:pt idx="85">
                        <c:v>2150.00</c:v>
                      </c:pt>
                      <c:pt idx="86">
                        <c:v>2160.00</c:v>
                      </c:pt>
                      <c:pt idx="87">
                        <c:v>2170.00</c:v>
                      </c:pt>
                      <c:pt idx="88">
                        <c:v>2180.00</c:v>
                      </c:pt>
                      <c:pt idx="89">
                        <c:v>2190.00</c:v>
                      </c:pt>
                      <c:pt idx="90">
                        <c:v>2200.00</c:v>
                      </c:pt>
                      <c:pt idx="91">
                        <c:v>2210.00</c:v>
                      </c:pt>
                      <c:pt idx="92">
                        <c:v>2220.00</c:v>
                      </c:pt>
                      <c:pt idx="93">
                        <c:v>2230.00</c:v>
                      </c:pt>
                      <c:pt idx="94">
                        <c:v>2240.00</c:v>
                      </c:pt>
                      <c:pt idx="95">
                        <c:v>2250.00</c:v>
                      </c:pt>
                      <c:pt idx="96">
                        <c:v>2260.00</c:v>
                      </c:pt>
                      <c:pt idx="97">
                        <c:v>2270.00</c:v>
                      </c:pt>
                      <c:pt idx="98">
                        <c:v>2280.00</c:v>
                      </c:pt>
                      <c:pt idx="99">
                        <c:v>2290.00</c:v>
                      </c:pt>
                      <c:pt idx="100">
                        <c:v>2300.00</c:v>
                      </c:pt>
                      <c:pt idx="101">
                        <c:v>2310.00</c:v>
                      </c:pt>
                      <c:pt idx="102">
                        <c:v>2320.00</c:v>
                      </c:pt>
                      <c:pt idx="103">
                        <c:v>2330.00</c:v>
                      </c:pt>
                      <c:pt idx="104">
                        <c:v>2340.00</c:v>
                      </c:pt>
                      <c:pt idx="105">
                        <c:v>2350.00</c:v>
                      </c:pt>
                      <c:pt idx="106">
                        <c:v>2360.00</c:v>
                      </c:pt>
                      <c:pt idx="107">
                        <c:v>2370.00</c:v>
                      </c:pt>
                      <c:pt idx="108">
                        <c:v>2380.00</c:v>
                      </c:pt>
                      <c:pt idx="109">
                        <c:v>2390.00</c:v>
                      </c:pt>
                      <c:pt idx="110">
                        <c:v>2400.00</c:v>
                      </c:pt>
                      <c:pt idx="111">
                        <c:v>2410.00</c:v>
                      </c:pt>
                      <c:pt idx="112">
                        <c:v>2420.00</c:v>
                      </c:pt>
                      <c:pt idx="113">
                        <c:v>2430.00</c:v>
                      </c:pt>
                      <c:pt idx="114">
                        <c:v>2440.00</c:v>
                      </c:pt>
                      <c:pt idx="115">
                        <c:v>2450.00</c:v>
                      </c:pt>
                      <c:pt idx="116">
                        <c:v>2460.00</c:v>
                      </c:pt>
                      <c:pt idx="117">
                        <c:v>2470.00</c:v>
                      </c:pt>
                      <c:pt idx="118">
                        <c:v>2480.00</c:v>
                      </c:pt>
                      <c:pt idx="119">
                        <c:v>2490.00</c:v>
                      </c:pt>
                      <c:pt idx="120">
                        <c:v>2500.00</c:v>
                      </c:pt>
                      <c:pt idx="121">
                        <c:v>2510.00</c:v>
                      </c:pt>
                      <c:pt idx="122">
                        <c:v>2520.00</c:v>
                      </c:pt>
                      <c:pt idx="123">
                        <c:v>2530.00</c:v>
                      </c:pt>
                      <c:pt idx="124">
                        <c:v>2540.00</c:v>
                      </c:pt>
                      <c:pt idx="125">
                        <c:v>2550.00</c:v>
                      </c:pt>
                      <c:pt idx="126">
                        <c:v>2560.00</c:v>
                      </c:pt>
                      <c:pt idx="127">
                        <c:v>2570.00</c:v>
                      </c:pt>
                      <c:pt idx="128">
                        <c:v>2580.00</c:v>
                      </c:pt>
                      <c:pt idx="129">
                        <c:v>2590.00</c:v>
                      </c:pt>
                      <c:pt idx="130">
                        <c:v>2600.00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'Rho variation -  Stock Price'!$C$11:$C$140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3.5769901336249548E-3</c:v>
                      </c:pt>
                      <c:pt idx="1">
                        <c:v>4.0517312444726811E-3</c:v>
                      </c:pt>
                      <c:pt idx="2">
                        <c:v>4.5778859246797437E-3</c:v>
                      </c:pt>
                      <c:pt idx="3">
                        <c:v>5.1595708044975932E-3</c:v>
                      </c:pt>
                      <c:pt idx="4">
                        <c:v>5.8010780226484338E-3</c:v>
                      </c:pt>
                      <c:pt idx="5">
                        <c:v>6.5068686480931684E-3</c:v>
                      </c:pt>
                      <c:pt idx="6">
                        <c:v>7.2815647579785158E-3</c:v>
                      </c:pt>
                      <c:pt idx="7">
                        <c:v>8.129940171450448E-3</c:v>
                      </c:pt>
                      <c:pt idx="8">
                        <c:v>9.0569098507503627E-3</c:v>
                      </c:pt>
                      <c:pt idx="9">
                        <c:v>1.006751799284117E-2</c:v>
                      </c:pt>
                      <c:pt idx="10">
                        <c:v>1.1166924846602571E-2</c:v>
                      </c:pt>
                      <c:pt idx="11">
                        <c:v>1.2360392302254507E-2</c:v>
                      </c:pt>
                      <c:pt idx="12">
                        <c:v>1.3653268310978886E-2</c:v>
                      </c:pt>
                      <c:pt idx="13">
                        <c:v>1.5050970203586277E-2</c:v>
                      </c:pt>
                      <c:pt idx="14">
                        <c:v>1.6558966987392742E-2</c:v>
                      </c:pt>
                      <c:pt idx="15">
                        <c:v>1.8182760710119303E-2</c:v>
                      </c:pt>
                      <c:pt idx="16">
                        <c:v>1.9927866988502827E-2</c:v>
                      </c:pt>
                      <c:pt idx="17">
                        <c:v>2.1799794807313057E-2</c:v>
                      </c:pt>
                      <c:pt idx="18">
                        <c:v>2.3804025701533567E-2</c:v>
                      </c:pt>
                      <c:pt idx="19">
                        <c:v>2.5945992440510879E-2</c:v>
                      </c:pt>
                      <c:pt idx="20">
                        <c:v>2.8231057337855553E-2</c:v>
                      </c:pt>
                      <c:pt idx="21">
                        <c:v>3.0664490314748674E-2</c:v>
                      </c:pt>
                      <c:pt idx="22">
                        <c:v>3.3251446847041448E-2</c:v>
                      </c:pt>
                      <c:pt idx="23">
                        <c:v>3.5996945928121075E-2</c:v>
                      </c:pt>
                      <c:pt idx="24">
                        <c:v>3.8905848179952955E-2</c:v>
                      </c:pt>
                      <c:pt idx="25">
                        <c:v>4.1982834244011176E-2</c:v>
                      </c:pt>
                      <c:pt idx="26">
                        <c:v>4.5232383582002073E-2</c:v>
                      </c:pt>
                      <c:pt idx="27">
                        <c:v>4.865875381340419E-2</c:v>
                      </c:pt>
                      <c:pt idx="28">
                        <c:v>5.2265960712948409E-2</c:v>
                      </c:pt>
                      <c:pt idx="29">
                        <c:v>5.6057758986285899E-2</c:v>
                      </c:pt>
                      <c:pt idx="30">
                        <c:v>6.0037623936328097E-2</c:v>
                      </c:pt>
                      <c:pt idx="31">
                        <c:v>6.4208734126142558E-2</c:v>
                      </c:pt>
                      <c:pt idx="32">
                        <c:v>6.8573955136948209E-2</c:v>
                      </c:pt>
                      <c:pt idx="33">
                        <c:v>7.3135824511751421E-2</c:v>
                      </c:pt>
                      <c:pt idx="34">
                        <c:v>7.7896537966591073E-2</c:v>
                      </c:pt>
                      <c:pt idx="35">
                        <c:v>8.2857936942307336E-2</c:v>
                      </c:pt>
                      <c:pt idx="36">
                        <c:v>8.8021497560309719E-2</c:v>
                      </c:pt>
                      <c:pt idx="37">
                        <c:v>9.3388321036091793E-2</c:v>
                      </c:pt>
                      <c:pt idx="38">
                        <c:v>9.8959125594308195E-2</c:v>
                      </c:pt>
                      <c:pt idx="39">
                        <c:v>0.10473423991919412</c:v>
                      </c:pt>
                      <c:pt idx="40">
                        <c:v>0.11071359816405349</c:v>
                      </c:pt>
                      <c:pt idx="41">
                        <c:v>0.11689673653355484</c:v>
                      </c:pt>
                      <c:pt idx="42">
                        <c:v>0.12328279144273629</c:v>
                      </c:pt>
                      <c:pt idx="43">
                        <c:v>0.12987049924700661</c:v>
                      </c:pt>
                      <c:pt idx="44">
                        <c:v>0.1366581975281172</c:v>
                      </c:pt>
                      <c:pt idx="45">
                        <c:v>0.1436438279121226</c:v>
                      </c:pt>
                      <c:pt idx="46">
                        <c:v>0.15082494038681693</c:v>
                      </c:pt>
                      <c:pt idx="47">
                        <c:v>0.15819869907807232</c:v>
                      </c:pt>
                      <c:pt idx="48">
                        <c:v>0.16576188943696774</c:v>
                      </c:pt>
                      <c:pt idx="49">
                        <c:v>0.17351092678261704</c:v>
                      </c:pt>
                      <c:pt idx="50">
                        <c:v>0.18144186613921015</c:v>
                      </c:pt>
                      <c:pt idx="51">
                        <c:v>0.18955041330001599</c:v>
                      </c:pt>
                      <c:pt idx="52">
                        <c:v>0.19783193704594912</c:v>
                      </c:pt>
                      <c:pt idx="53">
                        <c:v>0.20628148244182093</c:v>
                      </c:pt>
                      <c:pt idx="54">
                        <c:v>0.2148937851295524</c:v>
                      </c:pt>
                      <c:pt idx="55">
                        <c:v>0.22366328653445033</c:v>
                      </c:pt>
                      <c:pt idx="56">
                        <c:v>0.23258414989811663</c:v>
                      </c:pt>
                      <c:pt idx="57">
                        <c:v>0.24165027704966363</c:v>
                      </c:pt>
                      <c:pt idx="58">
                        <c:v>0.25085532582564851</c:v>
                      </c:pt>
                      <c:pt idx="59">
                        <c:v>0.26019272804846993</c:v>
                      </c:pt>
                      <c:pt idx="60">
                        <c:v>0.26965570797289384</c:v>
                      </c:pt>
                      <c:pt idx="61">
                        <c:v>0.2792373011108471</c:v>
                      </c:pt>
                      <c:pt idx="62">
                        <c:v>0.28893037334561833</c:v>
                      </c:pt>
                      <c:pt idx="63">
                        <c:v>0.29872764024809889</c:v>
                      </c:pt>
                      <c:pt idx="64">
                        <c:v>0.30862168650964616</c:v>
                      </c:pt>
                      <c:pt idx="65">
                        <c:v>0.31860498540853072</c:v>
                      </c:pt>
                      <c:pt idx="66">
                        <c:v>0.32866991822968705</c:v>
                      </c:pt>
                      <c:pt idx="67">
                        <c:v>0.33880879356059646</c:v>
                      </c:pt>
                      <c:pt idx="68">
                        <c:v>0.34901386638955167</c:v>
                      </c:pt>
                      <c:pt idx="69">
                        <c:v>0.35927735693624008</c:v>
                      </c:pt>
                      <c:pt idx="70">
                        <c:v>0.36959146914850788</c:v>
                      </c:pt>
                      <c:pt idx="71">
                        <c:v>0.37994840880327907</c:v>
                      </c:pt>
                      <c:pt idx="72">
                        <c:v>0.39034040115388813</c:v>
                      </c:pt>
                      <c:pt idx="73">
                        <c:v>0.4007597080704724</c:v>
                      </c:pt>
                      <c:pt idx="74">
                        <c:v>0.41119864462456368</c:v>
                      </c:pt>
                      <c:pt idx="75">
                        <c:v>0.42164959507355371</c:v>
                      </c:pt>
                      <c:pt idx="76">
                        <c:v>0.43210502820527247</c:v>
                      </c:pt>
                      <c:pt idx="77">
                        <c:v>0.44255751200747617</c:v>
                      </c:pt>
                      <c:pt idx="78">
                        <c:v>0.45299972763155771</c:v>
                      </c:pt>
                      <c:pt idx="79">
                        <c:v>0.46342448262426345</c:v>
                      </c:pt>
                      <c:pt idx="80">
                        <c:v>0.47382472340556869</c:v>
                      </c:pt>
                      <c:pt idx="81">
                        <c:v>0.48419354697514178</c:v>
                      </c:pt>
                      <c:pt idx="82">
                        <c:v>0.49452421183397172</c:v>
                      </c:pt>
                      <c:pt idx="83">
                        <c:v>0.50481014811173952</c:v>
                      </c:pt>
                      <c:pt idx="84">
                        <c:v>0.51504496689435886</c:v>
                      </c:pt>
                      <c:pt idx="85">
                        <c:v>0.52522246874978773</c:v>
                      </c:pt>
                      <c:pt idx="86">
                        <c:v>0.53533665145370546</c:v>
                      </c:pt>
                      <c:pt idx="87">
                        <c:v>0.54538171691994941</c:v>
                      </c:pt>
                      <c:pt idx="88">
                        <c:v>0.55535207734370884</c:v>
                      </c:pt>
                      <c:pt idx="89">
                        <c:v>0.56524236056836419</c:v>
                      </c:pt>
                      <c:pt idx="90">
                        <c:v>0.57504741468955811</c:v>
                      </c:pt>
                      <c:pt idx="91">
                        <c:v>0.58476231191254813</c:v>
                      </c:pt>
                      <c:pt idx="92">
                        <c:v>0.59438235168116171</c:v>
                      </c:pt>
                      <c:pt idx="93">
                        <c:v>0.60390306309872321</c:v>
                      </c:pt>
                      <c:pt idx="94">
                        <c:v>0.61332020666316622</c:v>
                      </c:pt>
                      <c:pt idx="95">
                        <c:v>0.62262977534017339</c:v>
                      </c:pt>
                      <c:pt idx="96">
                        <c:v>0.63182799499962616</c:v>
                      </c:pt>
                      <c:pt idx="97">
                        <c:v>0.64091132424187003</c:v>
                      </c:pt>
                      <c:pt idx="98">
                        <c:v>0.64987645364135105</c:v>
                      </c:pt>
                      <c:pt idx="99">
                        <c:v>0.65872030443602947</c:v>
                      </c:pt>
                      <c:pt idx="100">
                        <c:v>0.66744002669165547</c:v>
                      </c:pt>
                      <c:pt idx="101">
                        <c:v>0.67603299697050012</c:v>
                      </c:pt>
                      <c:pt idx="102">
                        <c:v>0.68449681553448072</c:v>
                      </c:pt>
                      <c:pt idx="103">
                        <c:v>0.69282930311280255</c:v>
                      </c:pt>
                      <c:pt idx="104">
                        <c:v>0.70102849726430316</c:v>
                      </c:pt>
                      <c:pt idx="105">
                        <c:v>0.70909264836457975</c:v>
                      </c:pt>
                      <c:pt idx="106">
                        <c:v>0.71702021524777571</c:v>
                      </c:pt>
                      <c:pt idx="107">
                        <c:v>0.72480986053256913</c:v>
                      </c:pt>
                      <c:pt idx="108">
                        <c:v>0.73246044566146684</c:v>
                      </c:pt>
                      <c:pt idx="109">
                        <c:v>0.73997102568197171</c:v>
                      </c:pt>
                      <c:pt idx="110">
                        <c:v>0.74734084379756482</c:v>
                      </c:pt>
                      <c:pt idx="111">
                        <c:v>0.75456932571573909</c:v>
                      </c:pt>
                      <c:pt idx="112">
                        <c:v>0.76165607381954303</c:v>
                      </c:pt>
                      <c:pt idx="113">
                        <c:v>0.76860086118825421</c:v>
                      </c:pt>
                      <c:pt idx="114">
                        <c:v>0.77540362549190678</c:v>
                      </c:pt>
                      <c:pt idx="115">
                        <c:v>0.78206446278345954</c:v>
                      </c:pt>
                      <c:pt idx="116">
                        <c:v>0.78858362121140768</c:v>
                      </c:pt>
                      <c:pt idx="117">
                        <c:v>0.79496149467462851</c:v>
                      </c:pt>
                      <c:pt idx="118">
                        <c:v>0.80119861644022305</c:v>
                      </c:pt>
                      <c:pt idx="119">
                        <c:v>0.80729565274405191</c:v>
                      </c:pt>
                      <c:pt idx="120">
                        <c:v>0.8132533963925993</c:v>
                      </c:pt>
                      <c:pt idx="121">
                        <c:v>0.81907276038372989</c:v>
                      </c:pt>
                      <c:pt idx="122">
                        <c:v>0.82475477156282251</c:v>
                      </c:pt>
                      <c:pt idx="123">
                        <c:v>0.83030056432969745</c:v>
                      </c:pt>
                      <c:pt idx="124">
                        <c:v>0.83571137441069077</c:v>
                      </c:pt>
                      <c:pt idx="125">
                        <c:v>0.84098853270917984</c:v>
                      </c:pt>
                      <c:pt idx="126">
                        <c:v>0.8461334592468277</c:v>
                      </c:pt>
                      <c:pt idx="127">
                        <c:v>0.85114765720680419</c:v>
                      </c:pt>
                      <c:pt idx="128">
                        <c:v>0.85603270708924684</c:v>
                      </c:pt>
                      <c:pt idx="129">
                        <c:v>0.86079026098826183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1F4-4B90-B575-7EB246D88E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Price'!$D$10</c15:sqref>
                        </c15:formulaRef>
                      </c:ext>
                    </c:extLst>
                    <c:strCache>
                      <c:ptCount val="1"/>
                      <c:pt idx="0">
                        <c:v>Rho(call) = K*T*exp(-rT) *N(d2) 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Price'!$A$10:$A$140</c15:sqref>
                        </c15:formulaRef>
                      </c:ext>
                    </c:extLst>
                    <c:strCache>
                      <c:ptCount val="131"/>
                      <c:pt idx="0">
                        <c:v>Stock Price</c:v>
                      </c:pt>
                      <c:pt idx="1">
                        <c:v>1310.00</c:v>
                      </c:pt>
                      <c:pt idx="2">
                        <c:v>1320.00</c:v>
                      </c:pt>
                      <c:pt idx="3">
                        <c:v>1330.00</c:v>
                      </c:pt>
                      <c:pt idx="4">
                        <c:v>1340.00</c:v>
                      </c:pt>
                      <c:pt idx="5">
                        <c:v>1350.00</c:v>
                      </c:pt>
                      <c:pt idx="6">
                        <c:v>1360.00</c:v>
                      </c:pt>
                      <c:pt idx="7">
                        <c:v>1370.00</c:v>
                      </c:pt>
                      <c:pt idx="8">
                        <c:v>1380.00</c:v>
                      </c:pt>
                      <c:pt idx="9">
                        <c:v>1390.00</c:v>
                      </c:pt>
                      <c:pt idx="10">
                        <c:v>1400.00</c:v>
                      </c:pt>
                      <c:pt idx="11">
                        <c:v>1410.00</c:v>
                      </c:pt>
                      <c:pt idx="12">
                        <c:v>1420.00</c:v>
                      </c:pt>
                      <c:pt idx="13">
                        <c:v>1430.00</c:v>
                      </c:pt>
                      <c:pt idx="14">
                        <c:v>1440.00</c:v>
                      </c:pt>
                      <c:pt idx="15">
                        <c:v>1450.00</c:v>
                      </c:pt>
                      <c:pt idx="16">
                        <c:v>1460.00</c:v>
                      </c:pt>
                      <c:pt idx="17">
                        <c:v>1470.00</c:v>
                      </c:pt>
                      <c:pt idx="18">
                        <c:v>1480.00</c:v>
                      </c:pt>
                      <c:pt idx="19">
                        <c:v>1490.00</c:v>
                      </c:pt>
                      <c:pt idx="20">
                        <c:v>1500.00</c:v>
                      </c:pt>
                      <c:pt idx="21">
                        <c:v>1510.00</c:v>
                      </c:pt>
                      <c:pt idx="22">
                        <c:v>1520.00</c:v>
                      </c:pt>
                      <c:pt idx="23">
                        <c:v>1530.00</c:v>
                      </c:pt>
                      <c:pt idx="24">
                        <c:v>1540.00</c:v>
                      </c:pt>
                      <c:pt idx="25">
                        <c:v>1550.00</c:v>
                      </c:pt>
                      <c:pt idx="26">
                        <c:v>1560.00</c:v>
                      </c:pt>
                      <c:pt idx="27">
                        <c:v>1570.00</c:v>
                      </c:pt>
                      <c:pt idx="28">
                        <c:v>1580.00</c:v>
                      </c:pt>
                      <c:pt idx="29">
                        <c:v>1590.00</c:v>
                      </c:pt>
                      <c:pt idx="30">
                        <c:v>1600.00</c:v>
                      </c:pt>
                      <c:pt idx="31">
                        <c:v>1610.00</c:v>
                      </c:pt>
                      <c:pt idx="32">
                        <c:v>1620.00</c:v>
                      </c:pt>
                      <c:pt idx="33">
                        <c:v>1630.00</c:v>
                      </c:pt>
                      <c:pt idx="34">
                        <c:v>1640.00</c:v>
                      </c:pt>
                      <c:pt idx="35">
                        <c:v>1650.00</c:v>
                      </c:pt>
                      <c:pt idx="36">
                        <c:v>1660.00</c:v>
                      </c:pt>
                      <c:pt idx="37">
                        <c:v>1670.00</c:v>
                      </c:pt>
                      <c:pt idx="38">
                        <c:v>1680.00</c:v>
                      </c:pt>
                      <c:pt idx="39">
                        <c:v>1690.00</c:v>
                      </c:pt>
                      <c:pt idx="40">
                        <c:v>1700.00</c:v>
                      </c:pt>
                      <c:pt idx="41">
                        <c:v>1710.00</c:v>
                      </c:pt>
                      <c:pt idx="42">
                        <c:v>1720.00</c:v>
                      </c:pt>
                      <c:pt idx="43">
                        <c:v>1730.00</c:v>
                      </c:pt>
                      <c:pt idx="44">
                        <c:v>1740.00</c:v>
                      </c:pt>
                      <c:pt idx="45">
                        <c:v>1750.00</c:v>
                      </c:pt>
                      <c:pt idx="46">
                        <c:v>1760.00</c:v>
                      </c:pt>
                      <c:pt idx="47">
                        <c:v>1770.00</c:v>
                      </c:pt>
                      <c:pt idx="48">
                        <c:v>1780.00</c:v>
                      </c:pt>
                      <c:pt idx="49">
                        <c:v>1790.00</c:v>
                      </c:pt>
                      <c:pt idx="50">
                        <c:v>1800.00</c:v>
                      </c:pt>
                      <c:pt idx="51">
                        <c:v>1810.00</c:v>
                      </c:pt>
                      <c:pt idx="52">
                        <c:v>1820.00</c:v>
                      </c:pt>
                      <c:pt idx="53">
                        <c:v>1830.00</c:v>
                      </c:pt>
                      <c:pt idx="54">
                        <c:v>1840.00</c:v>
                      </c:pt>
                      <c:pt idx="55">
                        <c:v>1850.00</c:v>
                      </c:pt>
                      <c:pt idx="56">
                        <c:v>1860.00</c:v>
                      </c:pt>
                      <c:pt idx="57">
                        <c:v>1870.00</c:v>
                      </c:pt>
                      <c:pt idx="58">
                        <c:v>1880.00</c:v>
                      </c:pt>
                      <c:pt idx="59">
                        <c:v>1890.00</c:v>
                      </c:pt>
                      <c:pt idx="60">
                        <c:v>1900.00</c:v>
                      </c:pt>
                      <c:pt idx="61">
                        <c:v>1910.00</c:v>
                      </c:pt>
                      <c:pt idx="62">
                        <c:v>1920.00</c:v>
                      </c:pt>
                      <c:pt idx="63">
                        <c:v>1930.00</c:v>
                      </c:pt>
                      <c:pt idx="64">
                        <c:v>1940.00</c:v>
                      </c:pt>
                      <c:pt idx="65">
                        <c:v>1950.00</c:v>
                      </c:pt>
                      <c:pt idx="66">
                        <c:v>1960.00</c:v>
                      </c:pt>
                      <c:pt idx="67">
                        <c:v>1970.00</c:v>
                      </c:pt>
                      <c:pt idx="68">
                        <c:v>1980.00</c:v>
                      </c:pt>
                      <c:pt idx="69">
                        <c:v>1990.00</c:v>
                      </c:pt>
                      <c:pt idx="70">
                        <c:v>2000.00</c:v>
                      </c:pt>
                      <c:pt idx="71">
                        <c:v>2010.00</c:v>
                      </c:pt>
                      <c:pt idx="72">
                        <c:v>2020.00</c:v>
                      </c:pt>
                      <c:pt idx="73">
                        <c:v>2030.00</c:v>
                      </c:pt>
                      <c:pt idx="74">
                        <c:v>2040.00</c:v>
                      </c:pt>
                      <c:pt idx="75">
                        <c:v>2050.00</c:v>
                      </c:pt>
                      <c:pt idx="76">
                        <c:v>2060.00</c:v>
                      </c:pt>
                      <c:pt idx="77">
                        <c:v>2070.00</c:v>
                      </c:pt>
                      <c:pt idx="78">
                        <c:v>2080.00</c:v>
                      </c:pt>
                      <c:pt idx="79">
                        <c:v>2090.00</c:v>
                      </c:pt>
                      <c:pt idx="80">
                        <c:v>2100.00</c:v>
                      </c:pt>
                      <c:pt idx="81">
                        <c:v>2110.00</c:v>
                      </c:pt>
                      <c:pt idx="82">
                        <c:v>2120.00</c:v>
                      </c:pt>
                      <c:pt idx="83">
                        <c:v>2130.00</c:v>
                      </c:pt>
                      <c:pt idx="84">
                        <c:v>2140.00</c:v>
                      </c:pt>
                      <c:pt idx="85">
                        <c:v>2150.00</c:v>
                      </c:pt>
                      <c:pt idx="86">
                        <c:v>2160.00</c:v>
                      </c:pt>
                      <c:pt idx="87">
                        <c:v>2170.00</c:v>
                      </c:pt>
                      <c:pt idx="88">
                        <c:v>2180.00</c:v>
                      </c:pt>
                      <c:pt idx="89">
                        <c:v>2190.00</c:v>
                      </c:pt>
                      <c:pt idx="90">
                        <c:v>2200.00</c:v>
                      </c:pt>
                      <c:pt idx="91">
                        <c:v>2210.00</c:v>
                      </c:pt>
                      <c:pt idx="92">
                        <c:v>2220.00</c:v>
                      </c:pt>
                      <c:pt idx="93">
                        <c:v>2230.00</c:v>
                      </c:pt>
                      <c:pt idx="94">
                        <c:v>2240.00</c:v>
                      </c:pt>
                      <c:pt idx="95">
                        <c:v>2250.00</c:v>
                      </c:pt>
                      <c:pt idx="96">
                        <c:v>2260.00</c:v>
                      </c:pt>
                      <c:pt idx="97">
                        <c:v>2270.00</c:v>
                      </c:pt>
                      <c:pt idx="98">
                        <c:v>2280.00</c:v>
                      </c:pt>
                      <c:pt idx="99">
                        <c:v>2290.00</c:v>
                      </c:pt>
                      <c:pt idx="100">
                        <c:v>2300.00</c:v>
                      </c:pt>
                      <c:pt idx="101">
                        <c:v>2310.00</c:v>
                      </c:pt>
                      <c:pt idx="102">
                        <c:v>2320.00</c:v>
                      </c:pt>
                      <c:pt idx="103">
                        <c:v>2330.00</c:v>
                      </c:pt>
                      <c:pt idx="104">
                        <c:v>2340.00</c:v>
                      </c:pt>
                      <c:pt idx="105">
                        <c:v>2350.00</c:v>
                      </c:pt>
                      <c:pt idx="106">
                        <c:v>2360.00</c:v>
                      </c:pt>
                      <c:pt idx="107">
                        <c:v>2370.00</c:v>
                      </c:pt>
                      <c:pt idx="108">
                        <c:v>2380.00</c:v>
                      </c:pt>
                      <c:pt idx="109">
                        <c:v>2390.00</c:v>
                      </c:pt>
                      <c:pt idx="110">
                        <c:v>2400.00</c:v>
                      </c:pt>
                      <c:pt idx="111">
                        <c:v>2410.00</c:v>
                      </c:pt>
                      <c:pt idx="112">
                        <c:v>2420.00</c:v>
                      </c:pt>
                      <c:pt idx="113">
                        <c:v>2430.00</c:v>
                      </c:pt>
                      <c:pt idx="114">
                        <c:v>2440.00</c:v>
                      </c:pt>
                      <c:pt idx="115">
                        <c:v>2450.00</c:v>
                      </c:pt>
                      <c:pt idx="116">
                        <c:v>2460.00</c:v>
                      </c:pt>
                      <c:pt idx="117">
                        <c:v>2470.00</c:v>
                      </c:pt>
                      <c:pt idx="118">
                        <c:v>2480.00</c:v>
                      </c:pt>
                      <c:pt idx="119">
                        <c:v>2490.00</c:v>
                      </c:pt>
                      <c:pt idx="120">
                        <c:v>2500.00</c:v>
                      </c:pt>
                      <c:pt idx="121">
                        <c:v>2510.00</c:v>
                      </c:pt>
                      <c:pt idx="122">
                        <c:v>2520.00</c:v>
                      </c:pt>
                      <c:pt idx="123">
                        <c:v>2530.00</c:v>
                      </c:pt>
                      <c:pt idx="124">
                        <c:v>2540.00</c:v>
                      </c:pt>
                      <c:pt idx="125">
                        <c:v>2550.00</c:v>
                      </c:pt>
                      <c:pt idx="126">
                        <c:v>2560.00</c:v>
                      </c:pt>
                      <c:pt idx="127">
                        <c:v>2570.00</c:v>
                      </c:pt>
                      <c:pt idx="128">
                        <c:v>2580.00</c:v>
                      </c:pt>
                      <c:pt idx="129">
                        <c:v>2590.00</c:v>
                      </c:pt>
                      <c:pt idx="130">
                        <c:v>2600.00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Price'!$D$11:$D$140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2.7370528160418729E-2</c:v>
                      </c:pt>
                      <c:pt idx="1">
                        <c:v>3.1003167462724551E-2</c:v>
                      </c:pt>
                      <c:pt idx="2">
                        <c:v>3.5029214768801206E-2</c:v>
                      </c:pt>
                      <c:pt idx="3">
                        <c:v>3.9480169842420525E-2</c:v>
                      </c:pt>
                      <c:pt idx="4">
                        <c:v>4.438887540871618E-2</c:v>
                      </c:pt>
                      <c:pt idx="5">
                        <c:v>4.9789466818656071E-2</c:v>
                      </c:pt>
                      <c:pt idx="6">
                        <c:v>5.5717311430823216E-2</c:v>
                      </c:pt>
                      <c:pt idx="7">
                        <c:v>6.2208937708111423E-2</c:v>
                      </c:pt>
                      <c:pt idx="8">
                        <c:v>6.9301954116692002E-2</c:v>
                      </c:pt>
                      <c:pt idx="9">
                        <c:v>7.7034958005135254E-2</c:v>
                      </c:pt>
                      <c:pt idx="10">
                        <c:v>8.5447434731801233E-2</c:v>
                      </c:pt>
                      <c:pt idx="11">
                        <c:v>9.4579647397526626E-2</c:v>
                      </c:pt>
                      <c:pt idx="12">
                        <c:v>0.1044725176271851</c:v>
                      </c:pt>
                      <c:pt idx="13">
                        <c:v>0.11516749792692452</c:v>
                      </c:pt>
                      <c:pt idx="14">
                        <c:v>0.1267064362228397</c:v>
                      </c:pt>
                      <c:pt idx="15">
                        <c:v>0.13913143326065888</c:v>
                      </c:pt>
                      <c:pt idx="16">
                        <c:v>0.15248469361394221</c:v>
                      </c:pt>
                      <c:pt idx="17">
                        <c:v>0.16680837110955049</c:v>
                      </c:pt>
                      <c:pt idx="18">
                        <c:v>0.18214440953318775</c:v>
                      </c:pt>
                      <c:pt idx="19">
                        <c:v>0.19853437952408787</c:v>
                      </c:pt>
                      <c:pt idx="20">
                        <c:v>0.21601931260601803</c:v>
                      </c:pt>
                      <c:pt idx="21">
                        <c:v>0.23463953333138168</c:v>
                      </c:pt>
                      <c:pt idx="22">
                        <c:v>0.25443449053612599</c:v>
                      </c:pt>
                      <c:pt idx="23">
                        <c:v>0.27544258871528987</c:v>
                      </c:pt>
                      <c:pt idx="24">
                        <c:v>0.29770102053237296</c:v>
                      </c:pt>
                      <c:pt idx="25">
                        <c:v>0.32124560147036213</c:v>
                      </c:pt>
                      <c:pt idx="26">
                        <c:v>0.34611060761842644</c:v>
                      </c:pt>
                      <c:pt idx="27">
                        <c:v>0.37232861756624058</c:v>
                      </c:pt>
                      <c:pt idx="28">
                        <c:v>0.39993035934806004</c:v>
                      </c:pt>
                      <c:pt idx="29">
                        <c:v>0.42894456334135866</c:v>
                      </c:pt>
                      <c:pt idx="30">
                        <c:v>0.45939782198073931</c:v>
                      </c:pt>
                      <c:pt idx="31">
                        <c:v>0.49131445709732263</c:v>
                      </c:pt>
                      <c:pt idx="32">
                        <c:v>0.5247163956376526</c:v>
                      </c:pt>
                      <c:pt idx="33">
                        <c:v>0.55962305445492699</c:v>
                      </c:pt>
                      <c:pt idx="34">
                        <c:v>0.59605123479975863</c:v>
                      </c:pt>
                      <c:pt idx="35">
                        <c:v>0.63401502706839918</c:v>
                      </c:pt>
                      <c:pt idx="36">
                        <c:v>0.67352572629413032</c:v>
                      </c:pt>
                      <c:pt idx="37">
                        <c:v>0.7145917587930869</c:v>
                      </c:pt>
                      <c:pt idx="38">
                        <c:v>0.75721862029978348</c:v>
                      </c:pt>
                      <c:pt idx="39">
                        <c:v>0.80140882585082318</c:v>
                      </c:pt>
                      <c:pt idx="40">
                        <c:v>0.84716187159833911</c:v>
                      </c:pt>
                      <c:pt idx="41">
                        <c:v>0.89447420865829541</c:v>
                      </c:pt>
                      <c:pt idx="42">
                        <c:v>0.94333922902350342</c:v>
                      </c:pt>
                      <c:pt idx="43">
                        <c:v>0.99374726349763376</c:v>
                      </c:pt>
                      <c:pt idx="44">
                        <c:v>1.0456855915352594</c:v>
                      </c:pt>
                      <c:pt idx="45">
                        <c:v>1.0991384628044156</c:v>
                      </c:pt>
                      <c:pt idx="46">
                        <c:v>1.1540871302228992</c:v>
                      </c:pt>
                      <c:pt idx="47">
                        <c:v>1.2105098941578414</c:v>
                      </c:pt>
                      <c:pt idx="48">
                        <c:v>1.2683821574204102</c:v>
                      </c:pt>
                      <c:pt idx="49">
                        <c:v>1.3276764906340979</c:v>
                      </c:pt>
                      <c:pt idx="50">
                        <c:v>1.388362707506108</c:v>
                      </c:pt>
                      <c:pt idx="51">
                        <c:v>1.4504079494872506</c:v>
                      </c:pt>
                      <c:pt idx="52">
                        <c:v>1.5137767792663614</c:v>
                      </c:pt>
                      <c:pt idx="53">
                        <c:v>1.5784312825109863</c:v>
                      </c:pt>
                      <c:pt idx="54">
                        <c:v>1.6443311772366451</c:v>
                      </c:pt>
                      <c:pt idx="55">
                        <c:v>1.7114339301627053</c:v>
                      </c:pt>
                      <c:pt idx="56">
                        <c:v>1.7796948793935139</c:v>
                      </c:pt>
                      <c:pt idx="57">
                        <c:v>1.8490673627489214</c:v>
                      </c:pt>
                      <c:pt idx="58">
                        <c:v>1.9195028510586964</c:v>
                      </c:pt>
                      <c:pt idx="59">
                        <c:v>1.9909510857302004</c:v>
                      </c:pt>
                      <c:pt idx="60">
                        <c:v>2.0633602198981054</c:v>
                      </c:pt>
                      <c:pt idx="61">
                        <c:v>2.1366769624685569</c:v>
                      </c:pt>
                      <c:pt idx="62">
                        <c:v>2.2108467243778289</c:v>
                      </c:pt>
                      <c:pt idx="63">
                        <c:v>2.2858137663969611</c:v>
                      </c:pt>
                      <c:pt idx="64">
                        <c:v>2.3615213478287633</c:v>
                      </c:pt>
                      <c:pt idx="65">
                        <c:v>2.4379118754618059</c:v>
                      </c:pt>
                      <c:pt idx="66">
                        <c:v>2.5149270521670894</c:v>
                      </c:pt>
                      <c:pt idx="67">
                        <c:v>2.5925080245469054</c:v>
                      </c:pt>
                      <c:pt idx="68">
                        <c:v>2.6705955290715484</c:v>
                      </c:pt>
                      <c:pt idx="69">
                        <c:v>2.7491300361677822</c:v>
                      </c:pt>
                      <c:pt idx="70">
                        <c:v>2.8280518917529709</c:v>
                      </c:pt>
                      <c:pt idx="71">
                        <c:v>2.907301455740277</c:v>
                      </c:pt>
                      <c:pt idx="72">
                        <c:v>2.9868192370730848</c:v>
                      </c:pt>
                      <c:pt idx="73">
                        <c:v>3.0665460248804108</c:v>
                      </c:pt>
                      <c:pt idx="74">
                        <c:v>3.1464230153794115</c:v>
                      </c:pt>
                      <c:pt idx="75">
                        <c:v>3.2263919341858323</c:v>
                      </c:pt>
                      <c:pt idx="76">
                        <c:v>3.3063951537281451</c:v>
                      </c:pt>
                      <c:pt idx="77">
                        <c:v>3.3863758054960074</c:v>
                      </c:pt>
                      <c:pt idx="78">
                        <c:v>3.4662778868882329</c:v>
                      </c:pt>
                      <c:pt idx="79">
                        <c:v>3.5460463624596654</c:v>
                      </c:pt>
                      <c:pt idx="80">
                        <c:v>3.6256272593997902</c:v>
                      </c:pt>
                      <c:pt idx="81">
                        <c:v>3.7049677571086299</c:v>
                      </c:pt>
                      <c:pt idx="82">
                        <c:v>3.7840162707672085</c:v>
                      </c:pt>
                      <c:pt idx="83">
                        <c:v>3.8627225288304952</c:v>
                      </c:pt>
                      <c:pt idx="84">
                        <c:v>3.9410376444001813</c:v>
                      </c:pt>
                      <c:pt idx="85">
                        <c:v>4.0189141804627591</c:v>
                      </c:pt>
                      <c:pt idx="86">
                        <c:v>4.0963062090051077</c:v>
                      </c:pt>
                      <c:pt idx="87">
                        <c:v>4.1731693640450276</c:v>
                      </c:pt>
                      <c:pt idx="88">
                        <c:v>4.2494608886379339</c:v>
                      </c:pt>
                      <c:pt idx="89">
                        <c:v>4.3251396759430074</c:v>
                      </c:pt>
                      <c:pt idx="90">
                        <c:v>4.4001663044527701</c:v>
                      </c:pt>
                      <c:pt idx="91">
                        <c:v>4.4745030675089081</c:v>
                      </c:pt>
                      <c:pt idx="92">
                        <c:v>4.5481139972445046</c:v>
                      </c:pt>
                      <c:pt idx="93">
                        <c:v>4.6209648831085666</c:v>
                      </c:pt>
                      <c:pt idx="94">
                        <c:v>4.6930232851428162</c:v>
                      </c:pt>
                      <c:pt idx="95">
                        <c:v>4.7642585421931765</c:v>
                      </c:pt>
                      <c:pt idx="96">
                        <c:v>4.8346417752494091</c:v>
                      </c:pt>
                      <c:pt idx="97">
                        <c:v>4.9041458861157263</c:v>
                      </c:pt>
                      <c:pt idx="98">
                        <c:v>4.9727455516232242</c:v>
                      </c:pt>
                      <c:pt idx="99">
                        <c:v>5.040417213601498</c:v>
                      </c:pt>
                      <c:pt idx="100">
                        <c:v>5.1071390648319843</c:v>
                      </c:pt>
                      <c:pt idx="101">
                        <c:v>5.1728910312094847</c:v>
                      </c:pt>
                      <c:pt idx="102">
                        <c:v>5.2376547503409485</c:v>
                      </c:pt>
                      <c:pt idx="103">
                        <c:v>5.3014135468120127</c:v>
                      </c:pt>
                      <c:pt idx="104">
                        <c:v>5.3641524043522653</c:v>
                      </c:pt>
                      <c:pt idx="105">
                        <c:v>5.425857935129426</c:v>
                      </c:pt>
                      <c:pt idx="106">
                        <c:v>5.4865183464010183</c:v>
                      </c:pt>
                      <c:pt idx="107">
                        <c:v>5.5461234047496273</c:v>
                      </c:pt>
                      <c:pt idx="108">
                        <c:v>5.6046643981244015</c:v>
                      </c:pt>
                      <c:pt idx="109">
                        <c:v>5.6621340959074322</c:v>
                      </c:pt>
                      <c:pt idx="110">
                        <c:v>5.7185267072187704</c:v>
                      </c:pt>
                      <c:pt idx="111">
                        <c:v>5.7738378376685402</c:v>
                      </c:pt>
                      <c:pt idx="112">
                        <c:v>5.8280644447585601</c:v>
                      </c:pt>
                      <c:pt idx="113">
                        <c:v>5.8812047921295489</c:v>
                      </c:pt>
                      <c:pt idx="114">
                        <c:v>5.9332584028430686</c:v>
                      </c:pt>
                      <c:pt idx="115">
                        <c:v>5.9842260118802395</c:v>
                      </c:pt>
                      <c:pt idx="116">
                        <c:v>6.0341095180316975</c:v>
                      </c:pt>
                      <c:pt idx="117">
                        <c:v>6.0829119353455425</c:v>
                      </c:pt>
                      <c:pt idx="118">
                        <c:v>6.1306373442921309</c:v>
                      </c:pt>
                      <c:pt idx="119">
                        <c:v>6.1772908427964524</c:v>
                      </c:pt>
                      <c:pt idx="120">
                        <c:v>6.2228784972806626</c:v>
                      </c:pt>
                      <c:pt idx="121">
                        <c:v>6.2674072938511891</c:v>
                      </c:pt>
                      <c:pt idx="122">
                        <c:v>6.3108850897565318</c:v>
                      </c:pt>
                      <c:pt idx="123">
                        <c:v>6.353320565233723</c:v>
                      </c:pt>
                      <c:pt idx="124">
                        <c:v>6.3947231758532892</c:v>
                      </c:pt>
                      <c:pt idx="125">
                        <c:v>6.4351031054645036</c:v>
                      </c:pt>
                      <c:pt idx="126">
                        <c:v>6.4744712198348022</c:v>
                      </c:pt>
                      <c:pt idx="127">
                        <c:v>6.5128390210695146</c:v>
                      </c:pt>
                      <c:pt idx="128">
                        <c:v>6.5502186028904319</c:v>
                      </c:pt>
                      <c:pt idx="129">
                        <c:v>6.5866226068443749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F4-4B90-B575-7EB246D88E0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'Rho variation -  Stock Price'!$E$10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Price'!$A$10:$A$140</c15:sqref>
                        </c15:formulaRef>
                      </c:ext>
                    </c:extLst>
                    <c:strCache>
                      <c:ptCount val="131"/>
                      <c:pt idx="0">
                        <c:v>Stock Price</c:v>
                      </c:pt>
                      <c:pt idx="1">
                        <c:v>1310.00</c:v>
                      </c:pt>
                      <c:pt idx="2">
                        <c:v>1320.00</c:v>
                      </c:pt>
                      <c:pt idx="3">
                        <c:v>1330.00</c:v>
                      </c:pt>
                      <c:pt idx="4">
                        <c:v>1340.00</c:v>
                      </c:pt>
                      <c:pt idx="5">
                        <c:v>1350.00</c:v>
                      </c:pt>
                      <c:pt idx="6">
                        <c:v>1360.00</c:v>
                      </c:pt>
                      <c:pt idx="7">
                        <c:v>1370.00</c:v>
                      </c:pt>
                      <c:pt idx="8">
                        <c:v>1380.00</c:v>
                      </c:pt>
                      <c:pt idx="9">
                        <c:v>1390.00</c:v>
                      </c:pt>
                      <c:pt idx="10">
                        <c:v>1400.00</c:v>
                      </c:pt>
                      <c:pt idx="11">
                        <c:v>1410.00</c:v>
                      </c:pt>
                      <c:pt idx="12">
                        <c:v>1420.00</c:v>
                      </c:pt>
                      <c:pt idx="13">
                        <c:v>1430.00</c:v>
                      </c:pt>
                      <c:pt idx="14">
                        <c:v>1440.00</c:v>
                      </c:pt>
                      <c:pt idx="15">
                        <c:v>1450.00</c:v>
                      </c:pt>
                      <c:pt idx="16">
                        <c:v>1460.00</c:v>
                      </c:pt>
                      <c:pt idx="17">
                        <c:v>1470.00</c:v>
                      </c:pt>
                      <c:pt idx="18">
                        <c:v>1480.00</c:v>
                      </c:pt>
                      <c:pt idx="19">
                        <c:v>1490.00</c:v>
                      </c:pt>
                      <c:pt idx="20">
                        <c:v>1500.00</c:v>
                      </c:pt>
                      <c:pt idx="21">
                        <c:v>1510.00</c:v>
                      </c:pt>
                      <c:pt idx="22">
                        <c:v>1520.00</c:v>
                      </c:pt>
                      <c:pt idx="23">
                        <c:v>1530.00</c:v>
                      </c:pt>
                      <c:pt idx="24">
                        <c:v>1540.00</c:v>
                      </c:pt>
                      <c:pt idx="25">
                        <c:v>1550.00</c:v>
                      </c:pt>
                      <c:pt idx="26">
                        <c:v>1560.00</c:v>
                      </c:pt>
                      <c:pt idx="27">
                        <c:v>1570.00</c:v>
                      </c:pt>
                      <c:pt idx="28">
                        <c:v>1580.00</c:v>
                      </c:pt>
                      <c:pt idx="29">
                        <c:v>1590.00</c:v>
                      </c:pt>
                      <c:pt idx="30">
                        <c:v>1600.00</c:v>
                      </c:pt>
                      <c:pt idx="31">
                        <c:v>1610.00</c:v>
                      </c:pt>
                      <c:pt idx="32">
                        <c:v>1620.00</c:v>
                      </c:pt>
                      <c:pt idx="33">
                        <c:v>1630.00</c:v>
                      </c:pt>
                      <c:pt idx="34">
                        <c:v>1640.00</c:v>
                      </c:pt>
                      <c:pt idx="35">
                        <c:v>1650.00</c:v>
                      </c:pt>
                      <c:pt idx="36">
                        <c:v>1660.00</c:v>
                      </c:pt>
                      <c:pt idx="37">
                        <c:v>1670.00</c:v>
                      </c:pt>
                      <c:pt idx="38">
                        <c:v>1680.00</c:v>
                      </c:pt>
                      <c:pt idx="39">
                        <c:v>1690.00</c:v>
                      </c:pt>
                      <c:pt idx="40">
                        <c:v>1700.00</c:v>
                      </c:pt>
                      <c:pt idx="41">
                        <c:v>1710.00</c:v>
                      </c:pt>
                      <c:pt idx="42">
                        <c:v>1720.00</c:v>
                      </c:pt>
                      <c:pt idx="43">
                        <c:v>1730.00</c:v>
                      </c:pt>
                      <c:pt idx="44">
                        <c:v>1740.00</c:v>
                      </c:pt>
                      <c:pt idx="45">
                        <c:v>1750.00</c:v>
                      </c:pt>
                      <c:pt idx="46">
                        <c:v>1760.00</c:v>
                      </c:pt>
                      <c:pt idx="47">
                        <c:v>1770.00</c:v>
                      </c:pt>
                      <c:pt idx="48">
                        <c:v>1780.00</c:v>
                      </c:pt>
                      <c:pt idx="49">
                        <c:v>1790.00</c:v>
                      </c:pt>
                      <c:pt idx="50">
                        <c:v>1800.00</c:v>
                      </c:pt>
                      <c:pt idx="51">
                        <c:v>1810.00</c:v>
                      </c:pt>
                      <c:pt idx="52">
                        <c:v>1820.00</c:v>
                      </c:pt>
                      <c:pt idx="53">
                        <c:v>1830.00</c:v>
                      </c:pt>
                      <c:pt idx="54">
                        <c:v>1840.00</c:v>
                      </c:pt>
                      <c:pt idx="55">
                        <c:v>1850.00</c:v>
                      </c:pt>
                      <c:pt idx="56">
                        <c:v>1860.00</c:v>
                      </c:pt>
                      <c:pt idx="57">
                        <c:v>1870.00</c:v>
                      </c:pt>
                      <c:pt idx="58">
                        <c:v>1880.00</c:v>
                      </c:pt>
                      <c:pt idx="59">
                        <c:v>1890.00</c:v>
                      </c:pt>
                      <c:pt idx="60">
                        <c:v>1900.00</c:v>
                      </c:pt>
                      <c:pt idx="61">
                        <c:v>1910.00</c:v>
                      </c:pt>
                      <c:pt idx="62">
                        <c:v>1920.00</c:v>
                      </c:pt>
                      <c:pt idx="63">
                        <c:v>1930.00</c:v>
                      </c:pt>
                      <c:pt idx="64">
                        <c:v>1940.00</c:v>
                      </c:pt>
                      <c:pt idx="65">
                        <c:v>1950.00</c:v>
                      </c:pt>
                      <c:pt idx="66">
                        <c:v>1960.00</c:v>
                      </c:pt>
                      <c:pt idx="67">
                        <c:v>1970.00</c:v>
                      </c:pt>
                      <c:pt idx="68">
                        <c:v>1980.00</c:v>
                      </c:pt>
                      <c:pt idx="69">
                        <c:v>1990.00</c:v>
                      </c:pt>
                      <c:pt idx="70">
                        <c:v>2000.00</c:v>
                      </c:pt>
                      <c:pt idx="71">
                        <c:v>2010.00</c:v>
                      </c:pt>
                      <c:pt idx="72">
                        <c:v>2020.00</c:v>
                      </c:pt>
                      <c:pt idx="73">
                        <c:v>2030.00</c:v>
                      </c:pt>
                      <c:pt idx="74">
                        <c:v>2040.00</c:v>
                      </c:pt>
                      <c:pt idx="75">
                        <c:v>2050.00</c:v>
                      </c:pt>
                      <c:pt idx="76">
                        <c:v>2060.00</c:v>
                      </c:pt>
                      <c:pt idx="77">
                        <c:v>2070.00</c:v>
                      </c:pt>
                      <c:pt idx="78">
                        <c:v>2080.00</c:v>
                      </c:pt>
                      <c:pt idx="79">
                        <c:v>2090.00</c:v>
                      </c:pt>
                      <c:pt idx="80">
                        <c:v>2100.00</c:v>
                      </c:pt>
                      <c:pt idx="81">
                        <c:v>2110.00</c:v>
                      </c:pt>
                      <c:pt idx="82">
                        <c:v>2120.00</c:v>
                      </c:pt>
                      <c:pt idx="83">
                        <c:v>2130.00</c:v>
                      </c:pt>
                      <c:pt idx="84">
                        <c:v>2140.00</c:v>
                      </c:pt>
                      <c:pt idx="85">
                        <c:v>2150.00</c:v>
                      </c:pt>
                      <c:pt idx="86">
                        <c:v>2160.00</c:v>
                      </c:pt>
                      <c:pt idx="87">
                        <c:v>2170.00</c:v>
                      </c:pt>
                      <c:pt idx="88">
                        <c:v>2180.00</c:v>
                      </c:pt>
                      <c:pt idx="89">
                        <c:v>2190.00</c:v>
                      </c:pt>
                      <c:pt idx="90">
                        <c:v>2200.00</c:v>
                      </c:pt>
                      <c:pt idx="91">
                        <c:v>2210.00</c:v>
                      </c:pt>
                      <c:pt idx="92">
                        <c:v>2220.00</c:v>
                      </c:pt>
                      <c:pt idx="93">
                        <c:v>2230.00</c:v>
                      </c:pt>
                      <c:pt idx="94">
                        <c:v>2240.00</c:v>
                      </c:pt>
                      <c:pt idx="95">
                        <c:v>2250.00</c:v>
                      </c:pt>
                      <c:pt idx="96">
                        <c:v>2260.00</c:v>
                      </c:pt>
                      <c:pt idx="97">
                        <c:v>2270.00</c:v>
                      </c:pt>
                      <c:pt idx="98">
                        <c:v>2280.00</c:v>
                      </c:pt>
                      <c:pt idx="99">
                        <c:v>2290.00</c:v>
                      </c:pt>
                      <c:pt idx="100">
                        <c:v>2300.00</c:v>
                      </c:pt>
                      <c:pt idx="101">
                        <c:v>2310.00</c:v>
                      </c:pt>
                      <c:pt idx="102">
                        <c:v>2320.00</c:v>
                      </c:pt>
                      <c:pt idx="103">
                        <c:v>2330.00</c:v>
                      </c:pt>
                      <c:pt idx="104">
                        <c:v>2340.00</c:v>
                      </c:pt>
                      <c:pt idx="105">
                        <c:v>2350.00</c:v>
                      </c:pt>
                      <c:pt idx="106">
                        <c:v>2360.00</c:v>
                      </c:pt>
                      <c:pt idx="107">
                        <c:v>2370.00</c:v>
                      </c:pt>
                      <c:pt idx="108">
                        <c:v>2380.00</c:v>
                      </c:pt>
                      <c:pt idx="109">
                        <c:v>2390.00</c:v>
                      </c:pt>
                      <c:pt idx="110">
                        <c:v>2400.00</c:v>
                      </c:pt>
                      <c:pt idx="111">
                        <c:v>2410.00</c:v>
                      </c:pt>
                      <c:pt idx="112">
                        <c:v>2420.00</c:v>
                      </c:pt>
                      <c:pt idx="113">
                        <c:v>2430.00</c:v>
                      </c:pt>
                      <c:pt idx="114">
                        <c:v>2440.00</c:v>
                      </c:pt>
                      <c:pt idx="115">
                        <c:v>2450.00</c:v>
                      </c:pt>
                      <c:pt idx="116">
                        <c:v>2460.00</c:v>
                      </c:pt>
                      <c:pt idx="117">
                        <c:v>2470.00</c:v>
                      </c:pt>
                      <c:pt idx="118">
                        <c:v>2480.00</c:v>
                      </c:pt>
                      <c:pt idx="119">
                        <c:v>2490.00</c:v>
                      </c:pt>
                      <c:pt idx="120">
                        <c:v>2500.00</c:v>
                      </c:pt>
                      <c:pt idx="121">
                        <c:v>2510.00</c:v>
                      </c:pt>
                      <c:pt idx="122">
                        <c:v>2520.00</c:v>
                      </c:pt>
                      <c:pt idx="123">
                        <c:v>2530.00</c:v>
                      </c:pt>
                      <c:pt idx="124">
                        <c:v>2540.00</c:v>
                      </c:pt>
                      <c:pt idx="125">
                        <c:v>2550.00</c:v>
                      </c:pt>
                      <c:pt idx="126">
                        <c:v>2560.00</c:v>
                      </c:pt>
                      <c:pt idx="127">
                        <c:v>2570.00</c:v>
                      </c:pt>
                      <c:pt idx="128">
                        <c:v>2580.00</c:v>
                      </c:pt>
                      <c:pt idx="129">
                        <c:v>2590.00</c:v>
                      </c:pt>
                      <c:pt idx="130">
                        <c:v>2600.00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'Rho variation -  Stock Price'!$E$11:$E$140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-2.68959023653469</c:v>
                      </c:pt>
                      <c:pt idx="1">
                        <c:v>-2.6477282946775467</c:v>
                      </c:pt>
                      <c:pt idx="2">
                        <c:v>-2.606182295014976</c:v>
                      </c:pt>
                      <c:pt idx="3">
                        <c:v>-2.5649475042636816</c:v>
                      </c:pt>
                      <c:pt idx="4">
                        <c:v>-2.5240192947174243</c:v>
                      </c:pt>
                      <c:pt idx="5">
                        <c:v>-2.4833931411302888</c:v>
                      </c:pt>
                      <c:pt idx="6">
                        <c:v>-2.4430646177141133</c:v>
                      </c:pt>
                      <c:pt idx="7">
                        <c:v>-2.4030293952451056</c:v>
                      </c:pt>
                      <c:pt idx="8">
                        <c:v>-2.3632832382749238</c:v>
                      </c:pt>
                      <c:pt idx="9">
                        <c:v>-2.3238220024417138</c:v>
                      </c:pt>
                      <c:pt idx="10">
                        <c:v>-2.2846416318768439</c:v>
                      </c:pt>
                      <c:pt idx="11">
                        <c:v>-2.2457381567032764</c:v>
                      </c:pt>
                      <c:pt idx="12">
                        <c:v>-2.2071076906217195</c:v>
                      </c:pt>
                      <c:pt idx="13">
                        <c:v>-2.1687464285808873</c:v>
                      </c:pt>
                      <c:pt idx="14">
                        <c:v>-2.1306506445283682</c:v>
                      </c:pt>
                      <c:pt idx="15">
                        <c:v>-2.0928166892388007</c:v>
                      </c:pt>
                      <c:pt idx="16">
                        <c:v>-2.0552409882161582</c:v>
                      </c:pt>
                      <c:pt idx="17">
                        <c:v>-2.0179200396671542</c:v>
                      </c:pt>
                      <c:pt idx="18">
                        <c:v>-1.980850412542881</c:v>
                      </c:pt>
                      <c:pt idx="19">
                        <c:v>-1.9440287446459477</c:v>
                      </c:pt>
                      <c:pt idx="20">
                        <c:v>-1.9074517408005067</c:v>
                      </c:pt>
                      <c:pt idx="21">
                        <c:v>-1.8711161710826727</c:v>
                      </c:pt>
                      <c:pt idx="22">
                        <c:v>-1.8350188691089677</c:v>
                      </c:pt>
                      <c:pt idx="23">
                        <c:v>-1.7991567303805143</c:v>
                      </c:pt>
                      <c:pt idx="24">
                        <c:v>-1.7635267106808161</c:v>
                      </c:pt>
                      <c:pt idx="25">
                        <c:v>-1.7281258245250599</c:v>
                      </c:pt>
                      <c:pt idx="26">
                        <c:v>-1.6929511436589586</c:v>
                      </c:pt>
                      <c:pt idx="27">
                        <c:v>-1.6579997956052563</c:v>
                      </c:pt>
                      <c:pt idx="28">
                        <c:v>-1.6232689622560765</c:v>
                      </c:pt>
                      <c:pt idx="29">
                        <c:v>-1.58875587850941</c:v>
                      </c:pt>
                      <c:pt idx="30">
                        <c:v>-1.554457830948073</c:v>
                      </c:pt>
                      <c:pt idx="31">
                        <c:v>-1.5203721565595649</c:v>
                      </c:pt>
                      <c:pt idx="32">
                        <c:v>-1.4864962414953198</c:v>
                      </c:pt>
                      <c:pt idx="33">
                        <c:v>-1.4528275198678999</c:v>
                      </c:pt>
                      <c:pt idx="34">
                        <c:v>-1.4193634725847486</c:v>
                      </c:pt>
                      <c:pt idx="35">
                        <c:v>-1.3861016262171784</c:v>
                      </c:pt>
                      <c:pt idx="36">
                        <c:v>-1.3530395519033263</c:v>
                      </c:pt>
                      <c:pt idx="37">
                        <c:v>-1.3201748642838547</c:v>
                      </c:pt>
                      <c:pt idx="38">
                        <c:v>-1.2875052204692337</c:v>
                      </c:pt>
                      <c:pt idx="39">
                        <c:v>-1.2550283190374909</c:v>
                      </c:pt>
                      <c:pt idx="40">
                        <c:v>-1.2227418990613506</c:v>
                      </c:pt>
                      <c:pt idx="41">
                        <c:v>-1.1906437391637379</c:v>
                      </c:pt>
                      <c:pt idx="42">
                        <c:v>-1.1587316566006576</c:v>
                      </c:pt>
                      <c:pt idx="43">
                        <c:v>-1.1270035063705088</c:v>
                      </c:pt>
                      <c:pt idx="44">
                        <c:v>-1.0954571803489157</c:v>
                      </c:pt>
                      <c:pt idx="45">
                        <c:v>-1.0640906064482105</c:v>
                      </c:pt>
                      <c:pt idx="46">
                        <c:v>-1.032901747800725</c:v>
                      </c:pt>
                      <c:pt idx="47">
                        <c:v>-1.0018886019650912</c:v>
                      </c:pt>
                      <c:pt idx="48">
                        <c:v>-0.9710492001547737</c:v>
                      </c:pt>
                      <c:pt idx="49">
                        <c:v>-0.94038160648808877</c:v>
                      </c:pt>
                      <c:pt idx="50">
                        <c:v>-0.9098839172590053</c:v>
                      </c:pt>
                      <c:pt idx="51">
                        <c:v>-0.87955426022802796</c:v>
                      </c:pt>
                      <c:pt idx="52">
                        <c:v>-0.84939079393251204</c:v>
                      </c:pt>
                      <c:pt idx="53">
                        <c:v>-0.81939170701576902</c:v>
                      </c:pt>
                      <c:pt idx="54">
                        <c:v>-0.78955521757435598</c:v>
                      </c:pt>
                      <c:pt idx="55">
                        <c:v>-0.75987957252295735</c:v>
                      </c:pt>
                      <c:pt idx="56">
                        <c:v>-0.73036304697629162</c:v>
                      </c:pt>
                      <c:pt idx="57">
                        <c:v>-0.70100394364750807</c:v>
                      </c:pt>
                      <c:pt idx="58">
                        <c:v>-0.67180059226253297</c:v>
                      </c:pt>
                      <c:pt idx="59">
                        <c:v>-0.64275134898987407</c:v>
                      </c:pt>
                      <c:pt idx="60">
                        <c:v>-0.61385459588538882</c:v>
                      </c:pt>
                      <c:pt idx="61">
                        <c:v>-0.58510874035155036</c:v>
                      </c:pt>
                      <c:pt idx="62">
                        <c:v>-0.55651221461075895</c:v>
                      </c:pt>
                      <c:pt idx="63">
                        <c:v>-0.52806347519226082</c:v>
                      </c:pt>
                      <c:pt idx="64">
                        <c:v>-0.49976100243226207</c:v>
                      </c:pt>
                      <c:pt idx="65">
                        <c:v>-0.47160329998682232</c:v>
                      </c:pt>
                      <c:pt idx="66">
                        <c:v>-0.44358889435714555</c:v>
                      </c:pt>
                      <c:pt idx="67">
                        <c:v>-0.41571633442688871</c:v>
                      </c:pt>
                      <c:pt idx="68">
                        <c:v>-0.38798419101112497</c:v>
                      </c:pt>
                      <c:pt idx="69">
                        <c:v>-0.36039105641661218</c:v>
                      </c:pt>
                      <c:pt idx="70">
                        <c:v>-0.33293554401302405</c:v>
                      </c:pt>
                      <c:pt idx="71">
                        <c:v>-0.30561628781482736</c:v>
                      </c:pt>
                      <c:pt idx="72">
                        <c:v>-0.27843194207347643</c:v>
                      </c:pt>
                      <c:pt idx="73">
                        <c:v>-0.25138118087963146</c:v>
                      </c:pt>
                      <c:pt idx="74">
                        <c:v>-0.22446269777510178</c:v>
                      </c:pt>
                      <c:pt idx="75">
                        <c:v>-0.19767520537423042</c:v>
                      </c:pt>
                      <c:pt idx="76">
                        <c:v>-0.17101743499444785</c:v>
                      </c:pt>
                      <c:pt idx="77">
                        <c:v>-0.14448813629572427</c:v>
                      </c:pt>
                      <c:pt idx="78">
                        <c:v>-0.11808607692867466</c:v>
                      </c:pt>
                      <c:pt idx="79">
                        <c:v>-9.1810042191056304E-2</c:v>
                      </c:pt>
                      <c:pt idx="80">
                        <c:v>-6.5658834692428586E-2</c:v>
                      </c:pt>
                      <c:pt idx="81">
                        <c:v>-3.9631274026739924E-2</c:v>
                      </c:pt>
                      <c:pt idx="82">
                        <c:v>-1.3726196452618645E-2</c:v>
                      </c:pt>
                      <c:pt idx="83">
                        <c:v>1.20575454188487E-2</c:v>
                      </c:pt>
                      <c:pt idx="84">
                        <c:v>3.7721082929061109E-2</c:v>
                      </c:pt>
                      <c:pt idx="85">
                        <c:v>6.3265531669771488E-2</c:v>
                      </c:pt>
                      <c:pt idx="86">
                        <c:v>8.8691991774075815E-2</c:v>
                      </c:pt>
                      <c:pt idx="87">
                        <c:v>0.11400154820071159</c:v>
                      </c:pt>
                      <c:pt idx="88">
                        <c:v>0.13919527101185658</c:v>
                      </c:pt>
                      <c:pt idx="89">
                        <c:v>0.16427421564458738</c:v>
                      </c:pt>
                      <c:pt idx="90">
                        <c:v>0.18923942317619472</c:v>
                      </c:pt>
                      <c:pt idx="91">
                        <c:v>0.21409192058350304</c:v>
                      </c:pt>
                      <c:pt idx="92">
                        <c:v>0.23883272099636452</c:v>
                      </c:pt>
                      <c:pt idx="93">
                        <c:v>0.26346282394548154</c:v>
                      </c:pt>
                      <c:pt idx="94">
                        <c:v>0.2879832156047098</c:v>
                      </c:pt>
                      <c:pt idx="95">
                        <c:v>0.3123948690279888</c:v>
                      </c:pt>
                      <c:pt idx="96">
                        <c:v>0.33669874438104225</c:v>
                      </c:pt>
                      <c:pt idx="97">
                        <c:v>0.36089578916798565</c:v>
                      </c:pt>
                      <c:pt idx="98">
                        <c:v>0.38498693845297544</c:v>
                      </c:pt>
                      <c:pt idx="99">
                        <c:v>0.40897311507702949</c:v>
                      </c:pt>
                      <c:pt idx="100">
                        <c:v>0.43285522987014391</c:v>
                      </c:pt>
                      <c:pt idx="101">
                        <c:v>0.45663418185882704</c:v>
                      </c:pt>
                      <c:pt idx="102">
                        <c:v>0.48031085846917676</c:v>
                      </c:pt>
                      <c:pt idx="103">
                        <c:v>0.50388613572559726</c:v>
                      </c:pt>
                      <c:pt idx="104">
                        <c:v>0.52736087844529012</c:v>
                      </c:pt>
                      <c:pt idx="105">
                        <c:v>0.55073594042861096</c:v>
                      </c:pt>
                      <c:pt idx="106">
                        <c:v>0.57401216464540161</c:v>
                      </c:pt>
                      <c:pt idx="107">
                        <c:v>0.59719038341740061</c:v>
                      </c:pt>
                      <c:pt idx="108">
                        <c:v>0.6202714185968291</c:v>
                      </c:pt>
                      <c:pt idx="109">
                        <c:v>0.64325608174124782</c:v>
                      </c:pt>
                      <c:pt idx="110">
                        <c:v>0.66614517428477993</c:v>
                      </c:pt>
                      <c:pt idx="111">
                        <c:v>0.68893948770578761</c:v>
                      </c:pt>
                      <c:pt idx="112">
                        <c:v>0.71163980369109281</c:v>
                      </c:pt>
                      <c:pt idx="113">
                        <c:v>0.73424689429682444</c:v>
                      </c:pt>
                      <c:pt idx="114">
                        <c:v>0.75676152210597636</c:v>
                      </c:pt>
                      <c:pt idx="115">
                        <c:v>0.77918444038275714</c:v>
                      </c:pt>
                      <c:pt idx="116">
                        <c:v>0.80151639322381141</c:v>
                      </c:pt>
                      <c:pt idx="117">
                        <c:v>0.8237581157063788</c:v>
                      </c:pt>
                      <c:pt idx="118">
                        <c:v>0.84591033403347926</c:v>
                      </c:pt>
                      <c:pt idx="119">
                        <c:v>0.86797376567618612</c:v>
                      </c:pt>
                      <c:pt idx="120">
                        <c:v>0.88994911951305855</c:v>
                      </c:pt>
                      <c:pt idx="121">
                        <c:v>0.91183709596680307</c:v>
                      </c:pt>
                      <c:pt idx="122">
                        <c:v>0.93363838713822866</c:v>
                      </c:pt>
                      <c:pt idx="123">
                        <c:v>0.95535367693755924</c:v>
                      </c:pt>
                      <c:pt idx="124">
                        <c:v>0.97698364121316683</c:v>
                      </c:pt>
                      <c:pt idx="125">
                        <c:v>0.99852894787778568</c:v>
                      </c:pt>
                      <c:pt idx="126">
                        <c:v>1.0199902570322652</c:v>
                      </c:pt>
                      <c:pt idx="127">
                        <c:v>1.0413682210869206</c:v>
                      </c:pt>
                      <c:pt idx="128">
                        <c:v>1.0626634848805359</c:v>
                      </c:pt>
                      <c:pt idx="129">
                        <c:v>1.0838766857970736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1F4-4B90-B575-7EB246D88E0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'Rho variation -  Stock Price'!$F$10</c15:sqref>
                        </c15:formulaRef>
                      </c:ext>
                    </c:extLst>
                    <c:strCache>
                      <c:ptCount val="1"/>
                      <c:pt idx="0">
                        <c:v>N(-d2)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'Rho variation -  Stock Price'!$A$10:$A$140</c15:sqref>
                        </c15:formulaRef>
                      </c:ext>
                    </c:extLst>
                    <c:strCache>
                      <c:ptCount val="131"/>
                      <c:pt idx="0">
                        <c:v>Stock Price</c:v>
                      </c:pt>
                      <c:pt idx="1">
                        <c:v>1310.00</c:v>
                      </c:pt>
                      <c:pt idx="2">
                        <c:v>1320.00</c:v>
                      </c:pt>
                      <c:pt idx="3">
                        <c:v>1330.00</c:v>
                      </c:pt>
                      <c:pt idx="4">
                        <c:v>1340.00</c:v>
                      </c:pt>
                      <c:pt idx="5">
                        <c:v>1350.00</c:v>
                      </c:pt>
                      <c:pt idx="6">
                        <c:v>1360.00</c:v>
                      </c:pt>
                      <c:pt idx="7">
                        <c:v>1370.00</c:v>
                      </c:pt>
                      <c:pt idx="8">
                        <c:v>1380.00</c:v>
                      </c:pt>
                      <c:pt idx="9">
                        <c:v>1390.00</c:v>
                      </c:pt>
                      <c:pt idx="10">
                        <c:v>1400.00</c:v>
                      </c:pt>
                      <c:pt idx="11">
                        <c:v>1410.00</c:v>
                      </c:pt>
                      <c:pt idx="12">
                        <c:v>1420.00</c:v>
                      </c:pt>
                      <c:pt idx="13">
                        <c:v>1430.00</c:v>
                      </c:pt>
                      <c:pt idx="14">
                        <c:v>1440.00</c:v>
                      </c:pt>
                      <c:pt idx="15">
                        <c:v>1450.00</c:v>
                      </c:pt>
                      <c:pt idx="16">
                        <c:v>1460.00</c:v>
                      </c:pt>
                      <c:pt idx="17">
                        <c:v>1470.00</c:v>
                      </c:pt>
                      <c:pt idx="18">
                        <c:v>1480.00</c:v>
                      </c:pt>
                      <c:pt idx="19">
                        <c:v>1490.00</c:v>
                      </c:pt>
                      <c:pt idx="20">
                        <c:v>1500.00</c:v>
                      </c:pt>
                      <c:pt idx="21">
                        <c:v>1510.00</c:v>
                      </c:pt>
                      <c:pt idx="22">
                        <c:v>1520.00</c:v>
                      </c:pt>
                      <c:pt idx="23">
                        <c:v>1530.00</c:v>
                      </c:pt>
                      <c:pt idx="24">
                        <c:v>1540.00</c:v>
                      </c:pt>
                      <c:pt idx="25">
                        <c:v>1550.00</c:v>
                      </c:pt>
                      <c:pt idx="26">
                        <c:v>1560.00</c:v>
                      </c:pt>
                      <c:pt idx="27">
                        <c:v>1570.00</c:v>
                      </c:pt>
                      <c:pt idx="28">
                        <c:v>1580.00</c:v>
                      </c:pt>
                      <c:pt idx="29">
                        <c:v>1590.00</c:v>
                      </c:pt>
                      <c:pt idx="30">
                        <c:v>1600.00</c:v>
                      </c:pt>
                      <c:pt idx="31">
                        <c:v>1610.00</c:v>
                      </c:pt>
                      <c:pt idx="32">
                        <c:v>1620.00</c:v>
                      </c:pt>
                      <c:pt idx="33">
                        <c:v>1630.00</c:v>
                      </c:pt>
                      <c:pt idx="34">
                        <c:v>1640.00</c:v>
                      </c:pt>
                      <c:pt idx="35">
                        <c:v>1650.00</c:v>
                      </c:pt>
                      <c:pt idx="36">
                        <c:v>1660.00</c:v>
                      </c:pt>
                      <c:pt idx="37">
                        <c:v>1670.00</c:v>
                      </c:pt>
                      <c:pt idx="38">
                        <c:v>1680.00</c:v>
                      </c:pt>
                      <c:pt idx="39">
                        <c:v>1690.00</c:v>
                      </c:pt>
                      <c:pt idx="40">
                        <c:v>1700.00</c:v>
                      </c:pt>
                      <c:pt idx="41">
                        <c:v>1710.00</c:v>
                      </c:pt>
                      <c:pt idx="42">
                        <c:v>1720.00</c:v>
                      </c:pt>
                      <c:pt idx="43">
                        <c:v>1730.00</c:v>
                      </c:pt>
                      <c:pt idx="44">
                        <c:v>1740.00</c:v>
                      </c:pt>
                      <c:pt idx="45">
                        <c:v>1750.00</c:v>
                      </c:pt>
                      <c:pt idx="46">
                        <c:v>1760.00</c:v>
                      </c:pt>
                      <c:pt idx="47">
                        <c:v>1770.00</c:v>
                      </c:pt>
                      <c:pt idx="48">
                        <c:v>1780.00</c:v>
                      </c:pt>
                      <c:pt idx="49">
                        <c:v>1790.00</c:v>
                      </c:pt>
                      <c:pt idx="50">
                        <c:v>1800.00</c:v>
                      </c:pt>
                      <c:pt idx="51">
                        <c:v>1810.00</c:v>
                      </c:pt>
                      <c:pt idx="52">
                        <c:v>1820.00</c:v>
                      </c:pt>
                      <c:pt idx="53">
                        <c:v>1830.00</c:v>
                      </c:pt>
                      <c:pt idx="54">
                        <c:v>1840.00</c:v>
                      </c:pt>
                      <c:pt idx="55">
                        <c:v>1850.00</c:v>
                      </c:pt>
                      <c:pt idx="56">
                        <c:v>1860.00</c:v>
                      </c:pt>
                      <c:pt idx="57">
                        <c:v>1870.00</c:v>
                      </c:pt>
                      <c:pt idx="58">
                        <c:v>1880.00</c:v>
                      </c:pt>
                      <c:pt idx="59">
                        <c:v>1890.00</c:v>
                      </c:pt>
                      <c:pt idx="60">
                        <c:v>1900.00</c:v>
                      </c:pt>
                      <c:pt idx="61">
                        <c:v>1910.00</c:v>
                      </c:pt>
                      <c:pt idx="62">
                        <c:v>1920.00</c:v>
                      </c:pt>
                      <c:pt idx="63">
                        <c:v>1930.00</c:v>
                      </c:pt>
                      <c:pt idx="64">
                        <c:v>1940.00</c:v>
                      </c:pt>
                      <c:pt idx="65">
                        <c:v>1950.00</c:v>
                      </c:pt>
                      <c:pt idx="66">
                        <c:v>1960.00</c:v>
                      </c:pt>
                      <c:pt idx="67">
                        <c:v>1970.00</c:v>
                      </c:pt>
                      <c:pt idx="68">
                        <c:v>1980.00</c:v>
                      </c:pt>
                      <c:pt idx="69">
                        <c:v>1990.00</c:v>
                      </c:pt>
                      <c:pt idx="70">
                        <c:v>2000.00</c:v>
                      </c:pt>
                      <c:pt idx="71">
                        <c:v>2010.00</c:v>
                      </c:pt>
                      <c:pt idx="72">
                        <c:v>2020.00</c:v>
                      </c:pt>
                      <c:pt idx="73">
                        <c:v>2030.00</c:v>
                      </c:pt>
                      <c:pt idx="74">
                        <c:v>2040.00</c:v>
                      </c:pt>
                      <c:pt idx="75">
                        <c:v>2050.00</c:v>
                      </c:pt>
                      <c:pt idx="76">
                        <c:v>2060.00</c:v>
                      </c:pt>
                      <c:pt idx="77">
                        <c:v>2070.00</c:v>
                      </c:pt>
                      <c:pt idx="78">
                        <c:v>2080.00</c:v>
                      </c:pt>
                      <c:pt idx="79">
                        <c:v>2090.00</c:v>
                      </c:pt>
                      <c:pt idx="80">
                        <c:v>2100.00</c:v>
                      </c:pt>
                      <c:pt idx="81">
                        <c:v>2110.00</c:v>
                      </c:pt>
                      <c:pt idx="82">
                        <c:v>2120.00</c:v>
                      </c:pt>
                      <c:pt idx="83">
                        <c:v>2130.00</c:v>
                      </c:pt>
                      <c:pt idx="84">
                        <c:v>2140.00</c:v>
                      </c:pt>
                      <c:pt idx="85">
                        <c:v>2150.00</c:v>
                      </c:pt>
                      <c:pt idx="86">
                        <c:v>2160.00</c:v>
                      </c:pt>
                      <c:pt idx="87">
                        <c:v>2170.00</c:v>
                      </c:pt>
                      <c:pt idx="88">
                        <c:v>2180.00</c:v>
                      </c:pt>
                      <c:pt idx="89">
                        <c:v>2190.00</c:v>
                      </c:pt>
                      <c:pt idx="90">
                        <c:v>2200.00</c:v>
                      </c:pt>
                      <c:pt idx="91">
                        <c:v>2210.00</c:v>
                      </c:pt>
                      <c:pt idx="92">
                        <c:v>2220.00</c:v>
                      </c:pt>
                      <c:pt idx="93">
                        <c:v>2230.00</c:v>
                      </c:pt>
                      <c:pt idx="94">
                        <c:v>2240.00</c:v>
                      </c:pt>
                      <c:pt idx="95">
                        <c:v>2250.00</c:v>
                      </c:pt>
                      <c:pt idx="96">
                        <c:v>2260.00</c:v>
                      </c:pt>
                      <c:pt idx="97">
                        <c:v>2270.00</c:v>
                      </c:pt>
                      <c:pt idx="98">
                        <c:v>2280.00</c:v>
                      </c:pt>
                      <c:pt idx="99">
                        <c:v>2290.00</c:v>
                      </c:pt>
                      <c:pt idx="100">
                        <c:v>2300.00</c:v>
                      </c:pt>
                      <c:pt idx="101">
                        <c:v>2310.00</c:v>
                      </c:pt>
                      <c:pt idx="102">
                        <c:v>2320.00</c:v>
                      </c:pt>
                      <c:pt idx="103">
                        <c:v>2330.00</c:v>
                      </c:pt>
                      <c:pt idx="104">
                        <c:v>2340.00</c:v>
                      </c:pt>
                      <c:pt idx="105">
                        <c:v>2350.00</c:v>
                      </c:pt>
                      <c:pt idx="106">
                        <c:v>2360.00</c:v>
                      </c:pt>
                      <c:pt idx="107">
                        <c:v>2370.00</c:v>
                      </c:pt>
                      <c:pt idx="108">
                        <c:v>2380.00</c:v>
                      </c:pt>
                      <c:pt idx="109">
                        <c:v>2390.00</c:v>
                      </c:pt>
                      <c:pt idx="110">
                        <c:v>2400.00</c:v>
                      </c:pt>
                      <c:pt idx="111">
                        <c:v>2410.00</c:v>
                      </c:pt>
                      <c:pt idx="112">
                        <c:v>2420.00</c:v>
                      </c:pt>
                      <c:pt idx="113">
                        <c:v>2430.00</c:v>
                      </c:pt>
                      <c:pt idx="114">
                        <c:v>2440.00</c:v>
                      </c:pt>
                      <c:pt idx="115">
                        <c:v>2450.00</c:v>
                      </c:pt>
                      <c:pt idx="116">
                        <c:v>2460.00</c:v>
                      </c:pt>
                      <c:pt idx="117">
                        <c:v>2470.00</c:v>
                      </c:pt>
                      <c:pt idx="118">
                        <c:v>2480.00</c:v>
                      </c:pt>
                      <c:pt idx="119">
                        <c:v>2490.00</c:v>
                      </c:pt>
                      <c:pt idx="120">
                        <c:v>2500.00</c:v>
                      </c:pt>
                      <c:pt idx="121">
                        <c:v>2510.00</c:v>
                      </c:pt>
                      <c:pt idx="122">
                        <c:v>2520.00</c:v>
                      </c:pt>
                      <c:pt idx="123">
                        <c:v>2530.00</c:v>
                      </c:pt>
                      <c:pt idx="124">
                        <c:v>2540.00</c:v>
                      </c:pt>
                      <c:pt idx="125">
                        <c:v>2550.00</c:v>
                      </c:pt>
                      <c:pt idx="126">
                        <c:v>2560.00</c:v>
                      </c:pt>
                      <c:pt idx="127">
                        <c:v>2570.00</c:v>
                      </c:pt>
                      <c:pt idx="128">
                        <c:v>2580.00</c:v>
                      </c:pt>
                      <c:pt idx="129">
                        <c:v>2590.00</c:v>
                      </c:pt>
                      <c:pt idx="130">
                        <c:v>2600.00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'Rho variation -  Stock Price'!$F$11:$F$140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0.996423009866375</c:v>
                      </c:pt>
                      <c:pt idx="1">
                        <c:v>0.99594826875552733</c:v>
                      </c:pt>
                      <c:pt idx="2">
                        <c:v>0.99542211407532022</c:v>
                      </c:pt>
                      <c:pt idx="3">
                        <c:v>0.99484042919550242</c:v>
                      </c:pt>
                      <c:pt idx="4">
                        <c:v>0.9941989219773516</c:v>
                      </c:pt>
                      <c:pt idx="5">
                        <c:v>0.99349313135190687</c:v>
                      </c:pt>
                      <c:pt idx="6">
                        <c:v>0.99271843524202152</c:v>
                      </c:pt>
                      <c:pt idx="7">
                        <c:v>0.99187005982854959</c:v>
                      </c:pt>
                      <c:pt idx="8">
                        <c:v>0.99094309014924964</c:v>
                      </c:pt>
                      <c:pt idx="9">
                        <c:v>0.98993248200715878</c:v>
                      </c:pt>
                      <c:pt idx="10">
                        <c:v>0.98883307515339747</c:v>
                      </c:pt>
                      <c:pt idx="11">
                        <c:v>0.9876396076977455</c:v>
                      </c:pt>
                      <c:pt idx="12">
                        <c:v>0.98634673168902109</c:v>
                      </c:pt>
                      <c:pt idx="13">
                        <c:v>0.98494902979641374</c:v>
                      </c:pt>
                      <c:pt idx="14">
                        <c:v>0.98344103301260721</c:v>
                      </c:pt>
                      <c:pt idx="15">
                        <c:v>0.98181723928988074</c:v>
                      </c:pt>
                      <c:pt idx="16">
                        <c:v>0.9800721330114972</c:v>
                      </c:pt>
                      <c:pt idx="17">
                        <c:v>0.97820020519268691</c:v>
                      </c:pt>
                      <c:pt idx="18">
                        <c:v>0.97619597429846638</c:v>
                      </c:pt>
                      <c:pt idx="19">
                        <c:v>0.97405400755948912</c:v>
                      </c:pt>
                      <c:pt idx="20">
                        <c:v>0.97176894266214442</c:v>
                      </c:pt>
                      <c:pt idx="21">
                        <c:v>0.96933550968525128</c:v>
                      </c:pt>
                      <c:pt idx="22">
                        <c:v>0.9667485531529586</c:v>
                      </c:pt>
                      <c:pt idx="23">
                        <c:v>0.96400305407187892</c:v>
                      </c:pt>
                      <c:pt idx="24">
                        <c:v>0.96109415182004709</c:v>
                      </c:pt>
                      <c:pt idx="25">
                        <c:v>0.95801716575598883</c:v>
                      </c:pt>
                      <c:pt idx="26">
                        <c:v>0.9547676164179979</c:v>
                      </c:pt>
                      <c:pt idx="27">
                        <c:v>0.95134124618659577</c:v>
                      </c:pt>
                      <c:pt idx="28">
                        <c:v>0.94773403928705158</c:v>
                      </c:pt>
                      <c:pt idx="29">
                        <c:v>0.94394224101371416</c:v>
                      </c:pt>
                      <c:pt idx="30">
                        <c:v>0.93996237606367194</c:v>
                      </c:pt>
                      <c:pt idx="31">
                        <c:v>0.93579126587385741</c:v>
                      </c:pt>
                      <c:pt idx="32">
                        <c:v>0.93142604486305181</c:v>
                      </c:pt>
                      <c:pt idx="33">
                        <c:v>0.92686417548824862</c:v>
                      </c:pt>
                      <c:pt idx="34">
                        <c:v>0.92210346203340898</c:v>
                      </c:pt>
                      <c:pt idx="35">
                        <c:v>0.91714206305769264</c:v>
                      </c:pt>
                      <c:pt idx="36">
                        <c:v>0.91197850243969025</c:v>
                      </c:pt>
                      <c:pt idx="37">
                        <c:v>0.90661167896390826</c:v>
                      </c:pt>
                      <c:pt idx="38">
                        <c:v>0.90104087440569181</c:v>
                      </c:pt>
                      <c:pt idx="39">
                        <c:v>0.89526576008080583</c:v>
                      </c:pt>
                      <c:pt idx="40">
                        <c:v>0.88928640183594654</c:v>
                      </c:pt>
                      <c:pt idx="41">
                        <c:v>0.88310326346644519</c:v>
                      </c:pt>
                      <c:pt idx="42">
                        <c:v>0.87671720855726365</c:v>
                      </c:pt>
                      <c:pt idx="43">
                        <c:v>0.87012950075299345</c:v>
                      </c:pt>
                      <c:pt idx="44">
                        <c:v>0.86334180247188286</c:v>
                      </c:pt>
                      <c:pt idx="45">
                        <c:v>0.8563561720878774</c:v>
                      </c:pt>
                      <c:pt idx="46">
                        <c:v>0.84917505961318307</c:v>
                      </c:pt>
                      <c:pt idx="47">
                        <c:v>0.84180130092192762</c:v>
                      </c:pt>
                      <c:pt idx="48">
                        <c:v>0.83423811056303232</c:v>
                      </c:pt>
                      <c:pt idx="49">
                        <c:v>0.82648907321738296</c:v>
                      </c:pt>
                      <c:pt idx="50">
                        <c:v>0.8185581338607899</c:v>
                      </c:pt>
                      <c:pt idx="51">
                        <c:v>0.81044958669998401</c:v>
                      </c:pt>
                      <c:pt idx="52">
                        <c:v>0.80216806295405085</c:v>
                      </c:pt>
                      <c:pt idx="53">
                        <c:v>0.79371851755817913</c:v>
                      </c:pt>
                      <c:pt idx="54">
                        <c:v>0.78510621487044763</c:v>
                      </c:pt>
                      <c:pt idx="55">
                        <c:v>0.77633671346554967</c:v>
                      </c:pt>
                      <c:pt idx="56">
                        <c:v>0.7674158501018834</c:v>
                      </c:pt>
                      <c:pt idx="57">
                        <c:v>0.75834972295033642</c:v>
                      </c:pt>
                      <c:pt idx="58">
                        <c:v>0.74914467417435149</c:v>
                      </c:pt>
                      <c:pt idx="59">
                        <c:v>0.73980727195153007</c:v>
                      </c:pt>
                      <c:pt idx="60">
                        <c:v>0.73034429202710616</c:v>
                      </c:pt>
                      <c:pt idx="61">
                        <c:v>0.7207626988891529</c:v>
                      </c:pt>
                      <c:pt idx="62">
                        <c:v>0.71106962665438167</c:v>
                      </c:pt>
                      <c:pt idx="63">
                        <c:v>0.70127235975190105</c:v>
                      </c:pt>
                      <c:pt idx="64">
                        <c:v>0.69137831349035384</c:v>
                      </c:pt>
                      <c:pt idx="65">
                        <c:v>0.68139501459146934</c:v>
                      </c:pt>
                      <c:pt idx="66">
                        <c:v>0.67133008177031295</c:v>
                      </c:pt>
                      <c:pt idx="67">
                        <c:v>0.66119120643940354</c:v>
                      </c:pt>
                      <c:pt idx="68">
                        <c:v>0.65098613361044833</c:v>
                      </c:pt>
                      <c:pt idx="69">
                        <c:v>0.64072264306375992</c:v>
                      </c:pt>
                      <c:pt idx="70">
                        <c:v>0.63040853085149218</c:v>
                      </c:pt>
                      <c:pt idx="71">
                        <c:v>0.62005159119672093</c:v>
                      </c:pt>
                      <c:pt idx="72">
                        <c:v>0.60965959884611187</c:v>
                      </c:pt>
                      <c:pt idx="73">
                        <c:v>0.59924029192952766</c:v>
                      </c:pt>
                      <c:pt idx="74">
                        <c:v>0.58880135537543632</c:v>
                      </c:pt>
                      <c:pt idx="75">
                        <c:v>0.57835040492644629</c:v>
                      </c:pt>
                      <c:pt idx="76">
                        <c:v>0.56789497179472748</c:v>
                      </c:pt>
                      <c:pt idx="77">
                        <c:v>0.55744248799252383</c:v>
                      </c:pt>
                      <c:pt idx="78">
                        <c:v>0.54700027236844229</c:v>
                      </c:pt>
                      <c:pt idx="79">
                        <c:v>0.5365755173757365</c:v>
                      </c:pt>
                      <c:pt idx="80">
                        <c:v>0.52617527659443131</c:v>
                      </c:pt>
                      <c:pt idx="81">
                        <c:v>0.51580645302485828</c:v>
                      </c:pt>
                      <c:pt idx="82">
                        <c:v>0.50547578816602834</c:v>
                      </c:pt>
                      <c:pt idx="83">
                        <c:v>0.49518985188826048</c:v>
                      </c:pt>
                      <c:pt idx="84">
                        <c:v>0.4849550331056412</c:v>
                      </c:pt>
                      <c:pt idx="85">
                        <c:v>0.47477753125021233</c:v>
                      </c:pt>
                      <c:pt idx="86">
                        <c:v>0.46466334854629449</c:v>
                      </c:pt>
                      <c:pt idx="87">
                        <c:v>0.45461828308005059</c:v>
                      </c:pt>
                      <c:pt idx="88">
                        <c:v>0.44464792265629116</c:v>
                      </c:pt>
                      <c:pt idx="89">
                        <c:v>0.43475763943163581</c:v>
                      </c:pt>
                      <c:pt idx="90">
                        <c:v>0.42495258531044189</c:v>
                      </c:pt>
                      <c:pt idx="91">
                        <c:v>0.41523768808745187</c:v>
                      </c:pt>
                      <c:pt idx="92">
                        <c:v>0.40561764831883834</c:v>
                      </c:pt>
                      <c:pt idx="93">
                        <c:v>0.39609693690127673</c:v>
                      </c:pt>
                      <c:pt idx="94">
                        <c:v>0.38667979333683383</c:v>
                      </c:pt>
                      <c:pt idx="95">
                        <c:v>0.37737022465982661</c:v>
                      </c:pt>
                      <c:pt idx="96">
                        <c:v>0.36817200500037384</c:v>
                      </c:pt>
                      <c:pt idx="97">
                        <c:v>0.35908867575812997</c:v>
                      </c:pt>
                      <c:pt idx="98">
                        <c:v>0.35012354635864895</c:v>
                      </c:pt>
                      <c:pt idx="99">
                        <c:v>0.34127969556397053</c:v>
                      </c:pt>
                      <c:pt idx="100">
                        <c:v>0.33255997330834453</c:v>
                      </c:pt>
                      <c:pt idx="101">
                        <c:v>0.32396700302949982</c:v>
                      </c:pt>
                      <c:pt idx="102">
                        <c:v>0.31550318446551928</c:v>
                      </c:pt>
                      <c:pt idx="103">
                        <c:v>0.30717069688719745</c:v>
                      </c:pt>
                      <c:pt idx="104">
                        <c:v>0.29897150273569684</c:v>
                      </c:pt>
                      <c:pt idx="105">
                        <c:v>0.29090735163542025</c:v>
                      </c:pt>
                      <c:pt idx="106">
                        <c:v>0.28297978475222429</c:v>
                      </c:pt>
                      <c:pt idx="107">
                        <c:v>0.27519013946743087</c:v>
                      </c:pt>
                      <c:pt idx="108">
                        <c:v>0.26753955433853316</c:v>
                      </c:pt>
                      <c:pt idx="109">
                        <c:v>0.26002897431802829</c:v>
                      </c:pt>
                      <c:pt idx="110">
                        <c:v>0.25265915620243518</c:v>
                      </c:pt>
                      <c:pt idx="111">
                        <c:v>0.24543067428426085</c:v>
                      </c:pt>
                      <c:pt idx="112">
                        <c:v>0.23834392618045691</c:v>
                      </c:pt>
                      <c:pt idx="113">
                        <c:v>0.23139913881174579</c:v>
                      </c:pt>
                      <c:pt idx="114">
                        <c:v>0.22459637450809328</c:v>
                      </c:pt>
                      <c:pt idx="115">
                        <c:v>0.21793553721654044</c:v>
                      </c:pt>
                      <c:pt idx="116">
                        <c:v>0.21141637878859232</c:v>
                      </c:pt>
                      <c:pt idx="117">
                        <c:v>0.20503850532537152</c:v>
                      </c:pt>
                      <c:pt idx="118">
                        <c:v>0.19880138355977692</c:v>
                      </c:pt>
                      <c:pt idx="119">
                        <c:v>0.19270434725594807</c:v>
                      </c:pt>
                      <c:pt idx="120">
                        <c:v>0.18674660360740072</c:v>
                      </c:pt>
                      <c:pt idx="121">
                        <c:v>0.18092723961627011</c:v>
                      </c:pt>
                      <c:pt idx="122">
                        <c:v>0.17524522843717755</c:v>
                      </c:pt>
                      <c:pt idx="123">
                        <c:v>0.1696994356703026</c:v>
                      </c:pt>
                      <c:pt idx="124">
                        <c:v>0.16428862558930918</c:v>
                      </c:pt>
                      <c:pt idx="125">
                        <c:v>0.15901146729082014</c:v>
                      </c:pt>
                      <c:pt idx="126">
                        <c:v>0.15386654075317224</c:v>
                      </c:pt>
                      <c:pt idx="127">
                        <c:v>0.14885234279319587</c:v>
                      </c:pt>
                      <c:pt idx="128">
                        <c:v>0.14396729291075319</c:v>
                      </c:pt>
                      <c:pt idx="129">
                        <c:v>0.13920973901173817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1F4-4B90-B575-7EB246D88E01}"/>
                  </c:ext>
                </c:extLst>
              </c15:ser>
            </c15:filteredLineSeries>
          </c:ext>
        </c:extLst>
      </c:lineChart>
      <c:catAx>
        <c:axId val="477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8304"/>
        <c:crosses val="autoZero"/>
        <c:auto val="1"/>
        <c:lblAlgn val="ctr"/>
        <c:lblOffset val="100"/>
        <c:noMultiLvlLbl val="0"/>
      </c:catAx>
      <c:valAx>
        <c:axId val="477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Option</a:t>
            </a:r>
            <a:r>
              <a:rPr lang="en-US" baseline="0"/>
              <a:t> - Gamma vs Days to Expiry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'Gamma variation -  Time'!$D$10</c:f>
              <c:strCache>
                <c:ptCount val="1"/>
                <c:pt idx="0">
                  <c:v>Gamma= N'(d1)/(So*sigma*sqrt(t))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'Gamma variation -  Time'!$A$10:$A$85</c:f>
              <c:strCache>
                <c:ptCount val="76"/>
                <c:pt idx="0">
                  <c:v>Days to Expiry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strCache>
            </c:strRef>
          </c:cat>
          <c:val>
            <c:numRef>
              <c:f>'Gamma variation -  Time'!$D$11:$D$85</c:f>
              <c:numCache>
                <c:formatCode>General</c:formatCode>
                <c:ptCount val="75"/>
                <c:pt idx="0">
                  <c:v>1.6193716477857871E-59</c:v>
                </c:pt>
                <c:pt idx="1">
                  <c:v>3.8076607586319002E-31</c:v>
                </c:pt>
                <c:pt idx="2">
                  <c:v>9.9971582970207769E-22</c:v>
                </c:pt>
                <c:pt idx="3">
                  <c:v>4.9094230759406154E-17</c:v>
                </c:pt>
                <c:pt idx="4">
                  <c:v>3.1242259524367069E-14</c:v>
                </c:pt>
                <c:pt idx="5">
                  <c:v>2.2729540546995522E-12</c:v>
                </c:pt>
                <c:pt idx="6">
                  <c:v>4.8004603255309804E-11</c:v>
                </c:pt>
                <c:pt idx="7">
                  <c:v>4.6871275287283123E-10</c:v>
                </c:pt>
                <c:pt idx="8">
                  <c:v>2.738965269026113E-9</c:v>
                </c:pt>
                <c:pt idx="9">
                  <c:v>1.1181732713454837E-8</c:v>
                </c:pt>
                <c:pt idx="10">
                  <c:v>3.5186357957677102E-8</c:v>
                </c:pt>
                <c:pt idx="11">
                  <c:v>9.111959016980842E-8</c:v>
                </c:pt>
                <c:pt idx="12">
                  <c:v>2.031785895045988E-7</c:v>
                </c:pt>
                <c:pt idx="13">
                  <c:v>4.0289792067679167E-7</c:v>
                </c:pt>
                <c:pt idx="14">
                  <c:v>7.2749932243256861E-7</c:v>
                </c:pt>
                <c:pt idx="15">
                  <c:v>1.217538866763277E-6</c:v>
                </c:pt>
                <c:pt idx="16">
                  <c:v>1.9143457331297195E-6</c:v>
                </c:pt>
                <c:pt idx="17">
                  <c:v>2.8576460295938031E-6</c:v>
                </c:pt>
                <c:pt idx="18">
                  <c:v>4.0836156813436309E-6</c:v>
                </c:pt>
                <c:pt idx="19">
                  <c:v>5.6234676691298425E-6</c:v>
                </c:pt>
                <c:pt idx="20">
                  <c:v>7.5025763968949813E-6</c:v>
                </c:pt>
                <c:pt idx="21">
                  <c:v>9.7400791950793917E-6</c:v>
                </c:pt>
                <c:pt idx="22">
                  <c:v>1.2348864924820661E-5</c:v>
                </c:pt>
                <c:pt idx="23">
                  <c:v>1.5335852410004176E-5</c:v>
                </c:pt>
                <c:pt idx="24">
                  <c:v>1.870246792299813E-5</c:v>
                </c:pt>
                <c:pt idx="25">
                  <c:v>2.2445244326506421E-5</c:v>
                </c:pt>
                <c:pt idx="26">
                  <c:v>2.6556480153620929E-5</c:v>
                </c:pt>
                <c:pt idx="27">
                  <c:v>3.1024912173083771E-5</c:v>
                </c:pt>
                <c:pt idx="28">
                  <c:v>3.5836368442123972E-5</c:v>
                </c:pt>
                <c:pt idx="29">
                  <c:v>4.097437995470859E-5</c:v>
                </c:pt>
                <c:pt idx="30">
                  <c:v>4.6420737710716759E-5</c:v>
                </c:pt>
                <c:pt idx="31">
                  <c:v>5.2155988585473172E-5</c:v>
                </c:pt>
                <c:pt idx="32">
                  <c:v>5.8159868103682848E-5</c:v>
                </c:pt>
                <c:pt idx="33">
                  <c:v>6.4411671473286902E-5</c:v>
                </c:pt>
                <c:pt idx="34">
                  <c:v>7.0890566344492605E-5</c:v>
                </c:pt>
                <c:pt idx="35">
                  <c:v>7.7575852012887775E-5</c:v>
                </c:pt>
                <c:pt idx="36">
                  <c:v>8.4447170417431279E-5</c:v>
                </c:pt>
                <c:pt idx="37">
                  <c:v>9.1484674479470749E-5</c:v>
                </c:pt>
                <c:pt idx="38">
                  <c:v>9.8669159229883836E-5</c:v>
                </c:pt>
                <c:pt idx="39">
                  <c:v>1.0598216088426604E-4</c:v>
                </c:pt>
                <c:pt idx="40">
                  <c:v>1.1340602862830866E-4</c:v>
                </c:pt>
                <c:pt idx="41">
                  <c:v>1.2092397342223146E-4</c:v>
                </c:pt>
                <c:pt idx="42">
                  <c:v>1.2852009766236837E-4</c:v>
                </c:pt>
                <c:pt idx="43">
                  <c:v>1.3617940907505286E-4</c:v>
                </c:pt>
                <c:pt idx="44">
                  <c:v>1.4388782177878937E-4</c:v>
                </c:pt>
                <c:pt idx="45">
                  <c:v>1.5163214704462194E-4</c:v>
                </c:pt>
                <c:pt idx="46">
                  <c:v>1.5940007591626947E-4</c:v>
                </c:pt>
                <c:pt idx="47">
                  <c:v>1.6718015552239765E-4</c:v>
                </c:pt>
                <c:pt idx="48">
                  <c:v>1.7496176062271234E-4</c:v>
                </c:pt>
                <c:pt idx="49">
                  <c:v>1.827350616753887E-4</c:v>
                </c:pt>
                <c:pt idx="50">
                  <c:v>1.9049099049296841E-4</c:v>
                </c:pt>
                <c:pt idx="51">
                  <c:v>1.9822120436416299E-4</c:v>
                </c:pt>
                <c:pt idx="52">
                  <c:v>2.0591804935677382E-4</c:v>
                </c:pt>
                <c:pt idx="53">
                  <c:v>2.1357452337900508E-4</c:v>
                </c:pt>
                <c:pt idx="54">
                  <c:v>2.211842394598538E-4</c:v>
                </c:pt>
                <c:pt idx="55">
                  <c:v>2.2874138961116719E-4</c:v>
                </c:pt>
                <c:pt idx="56">
                  <c:v>2.3624070955193988E-4</c:v>
                </c:pt>
                <c:pt idx="57">
                  <c:v>2.4367744450713523E-4</c:v>
                </c:pt>
                <c:pt idx="58">
                  <c:v>2.5104731623683659E-4</c:v>
                </c:pt>
                <c:pt idx="59">
                  <c:v>2.5834649140506145E-4</c:v>
                </c:pt>
                <c:pt idx="60">
                  <c:v>2.6557155135960086E-4</c:v>
                </c:pt>
                <c:pt idx="61">
                  <c:v>2.7271946336345496E-4</c:v>
                </c:pt>
                <c:pt idx="62">
                  <c:v>2.7978755329365735E-4</c:v>
                </c:pt>
                <c:pt idx="63">
                  <c:v>2.8677347980358731E-4</c:v>
                </c:pt>
                <c:pt idx="64">
                  <c:v>2.9367520992934742E-4</c:v>
                </c:pt>
                <c:pt idx="65">
                  <c:v>3.004909961088189E-4</c:v>
                </c:pt>
                <c:pt idx="66">
                  <c:v>3.0721935457289255E-4</c:v>
                </c:pt>
                <c:pt idx="67">
                  <c:v>3.1385904506168327E-4</c:v>
                </c:pt>
                <c:pt idx="68">
                  <c:v>3.204090518137883E-4</c:v>
                </c:pt>
                <c:pt idx="69">
                  <c:v>3.2686856577349149E-4</c:v>
                </c:pt>
                <c:pt idx="70">
                  <c:v>3.332369679589672E-4</c:v>
                </c:pt>
                <c:pt idx="71">
                  <c:v>3.395138139337031E-4</c:v>
                </c:pt>
                <c:pt idx="72">
                  <c:v>3.456988193233697E-4</c:v>
                </c:pt>
                <c:pt idx="73">
                  <c:v>3.5179184632100298E-4</c:v>
                </c:pt>
                <c:pt idx="74">
                  <c:v>3.5779289112452753E-4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F-47DD-894C-1E42C24FC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49584"/>
        <c:axId val="47704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'Gamma variation -  Time'!$A$10</c15:sqref>
                        </c15:formulaRef>
                      </c:ext>
                    </c:extLst>
                    <c:strCache>
                      <c:ptCount val="1"/>
                      <c:pt idx="0">
                        <c:v>Days to Expiry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'Gamma variation -  Time'!$A$10:$A$85</c15:sqref>
                        </c15:formulaRef>
                      </c:ext>
                    </c:extLst>
                    <c:strCache>
                      <c:ptCount val="76"/>
                      <c:pt idx="0">
                        <c:v>Days to Expiry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'Gamma variation -  Time'!$A$11:$A$85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CEF-47DD-894C-1E42C24FC1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'Gamma variation -  Time'!$B$10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'Gamma variation -  Time'!$A$10:$A$85</c15:sqref>
                        </c15:formulaRef>
                      </c:ext>
                    </c:extLst>
                    <c:strCache>
                      <c:ptCount val="76"/>
                      <c:pt idx="0">
                        <c:v>Days to Expiry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'Gamma variation -  Time'!$B$11:$B$85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-16.198936209655944</c:v>
                      </c:pt>
                      <c:pt idx="1">
                        <c:v>-11.448042115919774</c:v>
                      </c:pt>
                      <c:pt idx="2">
                        <c:v>-9.342114310699781</c:v>
                      </c:pt>
                      <c:pt idx="3">
                        <c:v>-8.0860284247722554</c:v>
                      </c:pt>
                      <c:pt idx="4">
                        <c:v>-7.2283567518877998</c:v>
                      </c:pt>
                      <c:pt idx="5">
                        <c:v>-6.5948989269014504</c:v>
                      </c:pt>
                      <c:pt idx="6">
                        <c:v>-6.1023035014340117</c:v>
                      </c:pt>
                      <c:pt idx="7">
                        <c:v>-5.7050144801511395</c:v>
                      </c:pt>
                      <c:pt idx="8">
                        <c:v>-5.3757526386751522</c:v>
                      </c:pt>
                      <c:pt idx="9">
                        <c:v>-5.0970534094287627</c:v>
                      </c:pt>
                      <c:pt idx="10">
                        <c:v>-4.857148263940827</c:v>
                      </c:pt>
                      <c:pt idx="11">
                        <c:v>-4.6477789466559214</c:v>
                      </c:pt>
                      <c:pt idx="12">
                        <c:v>-4.4629565744116215</c:v>
                      </c:pt>
                      <c:pt idx="13">
                        <c:v>-4.2982179606702866</c:v>
                      </c:pt>
                      <c:pt idx="14">
                        <c:v>-4.1501596467081177</c:v>
                      </c:pt>
                      <c:pt idx="15">
                        <c:v>-4.0161348522746971</c:v>
                      </c:pt>
                      <c:pt idx="16">
                        <c:v>-3.8940500390381763</c:v>
                      </c:pt>
                      <c:pt idx="17">
                        <c:v>-3.782224566979929</c:v>
                      </c:pt>
                      <c:pt idx="18">
                        <c:v>-3.6792915497050234</c:v>
                      </c:pt>
                      <c:pt idx="19">
                        <c:v>-3.5841263377434709</c:v>
                      </c:pt>
                      <c:pt idx="20">
                        <c:v>-3.4957939687091426</c:v>
                      </c:pt>
                      <c:pt idx="21">
                        <c:v>-3.4135099122809209</c:v>
                      </c:pt>
                      <c:pt idx="22">
                        <c:v>-3.33661030926267</c:v>
                      </c:pt>
                      <c:pt idx="23">
                        <c:v>-3.2645291050079623</c:v>
                      </c:pt>
                      <c:pt idx="24">
                        <c:v>-3.1967802657528983</c:v>
                      </c:pt>
                      <c:pt idx="25">
                        <c:v>-3.132943794287363</c:v>
                      </c:pt>
                      <c:pt idx="26">
                        <c:v>-3.0726546214439812</c:v>
                      </c:pt>
                      <c:pt idx="27">
                        <c:v>-3.0155936995893078</c:v>
                      </c:pt>
                      <c:pt idx="28">
                        <c:v>-2.9614808001457176</c:v>
                      </c:pt>
                      <c:pt idx="29">
                        <c:v>-2.9100686427535178</c:v>
                      </c:pt>
                      <c:pt idx="30">
                        <c:v>-2.8611380745367145</c:v>
                      </c:pt>
                      <c:pt idx="31">
                        <c:v>-2.8144940844580733</c:v>
                      </c:pt>
                      <c:pt idx="32">
                        <c:v>-2.7699624870003885</c:v>
                      </c:pt>
                      <c:pt idx="33">
                        <c:v>-2.7273871462546375</c:v>
                      </c:pt>
                      <c:pt idx="34">
                        <c:v>-2.6866276393248492</c:v>
                      </c:pt>
                      <c:pt idx="35">
                        <c:v>-2.6475572791704298</c:v>
                      </c:pt>
                      <c:pt idx="36">
                        <c:v>-2.6100614333106962</c:v>
                      </c:pt>
                      <c:pt idx="37">
                        <c:v>-2.5740360874484911</c:v>
                      </c:pt>
                      <c:pt idx="38">
                        <c:v>-2.5393866129305778</c:v>
                      </c:pt>
                      <c:pt idx="39">
                        <c:v>-2.5060267047143814</c:v>
                      </c:pt>
                      <c:pt idx="40">
                        <c:v>-2.4738774626453823</c:v>
                      </c:pt>
                      <c:pt idx="41">
                        <c:v>-2.4428665937350496</c:v>
                      </c:pt>
                      <c:pt idx="42">
                        <c:v>-2.4129277170433139</c:v>
                      </c:pt>
                      <c:pt idx="43">
                        <c:v>-2.383999755923182</c:v>
                      </c:pt>
                      <c:pt idx="44">
                        <c:v>-2.356026404939616</c:v>
                      </c:pt>
                      <c:pt idx="45">
                        <c:v>-2.328955660854747</c:v>
                      </c:pt>
                      <c:pt idx="46">
                        <c:v>-2.3027394087731849</c:v>
                      </c:pt>
                      <c:pt idx="47">
                        <c:v>-2.2773330559400216</c:v>
                      </c:pt>
                      <c:pt idx="48">
                        <c:v>-2.252695206839006</c:v>
                      </c:pt>
                      <c:pt idx="49">
                        <c:v>-2.228787374195961</c:v>
                      </c:pt>
                      <c:pt idx="50">
                        <c:v>-2.2055737212897157</c:v>
                      </c:pt>
                      <c:pt idx="51">
                        <c:v>-2.1830208316390975</c:v>
                      </c:pt>
                      <c:pt idx="52">
                        <c:v>-2.16109750269342</c:v>
                      </c:pt>
                      <c:pt idx="53">
                        <c:v>-2.1397745606244603</c:v>
                      </c:pt>
                      <c:pt idx="54">
                        <c:v>-2.1190246937153567</c:v>
                      </c:pt>
                      <c:pt idx="55">
                        <c:v>-2.0988223021787968</c:v>
                      </c:pt>
                      <c:pt idx="56">
                        <c:v>-2.0791433625232383</c:v>
                      </c:pt>
                      <c:pt idx="57">
                        <c:v>-2.0599653048302216</c:v>
                      </c:pt>
                      <c:pt idx="58">
                        <c:v>-2.0412669015147484</c:v>
                      </c:pt>
                      <c:pt idx="59">
                        <c:v>-2.0230281663199161</c:v>
                      </c:pt>
                      <c:pt idx="60">
                        <c:v>-2.0052302624511511</c:v>
                      </c:pt>
                      <c:pt idx="61">
                        <c:v>-1.987855418888298</c:v>
                      </c:pt>
                      <c:pt idx="62">
                        <c:v>-1.970886854028763</c:v>
                      </c:pt>
                      <c:pt idx="63">
                        <c:v>-1.9543087059144857</c:v>
                      </c:pt>
                      <c:pt idx="64">
                        <c:v>-1.9381059683820783</c:v>
                      </c:pt>
                      <c:pt idx="65">
                        <c:v>-1.9222644325507772</c:v>
                      </c:pt>
                      <c:pt idx="66">
                        <c:v>-1.9067706331286343</c:v>
                      </c:pt>
                      <c:pt idx="67">
                        <c:v>-1.8916117990748658</c:v>
                      </c:pt>
                      <c:pt idx="68">
                        <c:v>-1.8767758082066646</c:v>
                      </c:pt>
                      <c:pt idx="69">
                        <c:v>-1.8622511453830588</c:v>
                      </c:pt>
                      <c:pt idx="70">
                        <c:v>-1.8480268639373139</c:v>
                      </c:pt>
                      <c:pt idx="71">
                        <c:v>-1.83409255006372</c:v>
                      </c:pt>
                      <c:pt idx="72">
                        <c:v>-1.8204382898949145</c:v>
                      </c:pt>
                      <c:pt idx="73">
                        <c:v>-1.8070546390327222</c:v>
                      </c:pt>
                      <c:pt idx="74">
                        <c:v>-1.7939325943192537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CEF-47DD-894C-1E42C24FC115}"/>
                  </c:ext>
                </c:extLst>
              </c15:ser>
            </c15:filteredLineSeries>
          </c:ext>
        </c:extLst>
      </c:lineChart>
      <c:catAx>
        <c:axId val="4770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8304"/>
        <c:crosses val="autoZero"/>
        <c:auto val="1"/>
        <c:lblAlgn val="ctr"/>
        <c:lblOffset val="100"/>
        <c:noMultiLvlLbl val="0"/>
      </c:catAx>
      <c:valAx>
        <c:axId val="477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18</xdr:row>
      <xdr:rowOff>0</xdr:rowOff>
    </xdr:from>
    <xdr:to>
      <xdr:col>25</xdr:col>
      <xdr:colOff>114300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5AA54-41E0-475A-B8B3-C43A9DB42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190500</xdr:colOff>
      <xdr:row>0</xdr:row>
      <xdr:rowOff>127000</xdr:rowOff>
    </xdr:from>
    <xdr:to>
      <xdr:col>7</xdr:col>
      <xdr:colOff>761667</xdr:colOff>
      <xdr:row>4</xdr:row>
      <xdr:rowOff>60238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4CA3492-B163-445C-A30A-0EA1C552C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2083" y="127000"/>
          <a:ext cx="2666667" cy="69523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122162</xdr:rowOff>
    </xdr:from>
    <xdr:to>
      <xdr:col>8</xdr:col>
      <xdr:colOff>511025</xdr:colOff>
      <xdr:row>35</xdr:row>
      <xdr:rowOff>7862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D4FEED-83CC-4288-B3BE-CC3398D65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127187</xdr:colOff>
      <xdr:row>2</xdr:row>
      <xdr:rowOff>176774</xdr:rowOff>
    </xdr:from>
    <xdr:to>
      <xdr:col>20</xdr:col>
      <xdr:colOff>108137</xdr:colOff>
      <xdr:row>19</xdr:row>
      <xdr:rowOff>162488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E5F69-5635-4821-AFAA-79A2BD256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22</xdr:row>
      <xdr:rowOff>21853</xdr:rowOff>
    </xdr:from>
    <xdr:to>
      <xdr:col>20</xdr:col>
      <xdr:colOff>114300</xdr:colOff>
      <xdr:row>44</xdr:row>
      <xdr:rowOff>40903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C5963-21E3-4A39-91B5-852A8A545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71820</xdr:colOff>
      <xdr:row>0</xdr:row>
      <xdr:rowOff>17319</xdr:rowOff>
    </xdr:from>
    <xdr:to>
      <xdr:col>5</xdr:col>
      <xdr:colOff>504203</xdr:colOff>
      <xdr:row>3</xdr:row>
      <xdr:rowOff>26771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399C78-9694-4E99-8E49-34C710F7E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0093" y="17319"/>
          <a:ext cx="2527883" cy="5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54501</xdr:colOff>
      <xdr:row>3</xdr:row>
      <xdr:rowOff>51446</xdr:rowOff>
    </xdr:from>
    <xdr:to>
      <xdr:col>5</xdr:col>
      <xdr:colOff>639265</xdr:colOff>
      <xdr:row>5</xdr:row>
      <xdr:rowOff>137113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B6909C6-2E3D-4235-BC2D-15C192EC6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61942" y="622946"/>
          <a:ext cx="2691470" cy="4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161976</xdr:colOff>
      <xdr:row>5</xdr:row>
      <xdr:rowOff>104419</xdr:rowOff>
    </xdr:from>
    <xdr:to>
      <xdr:col>4</xdr:col>
      <xdr:colOff>468645</xdr:colOff>
      <xdr:row>7</xdr:row>
      <xdr:rowOff>94824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9F8CEDF-571D-4E11-8805-E42C9E26E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69417" y="1056919"/>
          <a:ext cx="1360022" cy="5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166687</xdr:rowOff>
    </xdr:from>
    <xdr:to>
      <xdr:col>16</xdr:col>
      <xdr:colOff>47625</xdr:colOff>
      <xdr:row>25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549EE-9FAE-428B-A13D-EEBE31E67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26</xdr:row>
      <xdr:rowOff>66675</xdr:rowOff>
    </xdr:from>
    <xdr:to>
      <xdr:col>16</xdr:col>
      <xdr:colOff>38100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D45BEC-BA95-4D4D-9768-961F6B80D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171450</xdr:colOff>
      <xdr:row>0</xdr:row>
      <xdr:rowOff>152400</xdr:rowOff>
    </xdr:from>
    <xdr:to>
      <xdr:col>11</xdr:col>
      <xdr:colOff>399869</xdr:colOff>
      <xdr:row>3</xdr:row>
      <xdr:rowOff>161852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A4246E-D4BD-4415-8D35-9730249A9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67850" y="152400"/>
          <a:ext cx="1447619" cy="5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</xdr:row>
      <xdr:rowOff>19050</xdr:rowOff>
    </xdr:from>
    <xdr:to>
      <xdr:col>9</xdr:col>
      <xdr:colOff>133350</xdr:colOff>
      <xdr:row>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36F70B-3E07-43C9-BF68-B6D94D1BD89B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209550"/>
          <a:ext cx="1123950" cy="381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104775</xdr:rowOff>
    </xdr:from>
    <xdr:to>
      <xdr:col>19</xdr:col>
      <xdr:colOff>217714</xdr:colOff>
      <xdr:row>25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41ECA-0063-4F7D-B082-56CDE9CEF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68036</xdr:colOff>
      <xdr:row>26</xdr:row>
      <xdr:rowOff>81643</xdr:rowOff>
    </xdr:from>
    <xdr:to>
      <xdr:col>19</xdr:col>
      <xdr:colOff>367393</xdr:colOff>
      <xdr:row>52</xdr:row>
      <xdr:rowOff>142876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33B481-8BCC-4D06-A954-C61354C52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166687</xdr:rowOff>
    </xdr:from>
    <xdr:to>
      <xdr:col>16</xdr:col>
      <xdr:colOff>47625</xdr:colOff>
      <xdr:row>25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67ED9-B21D-42B4-8235-A16575E1A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26</xdr:row>
      <xdr:rowOff>66675</xdr:rowOff>
    </xdr:from>
    <xdr:to>
      <xdr:col>16</xdr:col>
      <xdr:colOff>38100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D146A-0EFB-40AE-AFF5-529789799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333375</xdr:colOff>
      <xdr:row>0</xdr:row>
      <xdr:rowOff>123825</xdr:rowOff>
    </xdr:from>
    <xdr:to>
      <xdr:col>8</xdr:col>
      <xdr:colOff>466608</xdr:colOff>
      <xdr:row>3</xdr:row>
      <xdr:rowOff>161849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9DECA7-5A16-4E38-97F6-42666CD1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10575" y="123825"/>
          <a:ext cx="933333" cy="6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0</xdr:row>
      <xdr:rowOff>152400</xdr:rowOff>
    </xdr:from>
    <xdr:to>
      <xdr:col>11</xdr:col>
      <xdr:colOff>399869</xdr:colOff>
      <xdr:row>3</xdr:row>
      <xdr:rowOff>161852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450BF0-464E-43E5-8220-B085782F0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67850" y="152400"/>
          <a:ext cx="1447619" cy="5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166687</xdr:rowOff>
    </xdr:from>
    <xdr:to>
      <xdr:col>16</xdr:col>
      <xdr:colOff>47625</xdr:colOff>
      <xdr:row>25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51B38-900D-4717-B668-A9309522C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26</xdr:row>
      <xdr:rowOff>66675</xdr:rowOff>
    </xdr:from>
    <xdr:to>
      <xdr:col>16</xdr:col>
      <xdr:colOff>38100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39BE12-70F1-44C6-BB2B-76FB69F5B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333375</xdr:colOff>
      <xdr:row>0</xdr:row>
      <xdr:rowOff>123825</xdr:rowOff>
    </xdr:from>
    <xdr:to>
      <xdr:col>9</xdr:col>
      <xdr:colOff>47508</xdr:colOff>
      <xdr:row>3</xdr:row>
      <xdr:rowOff>161849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6E028A-D4FE-4BAF-9B8D-45C868814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24600" y="123825"/>
          <a:ext cx="933333" cy="6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0</xdr:row>
      <xdr:rowOff>152400</xdr:rowOff>
    </xdr:from>
    <xdr:to>
      <xdr:col>11</xdr:col>
      <xdr:colOff>399869</xdr:colOff>
      <xdr:row>3</xdr:row>
      <xdr:rowOff>161852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CA1CFF-7057-493A-8AF9-044B18EDD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81875" y="152400"/>
          <a:ext cx="1447619" cy="58095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119062</xdr:rowOff>
    </xdr:from>
    <xdr:to>
      <xdr:col>14</xdr:col>
      <xdr:colOff>114300</xdr:colOff>
      <xdr:row>17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C2249-71A9-4F8E-B556-88DF27EF8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17</xdr:row>
      <xdr:rowOff>180975</xdr:rowOff>
    </xdr:from>
    <xdr:to>
      <xdr:col>14</xdr:col>
      <xdr:colOff>123825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415A6-AE91-413B-A5EA-AC1B48493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119062</xdr:rowOff>
    </xdr:from>
    <xdr:to>
      <xdr:col>14</xdr:col>
      <xdr:colOff>114300</xdr:colOff>
      <xdr:row>17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37EFB-B319-4417-809C-3DCF67631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18</xdr:row>
      <xdr:rowOff>114300</xdr:rowOff>
    </xdr:from>
    <xdr:to>
      <xdr:col>14</xdr:col>
      <xdr:colOff>66675</xdr:colOff>
      <xdr:row>40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F28F4-C0CA-411F-8C82-932138793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F27F-92CE-4D0C-9147-9934BD648AC8}">
  <dimension ref="A1:I20"/>
  <sheetViews>
    <sheetView topLeftCell="B1" zoomScale="90" zoomScaleNormal="90" workbookViewId="0">
      <selection activeCell="F5" sqref="F5"/>
    </sheetView>
  </sheetViews>
  <sheetFormatPr defaultRowHeight="15" x14ac:dyDescent="0.25"/>
  <cols>
    <col min="1" max="2" width="17" customWidth="1"/>
    <col min="3" max="3" width="21" customWidth="1"/>
    <col min="4" max="4" width="21.7109375" customWidth="1"/>
    <col min="5" max="5" width="25.140625" customWidth="1"/>
    <col min="6" max="9" width="15.7109375" customWidth="1"/>
    <col min="10" max="11" width="21.7109375" customWidth="1"/>
    <col min="12" max="15" width="15.5703125" customWidth="1"/>
    <col min="16" max="16" width="18.5703125" customWidth="1"/>
  </cols>
  <sheetData>
    <row r="1" spans="1:9" x14ac:dyDescent="0.25">
      <c r="A1" s="4" t="s">
        <v>5</v>
      </c>
      <c r="B1" s="4"/>
      <c r="C1" t="s">
        <v>47</v>
      </c>
    </row>
    <row r="2" spans="1:9" x14ac:dyDescent="0.25">
      <c r="A2" s="1" t="s">
        <v>8</v>
      </c>
      <c r="B2" s="1"/>
      <c r="C2" s="1">
        <v>1608.2</v>
      </c>
      <c r="E2" s="6"/>
      <c r="F2" s="6"/>
      <c r="H2" s="6"/>
      <c r="I2" s="6"/>
    </row>
    <row r="3" spans="1:9" x14ac:dyDescent="0.25">
      <c r="A3" s="5" t="s">
        <v>6</v>
      </c>
      <c r="B3" s="5"/>
      <c r="C3" s="1"/>
      <c r="E3" s="6"/>
      <c r="F3" s="6"/>
      <c r="H3" s="6"/>
      <c r="I3" s="6"/>
    </row>
    <row r="4" spans="1:9" x14ac:dyDescent="0.25">
      <c r="A4" s="1" t="s">
        <v>10</v>
      </c>
      <c r="B4" s="1"/>
      <c r="C4" s="1">
        <f>129/360</f>
        <v>0.35833333333333334</v>
      </c>
      <c r="D4" s="18">
        <v>43573</v>
      </c>
      <c r="H4" s="6"/>
      <c r="I4" s="6"/>
    </row>
    <row r="5" spans="1:9" ht="30" x14ac:dyDescent="0.25">
      <c r="A5" s="3" t="s">
        <v>11</v>
      </c>
      <c r="B5" s="3"/>
      <c r="C5" s="8">
        <v>2.3599999999999999E-2</v>
      </c>
      <c r="D5" s="19" t="s">
        <v>12</v>
      </c>
      <c r="H5" s="6"/>
      <c r="I5" s="6"/>
    </row>
    <row r="6" spans="1:9" x14ac:dyDescent="0.25">
      <c r="A6" s="3" t="s">
        <v>26</v>
      </c>
      <c r="B6" s="3"/>
      <c r="C6" s="8">
        <v>0.3</v>
      </c>
      <c r="E6" s="7"/>
      <c r="F6" s="7"/>
      <c r="H6" s="7"/>
      <c r="I6" s="7"/>
    </row>
    <row r="7" spans="1:9" x14ac:dyDescent="0.25">
      <c r="A7" s="3" t="s">
        <v>30</v>
      </c>
      <c r="B7" s="3"/>
      <c r="C7" s="8">
        <v>1.7600000000000001E-2</v>
      </c>
      <c r="E7" s="7"/>
      <c r="F7" s="7"/>
      <c r="H7" s="7"/>
      <c r="I7" s="7"/>
    </row>
    <row r="8" spans="1:9" x14ac:dyDescent="0.25">
      <c r="H8" s="7"/>
      <c r="I8" s="7"/>
    </row>
    <row r="9" spans="1:9" x14ac:dyDescent="0.25">
      <c r="A9" s="26" t="s">
        <v>27</v>
      </c>
      <c r="B9" s="24"/>
      <c r="C9" s="24"/>
      <c r="D9" s="25"/>
      <c r="E9" s="24"/>
      <c r="F9" s="24"/>
      <c r="G9" s="24"/>
      <c r="H9" s="24"/>
      <c r="I9" s="24"/>
    </row>
    <row r="10" spans="1:9" ht="30" x14ac:dyDescent="0.25">
      <c r="A10" s="20" t="s">
        <v>45</v>
      </c>
      <c r="B10" s="20" t="s">
        <v>275</v>
      </c>
      <c r="C10" s="20" t="s">
        <v>46</v>
      </c>
      <c r="D10" s="22" t="s">
        <v>274</v>
      </c>
      <c r="E10" s="21" t="s">
        <v>273</v>
      </c>
      <c r="F10" s="20" t="s">
        <v>4</v>
      </c>
      <c r="G10" s="20" t="s">
        <v>2</v>
      </c>
      <c r="H10" s="20" t="s">
        <v>3</v>
      </c>
      <c r="I10" s="20" t="s">
        <v>1</v>
      </c>
    </row>
    <row r="11" spans="1:9" x14ac:dyDescent="0.25">
      <c r="A11" s="1">
        <v>1620</v>
      </c>
      <c r="B11" s="1">
        <f t="shared" ref="B11:B20" si="0">A11/$C$2</f>
        <v>1.0073373958462877</v>
      </c>
      <c r="C11" s="1">
        <v>170.01</v>
      </c>
      <c r="D11" s="8">
        <v>0.44193046284581666</v>
      </c>
      <c r="E11" s="23">
        <f t="shared" ref="E11:E20" si="1">$C$2*G11-A11*I11*(EXP(-$C$5*$C$4))</f>
        <v>170.01000030755415</v>
      </c>
      <c r="F11" s="1">
        <f>(LN($C$2/A11)+$C$4*($C$5-$C$7+D11^2/2))/(D11*SQRT($C$4))</f>
        <v>0.11276430935273037</v>
      </c>
      <c r="G11" s="1">
        <f t="shared" ref="G11:G20" si="2">NORMSDIST(F11)</f>
        <v>0.54489129258806113</v>
      </c>
      <c r="H11" s="1">
        <f>(LN($C$2/A11)+$C$4*($C$5-$C$7-D11^2/2))/(D11*SQRT($C$4))</f>
        <v>-0.15177946398824974</v>
      </c>
      <c r="I11" s="1">
        <f t="shared" ref="I11:I20" si="3">NORMSDIST(H11)</f>
        <v>0.43968043991202427</v>
      </c>
    </row>
    <row r="12" spans="1:9" x14ac:dyDescent="0.25">
      <c r="A12" s="1">
        <v>1700</v>
      </c>
      <c r="B12" s="1">
        <f t="shared" si="0"/>
        <v>1.0570824524312896</v>
      </c>
      <c r="C12" s="1">
        <v>116.4</v>
      </c>
      <c r="D12" s="8">
        <v>0.38757192889698738</v>
      </c>
      <c r="E12" s="23">
        <f t="shared" si="1"/>
        <v>116.3999971896576</v>
      </c>
      <c r="F12" s="1">
        <f>(LN($C$2/A12)+$C$4*($C$5-$C$7+D12^2/2))/(D12*SQRT($C$4))</f>
        <v>-0.11400535935581653</v>
      </c>
      <c r="G12" s="1">
        <f t="shared" si="2"/>
        <v>0.45461677249746696</v>
      </c>
      <c r="H12" s="1">
        <f>(LN($C$2/A12)+$C$4*($C$5-$C$7-D12^2/2))/(D12*SQRT($C$4))</f>
        <v>-0.34600959787607954</v>
      </c>
      <c r="I12" s="1">
        <f t="shared" si="3"/>
        <v>0.36466775084759201</v>
      </c>
    </row>
    <row r="13" spans="1:9" x14ac:dyDescent="0.25">
      <c r="A13" s="1">
        <v>1760</v>
      </c>
      <c r="B13" s="1">
        <f t="shared" si="0"/>
        <v>1.094391244870041</v>
      </c>
      <c r="C13" s="1">
        <v>95</v>
      </c>
      <c r="D13" s="8">
        <v>0.3855332577500154</v>
      </c>
      <c r="E13" s="23">
        <f t="shared" si="1"/>
        <v>94.999985883319596</v>
      </c>
      <c r="F13" s="1">
        <f>(LN($C$2/A13)+$C$4*($C$5-$C$7+D13^2/2))/(D13*SQRT($C$4))</f>
        <v>-0.26612635576151755</v>
      </c>
      <c r="G13" s="1">
        <f t="shared" si="2"/>
        <v>0.39507094885383298</v>
      </c>
      <c r="H13" s="1">
        <f>(LN($C$2/A13)+$C$4*($C$5-$C$7-D13^2/2))/(D13*SQRT($C$4))</f>
        <v>-0.4969102263660945</v>
      </c>
      <c r="I13" s="1">
        <f t="shared" si="3"/>
        <v>0.30962617985569457</v>
      </c>
    </row>
    <row r="14" spans="1:9" x14ac:dyDescent="0.25">
      <c r="A14" s="27">
        <v>1980</v>
      </c>
      <c r="B14" s="27">
        <f t="shared" si="0"/>
        <v>1.2311901504787961</v>
      </c>
      <c r="C14" s="27">
        <v>50.75</v>
      </c>
      <c r="D14" s="28">
        <v>0.4092796421791951</v>
      </c>
      <c r="E14" s="29">
        <f t="shared" si="1"/>
        <v>50.749981775163178</v>
      </c>
      <c r="F14" s="1">
        <f>(LN($C$2/A14)+$C$4*($C$5-$C$7+D14^2/2))/(D14*SQRT($C$4))</f>
        <v>-0.71763294860880122</v>
      </c>
      <c r="G14" s="1">
        <f t="shared" si="2"/>
        <v>0.23649181815830822</v>
      </c>
      <c r="H14" s="1">
        <f>(LN($C$2/A14)+$C$4*($C$5-$C$7-D14^2/2))/(D14*SQRT($C$4))</f>
        <v>-0.96263163052022482</v>
      </c>
      <c r="I14" s="1">
        <f t="shared" si="3"/>
        <v>0.16786620912115816</v>
      </c>
    </row>
    <row r="15" spans="1:9" x14ac:dyDescent="0.25">
      <c r="A15" s="27">
        <v>2000</v>
      </c>
      <c r="B15" s="27">
        <f t="shared" si="0"/>
        <v>1.2436264146250466</v>
      </c>
      <c r="C15" s="27">
        <v>39</v>
      </c>
      <c r="D15" s="28">
        <v>0.37988336004921192</v>
      </c>
      <c r="E15" s="29">
        <f t="shared" si="1"/>
        <v>38.999988727084713</v>
      </c>
      <c r="F15" s="1">
        <f>(LN($C$2/A15)+$C$4*($C$5-$C$7+D15^2/2))/(D15*SQRT($C$4))</f>
        <v>-0.83563921958732312</v>
      </c>
      <c r="G15" s="1">
        <f t="shared" si="2"/>
        <v>0.20167894898603622</v>
      </c>
      <c r="H15" s="1">
        <f>(LN($C$2/A15)+$C$4*($C$5-$C$7-D15^2/2))/(D15*SQRT($C$4))</f>
        <v>-1.0630410077549115</v>
      </c>
      <c r="I15" s="1">
        <f t="shared" si="3"/>
        <v>0.14388167751019401</v>
      </c>
    </row>
    <row r="16" spans="1:9" x14ac:dyDescent="0.25">
      <c r="A16" s="27">
        <v>2015</v>
      </c>
      <c r="B16" s="27">
        <f t="shared" si="0"/>
        <v>1.2529536127347345</v>
      </c>
      <c r="C16" s="27">
        <v>34.93</v>
      </c>
      <c r="D16" s="28">
        <v>0.37280633701993615</v>
      </c>
      <c r="E16" s="29">
        <f t="shared" si="1"/>
        <v>34.92999065481456</v>
      </c>
      <c r="F16" s="1">
        <f>(LN($C$2/A16)+$C$4*($C$5-$C$7+D16^2/2))/(D16*SQRT($C$4))</f>
        <v>-0.88926078933268693</v>
      </c>
      <c r="G16" s="1">
        <f t="shared" si="2"/>
        <v>0.18693146967636473</v>
      </c>
      <c r="H16" s="1">
        <f>(LN($C$2/A16)+$C$4*($C$5-$C$7-D16^2/2))/(D16*SQRT($C$4))</f>
        <v>-1.1124262042841595</v>
      </c>
      <c r="I16" s="1">
        <f t="shared" si="3"/>
        <v>0.13297747150747136</v>
      </c>
    </row>
    <row r="17" spans="1:9" x14ac:dyDescent="0.25">
      <c r="A17" s="27">
        <v>2100</v>
      </c>
      <c r="B17" s="27">
        <f t="shared" si="0"/>
        <v>1.3058077353562989</v>
      </c>
      <c r="C17" s="27">
        <v>26</v>
      </c>
      <c r="D17" s="28">
        <v>0.37800571078590356</v>
      </c>
      <c r="E17" s="29">
        <f t="shared" si="1"/>
        <v>26.000001836924014</v>
      </c>
      <c r="F17" s="1">
        <f>(LN($C$2/A17)+$C$4*($C$5-$C$7+D17^2/2))/(D17*SQRT($C$4))</f>
        <v>-1.0565374510821732</v>
      </c>
      <c r="G17" s="1">
        <f t="shared" si="2"/>
        <v>0.14536136999568006</v>
      </c>
      <c r="H17" s="1">
        <f>(LN($C$2/A17)+$C$4*($C$5-$C$7-D17^2/2))/(D17*SQRT($C$4))</f>
        <v>-1.2828152605633232</v>
      </c>
      <c r="I17" s="1">
        <f t="shared" si="3"/>
        <v>9.9778403176534622E-2</v>
      </c>
    </row>
    <row r="18" spans="1:9" x14ac:dyDescent="0.25">
      <c r="A18" s="27">
        <v>2105</v>
      </c>
      <c r="B18" s="27">
        <f t="shared" si="0"/>
        <v>1.3089168013928616</v>
      </c>
      <c r="C18" s="27">
        <v>44.12</v>
      </c>
      <c r="D18" s="28">
        <v>0.45261378612809916</v>
      </c>
      <c r="E18" s="29">
        <f t="shared" si="1"/>
        <v>44.119980201435965</v>
      </c>
      <c r="F18" s="1">
        <f>(LN($C$2/A18)+$C$4*($C$5-$C$7+D18^2/2))/(D18*SQRT($C$4))</f>
        <v>-0.85017680597580503</v>
      </c>
      <c r="G18" s="1">
        <f t="shared" si="2"/>
        <v>0.19761339742692191</v>
      </c>
      <c r="H18" s="1">
        <f>(LN($C$2/A18)+$C$4*($C$5-$C$7-D18^2/2))/(D18*SQRT($C$4))</f>
        <v>-1.1211157181237303</v>
      </c>
      <c r="I18" s="1">
        <f t="shared" si="3"/>
        <v>0.13111930445264994</v>
      </c>
    </row>
    <row r="19" spans="1:9" x14ac:dyDescent="0.25">
      <c r="A19" s="27">
        <v>2230</v>
      </c>
      <c r="B19" s="27">
        <f t="shared" si="0"/>
        <v>1.3866434523069269</v>
      </c>
      <c r="C19" s="27">
        <v>18.899999999999999</v>
      </c>
      <c r="D19" s="28">
        <v>0.39856090088319884</v>
      </c>
      <c r="E19" s="29">
        <f t="shared" si="1"/>
        <v>18.899983422718009</v>
      </c>
      <c r="F19" s="1">
        <f>(LN($C$2/A19)+$C$4*($C$5-$C$7+D19^2/2))/(D19*SQRT($C$4))</f>
        <v>-1.2418156162478702</v>
      </c>
      <c r="G19" s="1">
        <f t="shared" si="2"/>
        <v>0.10715229981915277</v>
      </c>
      <c r="H19" s="1">
        <f>(LN($C$2/A19)+$C$4*($C$5-$C$7-D19^2/2))/(D19*SQRT($C$4))</f>
        <v>-1.480397957792873</v>
      </c>
      <c r="I19" s="1">
        <f t="shared" si="3"/>
        <v>6.9383537350441671E-2</v>
      </c>
    </row>
    <row r="20" spans="1:9" x14ac:dyDescent="0.25">
      <c r="A20" s="27">
        <v>2490</v>
      </c>
      <c r="B20" s="27">
        <f t="shared" si="0"/>
        <v>1.548314886208183</v>
      </c>
      <c r="C20" s="27">
        <v>9.1999999999999993</v>
      </c>
      <c r="D20" s="28">
        <v>0.42198969719847973</v>
      </c>
      <c r="E20" s="29">
        <f t="shared" si="1"/>
        <v>9.1999926005556603</v>
      </c>
      <c r="F20" s="1">
        <f>(LN($C$2/A20)+$C$4*($C$5-$C$7+D20^2/2))/(D20*SQRT($C$4))</f>
        <v>-1.5958067046637769</v>
      </c>
      <c r="G20" s="1">
        <f t="shared" si="2"/>
        <v>5.526597796496683E-2</v>
      </c>
      <c r="H20" s="1">
        <f>(LN($C$2/A20)+$C$4*($C$5-$C$7-D20^2/2))/(D20*SQRT($C$4))</f>
        <v>-1.848413746253601</v>
      </c>
      <c r="I20" s="1">
        <f t="shared" si="3"/>
        <v>3.2271255818637941E-2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A3FE-DE61-4EAC-8334-FE34CEDD66B9}">
  <sheetPr filterMode="1"/>
  <dimension ref="A1:O390"/>
  <sheetViews>
    <sheetView workbookViewId="0">
      <selection activeCell="D395" sqref="A1:XFD1048576"/>
    </sheetView>
  </sheetViews>
  <sheetFormatPr defaultRowHeight="15" x14ac:dyDescent="0.25"/>
  <sheetData>
    <row r="1" spans="1:15" x14ac:dyDescent="0.25">
      <c r="A1" t="s">
        <v>7</v>
      </c>
      <c r="B1" t="s">
        <v>19</v>
      </c>
      <c r="C1" t="s">
        <v>48</v>
      </c>
      <c r="D1" t="s">
        <v>49</v>
      </c>
      <c r="E1" t="s">
        <v>50</v>
      </c>
      <c r="F1" t="s">
        <v>51</v>
      </c>
      <c r="G1" t="s">
        <v>20</v>
      </c>
      <c r="H1" t="s">
        <v>52</v>
      </c>
      <c r="I1" t="s">
        <v>53</v>
      </c>
      <c r="J1" t="s">
        <v>21</v>
      </c>
      <c r="K1" t="s">
        <v>54</v>
      </c>
      <c r="L1" t="s">
        <v>55</v>
      </c>
      <c r="M1" t="s">
        <v>56</v>
      </c>
      <c r="N1" t="s">
        <v>57</v>
      </c>
      <c r="O1" t="s">
        <v>15</v>
      </c>
    </row>
    <row r="2" spans="1:15" hidden="1" x14ac:dyDescent="0.25">
      <c r="A2">
        <v>820</v>
      </c>
      <c r="B2">
        <v>693.95</v>
      </c>
      <c r="C2" s="10">
        <v>5.0000000000000001E-3</v>
      </c>
      <c r="D2">
        <v>801.3</v>
      </c>
      <c r="E2">
        <v>805.9</v>
      </c>
      <c r="F2">
        <v>810.5</v>
      </c>
      <c r="G2">
        <v>693.95</v>
      </c>
      <c r="H2" t="s">
        <v>58</v>
      </c>
      <c r="I2" s="10">
        <v>0</v>
      </c>
      <c r="J2">
        <v>5</v>
      </c>
      <c r="K2">
        <v>5</v>
      </c>
      <c r="L2" t="s">
        <v>59</v>
      </c>
      <c r="M2">
        <v>129</v>
      </c>
      <c r="N2" s="2">
        <v>43573</v>
      </c>
      <c r="O2" t="s">
        <v>60</v>
      </c>
    </row>
    <row r="3" spans="1:15" hidden="1" x14ac:dyDescent="0.25">
      <c r="A3">
        <v>840</v>
      </c>
      <c r="C3" s="10">
        <v>4.7999999999999996E-3</v>
      </c>
      <c r="D3">
        <v>778.9</v>
      </c>
      <c r="E3">
        <v>783.9</v>
      </c>
      <c r="F3">
        <v>788.9</v>
      </c>
      <c r="G3">
        <v>0</v>
      </c>
      <c r="H3" t="s">
        <v>58</v>
      </c>
      <c r="I3" s="10">
        <v>0</v>
      </c>
      <c r="L3" t="s">
        <v>59</v>
      </c>
      <c r="M3">
        <v>129</v>
      </c>
      <c r="N3" s="2">
        <v>43573</v>
      </c>
      <c r="O3" t="s">
        <v>58</v>
      </c>
    </row>
    <row r="4" spans="1:15" hidden="1" x14ac:dyDescent="0.25">
      <c r="A4">
        <v>860</v>
      </c>
      <c r="B4">
        <v>783.45</v>
      </c>
      <c r="C4" s="10">
        <v>4.7000000000000002E-3</v>
      </c>
      <c r="D4">
        <v>762.5</v>
      </c>
      <c r="E4">
        <v>766</v>
      </c>
      <c r="F4">
        <v>769.5</v>
      </c>
      <c r="G4">
        <v>128</v>
      </c>
      <c r="H4" s="10">
        <v>0.1953</v>
      </c>
      <c r="I4" s="10">
        <v>0</v>
      </c>
      <c r="J4">
        <v>4</v>
      </c>
      <c r="K4">
        <v>4</v>
      </c>
      <c r="L4" t="s">
        <v>59</v>
      </c>
      <c r="M4">
        <v>129</v>
      </c>
      <c r="N4" s="2">
        <v>43573</v>
      </c>
      <c r="O4" t="s">
        <v>61</v>
      </c>
    </row>
    <row r="5" spans="1:15" hidden="1" x14ac:dyDescent="0.25">
      <c r="A5">
        <v>880</v>
      </c>
      <c r="B5">
        <v>821.53</v>
      </c>
      <c r="C5" s="10">
        <v>4.5999999999999999E-3</v>
      </c>
      <c r="D5">
        <v>743.15</v>
      </c>
      <c r="E5">
        <v>746.65</v>
      </c>
      <c r="F5">
        <v>750.15</v>
      </c>
      <c r="G5">
        <v>95.35</v>
      </c>
      <c r="H5" s="10">
        <v>0.1313</v>
      </c>
      <c r="I5" s="10">
        <v>0</v>
      </c>
      <c r="J5">
        <v>1</v>
      </c>
      <c r="K5">
        <v>1</v>
      </c>
      <c r="L5" t="s">
        <v>59</v>
      </c>
      <c r="M5">
        <v>129</v>
      </c>
      <c r="N5" s="2">
        <v>43573</v>
      </c>
      <c r="O5" t="s">
        <v>62</v>
      </c>
    </row>
    <row r="6" spans="1:15" hidden="1" x14ac:dyDescent="0.25">
      <c r="A6">
        <v>900</v>
      </c>
      <c r="C6" s="10">
        <v>4.4999999999999997E-3</v>
      </c>
      <c r="D6">
        <v>723.15</v>
      </c>
      <c r="E6">
        <v>726.8</v>
      </c>
      <c r="F6">
        <v>730.45</v>
      </c>
      <c r="G6">
        <v>0</v>
      </c>
      <c r="H6" t="s">
        <v>58</v>
      </c>
      <c r="I6" s="10">
        <v>0</v>
      </c>
      <c r="L6" t="s">
        <v>59</v>
      </c>
      <c r="M6">
        <v>129</v>
      </c>
      <c r="N6" s="2">
        <v>43573</v>
      </c>
      <c r="O6" t="s">
        <v>58</v>
      </c>
    </row>
    <row r="7" spans="1:15" hidden="1" x14ac:dyDescent="0.25">
      <c r="A7">
        <v>920</v>
      </c>
      <c r="B7">
        <v>724.07</v>
      </c>
      <c r="C7" s="10">
        <v>4.3E-3</v>
      </c>
      <c r="D7">
        <v>704</v>
      </c>
      <c r="E7">
        <v>709</v>
      </c>
      <c r="F7">
        <v>714</v>
      </c>
      <c r="G7">
        <v>-58.16</v>
      </c>
      <c r="H7" s="10">
        <v>-7.4399999999999994E-2</v>
      </c>
      <c r="I7" s="10">
        <v>4.82E-2</v>
      </c>
      <c r="J7">
        <v>1</v>
      </c>
      <c r="K7">
        <v>2</v>
      </c>
      <c r="L7" t="s">
        <v>59</v>
      </c>
      <c r="M7">
        <v>129</v>
      </c>
      <c r="N7" s="2">
        <v>43573</v>
      </c>
      <c r="O7" t="s">
        <v>63</v>
      </c>
    </row>
    <row r="8" spans="1:15" hidden="1" x14ac:dyDescent="0.25">
      <c r="A8">
        <v>940</v>
      </c>
      <c r="C8" s="10">
        <v>4.1999999999999997E-3</v>
      </c>
      <c r="D8">
        <v>684.75</v>
      </c>
      <c r="E8">
        <v>688.42499999999995</v>
      </c>
      <c r="F8">
        <v>692.1</v>
      </c>
      <c r="G8">
        <v>0</v>
      </c>
      <c r="H8" t="s">
        <v>58</v>
      </c>
      <c r="I8" s="10">
        <v>7.3700000000000002E-2</v>
      </c>
      <c r="L8" t="s">
        <v>59</v>
      </c>
      <c r="M8">
        <v>129</v>
      </c>
      <c r="N8" s="2">
        <v>43573</v>
      </c>
      <c r="O8" t="s">
        <v>58</v>
      </c>
    </row>
    <row r="9" spans="1:15" hidden="1" x14ac:dyDescent="0.25">
      <c r="A9">
        <v>960</v>
      </c>
      <c r="C9" s="10">
        <v>4.1000000000000003E-3</v>
      </c>
      <c r="D9">
        <v>665.15</v>
      </c>
      <c r="E9">
        <v>669.17499999999995</v>
      </c>
      <c r="F9">
        <v>673.2</v>
      </c>
      <c r="G9">
        <v>0</v>
      </c>
      <c r="H9" t="s">
        <v>58</v>
      </c>
      <c r="I9" s="10">
        <v>0.13730000000000001</v>
      </c>
      <c r="L9" t="s">
        <v>59</v>
      </c>
      <c r="M9">
        <v>129</v>
      </c>
      <c r="N9" s="2">
        <v>43573</v>
      </c>
      <c r="O9" t="s">
        <v>58</v>
      </c>
    </row>
    <row r="10" spans="1:15" hidden="1" x14ac:dyDescent="0.25">
      <c r="A10">
        <v>980</v>
      </c>
      <c r="C10" s="10">
        <v>4.0000000000000001E-3</v>
      </c>
      <c r="D10">
        <v>647.1</v>
      </c>
      <c r="E10">
        <v>652.1</v>
      </c>
      <c r="F10">
        <v>657.1</v>
      </c>
      <c r="G10">
        <v>0</v>
      </c>
      <c r="H10" t="s">
        <v>58</v>
      </c>
      <c r="I10" s="10">
        <v>0.24129999999999999</v>
      </c>
      <c r="L10" t="s">
        <v>59</v>
      </c>
      <c r="M10">
        <v>129</v>
      </c>
      <c r="N10" s="2">
        <v>43573</v>
      </c>
      <c r="O10" t="s">
        <v>58</v>
      </c>
    </row>
    <row r="11" spans="1:15" hidden="1" x14ac:dyDescent="0.25">
      <c r="A11">
        <v>1000</v>
      </c>
      <c r="B11">
        <v>559.29999999999995</v>
      </c>
      <c r="C11" s="10">
        <v>3.8E-3</v>
      </c>
      <c r="D11">
        <v>627.70000000000005</v>
      </c>
      <c r="E11">
        <v>631.22500000000002</v>
      </c>
      <c r="F11">
        <v>634.75</v>
      </c>
      <c r="G11">
        <v>20.3</v>
      </c>
      <c r="H11" s="10">
        <v>3.7699999999999997E-2</v>
      </c>
      <c r="I11" s="10">
        <v>0.23219999999999999</v>
      </c>
      <c r="J11">
        <v>1</v>
      </c>
      <c r="K11">
        <v>57</v>
      </c>
      <c r="L11" t="s">
        <v>59</v>
      </c>
      <c r="M11">
        <v>129</v>
      </c>
      <c r="N11" s="2">
        <v>43573</v>
      </c>
      <c r="O11" t="s">
        <v>64</v>
      </c>
    </row>
    <row r="12" spans="1:15" hidden="1" x14ac:dyDescent="0.25">
      <c r="A12">
        <v>1020</v>
      </c>
      <c r="C12" s="10">
        <v>3.7000000000000002E-3</v>
      </c>
      <c r="D12">
        <v>609.4</v>
      </c>
      <c r="E12">
        <v>614.4</v>
      </c>
      <c r="F12">
        <v>619.4</v>
      </c>
      <c r="G12">
        <v>0</v>
      </c>
      <c r="H12" t="s">
        <v>58</v>
      </c>
      <c r="I12" s="10">
        <v>0.30249999999999999</v>
      </c>
      <c r="L12" t="s">
        <v>59</v>
      </c>
      <c r="M12">
        <v>129</v>
      </c>
      <c r="N12" s="2">
        <v>43573</v>
      </c>
      <c r="O12" t="s">
        <v>58</v>
      </c>
    </row>
    <row r="13" spans="1:15" hidden="1" x14ac:dyDescent="0.25">
      <c r="A13">
        <v>1040</v>
      </c>
      <c r="B13">
        <v>712.35</v>
      </c>
      <c r="C13" s="10">
        <v>3.5999999999999999E-3</v>
      </c>
      <c r="D13">
        <v>592.6</v>
      </c>
      <c r="E13">
        <v>594.45000000000005</v>
      </c>
      <c r="F13">
        <v>596.29999999999995</v>
      </c>
      <c r="G13">
        <v>712.35</v>
      </c>
      <c r="H13" t="s">
        <v>58</v>
      </c>
      <c r="I13" s="10">
        <v>1.83E-2</v>
      </c>
      <c r="J13">
        <v>1</v>
      </c>
      <c r="K13">
        <v>1</v>
      </c>
      <c r="L13" t="s">
        <v>59</v>
      </c>
      <c r="M13">
        <v>129</v>
      </c>
      <c r="N13" s="2">
        <v>43573</v>
      </c>
      <c r="O13" t="s">
        <v>65</v>
      </c>
    </row>
    <row r="14" spans="1:15" hidden="1" x14ac:dyDescent="0.25">
      <c r="A14">
        <v>1060</v>
      </c>
      <c r="B14">
        <v>474.1</v>
      </c>
      <c r="C14" s="10">
        <v>3.5000000000000001E-3</v>
      </c>
      <c r="D14">
        <v>572.70000000000005</v>
      </c>
      <c r="E14">
        <v>574.9</v>
      </c>
      <c r="F14">
        <v>577.1</v>
      </c>
      <c r="G14">
        <v>-58.4</v>
      </c>
      <c r="H14" s="10">
        <v>-0.10970000000000001</v>
      </c>
      <c r="I14" s="10">
        <v>0.111</v>
      </c>
      <c r="J14">
        <v>2</v>
      </c>
      <c r="K14">
        <v>13</v>
      </c>
      <c r="L14" t="s">
        <v>59</v>
      </c>
      <c r="M14">
        <v>129</v>
      </c>
      <c r="N14" s="2">
        <v>43573</v>
      </c>
      <c r="O14" t="s">
        <v>65</v>
      </c>
    </row>
    <row r="15" spans="1:15" hidden="1" x14ac:dyDescent="0.25">
      <c r="A15">
        <v>1080</v>
      </c>
      <c r="B15">
        <v>514.20000000000005</v>
      </c>
      <c r="C15" s="10">
        <v>3.3999999999999998E-3</v>
      </c>
      <c r="D15">
        <v>555.70000000000005</v>
      </c>
      <c r="E15">
        <v>557.45000000000005</v>
      </c>
      <c r="F15">
        <v>559.20000000000005</v>
      </c>
      <c r="G15">
        <v>-374.25</v>
      </c>
      <c r="H15" s="10">
        <v>-0.42120000000000002</v>
      </c>
      <c r="I15" s="10">
        <v>0.2021</v>
      </c>
      <c r="J15">
        <v>1</v>
      </c>
      <c r="K15">
        <v>4</v>
      </c>
      <c r="L15" t="s">
        <v>59</v>
      </c>
      <c r="M15">
        <v>129</v>
      </c>
      <c r="N15" s="2">
        <v>43573</v>
      </c>
      <c r="O15" t="s">
        <v>66</v>
      </c>
    </row>
    <row r="16" spans="1:15" hidden="1" x14ac:dyDescent="0.25">
      <c r="A16">
        <v>1100</v>
      </c>
      <c r="B16">
        <v>501.53</v>
      </c>
      <c r="C16" s="10">
        <v>3.2000000000000002E-3</v>
      </c>
      <c r="D16">
        <v>536.9</v>
      </c>
      <c r="E16">
        <v>539.5</v>
      </c>
      <c r="F16">
        <v>542.1</v>
      </c>
      <c r="G16">
        <v>26.57</v>
      </c>
      <c r="H16" s="10">
        <v>5.5899999999999998E-2</v>
      </c>
      <c r="I16" s="10">
        <v>0.31330000000000002</v>
      </c>
      <c r="J16">
        <v>3</v>
      </c>
      <c r="K16">
        <v>14</v>
      </c>
      <c r="L16" t="s">
        <v>59</v>
      </c>
      <c r="M16">
        <v>129</v>
      </c>
      <c r="N16" s="2">
        <v>43573</v>
      </c>
      <c r="O16" t="s">
        <v>67</v>
      </c>
    </row>
    <row r="17" spans="1:15" hidden="1" x14ac:dyDescent="0.25">
      <c r="A17">
        <v>1120</v>
      </c>
      <c r="B17">
        <v>847.12</v>
      </c>
      <c r="C17" s="10">
        <v>3.0999999999999999E-3</v>
      </c>
      <c r="D17">
        <v>518.75</v>
      </c>
      <c r="E17">
        <v>521.32500000000005</v>
      </c>
      <c r="F17">
        <v>523.9</v>
      </c>
      <c r="G17">
        <v>33.119999999999997</v>
      </c>
      <c r="H17" s="10">
        <v>4.07E-2</v>
      </c>
      <c r="I17" s="10">
        <v>0.33950000000000002</v>
      </c>
      <c r="J17">
        <v>5</v>
      </c>
      <c r="K17">
        <v>7</v>
      </c>
      <c r="L17" t="s">
        <v>59</v>
      </c>
      <c r="M17">
        <v>129</v>
      </c>
      <c r="N17" s="2">
        <v>43573</v>
      </c>
      <c r="O17" t="s">
        <v>68</v>
      </c>
    </row>
    <row r="18" spans="1:15" hidden="1" x14ac:dyDescent="0.25">
      <c r="A18">
        <v>1140</v>
      </c>
      <c r="B18">
        <v>638.08000000000004</v>
      </c>
      <c r="C18" s="10">
        <v>3.0000000000000001E-3</v>
      </c>
      <c r="D18">
        <v>500.2</v>
      </c>
      <c r="E18">
        <v>502.17500000000001</v>
      </c>
      <c r="F18">
        <v>504.15</v>
      </c>
      <c r="G18">
        <v>165.88</v>
      </c>
      <c r="H18" s="10">
        <v>0.3513</v>
      </c>
      <c r="I18" s="10">
        <v>0.33700000000000002</v>
      </c>
      <c r="J18">
        <v>1</v>
      </c>
      <c r="K18">
        <v>12</v>
      </c>
      <c r="L18" t="s">
        <v>59</v>
      </c>
      <c r="M18">
        <v>129</v>
      </c>
      <c r="N18" s="2">
        <v>43573</v>
      </c>
      <c r="O18" t="s">
        <v>69</v>
      </c>
    </row>
    <row r="19" spans="1:15" hidden="1" x14ac:dyDescent="0.25">
      <c r="A19">
        <v>1160</v>
      </c>
      <c r="B19">
        <v>623.02</v>
      </c>
      <c r="C19" s="10">
        <v>2.8999999999999998E-3</v>
      </c>
      <c r="D19">
        <v>482.35</v>
      </c>
      <c r="E19">
        <v>484.375</v>
      </c>
      <c r="F19">
        <v>486.4</v>
      </c>
      <c r="G19">
        <v>89.62</v>
      </c>
      <c r="H19" s="10">
        <v>0.16800000000000001</v>
      </c>
      <c r="I19" s="10">
        <v>0.35110000000000002</v>
      </c>
      <c r="J19">
        <v>1</v>
      </c>
      <c r="K19">
        <v>15</v>
      </c>
      <c r="L19" t="s">
        <v>59</v>
      </c>
      <c r="M19">
        <v>129</v>
      </c>
      <c r="N19" s="2">
        <v>43573</v>
      </c>
      <c r="O19" t="s">
        <v>70</v>
      </c>
    </row>
    <row r="20" spans="1:15" hidden="1" x14ac:dyDescent="0.25">
      <c r="A20">
        <v>1180</v>
      </c>
      <c r="B20">
        <v>391.43</v>
      </c>
      <c r="C20" s="10">
        <v>2.7000000000000001E-3</v>
      </c>
      <c r="D20">
        <v>465.35</v>
      </c>
      <c r="E20">
        <v>467.3</v>
      </c>
      <c r="F20">
        <v>469.25</v>
      </c>
      <c r="G20">
        <v>-34.97</v>
      </c>
      <c r="H20" s="10">
        <v>-8.2000000000000003E-2</v>
      </c>
      <c r="I20" s="10">
        <v>0.36609999999999998</v>
      </c>
      <c r="J20">
        <v>1</v>
      </c>
      <c r="K20">
        <v>2</v>
      </c>
      <c r="L20" t="s">
        <v>59</v>
      </c>
      <c r="M20">
        <v>129</v>
      </c>
      <c r="N20" s="2">
        <v>43573</v>
      </c>
      <c r="O20" t="s">
        <v>71</v>
      </c>
    </row>
    <row r="21" spans="1:15" hidden="1" x14ac:dyDescent="0.25">
      <c r="A21">
        <v>1200</v>
      </c>
      <c r="B21">
        <v>511.1</v>
      </c>
      <c r="C21" s="10">
        <v>2.5999999999999999E-3</v>
      </c>
      <c r="D21">
        <v>448.45</v>
      </c>
      <c r="E21">
        <v>450.1</v>
      </c>
      <c r="F21">
        <v>451.75</v>
      </c>
      <c r="G21">
        <v>-36.67</v>
      </c>
      <c r="H21" s="10">
        <v>-6.6900000000000001E-2</v>
      </c>
      <c r="I21" s="10">
        <v>0.37380000000000002</v>
      </c>
      <c r="J21">
        <v>1</v>
      </c>
      <c r="K21">
        <v>17</v>
      </c>
      <c r="L21" t="s">
        <v>59</v>
      </c>
      <c r="M21">
        <v>129</v>
      </c>
      <c r="N21" s="2">
        <v>43573</v>
      </c>
      <c r="O21" t="s">
        <v>72</v>
      </c>
    </row>
    <row r="22" spans="1:15" hidden="1" x14ac:dyDescent="0.25">
      <c r="A22">
        <v>1220</v>
      </c>
      <c r="B22">
        <v>492.9</v>
      </c>
      <c r="C22" s="10">
        <v>2.5000000000000001E-3</v>
      </c>
      <c r="D22">
        <v>431.25</v>
      </c>
      <c r="E22">
        <v>432.9</v>
      </c>
      <c r="F22">
        <v>434.55</v>
      </c>
      <c r="G22">
        <v>-47.55</v>
      </c>
      <c r="H22" s="10">
        <v>-8.7999999999999995E-2</v>
      </c>
      <c r="I22" s="10">
        <v>0.37790000000000001</v>
      </c>
      <c r="J22">
        <v>2</v>
      </c>
      <c r="K22">
        <v>3</v>
      </c>
      <c r="L22" t="s">
        <v>59</v>
      </c>
      <c r="M22">
        <v>129</v>
      </c>
      <c r="N22" s="2">
        <v>43573</v>
      </c>
      <c r="O22" t="s">
        <v>73</v>
      </c>
    </row>
    <row r="23" spans="1:15" hidden="1" x14ac:dyDescent="0.25">
      <c r="A23">
        <v>1240</v>
      </c>
      <c r="B23">
        <v>380.15</v>
      </c>
      <c r="C23" s="10">
        <v>2.3999999999999998E-3</v>
      </c>
      <c r="D23">
        <v>413.9</v>
      </c>
      <c r="E23">
        <v>415.75</v>
      </c>
      <c r="F23">
        <v>417.6</v>
      </c>
      <c r="G23">
        <v>380.15</v>
      </c>
      <c r="H23" t="s">
        <v>58</v>
      </c>
      <c r="I23" s="10">
        <v>0.37969999999999998</v>
      </c>
      <c r="J23">
        <v>1</v>
      </c>
      <c r="K23">
        <v>1</v>
      </c>
      <c r="L23" t="s">
        <v>59</v>
      </c>
      <c r="M23">
        <v>129</v>
      </c>
      <c r="N23" s="2">
        <v>43573</v>
      </c>
      <c r="O23" t="s">
        <v>74</v>
      </c>
    </row>
    <row r="24" spans="1:15" hidden="1" x14ac:dyDescent="0.25">
      <c r="A24">
        <v>1260</v>
      </c>
      <c r="B24">
        <v>314.75</v>
      </c>
      <c r="C24" s="10">
        <v>2.3E-3</v>
      </c>
      <c r="D24">
        <v>396.7</v>
      </c>
      <c r="E24">
        <v>398.4</v>
      </c>
      <c r="F24">
        <v>400.1</v>
      </c>
      <c r="G24">
        <v>-112.55</v>
      </c>
      <c r="H24" s="10">
        <v>-0.26340000000000002</v>
      </c>
      <c r="I24" s="10">
        <v>0.37819999999999998</v>
      </c>
      <c r="J24">
        <v>1</v>
      </c>
      <c r="K24">
        <v>20</v>
      </c>
      <c r="L24" t="s">
        <v>59</v>
      </c>
      <c r="M24">
        <v>129</v>
      </c>
      <c r="N24" s="2">
        <v>43573</v>
      </c>
      <c r="O24" t="s">
        <v>75</v>
      </c>
    </row>
    <row r="25" spans="1:15" hidden="1" x14ac:dyDescent="0.25">
      <c r="A25">
        <v>1280</v>
      </c>
      <c r="B25">
        <v>325.98</v>
      </c>
      <c r="C25" s="10">
        <v>2.0999999999999999E-3</v>
      </c>
      <c r="D25">
        <v>380.65</v>
      </c>
      <c r="E25">
        <v>382.25</v>
      </c>
      <c r="F25">
        <v>383.85</v>
      </c>
      <c r="G25">
        <v>1.87</v>
      </c>
      <c r="H25" s="10">
        <v>5.7999999999999996E-3</v>
      </c>
      <c r="I25" s="10">
        <v>0.38179999999999997</v>
      </c>
      <c r="J25">
        <v>5</v>
      </c>
      <c r="K25">
        <v>25</v>
      </c>
      <c r="L25" t="s">
        <v>59</v>
      </c>
      <c r="M25">
        <v>129</v>
      </c>
      <c r="N25" s="2">
        <v>43573</v>
      </c>
      <c r="O25" t="s">
        <v>76</v>
      </c>
    </row>
    <row r="26" spans="1:15" hidden="1" x14ac:dyDescent="0.25">
      <c r="A26">
        <v>1300</v>
      </c>
      <c r="B26">
        <v>385</v>
      </c>
      <c r="C26" s="10">
        <v>2E-3</v>
      </c>
      <c r="D26">
        <v>364.55</v>
      </c>
      <c r="E26">
        <v>366.05</v>
      </c>
      <c r="F26">
        <v>367.55</v>
      </c>
      <c r="G26">
        <v>-42</v>
      </c>
      <c r="H26" s="10">
        <v>-9.8400000000000001E-2</v>
      </c>
      <c r="I26" s="10">
        <v>0.38290000000000002</v>
      </c>
      <c r="J26">
        <v>2</v>
      </c>
      <c r="K26">
        <v>106</v>
      </c>
      <c r="L26" t="s">
        <v>59</v>
      </c>
      <c r="M26">
        <v>129</v>
      </c>
      <c r="N26" s="2">
        <v>43573</v>
      </c>
      <c r="O26" t="s">
        <v>77</v>
      </c>
    </row>
    <row r="27" spans="1:15" hidden="1" x14ac:dyDescent="0.25">
      <c r="A27">
        <v>1320</v>
      </c>
      <c r="B27">
        <v>497.4</v>
      </c>
      <c r="C27" s="10">
        <v>1.9E-3</v>
      </c>
      <c r="D27">
        <v>345.4</v>
      </c>
      <c r="E27">
        <v>350.15</v>
      </c>
      <c r="F27">
        <v>354.9</v>
      </c>
      <c r="G27">
        <v>-43.6</v>
      </c>
      <c r="H27" s="10">
        <v>-8.0600000000000005E-2</v>
      </c>
      <c r="I27" s="10">
        <v>0.3836</v>
      </c>
      <c r="J27">
        <v>1</v>
      </c>
      <c r="K27">
        <v>4</v>
      </c>
      <c r="L27" t="s">
        <v>59</v>
      </c>
      <c r="M27">
        <v>129</v>
      </c>
      <c r="N27" s="2">
        <v>43573</v>
      </c>
      <c r="O27" t="s">
        <v>78</v>
      </c>
    </row>
    <row r="28" spans="1:15" hidden="1" x14ac:dyDescent="0.25">
      <c r="A28">
        <v>1340</v>
      </c>
      <c r="B28">
        <v>453.5</v>
      </c>
      <c r="C28" s="10">
        <v>1.8E-3</v>
      </c>
      <c r="D28">
        <v>333</v>
      </c>
      <c r="E28">
        <v>334.6</v>
      </c>
      <c r="F28">
        <v>336.2</v>
      </c>
      <c r="G28">
        <v>60.3</v>
      </c>
      <c r="H28" s="10">
        <v>0.15340000000000001</v>
      </c>
      <c r="I28" s="10">
        <v>0.38419999999999999</v>
      </c>
      <c r="J28">
        <v>5</v>
      </c>
      <c r="K28">
        <v>27</v>
      </c>
      <c r="L28" t="s">
        <v>59</v>
      </c>
      <c r="M28">
        <v>129</v>
      </c>
      <c r="N28" s="2">
        <v>43573</v>
      </c>
      <c r="O28" t="s">
        <v>79</v>
      </c>
    </row>
    <row r="29" spans="1:15" hidden="1" x14ac:dyDescent="0.25">
      <c r="A29">
        <v>1355</v>
      </c>
      <c r="B29">
        <v>395.3</v>
      </c>
      <c r="C29" s="10">
        <v>1.6999999999999999E-3</v>
      </c>
      <c r="D29">
        <v>321.55</v>
      </c>
      <c r="E29">
        <v>323.14999999999998</v>
      </c>
      <c r="F29">
        <v>324.75</v>
      </c>
      <c r="G29">
        <v>142.75</v>
      </c>
      <c r="H29" s="10">
        <v>0.56520000000000004</v>
      </c>
      <c r="I29" s="10">
        <v>0.38440000000000002</v>
      </c>
      <c r="J29">
        <v>1</v>
      </c>
      <c r="K29">
        <v>7</v>
      </c>
      <c r="L29" t="s">
        <v>59</v>
      </c>
      <c r="M29">
        <v>129</v>
      </c>
      <c r="N29" s="2">
        <v>43573</v>
      </c>
      <c r="O29" t="s">
        <v>80</v>
      </c>
    </row>
    <row r="30" spans="1:15" hidden="1" x14ac:dyDescent="0.25">
      <c r="A30">
        <v>1360</v>
      </c>
      <c r="B30">
        <v>338.35</v>
      </c>
      <c r="C30" s="10">
        <v>1.6000000000000001E-3</v>
      </c>
      <c r="D30">
        <v>318.05</v>
      </c>
      <c r="E30">
        <v>319.60000000000002</v>
      </c>
      <c r="F30">
        <v>321.14999999999998</v>
      </c>
      <c r="G30">
        <v>104.45</v>
      </c>
      <c r="H30" s="10">
        <v>0.4466</v>
      </c>
      <c r="I30" s="10">
        <v>0.38540000000000002</v>
      </c>
      <c r="J30">
        <v>3</v>
      </c>
      <c r="K30">
        <v>13</v>
      </c>
      <c r="L30" t="s">
        <v>59</v>
      </c>
      <c r="M30">
        <v>129</v>
      </c>
      <c r="N30" s="2">
        <v>43573</v>
      </c>
      <c r="O30" t="s">
        <v>81</v>
      </c>
    </row>
    <row r="31" spans="1:15" hidden="1" x14ac:dyDescent="0.25">
      <c r="A31">
        <v>1365</v>
      </c>
      <c r="B31">
        <v>346.24</v>
      </c>
      <c r="C31" s="10">
        <v>1.6000000000000001E-3</v>
      </c>
      <c r="D31">
        <v>316.5</v>
      </c>
      <c r="E31">
        <v>319.95</v>
      </c>
      <c r="F31">
        <v>323.39999999999998</v>
      </c>
      <c r="G31">
        <v>63.69</v>
      </c>
      <c r="H31" s="10">
        <v>0.22539999999999999</v>
      </c>
      <c r="I31" s="10">
        <v>0.40150000000000002</v>
      </c>
      <c r="J31">
        <v>4</v>
      </c>
      <c r="K31">
        <v>3</v>
      </c>
      <c r="L31" t="s">
        <v>59</v>
      </c>
      <c r="M31">
        <v>129</v>
      </c>
      <c r="N31" s="2">
        <v>43573</v>
      </c>
      <c r="O31" t="s">
        <v>82</v>
      </c>
    </row>
    <row r="32" spans="1:15" hidden="1" x14ac:dyDescent="0.25">
      <c r="A32">
        <v>1375</v>
      </c>
      <c r="B32">
        <v>226.2</v>
      </c>
      <c r="C32" s="10">
        <v>1.5E-3</v>
      </c>
      <c r="D32">
        <v>307</v>
      </c>
      <c r="E32">
        <v>308.47500000000002</v>
      </c>
      <c r="F32">
        <v>309.95</v>
      </c>
      <c r="G32">
        <v>-120.31</v>
      </c>
      <c r="H32" s="10">
        <v>-0.34720000000000001</v>
      </c>
      <c r="I32" s="10">
        <v>0.3856</v>
      </c>
      <c r="J32">
        <v>2</v>
      </c>
      <c r="K32">
        <v>2</v>
      </c>
      <c r="L32" t="s">
        <v>59</v>
      </c>
      <c r="M32">
        <v>129</v>
      </c>
      <c r="N32" s="2">
        <v>43573</v>
      </c>
      <c r="O32" t="s">
        <v>83</v>
      </c>
    </row>
    <row r="33" spans="1:15" hidden="1" x14ac:dyDescent="0.25">
      <c r="A33">
        <v>1380</v>
      </c>
      <c r="B33">
        <v>320.97000000000003</v>
      </c>
      <c r="C33" s="10">
        <v>1.5E-3</v>
      </c>
      <c r="D33">
        <v>303.3</v>
      </c>
      <c r="E33">
        <v>305.05</v>
      </c>
      <c r="F33">
        <v>306.8</v>
      </c>
      <c r="G33">
        <v>-39.1</v>
      </c>
      <c r="H33" s="10">
        <v>-0.1086</v>
      </c>
      <c r="I33" s="10">
        <v>0.3866</v>
      </c>
      <c r="J33">
        <v>9</v>
      </c>
      <c r="K33">
        <v>9</v>
      </c>
      <c r="L33" t="s">
        <v>59</v>
      </c>
      <c r="M33">
        <v>129</v>
      </c>
      <c r="N33" s="2">
        <v>43573</v>
      </c>
      <c r="O33" t="s">
        <v>84</v>
      </c>
    </row>
    <row r="34" spans="1:15" hidden="1" x14ac:dyDescent="0.25">
      <c r="A34">
        <v>1385</v>
      </c>
      <c r="B34">
        <v>240.4</v>
      </c>
      <c r="C34" s="10">
        <v>1.5E-3</v>
      </c>
      <c r="D34">
        <v>300.10000000000002</v>
      </c>
      <c r="E34">
        <v>301.625</v>
      </c>
      <c r="F34">
        <v>303.14999999999998</v>
      </c>
      <c r="G34">
        <v>6.55</v>
      </c>
      <c r="H34" s="10">
        <v>2.8000000000000001E-2</v>
      </c>
      <c r="I34" s="10">
        <v>0.38750000000000001</v>
      </c>
      <c r="J34">
        <v>1</v>
      </c>
      <c r="K34">
        <v>2</v>
      </c>
      <c r="L34" t="s">
        <v>59</v>
      </c>
      <c r="M34">
        <v>129</v>
      </c>
      <c r="N34" s="2">
        <v>43573</v>
      </c>
      <c r="O34" t="s">
        <v>85</v>
      </c>
    </row>
    <row r="35" spans="1:15" hidden="1" x14ac:dyDescent="0.25">
      <c r="A35">
        <v>1395</v>
      </c>
      <c r="B35">
        <v>319.5</v>
      </c>
      <c r="C35" s="10">
        <v>1.4E-3</v>
      </c>
      <c r="D35">
        <v>294.45</v>
      </c>
      <c r="E35">
        <v>296.42500000000001</v>
      </c>
      <c r="F35">
        <v>298.39999999999998</v>
      </c>
      <c r="G35">
        <v>45.95</v>
      </c>
      <c r="H35" s="10">
        <v>0.16800000000000001</v>
      </c>
      <c r="I35" s="10">
        <v>0.39479999999999998</v>
      </c>
      <c r="J35">
        <v>1</v>
      </c>
      <c r="K35">
        <v>2</v>
      </c>
      <c r="L35" t="s">
        <v>59</v>
      </c>
      <c r="M35">
        <v>129</v>
      </c>
      <c r="N35" s="2">
        <v>43573</v>
      </c>
      <c r="O35" t="s">
        <v>86</v>
      </c>
    </row>
    <row r="36" spans="1:15" hidden="1" x14ac:dyDescent="0.25">
      <c r="A36">
        <v>1400</v>
      </c>
      <c r="B36">
        <v>306.55</v>
      </c>
      <c r="C36" s="10">
        <v>1.4E-3</v>
      </c>
      <c r="D36">
        <v>288.8</v>
      </c>
      <c r="E36">
        <v>290.22500000000002</v>
      </c>
      <c r="F36">
        <v>291.64999999999998</v>
      </c>
      <c r="G36">
        <v>-36.450000000000003</v>
      </c>
      <c r="H36" s="10">
        <v>-0.10630000000000001</v>
      </c>
      <c r="I36" s="10">
        <v>0.38529999999999998</v>
      </c>
      <c r="J36">
        <v>1</v>
      </c>
      <c r="K36">
        <v>29</v>
      </c>
      <c r="L36" t="s">
        <v>59</v>
      </c>
      <c r="M36">
        <v>129</v>
      </c>
      <c r="N36" s="2">
        <v>43573</v>
      </c>
      <c r="O36" t="s">
        <v>87</v>
      </c>
    </row>
    <row r="37" spans="1:15" hidden="1" x14ac:dyDescent="0.25">
      <c r="A37">
        <v>1405</v>
      </c>
      <c r="B37">
        <v>207.65</v>
      </c>
      <c r="C37" s="10">
        <v>1.4E-3</v>
      </c>
      <c r="D37">
        <v>284.85000000000002</v>
      </c>
      <c r="E37">
        <v>286.5</v>
      </c>
      <c r="F37">
        <v>288.14999999999998</v>
      </c>
      <c r="G37">
        <v>-11.45</v>
      </c>
      <c r="H37" s="10">
        <v>-5.2299999999999999E-2</v>
      </c>
      <c r="I37" s="10">
        <v>0.38469999999999999</v>
      </c>
      <c r="J37">
        <v>1</v>
      </c>
      <c r="K37">
        <v>15</v>
      </c>
      <c r="L37" t="s">
        <v>59</v>
      </c>
      <c r="M37">
        <v>129</v>
      </c>
      <c r="N37" s="2">
        <v>43573</v>
      </c>
      <c r="O37" t="s">
        <v>83</v>
      </c>
    </row>
    <row r="38" spans="1:15" hidden="1" x14ac:dyDescent="0.25">
      <c r="A38">
        <v>1415</v>
      </c>
      <c r="B38">
        <v>288.73</v>
      </c>
      <c r="C38" s="10">
        <v>1.2999999999999999E-3</v>
      </c>
      <c r="D38">
        <v>277.5</v>
      </c>
      <c r="E38">
        <v>279.45</v>
      </c>
      <c r="F38">
        <v>281.39999999999998</v>
      </c>
      <c r="G38">
        <v>-97.96</v>
      </c>
      <c r="H38" s="10">
        <v>-0.25330000000000003</v>
      </c>
      <c r="I38" s="10">
        <v>0.3846</v>
      </c>
      <c r="J38">
        <v>2</v>
      </c>
      <c r="K38">
        <v>10</v>
      </c>
      <c r="L38" t="s">
        <v>59</v>
      </c>
      <c r="M38">
        <v>129</v>
      </c>
      <c r="N38" s="2">
        <v>43573</v>
      </c>
      <c r="O38" t="s">
        <v>88</v>
      </c>
    </row>
    <row r="39" spans="1:15" hidden="1" x14ac:dyDescent="0.25">
      <c r="A39">
        <v>1420</v>
      </c>
      <c r="B39">
        <v>289.95</v>
      </c>
      <c r="C39" s="10">
        <v>1.2999999999999999E-3</v>
      </c>
      <c r="D39">
        <v>274.60000000000002</v>
      </c>
      <c r="E39">
        <v>276.10000000000002</v>
      </c>
      <c r="F39">
        <v>277.60000000000002</v>
      </c>
      <c r="G39">
        <v>85.3</v>
      </c>
      <c r="H39" s="10">
        <v>0.4168</v>
      </c>
      <c r="I39" s="10">
        <v>0.3851</v>
      </c>
      <c r="J39">
        <v>2</v>
      </c>
      <c r="K39">
        <v>3</v>
      </c>
      <c r="L39" t="s">
        <v>59</v>
      </c>
      <c r="M39">
        <v>129</v>
      </c>
      <c r="N39" s="2">
        <v>43573</v>
      </c>
      <c r="O39" t="s">
        <v>89</v>
      </c>
    </row>
    <row r="40" spans="1:15" hidden="1" x14ac:dyDescent="0.25">
      <c r="A40">
        <v>1425</v>
      </c>
      <c r="B40">
        <v>320.51</v>
      </c>
      <c r="C40" s="10">
        <v>1.1999999999999999E-3</v>
      </c>
      <c r="D40">
        <v>271.14999999999998</v>
      </c>
      <c r="E40">
        <v>272.625</v>
      </c>
      <c r="F40">
        <v>274.10000000000002</v>
      </c>
      <c r="G40">
        <v>-14.89</v>
      </c>
      <c r="H40" s="10">
        <v>-4.4400000000000002E-2</v>
      </c>
      <c r="I40" s="10">
        <v>0.38500000000000001</v>
      </c>
      <c r="J40">
        <v>1</v>
      </c>
      <c r="K40">
        <v>9</v>
      </c>
      <c r="L40" t="s">
        <v>59</v>
      </c>
      <c r="M40">
        <v>129</v>
      </c>
      <c r="N40" s="2">
        <v>43573</v>
      </c>
      <c r="O40" t="s">
        <v>90</v>
      </c>
    </row>
    <row r="41" spans="1:15" hidden="1" x14ac:dyDescent="0.25">
      <c r="A41">
        <v>1435</v>
      </c>
      <c r="B41">
        <v>276.45</v>
      </c>
      <c r="C41" s="10">
        <v>1.1999999999999999E-3</v>
      </c>
      <c r="D41">
        <v>264.35000000000002</v>
      </c>
      <c r="E41">
        <v>266.05</v>
      </c>
      <c r="F41">
        <v>267.75</v>
      </c>
      <c r="G41">
        <v>-53.4</v>
      </c>
      <c r="H41" s="10">
        <v>-0.16189999999999999</v>
      </c>
      <c r="I41" s="10">
        <v>0.38579999999999998</v>
      </c>
      <c r="J41">
        <v>1</v>
      </c>
      <c r="K41">
        <v>11</v>
      </c>
      <c r="L41" t="s">
        <v>59</v>
      </c>
      <c r="M41">
        <v>129</v>
      </c>
      <c r="N41" s="2">
        <v>43573</v>
      </c>
      <c r="O41" t="s">
        <v>91</v>
      </c>
    </row>
    <row r="42" spans="1:15" hidden="1" x14ac:dyDescent="0.25">
      <c r="A42">
        <v>1440</v>
      </c>
      <c r="B42">
        <v>272.89999999999998</v>
      </c>
      <c r="C42" s="10">
        <v>1.1000000000000001E-3</v>
      </c>
      <c r="D42">
        <v>260.3</v>
      </c>
      <c r="E42">
        <v>262.2</v>
      </c>
      <c r="F42">
        <v>264.10000000000002</v>
      </c>
      <c r="G42">
        <v>-89.88</v>
      </c>
      <c r="H42" s="10">
        <v>-0.24779999999999999</v>
      </c>
      <c r="I42" s="10">
        <v>0.38419999999999999</v>
      </c>
      <c r="J42">
        <v>1</v>
      </c>
      <c r="K42">
        <v>12</v>
      </c>
      <c r="L42" t="s">
        <v>59</v>
      </c>
      <c r="M42">
        <v>129</v>
      </c>
      <c r="N42" s="2">
        <v>43573</v>
      </c>
      <c r="O42" t="s">
        <v>91</v>
      </c>
    </row>
    <row r="43" spans="1:15" hidden="1" x14ac:dyDescent="0.25">
      <c r="A43">
        <v>1445</v>
      </c>
      <c r="B43">
        <v>369.1</v>
      </c>
      <c r="C43" s="10">
        <v>1.1000000000000001E-3</v>
      </c>
      <c r="D43">
        <v>257.55</v>
      </c>
      <c r="E43">
        <v>259.22500000000002</v>
      </c>
      <c r="F43">
        <v>260.89999999999998</v>
      </c>
      <c r="G43">
        <v>176.65</v>
      </c>
      <c r="H43" s="10">
        <v>0.91790000000000005</v>
      </c>
      <c r="I43" s="10">
        <v>0.38540000000000002</v>
      </c>
      <c r="J43">
        <v>1</v>
      </c>
      <c r="K43">
        <v>25</v>
      </c>
      <c r="L43" t="s">
        <v>59</v>
      </c>
      <c r="M43">
        <v>129</v>
      </c>
      <c r="N43" s="2">
        <v>43573</v>
      </c>
      <c r="O43" t="s">
        <v>92</v>
      </c>
    </row>
    <row r="44" spans="1:15" hidden="1" x14ac:dyDescent="0.25">
      <c r="A44">
        <v>1460</v>
      </c>
      <c r="B44">
        <v>311.74</v>
      </c>
      <c r="C44" s="10">
        <v>1E-3</v>
      </c>
      <c r="D44">
        <v>244.7</v>
      </c>
      <c r="E44">
        <v>247.67500000000001</v>
      </c>
      <c r="F44">
        <v>250.65</v>
      </c>
      <c r="G44">
        <v>-46.63</v>
      </c>
      <c r="H44" s="10">
        <v>-0.13009999999999999</v>
      </c>
      <c r="I44" s="10">
        <v>0.38009999999999999</v>
      </c>
      <c r="J44">
        <v>4</v>
      </c>
      <c r="K44">
        <v>27</v>
      </c>
      <c r="L44" t="s">
        <v>59</v>
      </c>
      <c r="M44">
        <v>129</v>
      </c>
      <c r="N44" s="2">
        <v>43573</v>
      </c>
      <c r="O44" t="s">
        <v>93</v>
      </c>
    </row>
    <row r="45" spans="1:15" hidden="1" x14ac:dyDescent="0.25">
      <c r="A45">
        <v>1480</v>
      </c>
      <c r="B45">
        <v>255</v>
      </c>
      <c r="C45" s="10">
        <v>8.9999999999999998E-4</v>
      </c>
      <c r="D45">
        <v>236</v>
      </c>
      <c r="E45">
        <v>237.375</v>
      </c>
      <c r="F45">
        <v>238.75</v>
      </c>
      <c r="G45">
        <v>26.05</v>
      </c>
      <c r="H45" s="10">
        <v>0.1138</v>
      </c>
      <c r="I45" s="10">
        <v>0.38779999999999998</v>
      </c>
      <c r="J45">
        <v>2</v>
      </c>
      <c r="K45">
        <v>13</v>
      </c>
      <c r="L45" t="s">
        <v>59</v>
      </c>
      <c r="M45">
        <v>129</v>
      </c>
      <c r="N45" s="2">
        <v>43573</v>
      </c>
      <c r="O45" t="s">
        <v>94</v>
      </c>
    </row>
    <row r="46" spans="1:15" hidden="1" x14ac:dyDescent="0.25">
      <c r="A46">
        <v>1500</v>
      </c>
      <c r="B46">
        <v>238.28</v>
      </c>
      <c r="C46" s="10">
        <v>8.0000000000000004E-4</v>
      </c>
      <c r="D46">
        <v>222.45</v>
      </c>
      <c r="E46">
        <v>224.35</v>
      </c>
      <c r="F46">
        <v>226.25</v>
      </c>
      <c r="G46">
        <v>6.63</v>
      </c>
      <c r="H46" s="10">
        <v>2.86E-2</v>
      </c>
      <c r="I46" s="10">
        <v>0.42670000000000002</v>
      </c>
      <c r="J46">
        <v>11</v>
      </c>
      <c r="K46">
        <v>353</v>
      </c>
      <c r="L46" t="s">
        <v>59</v>
      </c>
      <c r="M46">
        <v>129</v>
      </c>
      <c r="N46" s="2">
        <v>43573</v>
      </c>
      <c r="O46" t="s">
        <v>95</v>
      </c>
    </row>
    <row r="47" spans="1:15" hidden="1" x14ac:dyDescent="0.25">
      <c r="A47">
        <v>1520</v>
      </c>
      <c r="B47">
        <v>219.1</v>
      </c>
      <c r="C47" s="10">
        <v>6.9999999999999999E-4</v>
      </c>
      <c r="D47">
        <v>210.25</v>
      </c>
      <c r="E47">
        <v>211.45</v>
      </c>
      <c r="F47">
        <v>212.65</v>
      </c>
      <c r="G47">
        <v>-34.299999999999997</v>
      </c>
      <c r="H47" s="10">
        <v>-0.13539999999999999</v>
      </c>
      <c r="I47" s="10">
        <v>0.38279999999999997</v>
      </c>
      <c r="J47">
        <v>8</v>
      </c>
      <c r="K47">
        <v>38</v>
      </c>
      <c r="L47" t="s">
        <v>59</v>
      </c>
      <c r="M47">
        <v>129</v>
      </c>
      <c r="N47" s="2">
        <v>43573</v>
      </c>
      <c r="O47" t="s">
        <v>96</v>
      </c>
    </row>
    <row r="48" spans="1:15" hidden="1" x14ac:dyDescent="0.25">
      <c r="A48">
        <v>1540</v>
      </c>
      <c r="B48">
        <v>206.95</v>
      </c>
      <c r="C48" s="10">
        <v>5.0000000000000001E-4</v>
      </c>
      <c r="D48">
        <v>198.45</v>
      </c>
      <c r="E48">
        <v>199.625</v>
      </c>
      <c r="F48">
        <v>200.8</v>
      </c>
      <c r="G48">
        <v>-22.75</v>
      </c>
      <c r="H48" s="10">
        <v>-9.9000000000000005E-2</v>
      </c>
      <c r="I48" s="10">
        <v>0.38179999999999997</v>
      </c>
      <c r="J48">
        <v>6</v>
      </c>
      <c r="K48">
        <v>65</v>
      </c>
      <c r="L48" t="s">
        <v>59</v>
      </c>
      <c r="M48">
        <v>129</v>
      </c>
      <c r="N48" s="2">
        <v>43573</v>
      </c>
      <c r="O48" t="s">
        <v>96</v>
      </c>
    </row>
    <row r="49" spans="1:15" hidden="1" x14ac:dyDescent="0.25">
      <c r="A49">
        <v>1555</v>
      </c>
      <c r="B49">
        <v>220.85</v>
      </c>
      <c r="C49" s="10">
        <v>4.0000000000000002E-4</v>
      </c>
      <c r="D49">
        <v>189.9</v>
      </c>
      <c r="E49">
        <v>191.625</v>
      </c>
      <c r="F49">
        <v>193.35</v>
      </c>
      <c r="G49">
        <v>-20.9</v>
      </c>
      <c r="H49" s="10">
        <v>-8.6499999999999994E-2</v>
      </c>
      <c r="I49" s="10">
        <v>0.38269999999999998</v>
      </c>
      <c r="J49">
        <v>1</v>
      </c>
      <c r="K49">
        <v>59</v>
      </c>
      <c r="L49" t="s">
        <v>59</v>
      </c>
      <c r="M49">
        <v>129</v>
      </c>
      <c r="N49" s="2">
        <v>43573</v>
      </c>
      <c r="O49" t="s">
        <v>97</v>
      </c>
    </row>
    <row r="50" spans="1:15" hidden="1" x14ac:dyDescent="0.25">
      <c r="A50">
        <v>1560</v>
      </c>
      <c r="B50">
        <v>205.35</v>
      </c>
      <c r="C50" s="10">
        <v>4.0000000000000002E-4</v>
      </c>
      <c r="D50">
        <v>187.1</v>
      </c>
      <c r="E50">
        <v>188.82499999999999</v>
      </c>
      <c r="F50">
        <v>190.55</v>
      </c>
      <c r="G50">
        <v>-12.4</v>
      </c>
      <c r="H50" s="10">
        <v>-5.6899999999999999E-2</v>
      </c>
      <c r="I50" s="10">
        <v>0.38250000000000001</v>
      </c>
      <c r="J50">
        <v>2</v>
      </c>
      <c r="K50">
        <v>145</v>
      </c>
      <c r="L50" t="s">
        <v>59</v>
      </c>
      <c r="M50">
        <v>129</v>
      </c>
      <c r="N50" s="2">
        <v>43573</v>
      </c>
      <c r="O50" t="s">
        <v>98</v>
      </c>
    </row>
    <row r="51" spans="1:15" hidden="1" x14ac:dyDescent="0.25">
      <c r="A51">
        <v>1565</v>
      </c>
      <c r="B51">
        <v>252.55</v>
      </c>
      <c r="C51" s="10">
        <v>4.0000000000000002E-4</v>
      </c>
      <c r="D51">
        <v>184.35</v>
      </c>
      <c r="E51">
        <v>185.5</v>
      </c>
      <c r="F51">
        <v>186.65</v>
      </c>
      <c r="G51">
        <v>32.1</v>
      </c>
      <c r="H51" s="10">
        <v>0.14560000000000001</v>
      </c>
      <c r="I51" s="10">
        <v>0.38080000000000003</v>
      </c>
      <c r="J51">
        <v>3</v>
      </c>
      <c r="K51">
        <v>37</v>
      </c>
      <c r="L51" t="s">
        <v>59</v>
      </c>
      <c r="M51">
        <v>129</v>
      </c>
      <c r="N51" s="2">
        <v>43573</v>
      </c>
      <c r="O51" t="s">
        <v>99</v>
      </c>
    </row>
    <row r="52" spans="1:15" hidden="1" x14ac:dyDescent="0.25">
      <c r="A52">
        <v>1575</v>
      </c>
      <c r="B52">
        <v>208.5</v>
      </c>
      <c r="C52" s="10">
        <v>2.9999999999999997E-4</v>
      </c>
      <c r="D52">
        <v>179.7</v>
      </c>
      <c r="E52">
        <v>180.95</v>
      </c>
      <c r="F52">
        <v>182.2</v>
      </c>
      <c r="G52">
        <v>4.59</v>
      </c>
      <c r="H52" s="10">
        <v>2.2499999999999999E-2</v>
      </c>
      <c r="I52" s="10">
        <v>0.38279999999999997</v>
      </c>
      <c r="J52">
        <v>2</v>
      </c>
      <c r="K52">
        <v>40</v>
      </c>
      <c r="L52" t="s">
        <v>59</v>
      </c>
      <c r="M52">
        <v>129</v>
      </c>
      <c r="N52" s="2">
        <v>43573</v>
      </c>
      <c r="O52" t="s">
        <v>97</v>
      </c>
    </row>
    <row r="53" spans="1:15" hidden="1" x14ac:dyDescent="0.25">
      <c r="A53">
        <v>1580</v>
      </c>
      <c r="B53">
        <v>233.85</v>
      </c>
      <c r="C53" s="10">
        <v>2.9999999999999997E-4</v>
      </c>
      <c r="D53">
        <v>176.15</v>
      </c>
      <c r="E53">
        <v>177.3</v>
      </c>
      <c r="F53">
        <v>178.45</v>
      </c>
      <c r="G53">
        <v>21.03</v>
      </c>
      <c r="H53" s="10">
        <v>9.8799999999999999E-2</v>
      </c>
      <c r="I53" s="10">
        <v>0.38</v>
      </c>
      <c r="J53">
        <v>1</v>
      </c>
      <c r="K53">
        <v>63</v>
      </c>
      <c r="L53" t="s">
        <v>59</v>
      </c>
      <c r="M53">
        <v>129</v>
      </c>
      <c r="N53" s="2">
        <v>43573</v>
      </c>
      <c r="O53" t="s">
        <v>100</v>
      </c>
    </row>
    <row r="54" spans="1:15" hidden="1" x14ac:dyDescent="0.25">
      <c r="A54">
        <v>1585</v>
      </c>
      <c r="B54">
        <v>206.15</v>
      </c>
      <c r="C54" s="10">
        <v>2.9999999999999997E-4</v>
      </c>
      <c r="D54">
        <v>173.2</v>
      </c>
      <c r="E54">
        <v>174.375</v>
      </c>
      <c r="F54">
        <v>175.55</v>
      </c>
      <c r="G54">
        <v>-10.55</v>
      </c>
      <c r="H54" s="10">
        <v>-4.87E-2</v>
      </c>
      <c r="I54" s="10">
        <v>0.37909999999999999</v>
      </c>
      <c r="J54">
        <v>1</v>
      </c>
      <c r="K54">
        <v>44</v>
      </c>
      <c r="L54" t="s">
        <v>59</v>
      </c>
      <c r="M54">
        <v>129</v>
      </c>
      <c r="N54" s="2">
        <v>43573</v>
      </c>
      <c r="O54" t="s">
        <v>101</v>
      </c>
    </row>
    <row r="55" spans="1:15" hidden="1" x14ac:dyDescent="0.25">
      <c r="A55">
        <v>1595</v>
      </c>
      <c r="B55">
        <v>177.17</v>
      </c>
      <c r="C55" s="10">
        <v>2.0000000000000001E-4</v>
      </c>
      <c r="D55">
        <v>168.25</v>
      </c>
      <c r="E55">
        <v>169.4</v>
      </c>
      <c r="F55">
        <v>170.55</v>
      </c>
      <c r="G55">
        <v>-34.479999999999997</v>
      </c>
      <c r="H55" s="10">
        <v>-0.16289999999999999</v>
      </c>
      <c r="I55" s="10">
        <v>0.37940000000000002</v>
      </c>
      <c r="J55">
        <v>1</v>
      </c>
      <c r="K55">
        <v>197</v>
      </c>
      <c r="L55" t="s">
        <v>59</v>
      </c>
      <c r="M55">
        <v>129</v>
      </c>
      <c r="N55" s="2">
        <v>43573</v>
      </c>
      <c r="O55" t="s">
        <v>102</v>
      </c>
    </row>
    <row r="56" spans="1:15" hidden="1" x14ac:dyDescent="0.25">
      <c r="A56">
        <v>1600</v>
      </c>
      <c r="B56">
        <v>160</v>
      </c>
      <c r="C56" s="10">
        <v>2.0000000000000001E-4</v>
      </c>
      <c r="D56">
        <v>166.5</v>
      </c>
      <c r="E56">
        <v>167.67500000000001</v>
      </c>
      <c r="F56">
        <v>168.85</v>
      </c>
      <c r="G56">
        <v>-13.14</v>
      </c>
      <c r="H56" s="10">
        <v>-7.5899999999999995E-2</v>
      </c>
      <c r="I56" s="10">
        <v>0.36099999999999999</v>
      </c>
      <c r="J56">
        <v>11</v>
      </c>
      <c r="K56">
        <v>650</v>
      </c>
      <c r="L56" t="s">
        <v>59</v>
      </c>
      <c r="M56">
        <v>129</v>
      </c>
      <c r="N56" s="2">
        <v>43573</v>
      </c>
      <c r="O56" t="s">
        <v>103</v>
      </c>
    </row>
    <row r="57" spans="1:15" hidden="1" x14ac:dyDescent="0.25">
      <c r="A57">
        <v>1605</v>
      </c>
      <c r="B57">
        <v>170.01</v>
      </c>
      <c r="C57" s="10">
        <v>1E-4</v>
      </c>
      <c r="D57">
        <v>163.1</v>
      </c>
      <c r="E57">
        <v>164.8</v>
      </c>
      <c r="F57">
        <v>166.5</v>
      </c>
      <c r="G57">
        <v>-20.04</v>
      </c>
      <c r="H57" s="10">
        <v>-0.10539999999999999</v>
      </c>
      <c r="I57" s="10">
        <v>0.38040000000000002</v>
      </c>
      <c r="J57">
        <v>1</v>
      </c>
      <c r="K57">
        <v>125</v>
      </c>
      <c r="L57" t="s">
        <v>59</v>
      </c>
      <c r="M57">
        <v>129</v>
      </c>
      <c r="N57" s="2">
        <v>43573</v>
      </c>
      <c r="O57" t="s">
        <v>104</v>
      </c>
    </row>
    <row r="58" spans="1:15" hidden="1" x14ac:dyDescent="0.25">
      <c r="A58">
        <v>1615</v>
      </c>
      <c r="B58">
        <v>167.65</v>
      </c>
      <c r="C58" s="10">
        <v>1E-4</v>
      </c>
      <c r="D58">
        <v>157.65</v>
      </c>
      <c r="E58">
        <v>158.85</v>
      </c>
      <c r="F58">
        <v>160.05000000000001</v>
      </c>
      <c r="G58">
        <v>-29.7</v>
      </c>
      <c r="H58" s="10">
        <v>-0.15049999999999999</v>
      </c>
      <c r="I58" s="10">
        <v>0.3775</v>
      </c>
      <c r="J58">
        <v>2</v>
      </c>
      <c r="K58">
        <v>74</v>
      </c>
      <c r="L58" t="s">
        <v>59</v>
      </c>
      <c r="M58">
        <v>129</v>
      </c>
      <c r="N58" s="2">
        <v>43573</v>
      </c>
      <c r="O58" t="s">
        <v>105</v>
      </c>
    </row>
    <row r="59" spans="1:15" x14ac:dyDescent="0.25">
      <c r="A59">
        <v>1620</v>
      </c>
      <c r="B59">
        <v>170.01</v>
      </c>
      <c r="C59" s="10">
        <v>0</v>
      </c>
      <c r="D59">
        <v>155.19999999999999</v>
      </c>
      <c r="E59">
        <v>156.22499999999999</v>
      </c>
      <c r="F59">
        <v>157.25</v>
      </c>
      <c r="G59">
        <v>-25.59</v>
      </c>
      <c r="H59" s="10">
        <v>-0.1308</v>
      </c>
      <c r="I59" s="10">
        <v>0.37690000000000001</v>
      </c>
      <c r="J59">
        <v>23</v>
      </c>
      <c r="K59">
        <v>67</v>
      </c>
      <c r="L59" t="s">
        <v>59</v>
      </c>
      <c r="M59">
        <v>129</v>
      </c>
      <c r="N59" s="2">
        <v>43573</v>
      </c>
      <c r="O59" t="s">
        <v>106</v>
      </c>
    </row>
    <row r="60" spans="1:15" hidden="1" x14ac:dyDescent="0.25">
      <c r="A60">
        <v>1625</v>
      </c>
      <c r="B60">
        <v>150.75</v>
      </c>
      <c r="C60" s="10">
        <v>0</v>
      </c>
      <c r="D60">
        <v>152.80000000000001</v>
      </c>
      <c r="E60">
        <v>153.80000000000001</v>
      </c>
      <c r="F60">
        <v>154.80000000000001</v>
      </c>
      <c r="G60">
        <v>-8.25</v>
      </c>
      <c r="H60" s="10">
        <v>-5.1900000000000002E-2</v>
      </c>
      <c r="I60" s="10">
        <v>0.36870000000000003</v>
      </c>
      <c r="J60">
        <v>15</v>
      </c>
      <c r="K60">
        <v>43</v>
      </c>
      <c r="L60" t="s">
        <v>59</v>
      </c>
      <c r="M60">
        <v>129</v>
      </c>
      <c r="N60" s="2">
        <v>43573</v>
      </c>
      <c r="O60" t="s">
        <v>107</v>
      </c>
    </row>
    <row r="61" spans="1:15" hidden="1" x14ac:dyDescent="0.25">
      <c r="A61">
        <v>1635</v>
      </c>
      <c r="B61">
        <v>158.05000000000001</v>
      </c>
      <c r="C61" s="10">
        <v>-1E-4</v>
      </c>
      <c r="D61">
        <v>148</v>
      </c>
      <c r="E61">
        <v>148.94999999999999</v>
      </c>
      <c r="F61">
        <v>149.9</v>
      </c>
      <c r="G61">
        <v>2.92</v>
      </c>
      <c r="H61" s="10">
        <v>1.8800000000000001E-2</v>
      </c>
      <c r="I61" s="10">
        <v>0.40010000000000001</v>
      </c>
      <c r="J61">
        <v>1</v>
      </c>
      <c r="K61">
        <v>26</v>
      </c>
      <c r="L61" t="s">
        <v>59</v>
      </c>
      <c r="M61">
        <v>129</v>
      </c>
      <c r="N61" s="2">
        <v>43573</v>
      </c>
      <c r="O61" t="s">
        <v>108</v>
      </c>
    </row>
    <row r="62" spans="1:15" hidden="1" x14ac:dyDescent="0.25">
      <c r="A62">
        <v>1640</v>
      </c>
      <c r="B62">
        <v>143</v>
      </c>
      <c r="C62" s="10">
        <v>-1E-4</v>
      </c>
      <c r="D62">
        <v>145.55000000000001</v>
      </c>
      <c r="E62">
        <v>146.55000000000001</v>
      </c>
      <c r="F62">
        <v>147.55000000000001</v>
      </c>
      <c r="G62">
        <v>-11</v>
      </c>
      <c r="H62" s="10">
        <v>-7.1400000000000005E-2</v>
      </c>
      <c r="I62" s="10">
        <v>0.36670000000000003</v>
      </c>
      <c r="J62">
        <v>9</v>
      </c>
      <c r="K62">
        <v>109</v>
      </c>
      <c r="L62" t="s">
        <v>59</v>
      </c>
      <c r="M62">
        <v>129</v>
      </c>
      <c r="N62" s="2">
        <v>43573</v>
      </c>
      <c r="O62" t="s">
        <v>109</v>
      </c>
    </row>
    <row r="63" spans="1:15" hidden="1" x14ac:dyDescent="0.25">
      <c r="A63">
        <v>1645</v>
      </c>
      <c r="B63">
        <v>153.80000000000001</v>
      </c>
      <c r="C63" s="10">
        <v>-1E-4</v>
      </c>
      <c r="D63">
        <v>143.19999999999999</v>
      </c>
      <c r="E63">
        <v>144.19999999999999</v>
      </c>
      <c r="F63">
        <v>145.19999999999999</v>
      </c>
      <c r="G63">
        <v>-11.2</v>
      </c>
      <c r="H63" s="10">
        <v>-6.7900000000000002E-2</v>
      </c>
      <c r="I63" s="10">
        <v>0.40079999999999999</v>
      </c>
      <c r="J63">
        <v>6</v>
      </c>
      <c r="K63">
        <v>119</v>
      </c>
      <c r="L63" t="s">
        <v>59</v>
      </c>
      <c r="M63">
        <v>129</v>
      </c>
      <c r="N63" s="2">
        <v>43573</v>
      </c>
      <c r="O63" t="s">
        <v>110</v>
      </c>
    </row>
    <row r="64" spans="1:15" hidden="1" x14ac:dyDescent="0.25">
      <c r="A64">
        <v>1655</v>
      </c>
      <c r="B64">
        <v>144.66999999999999</v>
      </c>
      <c r="C64" s="10">
        <v>-2.0000000000000001E-4</v>
      </c>
      <c r="D64">
        <v>138.6</v>
      </c>
      <c r="E64">
        <v>139.57499999999999</v>
      </c>
      <c r="F64">
        <v>140.55000000000001</v>
      </c>
      <c r="G64">
        <v>-24.48</v>
      </c>
      <c r="H64" s="10">
        <v>-0.1447</v>
      </c>
      <c r="I64" s="10">
        <v>0.37519999999999998</v>
      </c>
      <c r="J64">
        <v>9</v>
      </c>
      <c r="K64">
        <v>151</v>
      </c>
      <c r="L64" t="s">
        <v>59</v>
      </c>
      <c r="M64">
        <v>129</v>
      </c>
      <c r="N64" s="2">
        <v>43573</v>
      </c>
      <c r="O64" t="s">
        <v>111</v>
      </c>
    </row>
    <row r="65" spans="1:15" hidden="1" x14ac:dyDescent="0.25">
      <c r="A65">
        <v>1660</v>
      </c>
      <c r="B65">
        <v>137</v>
      </c>
      <c r="C65" s="10">
        <v>-2.0000000000000001E-4</v>
      </c>
      <c r="D65">
        <v>136.30000000000001</v>
      </c>
      <c r="E65">
        <v>137.27500000000001</v>
      </c>
      <c r="F65">
        <v>138.25</v>
      </c>
      <c r="G65">
        <v>-20.2</v>
      </c>
      <c r="H65" s="10">
        <v>-0.1285</v>
      </c>
      <c r="I65" s="10">
        <v>0.37419999999999998</v>
      </c>
      <c r="J65">
        <v>1</v>
      </c>
      <c r="K65">
        <v>86</v>
      </c>
      <c r="L65" t="s">
        <v>59</v>
      </c>
      <c r="M65">
        <v>129</v>
      </c>
      <c r="N65" s="2">
        <v>43573</v>
      </c>
      <c r="O65" t="s">
        <v>62</v>
      </c>
    </row>
    <row r="66" spans="1:15" hidden="1" x14ac:dyDescent="0.25">
      <c r="A66">
        <v>1665</v>
      </c>
      <c r="B66">
        <v>151.57</v>
      </c>
      <c r="C66" s="10">
        <v>-2.0000000000000001E-4</v>
      </c>
      <c r="D66">
        <v>134.15</v>
      </c>
      <c r="E66">
        <v>135.07499999999999</v>
      </c>
      <c r="F66">
        <v>136</v>
      </c>
      <c r="G66">
        <v>10.85</v>
      </c>
      <c r="H66" s="10">
        <v>7.7100000000000002E-2</v>
      </c>
      <c r="I66" s="10">
        <v>0.41770000000000002</v>
      </c>
      <c r="J66">
        <v>1</v>
      </c>
      <c r="K66">
        <v>197</v>
      </c>
      <c r="L66" t="s">
        <v>59</v>
      </c>
      <c r="M66">
        <v>129</v>
      </c>
      <c r="N66" s="2">
        <v>43573</v>
      </c>
      <c r="O66" t="s">
        <v>112</v>
      </c>
    </row>
    <row r="67" spans="1:15" hidden="1" x14ac:dyDescent="0.25">
      <c r="A67">
        <v>1675</v>
      </c>
      <c r="B67">
        <v>147.85</v>
      </c>
      <c r="C67" s="10">
        <v>-2.9999999999999997E-4</v>
      </c>
      <c r="D67">
        <v>129.69999999999999</v>
      </c>
      <c r="E67">
        <v>130.65</v>
      </c>
      <c r="F67">
        <v>131.6</v>
      </c>
      <c r="G67">
        <v>-18.420000000000002</v>
      </c>
      <c r="H67" s="10">
        <v>-0.1108</v>
      </c>
      <c r="I67" s="10">
        <v>0.37430000000000002</v>
      </c>
      <c r="J67">
        <v>6</v>
      </c>
      <c r="K67">
        <v>61</v>
      </c>
      <c r="L67" t="s">
        <v>59</v>
      </c>
      <c r="M67">
        <v>129</v>
      </c>
      <c r="N67" s="2">
        <v>43573</v>
      </c>
      <c r="O67" t="s">
        <v>82</v>
      </c>
    </row>
    <row r="68" spans="1:15" hidden="1" x14ac:dyDescent="0.25">
      <c r="A68">
        <v>1680</v>
      </c>
      <c r="B68">
        <v>132.4</v>
      </c>
      <c r="C68" s="10">
        <v>-2.9999999999999997E-4</v>
      </c>
      <c r="D68">
        <v>127.65</v>
      </c>
      <c r="E68">
        <v>128.52500000000001</v>
      </c>
      <c r="F68">
        <v>129.4</v>
      </c>
      <c r="G68">
        <v>-24.6</v>
      </c>
      <c r="H68" s="10">
        <v>-0.15670000000000001</v>
      </c>
      <c r="I68" s="10">
        <v>0.37419999999999998</v>
      </c>
      <c r="J68">
        <v>13</v>
      </c>
      <c r="K68">
        <v>244</v>
      </c>
      <c r="L68" t="s">
        <v>59</v>
      </c>
      <c r="M68">
        <v>129</v>
      </c>
      <c r="N68" s="2">
        <v>43573</v>
      </c>
      <c r="O68" t="s">
        <v>113</v>
      </c>
    </row>
    <row r="69" spans="1:15" hidden="1" x14ac:dyDescent="0.25">
      <c r="A69">
        <v>1685</v>
      </c>
      <c r="B69">
        <v>139.30000000000001</v>
      </c>
      <c r="C69" s="10">
        <v>-4.0000000000000002E-4</v>
      </c>
      <c r="D69">
        <v>125.7</v>
      </c>
      <c r="E69">
        <v>127.125</v>
      </c>
      <c r="F69">
        <v>128.55000000000001</v>
      </c>
      <c r="G69">
        <v>-16.059999999999999</v>
      </c>
      <c r="H69" s="10">
        <v>-0.10340000000000001</v>
      </c>
      <c r="I69" s="10">
        <v>0.37590000000000001</v>
      </c>
      <c r="J69">
        <v>7</v>
      </c>
      <c r="K69">
        <v>188</v>
      </c>
      <c r="L69" t="s">
        <v>59</v>
      </c>
      <c r="M69">
        <v>129</v>
      </c>
      <c r="N69" s="2">
        <v>43573</v>
      </c>
      <c r="O69" t="s">
        <v>114</v>
      </c>
    </row>
    <row r="70" spans="1:15" x14ac:dyDescent="0.25">
      <c r="A70">
        <v>1700</v>
      </c>
      <c r="B70">
        <v>116.4</v>
      </c>
      <c r="C70" s="10">
        <v>-5.0000000000000001E-4</v>
      </c>
      <c r="D70">
        <v>119.15</v>
      </c>
      <c r="E70">
        <v>120.075</v>
      </c>
      <c r="F70">
        <v>121</v>
      </c>
      <c r="G70">
        <v>-8.89</v>
      </c>
      <c r="H70" s="10">
        <v>-7.0999999999999994E-2</v>
      </c>
      <c r="I70" s="10">
        <v>0.36359999999999998</v>
      </c>
      <c r="J70">
        <v>39</v>
      </c>
      <c r="K70">
        <v>2121</v>
      </c>
      <c r="L70" t="s">
        <v>59</v>
      </c>
      <c r="M70">
        <v>129</v>
      </c>
      <c r="N70" s="2">
        <v>43573</v>
      </c>
      <c r="O70" t="s">
        <v>115</v>
      </c>
    </row>
    <row r="71" spans="1:15" hidden="1" x14ac:dyDescent="0.25">
      <c r="A71">
        <v>1720</v>
      </c>
      <c r="B71">
        <v>106.25</v>
      </c>
      <c r="C71" s="10">
        <v>-5.9999999999999995E-4</v>
      </c>
      <c r="D71">
        <v>111.5</v>
      </c>
      <c r="E71">
        <v>112.52500000000001</v>
      </c>
      <c r="F71">
        <v>113.55</v>
      </c>
      <c r="G71">
        <v>-9.75</v>
      </c>
      <c r="H71" s="10">
        <v>-8.4099999999999994E-2</v>
      </c>
      <c r="I71" s="10">
        <v>0.35709999999999997</v>
      </c>
      <c r="J71">
        <v>1</v>
      </c>
      <c r="K71">
        <v>170</v>
      </c>
      <c r="L71" t="s">
        <v>59</v>
      </c>
      <c r="M71">
        <v>129</v>
      </c>
      <c r="N71" s="2">
        <v>43573</v>
      </c>
      <c r="O71" t="s">
        <v>116</v>
      </c>
    </row>
    <row r="72" spans="1:15" hidden="1" x14ac:dyDescent="0.25">
      <c r="A72">
        <v>1725</v>
      </c>
      <c r="B72">
        <v>122.3</v>
      </c>
      <c r="C72" s="10">
        <v>-5.9999999999999995E-4</v>
      </c>
      <c r="D72">
        <v>109.55</v>
      </c>
      <c r="E72">
        <v>110.95</v>
      </c>
      <c r="F72">
        <v>112.35</v>
      </c>
      <c r="G72">
        <v>-9.15</v>
      </c>
      <c r="H72" s="10">
        <v>-6.9599999999999995E-2</v>
      </c>
      <c r="I72" s="10">
        <v>0.37409999999999999</v>
      </c>
      <c r="J72">
        <v>8</v>
      </c>
      <c r="K72">
        <v>58</v>
      </c>
      <c r="L72" t="s">
        <v>59</v>
      </c>
      <c r="M72">
        <v>129</v>
      </c>
      <c r="N72" s="2">
        <v>43573</v>
      </c>
      <c r="O72" t="s">
        <v>114</v>
      </c>
    </row>
    <row r="73" spans="1:15" hidden="1" x14ac:dyDescent="0.25">
      <c r="A73">
        <v>1740</v>
      </c>
      <c r="B73">
        <v>113</v>
      </c>
      <c r="C73" s="10">
        <v>-6.9999999999999999E-4</v>
      </c>
      <c r="D73">
        <v>103.9</v>
      </c>
      <c r="E73">
        <v>105.25</v>
      </c>
      <c r="F73">
        <v>106.6</v>
      </c>
      <c r="G73">
        <v>-12.47</v>
      </c>
      <c r="H73" s="10">
        <v>-9.9400000000000002E-2</v>
      </c>
      <c r="I73" s="10">
        <v>0.37340000000000001</v>
      </c>
      <c r="J73">
        <v>9</v>
      </c>
      <c r="K73">
        <v>218</v>
      </c>
      <c r="L73" t="s">
        <v>59</v>
      </c>
      <c r="M73">
        <v>129</v>
      </c>
      <c r="N73" s="2">
        <v>43573</v>
      </c>
      <c r="O73" t="s">
        <v>77</v>
      </c>
    </row>
    <row r="74" spans="1:15" x14ac:dyDescent="0.25">
      <c r="A74">
        <v>1760</v>
      </c>
      <c r="B74">
        <v>95</v>
      </c>
      <c r="C74" s="10">
        <v>-8.0000000000000004E-4</v>
      </c>
      <c r="D74">
        <v>96.75</v>
      </c>
      <c r="E74">
        <v>97.775000000000006</v>
      </c>
      <c r="F74">
        <v>98.8</v>
      </c>
      <c r="G74">
        <v>-10.55</v>
      </c>
      <c r="H74" s="10">
        <v>-0.1</v>
      </c>
      <c r="I74" s="10">
        <v>0.3644</v>
      </c>
      <c r="J74">
        <v>117</v>
      </c>
      <c r="K74">
        <v>555</v>
      </c>
      <c r="L74" t="s">
        <v>59</v>
      </c>
      <c r="M74">
        <v>129</v>
      </c>
      <c r="N74" s="2">
        <v>43573</v>
      </c>
      <c r="O74" t="s">
        <v>115</v>
      </c>
    </row>
    <row r="75" spans="1:15" hidden="1" x14ac:dyDescent="0.25">
      <c r="A75">
        <v>1780</v>
      </c>
      <c r="B75">
        <v>100.1</v>
      </c>
      <c r="C75" s="10">
        <v>-8.9999999999999998E-4</v>
      </c>
      <c r="D75">
        <v>89.7</v>
      </c>
      <c r="E75">
        <v>90.5</v>
      </c>
      <c r="F75">
        <v>91.3</v>
      </c>
      <c r="G75">
        <v>6.6</v>
      </c>
      <c r="H75" s="10">
        <v>7.0599999999999996E-2</v>
      </c>
      <c r="I75" s="10">
        <v>0.39529999999999998</v>
      </c>
      <c r="J75">
        <v>4</v>
      </c>
      <c r="K75">
        <v>81</v>
      </c>
      <c r="L75" t="s">
        <v>59</v>
      </c>
      <c r="M75">
        <v>129</v>
      </c>
      <c r="N75" s="2">
        <v>43573</v>
      </c>
      <c r="O75" t="s">
        <v>117</v>
      </c>
    </row>
    <row r="76" spans="1:15" hidden="1" x14ac:dyDescent="0.25">
      <c r="A76">
        <v>1785</v>
      </c>
      <c r="B76">
        <v>100.55</v>
      </c>
      <c r="C76" s="10">
        <v>-1E-3</v>
      </c>
      <c r="D76">
        <v>88.05</v>
      </c>
      <c r="E76">
        <v>88.85</v>
      </c>
      <c r="F76">
        <v>89.65</v>
      </c>
      <c r="G76">
        <v>-10.55</v>
      </c>
      <c r="H76" s="10">
        <v>-9.5000000000000001E-2</v>
      </c>
      <c r="I76" s="10">
        <v>0.3695</v>
      </c>
      <c r="J76">
        <v>2</v>
      </c>
      <c r="K76">
        <v>28</v>
      </c>
      <c r="L76" t="s">
        <v>59</v>
      </c>
      <c r="M76">
        <v>129</v>
      </c>
      <c r="N76" s="2">
        <v>43573</v>
      </c>
      <c r="O76" t="s">
        <v>118</v>
      </c>
    </row>
    <row r="77" spans="1:15" hidden="1" x14ac:dyDescent="0.25">
      <c r="A77">
        <v>1790</v>
      </c>
      <c r="B77">
        <v>104.6</v>
      </c>
      <c r="C77" s="10">
        <v>-1E-3</v>
      </c>
      <c r="D77">
        <v>86.4</v>
      </c>
      <c r="E77">
        <v>87.224999999999994</v>
      </c>
      <c r="F77">
        <v>88.05</v>
      </c>
      <c r="G77">
        <v>-4.0999999999999996</v>
      </c>
      <c r="H77" s="10">
        <v>-3.7699999999999997E-2</v>
      </c>
      <c r="I77" s="10">
        <v>0.36919999999999997</v>
      </c>
      <c r="J77">
        <v>20</v>
      </c>
      <c r="K77">
        <v>198</v>
      </c>
      <c r="L77" t="s">
        <v>59</v>
      </c>
      <c r="M77">
        <v>129</v>
      </c>
      <c r="N77" s="2">
        <v>43573</v>
      </c>
      <c r="O77" t="s">
        <v>119</v>
      </c>
    </row>
    <row r="78" spans="1:15" hidden="1" x14ac:dyDescent="0.25">
      <c r="A78">
        <v>1795</v>
      </c>
      <c r="B78">
        <v>98.3</v>
      </c>
      <c r="C78" s="10">
        <v>-1E-3</v>
      </c>
      <c r="D78">
        <v>84.9</v>
      </c>
      <c r="E78">
        <v>85.674999999999997</v>
      </c>
      <c r="F78">
        <v>86.45</v>
      </c>
      <c r="G78">
        <v>-8.85</v>
      </c>
      <c r="H78" s="10">
        <v>-8.2600000000000007E-2</v>
      </c>
      <c r="I78" s="10">
        <v>0.36919999999999997</v>
      </c>
      <c r="J78">
        <v>4</v>
      </c>
      <c r="K78">
        <v>46</v>
      </c>
      <c r="L78" t="s">
        <v>59</v>
      </c>
      <c r="M78">
        <v>129</v>
      </c>
      <c r="N78" s="2">
        <v>43573</v>
      </c>
      <c r="O78" t="s">
        <v>120</v>
      </c>
    </row>
    <row r="79" spans="1:15" hidden="1" x14ac:dyDescent="0.25">
      <c r="A79">
        <v>1800</v>
      </c>
      <c r="B79">
        <v>79.22</v>
      </c>
      <c r="C79" s="10">
        <v>-1.1000000000000001E-3</v>
      </c>
      <c r="D79">
        <v>83.35</v>
      </c>
      <c r="E79">
        <v>84.2</v>
      </c>
      <c r="F79">
        <v>85.05</v>
      </c>
      <c r="G79">
        <v>-7.78</v>
      </c>
      <c r="H79" s="10">
        <v>-8.9399999999999993E-2</v>
      </c>
      <c r="I79" s="10">
        <v>0.35570000000000002</v>
      </c>
      <c r="J79">
        <v>8</v>
      </c>
      <c r="K79">
        <v>999</v>
      </c>
      <c r="L79" t="s">
        <v>59</v>
      </c>
      <c r="M79">
        <v>129</v>
      </c>
      <c r="N79" s="2">
        <v>43573</v>
      </c>
      <c r="O79" t="s">
        <v>121</v>
      </c>
    </row>
    <row r="80" spans="1:15" hidden="1" x14ac:dyDescent="0.25">
      <c r="A80">
        <v>1805</v>
      </c>
      <c r="B80">
        <v>77.72</v>
      </c>
      <c r="C80" s="10">
        <v>-1.1000000000000001E-3</v>
      </c>
      <c r="D80">
        <v>81.8</v>
      </c>
      <c r="E80">
        <v>82.575000000000003</v>
      </c>
      <c r="F80">
        <v>83.35</v>
      </c>
      <c r="G80">
        <v>-35.03</v>
      </c>
      <c r="H80" s="10">
        <v>-0.31069999999999998</v>
      </c>
      <c r="I80" s="10">
        <v>0.35549999999999998</v>
      </c>
      <c r="J80">
        <v>1</v>
      </c>
      <c r="K80">
        <v>60</v>
      </c>
      <c r="L80" t="s">
        <v>59</v>
      </c>
      <c r="M80">
        <v>129</v>
      </c>
      <c r="N80" s="2">
        <v>43573</v>
      </c>
      <c r="O80" t="s">
        <v>121</v>
      </c>
    </row>
    <row r="81" spans="1:15" hidden="1" x14ac:dyDescent="0.25">
      <c r="A81">
        <v>1810</v>
      </c>
      <c r="B81">
        <v>86.4</v>
      </c>
      <c r="C81" s="10">
        <v>-1.1000000000000001E-3</v>
      </c>
      <c r="D81">
        <v>80.3</v>
      </c>
      <c r="E81">
        <v>81.125</v>
      </c>
      <c r="F81">
        <v>81.95</v>
      </c>
      <c r="G81">
        <v>-14.6</v>
      </c>
      <c r="H81" s="10">
        <v>-0.14460000000000001</v>
      </c>
      <c r="I81" s="10">
        <v>0.38319999999999999</v>
      </c>
      <c r="J81">
        <v>1</v>
      </c>
      <c r="K81">
        <v>55</v>
      </c>
      <c r="L81" t="s">
        <v>59</v>
      </c>
      <c r="M81">
        <v>129</v>
      </c>
      <c r="N81" s="2">
        <v>43573</v>
      </c>
      <c r="O81" t="s">
        <v>122</v>
      </c>
    </row>
    <row r="82" spans="1:15" hidden="1" x14ac:dyDescent="0.25">
      <c r="A82">
        <v>1815</v>
      </c>
      <c r="B82">
        <v>86.6</v>
      </c>
      <c r="C82" s="10">
        <v>-1.1999999999999999E-3</v>
      </c>
      <c r="D82">
        <v>78.8</v>
      </c>
      <c r="E82">
        <v>79.625</v>
      </c>
      <c r="F82">
        <v>80.45</v>
      </c>
      <c r="G82">
        <v>-26.32</v>
      </c>
      <c r="H82" s="10">
        <v>-0.2331</v>
      </c>
      <c r="I82" s="10">
        <v>0.36859999999999998</v>
      </c>
      <c r="J82">
        <v>5</v>
      </c>
      <c r="K82">
        <v>64</v>
      </c>
      <c r="L82" t="s">
        <v>59</v>
      </c>
      <c r="M82">
        <v>129</v>
      </c>
      <c r="N82" s="2">
        <v>43573</v>
      </c>
      <c r="O82" t="s">
        <v>123</v>
      </c>
    </row>
    <row r="83" spans="1:15" hidden="1" x14ac:dyDescent="0.25">
      <c r="A83">
        <v>1820</v>
      </c>
      <c r="B83">
        <v>81</v>
      </c>
      <c r="C83" s="10">
        <v>-1.1999999999999999E-3</v>
      </c>
      <c r="D83">
        <v>77.349999999999994</v>
      </c>
      <c r="E83">
        <v>78.174999999999997</v>
      </c>
      <c r="F83">
        <v>79</v>
      </c>
      <c r="G83">
        <v>0.25</v>
      </c>
      <c r="H83" s="10">
        <v>3.0999999999999999E-3</v>
      </c>
      <c r="I83" s="10">
        <v>0.36849999999999999</v>
      </c>
      <c r="J83">
        <v>1</v>
      </c>
      <c r="K83">
        <v>107</v>
      </c>
      <c r="L83" t="s">
        <v>59</v>
      </c>
      <c r="M83">
        <v>129</v>
      </c>
      <c r="N83" s="2">
        <v>43573</v>
      </c>
      <c r="O83" t="s">
        <v>124</v>
      </c>
    </row>
    <row r="84" spans="1:15" hidden="1" x14ac:dyDescent="0.25">
      <c r="A84">
        <v>1825</v>
      </c>
      <c r="B84">
        <v>82.05</v>
      </c>
      <c r="C84" s="10">
        <v>-1.1999999999999999E-3</v>
      </c>
      <c r="D84">
        <v>75.900000000000006</v>
      </c>
      <c r="E84">
        <v>76.575000000000003</v>
      </c>
      <c r="F84">
        <v>77.25</v>
      </c>
      <c r="G84">
        <v>-16.89</v>
      </c>
      <c r="H84" s="10">
        <v>-0.17069999999999999</v>
      </c>
      <c r="I84" s="10">
        <v>0.3831</v>
      </c>
      <c r="J84">
        <v>10</v>
      </c>
      <c r="K84">
        <v>35</v>
      </c>
      <c r="L84" t="s">
        <v>59</v>
      </c>
      <c r="M84">
        <v>129</v>
      </c>
      <c r="N84" s="2">
        <v>43573</v>
      </c>
      <c r="O84" t="s">
        <v>125</v>
      </c>
    </row>
    <row r="85" spans="1:15" hidden="1" x14ac:dyDescent="0.25">
      <c r="A85">
        <v>1830</v>
      </c>
      <c r="B85">
        <v>85.3</v>
      </c>
      <c r="C85" s="10">
        <v>-1.2999999999999999E-3</v>
      </c>
      <c r="D85">
        <v>74.45</v>
      </c>
      <c r="E85">
        <v>75.275000000000006</v>
      </c>
      <c r="F85">
        <v>76.099999999999994</v>
      </c>
      <c r="G85">
        <v>-5.85</v>
      </c>
      <c r="H85" s="10">
        <v>-6.4199999999999993E-2</v>
      </c>
      <c r="I85" s="10">
        <v>0.39589999999999997</v>
      </c>
      <c r="J85">
        <v>20</v>
      </c>
      <c r="K85">
        <v>33</v>
      </c>
      <c r="L85" t="s">
        <v>59</v>
      </c>
      <c r="M85">
        <v>129</v>
      </c>
      <c r="N85" s="2">
        <v>43573</v>
      </c>
      <c r="O85" t="s">
        <v>126</v>
      </c>
    </row>
    <row r="86" spans="1:15" hidden="1" x14ac:dyDescent="0.25">
      <c r="A86">
        <v>1835</v>
      </c>
      <c r="B86">
        <v>82.68</v>
      </c>
      <c r="C86" s="10">
        <v>-1.2999999999999999E-3</v>
      </c>
      <c r="D86">
        <v>73.25</v>
      </c>
      <c r="E86">
        <v>73.974999999999994</v>
      </c>
      <c r="F86">
        <v>74.7</v>
      </c>
      <c r="G86">
        <v>4.17</v>
      </c>
      <c r="H86" s="10">
        <v>5.3100000000000001E-2</v>
      </c>
      <c r="I86" s="10">
        <v>0.39250000000000002</v>
      </c>
      <c r="J86">
        <v>20</v>
      </c>
      <c r="K86">
        <v>39</v>
      </c>
      <c r="L86" t="s">
        <v>59</v>
      </c>
      <c r="M86">
        <v>129</v>
      </c>
      <c r="N86" s="2">
        <v>43573</v>
      </c>
      <c r="O86" t="s">
        <v>127</v>
      </c>
    </row>
    <row r="87" spans="1:15" hidden="1" x14ac:dyDescent="0.25">
      <c r="A87">
        <v>1840</v>
      </c>
      <c r="B87">
        <v>81.03</v>
      </c>
      <c r="C87" s="10">
        <v>-1.2999999999999999E-3</v>
      </c>
      <c r="D87">
        <v>71.7</v>
      </c>
      <c r="E87">
        <v>72.5</v>
      </c>
      <c r="F87">
        <v>73.3</v>
      </c>
      <c r="G87">
        <v>-1.1499999999999999</v>
      </c>
      <c r="H87" s="10">
        <v>-1.4E-2</v>
      </c>
      <c r="I87" s="10">
        <v>0.39169999999999999</v>
      </c>
      <c r="J87">
        <v>1</v>
      </c>
      <c r="K87">
        <v>143</v>
      </c>
      <c r="L87" t="s">
        <v>59</v>
      </c>
      <c r="M87">
        <v>129</v>
      </c>
      <c r="N87" s="2">
        <v>43573</v>
      </c>
      <c r="O87" t="s">
        <v>128</v>
      </c>
    </row>
    <row r="88" spans="1:15" hidden="1" x14ac:dyDescent="0.25">
      <c r="A88">
        <v>1845</v>
      </c>
      <c r="B88">
        <v>89.1</v>
      </c>
      <c r="C88" s="10">
        <v>-1.2999999999999999E-3</v>
      </c>
      <c r="D88">
        <v>70.3</v>
      </c>
      <c r="E88">
        <v>71.099999999999994</v>
      </c>
      <c r="F88">
        <v>71.900000000000006</v>
      </c>
      <c r="G88">
        <v>-28.75</v>
      </c>
      <c r="H88" s="10">
        <v>-0.24399999999999999</v>
      </c>
      <c r="I88" s="10">
        <v>0.36759999999999998</v>
      </c>
      <c r="J88">
        <v>5</v>
      </c>
      <c r="K88">
        <v>21</v>
      </c>
      <c r="L88" t="s">
        <v>59</v>
      </c>
      <c r="M88">
        <v>129</v>
      </c>
      <c r="N88" s="2">
        <v>43573</v>
      </c>
      <c r="O88" t="s">
        <v>129</v>
      </c>
    </row>
    <row r="89" spans="1:15" hidden="1" x14ac:dyDescent="0.25">
      <c r="A89">
        <v>1850</v>
      </c>
      <c r="B89">
        <v>68.7</v>
      </c>
      <c r="C89" s="10">
        <v>-1.4E-3</v>
      </c>
      <c r="D89">
        <v>69</v>
      </c>
      <c r="E89">
        <v>69.8</v>
      </c>
      <c r="F89">
        <v>70.599999999999994</v>
      </c>
      <c r="G89">
        <v>-9</v>
      </c>
      <c r="H89" s="10">
        <v>-0.1158</v>
      </c>
      <c r="I89" s="10">
        <v>0.3644</v>
      </c>
      <c r="J89">
        <v>5</v>
      </c>
      <c r="K89">
        <v>99</v>
      </c>
      <c r="L89" t="s">
        <v>59</v>
      </c>
      <c r="M89">
        <v>129</v>
      </c>
      <c r="N89" s="2">
        <v>43573</v>
      </c>
      <c r="O89" t="s">
        <v>115</v>
      </c>
    </row>
    <row r="90" spans="1:15" hidden="1" x14ac:dyDescent="0.25">
      <c r="A90">
        <v>1855</v>
      </c>
      <c r="B90">
        <v>85.15</v>
      </c>
      <c r="C90" s="10">
        <v>-1.4E-3</v>
      </c>
      <c r="D90">
        <v>67.7</v>
      </c>
      <c r="E90">
        <v>68.325000000000003</v>
      </c>
      <c r="F90">
        <v>68.95</v>
      </c>
      <c r="G90">
        <v>-28</v>
      </c>
      <c r="H90" s="10">
        <v>-0.2475</v>
      </c>
      <c r="I90" s="10">
        <v>0.36699999999999999</v>
      </c>
      <c r="J90">
        <v>1</v>
      </c>
      <c r="K90">
        <v>17</v>
      </c>
      <c r="L90" t="s">
        <v>59</v>
      </c>
      <c r="M90">
        <v>129</v>
      </c>
      <c r="N90" s="2">
        <v>43573</v>
      </c>
      <c r="O90" t="s">
        <v>130</v>
      </c>
    </row>
    <row r="91" spans="1:15" hidden="1" x14ac:dyDescent="0.25">
      <c r="A91">
        <v>1860</v>
      </c>
      <c r="B91">
        <v>70</v>
      </c>
      <c r="C91" s="10">
        <v>-1.4E-3</v>
      </c>
      <c r="D91">
        <v>66.400000000000006</v>
      </c>
      <c r="E91">
        <v>67.174999999999997</v>
      </c>
      <c r="F91">
        <v>67.95</v>
      </c>
      <c r="G91">
        <v>-12.4</v>
      </c>
      <c r="H91" s="10">
        <v>-0.15049999999999999</v>
      </c>
      <c r="I91" s="10">
        <v>0.36720000000000003</v>
      </c>
      <c r="J91">
        <v>17</v>
      </c>
      <c r="K91">
        <v>66</v>
      </c>
      <c r="L91" t="s">
        <v>59</v>
      </c>
      <c r="M91">
        <v>129</v>
      </c>
      <c r="N91" s="2">
        <v>43573</v>
      </c>
      <c r="O91" t="s">
        <v>131</v>
      </c>
    </row>
    <row r="92" spans="1:15" hidden="1" x14ac:dyDescent="0.25">
      <c r="A92">
        <v>1865</v>
      </c>
      <c r="B92">
        <v>90.35</v>
      </c>
      <c r="C92" s="10">
        <v>-1.5E-3</v>
      </c>
      <c r="D92">
        <v>65.099999999999994</v>
      </c>
      <c r="E92">
        <v>65.875</v>
      </c>
      <c r="F92">
        <v>66.650000000000006</v>
      </c>
      <c r="G92">
        <v>6.55</v>
      </c>
      <c r="H92" s="10">
        <v>7.8200000000000006E-2</v>
      </c>
      <c r="I92" s="10">
        <v>0.36699999999999999</v>
      </c>
      <c r="J92">
        <v>1</v>
      </c>
      <c r="K92">
        <v>24</v>
      </c>
      <c r="L92" t="s">
        <v>59</v>
      </c>
      <c r="M92">
        <v>129</v>
      </c>
      <c r="N92" s="2">
        <v>43573</v>
      </c>
      <c r="O92" t="s">
        <v>132</v>
      </c>
    </row>
    <row r="93" spans="1:15" hidden="1" x14ac:dyDescent="0.25">
      <c r="A93">
        <v>1870</v>
      </c>
      <c r="B93">
        <v>65.5</v>
      </c>
      <c r="C93" s="10">
        <v>-1.5E-3</v>
      </c>
      <c r="D93">
        <v>63.9</v>
      </c>
      <c r="E93">
        <v>64.650000000000006</v>
      </c>
      <c r="F93">
        <v>65.400000000000006</v>
      </c>
      <c r="G93">
        <v>-1.7</v>
      </c>
      <c r="H93" s="10">
        <v>-2.53E-2</v>
      </c>
      <c r="I93" s="10">
        <v>0.36940000000000001</v>
      </c>
      <c r="J93">
        <v>5</v>
      </c>
      <c r="K93">
        <v>45</v>
      </c>
      <c r="L93" t="s">
        <v>59</v>
      </c>
      <c r="M93">
        <v>129</v>
      </c>
      <c r="N93" s="2">
        <v>43573</v>
      </c>
      <c r="O93" t="s">
        <v>133</v>
      </c>
    </row>
    <row r="94" spans="1:15" hidden="1" x14ac:dyDescent="0.25">
      <c r="A94">
        <v>1875</v>
      </c>
      <c r="B94">
        <v>73.150000000000006</v>
      </c>
      <c r="C94" s="10">
        <v>-1.5E-3</v>
      </c>
      <c r="D94">
        <v>62.65</v>
      </c>
      <c r="E94">
        <v>63.3</v>
      </c>
      <c r="F94">
        <v>63.95</v>
      </c>
      <c r="G94">
        <v>-7.65</v>
      </c>
      <c r="H94" s="10">
        <v>-9.4700000000000006E-2</v>
      </c>
      <c r="I94" s="10">
        <v>0.36649999999999999</v>
      </c>
      <c r="J94">
        <v>1</v>
      </c>
      <c r="K94">
        <v>31</v>
      </c>
      <c r="L94" t="s">
        <v>59</v>
      </c>
      <c r="M94">
        <v>129</v>
      </c>
      <c r="N94" s="2">
        <v>43573</v>
      </c>
      <c r="O94" t="s">
        <v>134</v>
      </c>
    </row>
    <row r="95" spans="1:15" hidden="1" x14ac:dyDescent="0.25">
      <c r="A95">
        <v>1880</v>
      </c>
      <c r="B95">
        <v>62.85</v>
      </c>
      <c r="C95" s="10">
        <v>-1.6000000000000001E-3</v>
      </c>
      <c r="D95">
        <v>61.45</v>
      </c>
      <c r="E95">
        <v>62.2</v>
      </c>
      <c r="F95">
        <v>62.95</v>
      </c>
      <c r="G95">
        <v>-9.15</v>
      </c>
      <c r="H95" s="10">
        <v>-0.12709999999999999</v>
      </c>
      <c r="I95" s="10">
        <v>0.36859999999999998</v>
      </c>
      <c r="J95">
        <v>11</v>
      </c>
      <c r="K95">
        <v>39</v>
      </c>
      <c r="L95" t="s">
        <v>59</v>
      </c>
      <c r="M95">
        <v>129</v>
      </c>
      <c r="N95" s="2">
        <v>43573</v>
      </c>
      <c r="O95" t="s">
        <v>135</v>
      </c>
    </row>
    <row r="96" spans="1:15" hidden="1" x14ac:dyDescent="0.25">
      <c r="A96">
        <v>1885</v>
      </c>
      <c r="B96">
        <v>70.349999999999994</v>
      </c>
      <c r="C96" s="10">
        <v>-1.6000000000000001E-3</v>
      </c>
      <c r="D96">
        <v>60.25</v>
      </c>
      <c r="E96">
        <v>61</v>
      </c>
      <c r="F96">
        <v>61.75</v>
      </c>
      <c r="G96">
        <v>-29.05</v>
      </c>
      <c r="H96" s="10">
        <v>-0.2923</v>
      </c>
      <c r="I96" s="10">
        <v>0.36659999999999998</v>
      </c>
      <c r="J96">
        <v>11</v>
      </c>
      <c r="K96">
        <v>44</v>
      </c>
      <c r="L96" t="s">
        <v>59</v>
      </c>
      <c r="M96">
        <v>129</v>
      </c>
      <c r="N96" s="2">
        <v>43573</v>
      </c>
      <c r="O96" t="s">
        <v>134</v>
      </c>
    </row>
    <row r="97" spans="1:15" hidden="1" x14ac:dyDescent="0.25">
      <c r="A97">
        <v>1890</v>
      </c>
      <c r="B97">
        <v>59.25</v>
      </c>
      <c r="C97" s="10">
        <v>-1.6000000000000001E-3</v>
      </c>
      <c r="D97">
        <v>59</v>
      </c>
      <c r="E97">
        <v>59.8</v>
      </c>
      <c r="F97">
        <v>60.6</v>
      </c>
      <c r="G97">
        <v>-9.8000000000000007</v>
      </c>
      <c r="H97" s="10">
        <v>-0.1419</v>
      </c>
      <c r="I97" s="10">
        <v>0.36470000000000002</v>
      </c>
      <c r="J97">
        <v>1</v>
      </c>
      <c r="K97">
        <v>205</v>
      </c>
      <c r="L97" t="s">
        <v>59</v>
      </c>
      <c r="M97">
        <v>129</v>
      </c>
      <c r="N97" s="2">
        <v>43573</v>
      </c>
      <c r="O97" t="s">
        <v>64</v>
      </c>
    </row>
    <row r="98" spans="1:15" hidden="1" x14ac:dyDescent="0.25">
      <c r="A98">
        <v>1895</v>
      </c>
      <c r="B98">
        <v>96.95</v>
      </c>
      <c r="C98" s="10">
        <v>-1.6999999999999999E-3</v>
      </c>
      <c r="D98">
        <v>57.95</v>
      </c>
      <c r="E98">
        <v>58.674999999999997</v>
      </c>
      <c r="F98">
        <v>59.4</v>
      </c>
      <c r="G98">
        <v>24.1</v>
      </c>
      <c r="H98" s="10">
        <v>0.33079999999999998</v>
      </c>
      <c r="I98" s="10">
        <v>0.36630000000000001</v>
      </c>
      <c r="J98">
        <v>1</v>
      </c>
      <c r="K98">
        <v>45</v>
      </c>
      <c r="L98" t="s">
        <v>59</v>
      </c>
      <c r="M98">
        <v>129</v>
      </c>
      <c r="N98" s="2">
        <v>43573</v>
      </c>
      <c r="O98" t="s">
        <v>136</v>
      </c>
    </row>
    <row r="99" spans="1:15" hidden="1" x14ac:dyDescent="0.25">
      <c r="A99">
        <v>1900</v>
      </c>
      <c r="B99">
        <v>59</v>
      </c>
      <c r="C99" s="10">
        <v>-1.6999999999999999E-3</v>
      </c>
      <c r="D99">
        <v>56.8</v>
      </c>
      <c r="E99">
        <v>57.524999999999999</v>
      </c>
      <c r="F99">
        <v>58.25</v>
      </c>
      <c r="G99">
        <v>-1</v>
      </c>
      <c r="H99" s="10">
        <v>-1.67E-2</v>
      </c>
      <c r="I99" s="10">
        <v>0.37059999999999998</v>
      </c>
      <c r="J99">
        <v>6</v>
      </c>
      <c r="K99">
        <v>820</v>
      </c>
      <c r="L99" t="s">
        <v>59</v>
      </c>
      <c r="M99">
        <v>129</v>
      </c>
      <c r="N99" s="2">
        <v>43573</v>
      </c>
      <c r="O99" t="s">
        <v>137</v>
      </c>
    </row>
    <row r="100" spans="1:15" hidden="1" x14ac:dyDescent="0.25">
      <c r="A100">
        <v>1905</v>
      </c>
      <c r="B100">
        <v>58.95</v>
      </c>
      <c r="C100" s="10">
        <v>-1.6999999999999999E-3</v>
      </c>
      <c r="D100">
        <v>55.7</v>
      </c>
      <c r="E100">
        <v>56.4</v>
      </c>
      <c r="F100">
        <v>57.1</v>
      </c>
      <c r="G100">
        <v>-13.47</v>
      </c>
      <c r="H100" s="10">
        <v>-0.186</v>
      </c>
      <c r="I100" s="10">
        <v>0.36599999999999999</v>
      </c>
      <c r="J100">
        <v>2</v>
      </c>
      <c r="K100">
        <v>126</v>
      </c>
      <c r="L100" t="s">
        <v>59</v>
      </c>
      <c r="M100">
        <v>129</v>
      </c>
      <c r="N100" s="2">
        <v>43573</v>
      </c>
      <c r="O100" t="s">
        <v>138</v>
      </c>
    </row>
    <row r="101" spans="1:15" hidden="1" x14ac:dyDescent="0.25">
      <c r="A101">
        <v>1910</v>
      </c>
      <c r="B101">
        <v>62</v>
      </c>
      <c r="C101" s="10">
        <v>-1.6999999999999999E-3</v>
      </c>
      <c r="D101">
        <v>54.6</v>
      </c>
      <c r="E101">
        <v>55.3</v>
      </c>
      <c r="F101">
        <v>56</v>
      </c>
      <c r="G101">
        <v>-28.95</v>
      </c>
      <c r="H101" s="10">
        <v>-0.31830000000000003</v>
      </c>
      <c r="I101" s="10">
        <v>0.3659</v>
      </c>
      <c r="J101">
        <v>7</v>
      </c>
      <c r="K101">
        <v>71</v>
      </c>
      <c r="L101" t="s">
        <v>59</v>
      </c>
      <c r="M101">
        <v>129</v>
      </c>
      <c r="N101" s="2">
        <v>43573</v>
      </c>
      <c r="O101" t="s">
        <v>96</v>
      </c>
    </row>
    <row r="102" spans="1:15" hidden="1" x14ac:dyDescent="0.25">
      <c r="A102">
        <v>1915</v>
      </c>
      <c r="B102">
        <v>69.349999999999994</v>
      </c>
      <c r="C102" s="10">
        <v>-1.8E-3</v>
      </c>
      <c r="D102">
        <v>53.5</v>
      </c>
      <c r="E102">
        <v>54.075000000000003</v>
      </c>
      <c r="F102">
        <v>54.65</v>
      </c>
      <c r="G102">
        <v>0.55000000000000004</v>
      </c>
      <c r="H102" s="10">
        <v>8.0000000000000002E-3</v>
      </c>
      <c r="I102" s="10">
        <v>0.36530000000000001</v>
      </c>
      <c r="J102">
        <v>2</v>
      </c>
      <c r="K102">
        <v>25</v>
      </c>
      <c r="L102" t="s">
        <v>59</v>
      </c>
      <c r="M102">
        <v>129</v>
      </c>
      <c r="N102" s="2">
        <v>43573</v>
      </c>
      <c r="O102" t="s">
        <v>60</v>
      </c>
    </row>
    <row r="103" spans="1:15" hidden="1" x14ac:dyDescent="0.25">
      <c r="A103">
        <v>1920</v>
      </c>
      <c r="B103">
        <v>50.97</v>
      </c>
      <c r="C103" s="10">
        <v>-1.8E-3</v>
      </c>
      <c r="D103">
        <v>52.45</v>
      </c>
      <c r="E103">
        <v>53.05</v>
      </c>
      <c r="F103">
        <v>53.65</v>
      </c>
      <c r="G103">
        <v>-7.73</v>
      </c>
      <c r="H103" s="10">
        <v>-0.13170000000000001</v>
      </c>
      <c r="I103" s="10">
        <v>0.35880000000000001</v>
      </c>
      <c r="J103">
        <v>3</v>
      </c>
      <c r="K103">
        <v>144</v>
      </c>
      <c r="L103" t="s">
        <v>59</v>
      </c>
      <c r="M103">
        <v>129</v>
      </c>
      <c r="N103" s="2">
        <v>43573</v>
      </c>
      <c r="O103" t="s">
        <v>121</v>
      </c>
    </row>
    <row r="104" spans="1:15" hidden="1" x14ac:dyDescent="0.25">
      <c r="A104">
        <v>1925</v>
      </c>
      <c r="B104">
        <v>86.27</v>
      </c>
      <c r="C104" s="10">
        <v>-1.8E-3</v>
      </c>
      <c r="D104">
        <v>51.45</v>
      </c>
      <c r="E104">
        <v>52.325000000000003</v>
      </c>
      <c r="F104">
        <v>53.2</v>
      </c>
      <c r="G104">
        <v>22.97</v>
      </c>
      <c r="H104" s="10">
        <v>0.3629</v>
      </c>
      <c r="I104" s="10">
        <v>0.36620000000000003</v>
      </c>
      <c r="J104">
        <v>1</v>
      </c>
      <c r="K104">
        <v>63</v>
      </c>
      <c r="L104" t="s">
        <v>59</v>
      </c>
      <c r="M104">
        <v>129</v>
      </c>
      <c r="N104" s="2">
        <v>43573</v>
      </c>
      <c r="O104" t="s">
        <v>139</v>
      </c>
    </row>
    <row r="105" spans="1:15" hidden="1" x14ac:dyDescent="0.25">
      <c r="A105">
        <v>1930</v>
      </c>
      <c r="B105">
        <v>49.03</v>
      </c>
      <c r="C105" s="10">
        <v>-1.9E-3</v>
      </c>
      <c r="D105">
        <v>50.4</v>
      </c>
      <c r="E105">
        <v>51.075000000000003</v>
      </c>
      <c r="F105">
        <v>51.75</v>
      </c>
      <c r="G105">
        <v>-34.35</v>
      </c>
      <c r="H105" s="10">
        <v>-0.41199999999999998</v>
      </c>
      <c r="I105" s="10">
        <v>0.3589</v>
      </c>
      <c r="J105">
        <v>2</v>
      </c>
      <c r="K105">
        <v>155</v>
      </c>
      <c r="L105" t="s">
        <v>59</v>
      </c>
      <c r="M105">
        <v>129</v>
      </c>
      <c r="N105" s="2">
        <v>43573</v>
      </c>
      <c r="O105" t="s">
        <v>121</v>
      </c>
    </row>
    <row r="106" spans="1:15" hidden="1" x14ac:dyDescent="0.25">
      <c r="A106">
        <v>1935</v>
      </c>
      <c r="B106">
        <v>65.14</v>
      </c>
      <c r="C106" s="10">
        <v>-1.9E-3</v>
      </c>
      <c r="D106">
        <v>49.4</v>
      </c>
      <c r="E106">
        <v>49.95</v>
      </c>
      <c r="F106">
        <v>50.5</v>
      </c>
      <c r="G106">
        <v>1.24</v>
      </c>
      <c r="H106" s="10">
        <v>1.9400000000000001E-2</v>
      </c>
      <c r="I106" s="10">
        <v>0.3649</v>
      </c>
      <c r="J106">
        <v>1</v>
      </c>
      <c r="K106">
        <v>46</v>
      </c>
      <c r="L106" t="s">
        <v>59</v>
      </c>
      <c r="M106">
        <v>129</v>
      </c>
      <c r="N106" s="2">
        <v>43573</v>
      </c>
      <c r="O106" t="s">
        <v>140</v>
      </c>
    </row>
    <row r="107" spans="1:15" hidden="1" x14ac:dyDescent="0.25">
      <c r="A107">
        <v>1940</v>
      </c>
      <c r="B107">
        <v>48.32</v>
      </c>
      <c r="C107" s="10">
        <v>-1.9E-3</v>
      </c>
      <c r="D107">
        <v>48.4</v>
      </c>
      <c r="E107">
        <v>49.075000000000003</v>
      </c>
      <c r="F107">
        <v>49.75</v>
      </c>
      <c r="G107">
        <v>-22.08</v>
      </c>
      <c r="H107" s="10">
        <v>-0.31359999999999999</v>
      </c>
      <c r="I107" s="10">
        <v>0.36520000000000002</v>
      </c>
      <c r="J107">
        <v>1</v>
      </c>
      <c r="K107">
        <v>50</v>
      </c>
      <c r="L107" t="s">
        <v>59</v>
      </c>
      <c r="M107">
        <v>129</v>
      </c>
      <c r="N107" s="2">
        <v>43573</v>
      </c>
      <c r="O107" t="s">
        <v>141</v>
      </c>
    </row>
    <row r="108" spans="1:15" hidden="1" x14ac:dyDescent="0.25">
      <c r="A108">
        <v>1945</v>
      </c>
      <c r="B108">
        <v>54.7</v>
      </c>
      <c r="C108" s="10">
        <v>-2E-3</v>
      </c>
      <c r="D108">
        <v>47.45</v>
      </c>
      <c r="E108">
        <v>48.125</v>
      </c>
      <c r="F108">
        <v>48.8</v>
      </c>
      <c r="G108">
        <v>-8.1999999999999993</v>
      </c>
      <c r="H108" s="10">
        <v>-0.13039999999999999</v>
      </c>
      <c r="I108" s="10">
        <v>0.36509999999999998</v>
      </c>
      <c r="J108">
        <v>4</v>
      </c>
      <c r="K108">
        <v>23</v>
      </c>
      <c r="L108" t="s">
        <v>59</v>
      </c>
      <c r="M108">
        <v>129</v>
      </c>
      <c r="N108" s="2">
        <v>43573</v>
      </c>
      <c r="O108" t="s">
        <v>81</v>
      </c>
    </row>
    <row r="109" spans="1:15" hidden="1" x14ac:dyDescent="0.25">
      <c r="A109">
        <v>1950</v>
      </c>
      <c r="B109">
        <v>46.7</v>
      </c>
      <c r="C109" s="10">
        <v>-2E-3</v>
      </c>
      <c r="D109">
        <v>46.5</v>
      </c>
      <c r="E109">
        <v>47.15</v>
      </c>
      <c r="F109">
        <v>47.8</v>
      </c>
      <c r="G109">
        <v>-3.87</v>
      </c>
      <c r="H109" s="10">
        <v>-7.6499999999999999E-2</v>
      </c>
      <c r="I109" s="10">
        <v>0.36349999999999999</v>
      </c>
      <c r="J109">
        <v>5</v>
      </c>
      <c r="K109">
        <v>99</v>
      </c>
      <c r="L109" t="s">
        <v>59</v>
      </c>
      <c r="M109">
        <v>129</v>
      </c>
      <c r="N109" s="2">
        <v>43573</v>
      </c>
      <c r="O109" t="s">
        <v>115</v>
      </c>
    </row>
    <row r="110" spans="1:15" hidden="1" x14ac:dyDescent="0.25">
      <c r="A110">
        <v>1955</v>
      </c>
      <c r="B110">
        <v>51.25</v>
      </c>
      <c r="C110" s="10">
        <v>-2E-3</v>
      </c>
      <c r="D110">
        <v>44.65</v>
      </c>
      <c r="E110">
        <v>45.774999999999999</v>
      </c>
      <c r="F110">
        <v>46.9</v>
      </c>
      <c r="G110">
        <v>4.5</v>
      </c>
      <c r="H110" s="10">
        <v>9.6299999999999997E-2</v>
      </c>
      <c r="I110" s="10">
        <v>0.38119999999999998</v>
      </c>
      <c r="J110">
        <v>1</v>
      </c>
      <c r="K110">
        <v>62</v>
      </c>
      <c r="L110" t="s">
        <v>59</v>
      </c>
      <c r="M110">
        <v>129</v>
      </c>
      <c r="N110" s="2">
        <v>43573</v>
      </c>
      <c r="O110" t="s">
        <v>142</v>
      </c>
    </row>
    <row r="111" spans="1:15" x14ac:dyDescent="0.25">
      <c r="A111">
        <v>1960</v>
      </c>
      <c r="B111">
        <v>54.43</v>
      </c>
      <c r="C111" s="10">
        <v>-2.0999999999999999E-3</v>
      </c>
      <c r="D111">
        <v>44.65</v>
      </c>
      <c r="E111">
        <v>45.3</v>
      </c>
      <c r="F111">
        <v>45.95</v>
      </c>
      <c r="G111">
        <v>-3.52</v>
      </c>
      <c r="H111" s="10">
        <v>-6.0699999999999997E-2</v>
      </c>
      <c r="I111" s="10">
        <v>0.36480000000000001</v>
      </c>
      <c r="J111">
        <v>40</v>
      </c>
      <c r="K111">
        <v>41</v>
      </c>
      <c r="L111" t="s">
        <v>59</v>
      </c>
      <c r="M111">
        <v>129</v>
      </c>
      <c r="N111" s="2">
        <v>43573</v>
      </c>
      <c r="O111" t="s">
        <v>143</v>
      </c>
    </row>
    <row r="112" spans="1:15" hidden="1" x14ac:dyDescent="0.25">
      <c r="A112">
        <v>1965</v>
      </c>
      <c r="B112">
        <v>48</v>
      </c>
      <c r="C112" s="10">
        <v>-2.0999999999999999E-3</v>
      </c>
      <c r="D112">
        <v>43.65</v>
      </c>
      <c r="E112">
        <v>44.35</v>
      </c>
      <c r="F112">
        <v>45.05</v>
      </c>
      <c r="G112">
        <v>-12.15</v>
      </c>
      <c r="H112" s="10">
        <v>-0.20200000000000001</v>
      </c>
      <c r="I112" s="10">
        <v>0.37669999999999998</v>
      </c>
      <c r="J112">
        <v>1</v>
      </c>
      <c r="K112">
        <v>22</v>
      </c>
      <c r="L112" t="s">
        <v>59</v>
      </c>
      <c r="M112">
        <v>129</v>
      </c>
      <c r="N112" s="2">
        <v>43573</v>
      </c>
      <c r="O112" t="s">
        <v>144</v>
      </c>
    </row>
    <row r="113" spans="1:15" hidden="1" x14ac:dyDescent="0.25">
      <c r="A113">
        <v>1970</v>
      </c>
      <c r="B113">
        <v>44.31</v>
      </c>
      <c r="C113" s="10">
        <v>-2.0999999999999999E-3</v>
      </c>
      <c r="D113">
        <v>42.9</v>
      </c>
      <c r="E113">
        <v>43.524999999999999</v>
      </c>
      <c r="F113">
        <v>44.15</v>
      </c>
      <c r="G113">
        <v>-0.69</v>
      </c>
      <c r="H113" s="10">
        <v>-1.5299999999999999E-2</v>
      </c>
      <c r="I113" s="10">
        <v>0.3674</v>
      </c>
      <c r="J113">
        <v>1</v>
      </c>
      <c r="K113">
        <v>290</v>
      </c>
      <c r="L113" t="s">
        <v>59</v>
      </c>
      <c r="M113">
        <v>129</v>
      </c>
      <c r="N113" s="2">
        <v>43573</v>
      </c>
      <c r="O113" t="s">
        <v>64</v>
      </c>
    </row>
    <row r="114" spans="1:15" hidden="1" x14ac:dyDescent="0.25">
      <c r="A114">
        <v>1975</v>
      </c>
      <c r="B114">
        <v>48.1</v>
      </c>
      <c r="C114" s="10">
        <v>-2.0999999999999999E-3</v>
      </c>
      <c r="D114">
        <v>42.05</v>
      </c>
      <c r="E114">
        <v>42.674999999999997</v>
      </c>
      <c r="F114">
        <v>43.3</v>
      </c>
      <c r="G114">
        <v>4.1500000000000004</v>
      </c>
      <c r="H114" s="10">
        <v>9.4399999999999998E-2</v>
      </c>
      <c r="I114" s="10">
        <v>0.38290000000000002</v>
      </c>
      <c r="J114">
        <v>1</v>
      </c>
      <c r="K114">
        <v>237</v>
      </c>
      <c r="L114" t="s">
        <v>59</v>
      </c>
      <c r="M114">
        <v>129</v>
      </c>
      <c r="N114" s="2">
        <v>43573</v>
      </c>
      <c r="O114" t="s">
        <v>145</v>
      </c>
    </row>
    <row r="115" spans="1:15" x14ac:dyDescent="0.25">
      <c r="A115">
        <v>1980</v>
      </c>
      <c r="B115">
        <v>50.75</v>
      </c>
      <c r="C115" s="10">
        <v>-2.2000000000000001E-3</v>
      </c>
      <c r="D115">
        <v>41.15</v>
      </c>
      <c r="E115">
        <v>41.774999999999999</v>
      </c>
      <c r="F115">
        <v>42.4</v>
      </c>
      <c r="G115">
        <v>-19.850000000000001</v>
      </c>
      <c r="H115" s="10">
        <v>-0.28120000000000001</v>
      </c>
      <c r="I115" s="10">
        <v>0.36449999999999999</v>
      </c>
      <c r="J115">
        <v>40</v>
      </c>
      <c r="K115">
        <v>325</v>
      </c>
      <c r="L115" t="s">
        <v>59</v>
      </c>
      <c r="M115">
        <v>129</v>
      </c>
      <c r="N115" s="2">
        <v>43573</v>
      </c>
      <c r="O115" t="s">
        <v>146</v>
      </c>
    </row>
    <row r="116" spans="1:15" hidden="1" x14ac:dyDescent="0.25">
      <c r="A116">
        <v>1985</v>
      </c>
      <c r="B116">
        <v>44.48</v>
      </c>
      <c r="C116" s="10">
        <v>-2.2000000000000001E-3</v>
      </c>
      <c r="D116">
        <v>40.35</v>
      </c>
      <c r="E116">
        <v>40.975000000000001</v>
      </c>
      <c r="F116">
        <v>41.6</v>
      </c>
      <c r="G116">
        <v>-2.0000000000003001E-2</v>
      </c>
      <c r="H116" s="10">
        <v>-4.0000000000000002E-4</v>
      </c>
      <c r="I116" s="10">
        <v>0.36449999999999999</v>
      </c>
      <c r="J116">
        <v>1</v>
      </c>
      <c r="K116">
        <v>139</v>
      </c>
      <c r="L116" t="s">
        <v>59</v>
      </c>
      <c r="M116">
        <v>129</v>
      </c>
      <c r="N116" s="2">
        <v>43573</v>
      </c>
      <c r="O116" t="s">
        <v>80</v>
      </c>
    </row>
    <row r="117" spans="1:15" hidden="1" x14ac:dyDescent="0.25">
      <c r="A117">
        <v>1990</v>
      </c>
      <c r="B117">
        <v>45.73</v>
      </c>
      <c r="C117" s="10">
        <v>-2.2000000000000001E-3</v>
      </c>
      <c r="D117">
        <v>39.4</v>
      </c>
      <c r="E117">
        <v>40.075000000000003</v>
      </c>
      <c r="F117">
        <v>40.75</v>
      </c>
      <c r="G117">
        <v>-24.82</v>
      </c>
      <c r="H117" s="10">
        <v>-0.3518</v>
      </c>
      <c r="I117" s="10">
        <v>0.36420000000000002</v>
      </c>
      <c r="J117">
        <v>7</v>
      </c>
      <c r="K117">
        <v>54</v>
      </c>
      <c r="L117" t="s">
        <v>59</v>
      </c>
      <c r="M117">
        <v>129</v>
      </c>
      <c r="N117" s="2">
        <v>43573</v>
      </c>
      <c r="O117" t="s">
        <v>147</v>
      </c>
    </row>
    <row r="118" spans="1:15" hidden="1" x14ac:dyDescent="0.25">
      <c r="A118">
        <v>1995</v>
      </c>
      <c r="B118">
        <v>42.43</v>
      </c>
      <c r="C118" s="10">
        <v>-2.3E-3</v>
      </c>
      <c r="D118">
        <v>38.700000000000003</v>
      </c>
      <c r="E118">
        <v>39.325000000000003</v>
      </c>
      <c r="F118">
        <v>39.950000000000003</v>
      </c>
      <c r="G118">
        <v>-8.07</v>
      </c>
      <c r="H118" s="10">
        <v>-0.1598</v>
      </c>
      <c r="I118" s="10">
        <v>0.37519999999999998</v>
      </c>
      <c r="J118">
        <v>10</v>
      </c>
      <c r="K118">
        <v>142</v>
      </c>
      <c r="L118" t="s">
        <v>59</v>
      </c>
      <c r="M118">
        <v>129</v>
      </c>
      <c r="N118" s="2">
        <v>43573</v>
      </c>
      <c r="O118" t="s">
        <v>148</v>
      </c>
    </row>
    <row r="119" spans="1:15" x14ac:dyDescent="0.25">
      <c r="A119">
        <v>2000</v>
      </c>
      <c r="B119">
        <v>39</v>
      </c>
      <c r="C119" s="10">
        <v>-2.3E-3</v>
      </c>
      <c r="D119">
        <v>37.950000000000003</v>
      </c>
      <c r="E119">
        <v>38.549999999999997</v>
      </c>
      <c r="F119">
        <v>39.15</v>
      </c>
      <c r="G119">
        <v>-0.95</v>
      </c>
      <c r="H119" s="10">
        <v>-2.3800000000000002E-2</v>
      </c>
      <c r="I119" s="10">
        <v>0.36599999999999999</v>
      </c>
      <c r="J119">
        <v>29</v>
      </c>
      <c r="K119">
        <v>1321</v>
      </c>
      <c r="L119" t="s">
        <v>59</v>
      </c>
      <c r="M119">
        <v>129</v>
      </c>
      <c r="N119" s="2">
        <v>43573</v>
      </c>
      <c r="O119" t="s">
        <v>149</v>
      </c>
    </row>
    <row r="120" spans="1:15" hidden="1" x14ac:dyDescent="0.25">
      <c r="A120">
        <v>2005</v>
      </c>
      <c r="B120">
        <v>36</v>
      </c>
      <c r="C120" s="10">
        <v>-2.3E-3</v>
      </c>
      <c r="D120">
        <v>37.15</v>
      </c>
      <c r="E120">
        <v>37.75</v>
      </c>
      <c r="F120">
        <v>38.35</v>
      </c>
      <c r="G120">
        <v>-3</v>
      </c>
      <c r="H120" s="10">
        <v>-7.6899999999999996E-2</v>
      </c>
      <c r="I120" s="10">
        <v>0.3579</v>
      </c>
      <c r="J120">
        <v>1</v>
      </c>
      <c r="K120">
        <v>279</v>
      </c>
      <c r="L120" t="s">
        <v>59</v>
      </c>
      <c r="M120">
        <v>129</v>
      </c>
      <c r="N120" s="2">
        <v>43573</v>
      </c>
      <c r="O120" t="s">
        <v>116</v>
      </c>
    </row>
    <row r="121" spans="1:15" x14ac:dyDescent="0.25">
      <c r="A121">
        <v>2015</v>
      </c>
      <c r="B121">
        <v>34.93</v>
      </c>
      <c r="C121" s="10">
        <v>-2.3999999999999998E-3</v>
      </c>
      <c r="D121">
        <v>35.65</v>
      </c>
      <c r="E121">
        <v>36.200000000000003</v>
      </c>
      <c r="F121">
        <v>36.75</v>
      </c>
      <c r="G121">
        <v>-24.32</v>
      </c>
      <c r="H121" s="10">
        <v>-0.41049999999999998</v>
      </c>
      <c r="I121" s="10">
        <v>0.36399999999999999</v>
      </c>
      <c r="J121">
        <v>30</v>
      </c>
      <c r="K121">
        <v>150</v>
      </c>
      <c r="L121" t="s">
        <v>59</v>
      </c>
      <c r="M121">
        <v>129</v>
      </c>
      <c r="N121" s="2">
        <v>43573</v>
      </c>
      <c r="O121" t="s">
        <v>150</v>
      </c>
    </row>
    <row r="122" spans="1:15" hidden="1" x14ac:dyDescent="0.25">
      <c r="A122">
        <v>2025</v>
      </c>
      <c r="B122">
        <v>32.700000000000003</v>
      </c>
      <c r="C122" s="10">
        <v>-2.5000000000000001E-3</v>
      </c>
      <c r="D122">
        <v>34.200000000000003</v>
      </c>
      <c r="E122">
        <v>34.774999999999999</v>
      </c>
      <c r="F122">
        <v>35.35</v>
      </c>
      <c r="G122">
        <v>-1.63</v>
      </c>
      <c r="H122" s="10">
        <v>-4.7500000000000001E-2</v>
      </c>
      <c r="I122" s="10">
        <v>0.35620000000000002</v>
      </c>
      <c r="J122">
        <v>1</v>
      </c>
      <c r="K122">
        <v>65</v>
      </c>
      <c r="L122" t="s">
        <v>59</v>
      </c>
      <c r="M122">
        <v>129</v>
      </c>
      <c r="N122" s="2">
        <v>43573</v>
      </c>
      <c r="O122" t="s">
        <v>116</v>
      </c>
    </row>
    <row r="123" spans="1:15" hidden="1" x14ac:dyDescent="0.25">
      <c r="A123">
        <v>2035</v>
      </c>
      <c r="B123">
        <v>42.75</v>
      </c>
      <c r="C123" s="10">
        <v>-2.5000000000000001E-3</v>
      </c>
      <c r="D123">
        <v>32.799999999999997</v>
      </c>
      <c r="E123">
        <v>33.35</v>
      </c>
      <c r="F123">
        <v>33.9</v>
      </c>
      <c r="G123">
        <v>-10.9</v>
      </c>
      <c r="H123" s="10">
        <v>-0.20319999999999999</v>
      </c>
      <c r="I123" s="10">
        <v>0.36380000000000001</v>
      </c>
      <c r="J123">
        <v>1</v>
      </c>
      <c r="K123">
        <v>59</v>
      </c>
      <c r="L123" t="s">
        <v>59</v>
      </c>
      <c r="M123">
        <v>129</v>
      </c>
      <c r="N123" s="2">
        <v>43573</v>
      </c>
      <c r="O123" t="s">
        <v>151</v>
      </c>
    </row>
    <row r="124" spans="1:15" hidden="1" x14ac:dyDescent="0.25">
      <c r="A124">
        <v>2045</v>
      </c>
      <c r="B124">
        <v>33.299999999999997</v>
      </c>
      <c r="C124" s="10">
        <v>-2.5999999999999999E-3</v>
      </c>
      <c r="D124">
        <v>31.4</v>
      </c>
      <c r="E124">
        <v>32</v>
      </c>
      <c r="F124">
        <v>32.6</v>
      </c>
      <c r="G124">
        <v>-5.6</v>
      </c>
      <c r="H124" s="10">
        <v>-0.14399999999999999</v>
      </c>
      <c r="I124" s="10">
        <v>0.36370000000000002</v>
      </c>
      <c r="J124">
        <v>3</v>
      </c>
      <c r="K124">
        <v>196</v>
      </c>
      <c r="L124" t="s">
        <v>59</v>
      </c>
      <c r="M124">
        <v>129</v>
      </c>
      <c r="N124" s="2">
        <v>43573</v>
      </c>
      <c r="O124" t="s">
        <v>124</v>
      </c>
    </row>
    <row r="125" spans="1:15" hidden="1" x14ac:dyDescent="0.25">
      <c r="A125">
        <v>2055</v>
      </c>
      <c r="B125">
        <v>33.299999999999997</v>
      </c>
      <c r="C125" s="10">
        <v>-2.5999999999999999E-3</v>
      </c>
      <c r="D125">
        <v>30.2</v>
      </c>
      <c r="E125">
        <v>30.75</v>
      </c>
      <c r="F125">
        <v>31.3</v>
      </c>
      <c r="G125">
        <v>-0.18</v>
      </c>
      <c r="H125" s="10">
        <v>-5.4000000000000003E-3</v>
      </c>
      <c r="I125" s="10">
        <v>0.37390000000000001</v>
      </c>
      <c r="J125">
        <v>2</v>
      </c>
      <c r="K125">
        <v>34</v>
      </c>
      <c r="L125" t="s">
        <v>59</v>
      </c>
      <c r="M125">
        <v>129</v>
      </c>
      <c r="N125" s="2">
        <v>43573</v>
      </c>
      <c r="O125" t="s">
        <v>152</v>
      </c>
    </row>
    <row r="126" spans="1:15" hidden="1" x14ac:dyDescent="0.25">
      <c r="A126">
        <v>2065</v>
      </c>
      <c r="B126">
        <v>42.39</v>
      </c>
      <c r="C126" s="10">
        <v>-2.7000000000000001E-3</v>
      </c>
      <c r="D126">
        <v>28.95</v>
      </c>
      <c r="E126">
        <v>29.5</v>
      </c>
      <c r="F126">
        <v>30.05</v>
      </c>
      <c r="G126">
        <v>-9.39</v>
      </c>
      <c r="H126" s="10">
        <v>-0.18129999999999999</v>
      </c>
      <c r="I126" s="10">
        <v>0.36380000000000001</v>
      </c>
      <c r="J126">
        <v>1</v>
      </c>
      <c r="K126">
        <v>190</v>
      </c>
      <c r="L126" t="s">
        <v>59</v>
      </c>
      <c r="M126">
        <v>129</v>
      </c>
      <c r="N126" s="2">
        <v>43573</v>
      </c>
      <c r="O126" t="s">
        <v>99</v>
      </c>
    </row>
    <row r="127" spans="1:15" hidden="1" x14ac:dyDescent="0.25">
      <c r="A127">
        <v>2075</v>
      </c>
      <c r="B127">
        <v>26.65</v>
      </c>
      <c r="C127" s="10">
        <v>-2.8E-3</v>
      </c>
      <c r="D127">
        <v>27.75</v>
      </c>
      <c r="E127">
        <v>28.274999999999999</v>
      </c>
      <c r="F127">
        <v>28.8</v>
      </c>
      <c r="G127">
        <v>-23.31</v>
      </c>
      <c r="H127" s="10">
        <v>-0.46660000000000001</v>
      </c>
      <c r="I127" s="10">
        <v>0.3569</v>
      </c>
      <c r="J127">
        <v>3</v>
      </c>
      <c r="K127">
        <v>179</v>
      </c>
      <c r="L127" t="s">
        <v>59</v>
      </c>
      <c r="M127">
        <v>129</v>
      </c>
      <c r="N127" s="2">
        <v>43573</v>
      </c>
      <c r="O127" t="s">
        <v>116</v>
      </c>
    </row>
    <row r="128" spans="1:15" hidden="1" x14ac:dyDescent="0.25">
      <c r="A128">
        <v>2085</v>
      </c>
      <c r="B128">
        <v>30</v>
      </c>
      <c r="C128" s="10">
        <v>-2.8E-3</v>
      </c>
      <c r="D128">
        <v>26.65</v>
      </c>
      <c r="E128">
        <v>27.125</v>
      </c>
      <c r="F128">
        <v>27.6</v>
      </c>
      <c r="G128">
        <v>0.6</v>
      </c>
      <c r="H128" s="10">
        <v>2.0400000000000001E-2</v>
      </c>
      <c r="I128" s="10">
        <v>0.36370000000000002</v>
      </c>
      <c r="J128">
        <v>4</v>
      </c>
      <c r="K128">
        <v>352</v>
      </c>
      <c r="L128" t="s">
        <v>59</v>
      </c>
      <c r="M128">
        <v>129</v>
      </c>
      <c r="N128" s="2">
        <v>43573</v>
      </c>
      <c r="O128" t="s">
        <v>153</v>
      </c>
    </row>
    <row r="129" spans="1:15" hidden="1" x14ac:dyDescent="0.25">
      <c r="A129">
        <v>2095</v>
      </c>
      <c r="B129">
        <v>33.5</v>
      </c>
      <c r="C129" s="10">
        <v>-2.8999999999999998E-3</v>
      </c>
      <c r="D129">
        <v>25.55</v>
      </c>
      <c r="E129">
        <v>26.024999999999999</v>
      </c>
      <c r="F129">
        <v>26.5</v>
      </c>
      <c r="G129">
        <v>-11.5</v>
      </c>
      <c r="H129" s="10">
        <v>-0.25559999999999999</v>
      </c>
      <c r="I129" s="10">
        <v>0.36370000000000002</v>
      </c>
      <c r="J129">
        <v>20</v>
      </c>
      <c r="K129">
        <v>110</v>
      </c>
      <c r="L129" t="s">
        <v>59</v>
      </c>
      <c r="M129">
        <v>129</v>
      </c>
      <c r="N129" s="2">
        <v>43573</v>
      </c>
      <c r="O129" t="s">
        <v>154</v>
      </c>
    </row>
    <row r="130" spans="1:15" x14ac:dyDescent="0.25">
      <c r="A130">
        <v>2100</v>
      </c>
      <c r="B130">
        <v>26</v>
      </c>
      <c r="C130" s="10">
        <v>-2.8999999999999998E-3</v>
      </c>
      <c r="D130">
        <v>25</v>
      </c>
      <c r="E130">
        <v>25.5</v>
      </c>
      <c r="F130">
        <v>26</v>
      </c>
      <c r="G130">
        <v>-0.85</v>
      </c>
      <c r="H130" s="10">
        <v>-3.1699999999999999E-2</v>
      </c>
      <c r="I130" s="10">
        <v>0.3659</v>
      </c>
      <c r="J130">
        <v>21</v>
      </c>
      <c r="K130">
        <v>589</v>
      </c>
      <c r="L130" t="s">
        <v>59</v>
      </c>
      <c r="M130">
        <v>129</v>
      </c>
      <c r="N130" s="2">
        <v>43573</v>
      </c>
      <c r="O130" t="s">
        <v>155</v>
      </c>
    </row>
    <row r="131" spans="1:15" x14ac:dyDescent="0.25">
      <c r="A131">
        <v>2105</v>
      </c>
      <c r="B131">
        <v>44.12</v>
      </c>
      <c r="C131" s="10">
        <v>-2.8999999999999998E-3</v>
      </c>
      <c r="D131">
        <v>24.5</v>
      </c>
      <c r="E131">
        <v>24.95</v>
      </c>
      <c r="F131">
        <v>25.4</v>
      </c>
      <c r="G131">
        <v>25.87</v>
      </c>
      <c r="H131" s="10">
        <v>1.4175</v>
      </c>
      <c r="I131" s="10">
        <v>0.36359999999999998</v>
      </c>
      <c r="J131">
        <v>209</v>
      </c>
      <c r="K131">
        <v>208</v>
      </c>
      <c r="L131" t="s">
        <v>59</v>
      </c>
      <c r="M131">
        <v>129</v>
      </c>
      <c r="N131" s="2">
        <v>43573</v>
      </c>
      <c r="O131" t="s">
        <v>62</v>
      </c>
    </row>
    <row r="132" spans="1:15" hidden="1" x14ac:dyDescent="0.25">
      <c r="A132">
        <v>2115</v>
      </c>
      <c r="B132">
        <v>25.8</v>
      </c>
      <c r="C132" s="10">
        <v>-3.0000000000000001E-3</v>
      </c>
      <c r="D132">
        <v>23.45</v>
      </c>
      <c r="E132">
        <v>23.925000000000001</v>
      </c>
      <c r="F132">
        <v>24.4</v>
      </c>
      <c r="G132">
        <v>7.87</v>
      </c>
      <c r="H132" s="10">
        <v>0.43890000000000001</v>
      </c>
      <c r="I132" s="10">
        <v>0.36359999999999998</v>
      </c>
      <c r="J132">
        <v>1</v>
      </c>
      <c r="K132">
        <v>49</v>
      </c>
      <c r="L132" t="s">
        <v>59</v>
      </c>
      <c r="M132">
        <v>129</v>
      </c>
      <c r="N132" s="2">
        <v>43573</v>
      </c>
      <c r="O132" t="s">
        <v>156</v>
      </c>
    </row>
    <row r="133" spans="1:15" hidden="1" x14ac:dyDescent="0.25">
      <c r="A133">
        <v>2125</v>
      </c>
      <c r="B133">
        <v>36.82</v>
      </c>
      <c r="C133" s="10">
        <v>-3.0999999999999999E-3</v>
      </c>
      <c r="D133">
        <v>22.5</v>
      </c>
      <c r="E133">
        <v>22.975000000000001</v>
      </c>
      <c r="F133">
        <v>23.45</v>
      </c>
      <c r="G133">
        <v>-1.94</v>
      </c>
      <c r="H133" s="10">
        <v>-5.0099999999999999E-2</v>
      </c>
      <c r="I133" s="10">
        <v>0.36380000000000001</v>
      </c>
      <c r="J133">
        <v>1</v>
      </c>
      <c r="K133">
        <v>136</v>
      </c>
      <c r="L133" t="s">
        <v>59</v>
      </c>
      <c r="M133">
        <v>129</v>
      </c>
      <c r="N133" s="2">
        <v>43573</v>
      </c>
      <c r="O133" t="s">
        <v>157</v>
      </c>
    </row>
    <row r="134" spans="1:15" hidden="1" x14ac:dyDescent="0.25">
      <c r="A134">
        <v>2135</v>
      </c>
      <c r="B134">
        <v>23.8</v>
      </c>
      <c r="C134" s="10">
        <v>-3.0999999999999999E-3</v>
      </c>
      <c r="D134">
        <v>21.55</v>
      </c>
      <c r="E134">
        <v>22.05</v>
      </c>
      <c r="F134">
        <v>22.55</v>
      </c>
      <c r="G134">
        <v>-15.7</v>
      </c>
      <c r="H134" s="10">
        <v>-0.39750000000000002</v>
      </c>
      <c r="I134" s="10">
        <v>0.3639</v>
      </c>
      <c r="J134">
        <v>6</v>
      </c>
      <c r="K134">
        <v>45</v>
      </c>
      <c r="L134" t="s">
        <v>59</v>
      </c>
      <c r="M134">
        <v>129</v>
      </c>
      <c r="N134" s="2">
        <v>43573</v>
      </c>
      <c r="O134" t="s">
        <v>156</v>
      </c>
    </row>
    <row r="135" spans="1:15" hidden="1" x14ac:dyDescent="0.25">
      <c r="A135">
        <v>2145</v>
      </c>
      <c r="B135">
        <v>22.8</v>
      </c>
      <c r="C135" s="10">
        <v>-3.2000000000000002E-3</v>
      </c>
      <c r="D135">
        <v>20.65</v>
      </c>
      <c r="E135">
        <v>21.1</v>
      </c>
      <c r="F135">
        <v>21.55</v>
      </c>
      <c r="G135">
        <v>-3.25</v>
      </c>
      <c r="H135" s="10">
        <v>-0.12479999999999999</v>
      </c>
      <c r="I135" s="10">
        <v>0.36370000000000002</v>
      </c>
      <c r="J135">
        <v>6</v>
      </c>
      <c r="K135">
        <v>397</v>
      </c>
      <c r="L135" t="s">
        <v>59</v>
      </c>
      <c r="M135">
        <v>129</v>
      </c>
      <c r="N135" s="2">
        <v>43573</v>
      </c>
      <c r="O135" t="s">
        <v>156</v>
      </c>
    </row>
    <row r="136" spans="1:15" hidden="1" x14ac:dyDescent="0.25">
      <c r="A136">
        <v>2155</v>
      </c>
      <c r="B136">
        <v>19.64</v>
      </c>
      <c r="C136" s="10">
        <v>-3.3E-3</v>
      </c>
      <c r="D136">
        <v>19.8</v>
      </c>
      <c r="E136">
        <v>20.25</v>
      </c>
      <c r="F136">
        <v>20.7</v>
      </c>
      <c r="G136">
        <v>-0.82</v>
      </c>
      <c r="H136" s="10">
        <v>-4.0099999999999997E-2</v>
      </c>
      <c r="I136" s="10">
        <v>0.36080000000000001</v>
      </c>
      <c r="J136">
        <v>3</v>
      </c>
      <c r="K136">
        <v>85</v>
      </c>
      <c r="L136" t="s">
        <v>59</v>
      </c>
      <c r="M136">
        <v>129</v>
      </c>
      <c r="N136" s="2">
        <v>43573</v>
      </c>
      <c r="O136" t="s">
        <v>116</v>
      </c>
    </row>
    <row r="137" spans="1:15" hidden="1" x14ac:dyDescent="0.25">
      <c r="A137">
        <v>2165</v>
      </c>
      <c r="B137">
        <v>20.95</v>
      </c>
      <c r="C137" s="10">
        <v>-3.3E-3</v>
      </c>
      <c r="D137">
        <v>19.05</v>
      </c>
      <c r="E137">
        <v>19.5</v>
      </c>
      <c r="F137">
        <v>19.95</v>
      </c>
      <c r="G137">
        <v>-2.0499999999999998</v>
      </c>
      <c r="H137" s="10">
        <v>-8.9099999999999999E-2</v>
      </c>
      <c r="I137" s="10">
        <v>0.36430000000000001</v>
      </c>
      <c r="J137">
        <v>18</v>
      </c>
      <c r="K137">
        <v>47</v>
      </c>
      <c r="L137" t="s">
        <v>59</v>
      </c>
      <c r="M137">
        <v>129</v>
      </c>
      <c r="N137" s="2">
        <v>43573</v>
      </c>
      <c r="O137" t="s">
        <v>156</v>
      </c>
    </row>
    <row r="138" spans="1:15" hidden="1" x14ac:dyDescent="0.25">
      <c r="A138">
        <v>2175</v>
      </c>
      <c r="B138">
        <v>19.7</v>
      </c>
      <c r="C138" s="10">
        <v>-3.3999999999999998E-3</v>
      </c>
      <c r="D138">
        <v>18.2</v>
      </c>
      <c r="E138">
        <v>18.649999999999999</v>
      </c>
      <c r="F138">
        <v>19.100000000000001</v>
      </c>
      <c r="G138">
        <v>-4.24</v>
      </c>
      <c r="H138" s="10">
        <v>-0.17710000000000001</v>
      </c>
      <c r="I138" s="10">
        <v>0.36959999999999998</v>
      </c>
      <c r="J138">
        <v>2</v>
      </c>
      <c r="K138">
        <v>32</v>
      </c>
      <c r="L138" t="s">
        <v>59</v>
      </c>
      <c r="M138">
        <v>129</v>
      </c>
      <c r="N138" s="2">
        <v>43573</v>
      </c>
      <c r="O138" t="s">
        <v>158</v>
      </c>
    </row>
    <row r="139" spans="1:15" x14ac:dyDescent="0.25">
      <c r="A139">
        <v>2185</v>
      </c>
      <c r="B139">
        <v>19.25</v>
      </c>
      <c r="C139" s="10">
        <v>-3.3999999999999998E-3</v>
      </c>
      <c r="D139">
        <v>17.399999999999999</v>
      </c>
      <c r="E139">
        <v>17.850000000000001</v>
      </c>
      <c r="F139">
        <v>18.3</v>
      </c>
      <c r="G139">
        <v>-1.5</v>
      </c>
      <c r="H139" s="10">
        <v>-7.2300000000000003E-2</v>
      </c>
      <c r="I139" s="10">
        <v>0.36399999999999999</v>
      </c>
      <c r="J139">
        <v>33</v>
      </c>
      <c r="K139">
        <v>65</v>
      </c>
      <c r="L139" t="s">
        <v>59</v>
      </c>
      <c r="M139">
        <v>129</v>
      </c>
      <c r="N139" s="2">
        <v>43573</v>
      </c>
      <c r="O139" t="s">
        <v>156</v>
      </c>
    </row>
    <row r="140" spans="1:15" hidden="1" x14ac:dyDescent="0.25">
      <c r="A140">
        <v>2190</v>
      </c>
      <c r="B140">
        <v>21.77</v>
      </c>
      <c r="C140" s="10">
        <v>-3.5000000000000001E-3</v>
      </c>
      <c r="D140">
        <v>17.100000000000001</v>
      </c>
      <c r="E140">
        <v>17.574999999999999</v>
      </c>
      <c r="F140">
        <v>18.05</v>
      </c>
      <c r="G140">
        <v>-8.91</v>
      </c>
      <c r="H140" s="10">
        <v>-0.29039999999999999</v>
      </c>
      <c r="I140" s="10">
        <v>0.36459999999999998</v>
      </c>
      <c r="J140">
        <v>1</v>
      </c>
      <c r="K140">
        <v>70</v>
      </c>
      <c r="L140" t="s">
        <v>59</v>
      </c>
      <c r="M140">
        <v>129</v>
      </c>
      <c r="N140" s="2">
        <v>43573</v>
      </c>
      <c r="O140" t="s">
        <v>159</v>
      </c>
    </row>
    <row r="141" spans="1:15" hidden="1" x14ac:dyDescent="0.25">
      <c r="A141">
        <v>2195</v>
      </c>
      <c r="B141">
        <v>18.5</v>
      </c>
      <c r="C141" s="10">
        <v>-3.5000000000000001E-3</v>
      </c>
      <c r="D141">
        <v>16.649999999999999</v>
      </c>
      <c r="E141">
        <v>17.100000000000001</v>
      </c>
      <c r="F141">
        <v>17.55</v>
      </c>
      <c r="G141">
        <v>-1.5</v>
      </c>
      <c r="H141" s="10">
        <v>-7.4999999999999997E-2</v>
      </c>
      <c r="I141" s="10">
        <v>0.36399999999999999</v>
      </c>
      <c r="J141">
        <v>3</v>
      </c>
      <c r="K141">
        <v>26</v>
      </c>
      <c r="L141" t="s">
        <v>59</v>
      </c>
      <c r="M141">
        <v>129</v>
      </c>
      <c r="N141" s="2">
        <v>43573</v>
      </c>
      <c r="O141" t="s">
        <v>102</v>
      </c>
    </row>
    <row r="142" spans="1:15" hidden="1" x14ac:dyDescent="0.25">
      <c r="A142">
        <v>2200</v>
      </c>
      <c r="B142">
        <v>16.5</v>
      </c>
      <c r="C142" s="10">
        <v>-3.5000000000000001E-3</v>
      </c>
      <c r="D142">
        <v>16.399999999999999</v>
      </c>
      <c r="E142">
        <v>16.875</v>
      </c>
      <c r="F142">
        <v>17.350000000000001</v>
      </c>
      <c r="G142">
        <v>-1</v>
      </c>
      <c r="H142" s="10">
        <v>-5.7099999999999998E-2</v>
      </c>
      <c r="I142" s="10">
        <v>0.36270000000000002</v>
      </c>
      <c r="J142">
        <v>9</v>
      </c>
      <c r="K142">
        <v>348</v>
      </c>
      <c r="L142" t="s">
        <v>59</v>
      </c>
      <c r="M142">
        <v>129</v>
      </c>
      <c r="N142" s="2">
        <v>43573</v>
      </c>
      <c r="O142" t="s">
        <v>103</v>
      </c>
    </row>
    <row r="143" spans="1:15" hidden="1" x14ac:dyDescent="0.25">
      <c r="A143">
        <v>2205</v>
      </c>
      <c r="B143">
        <v>16.34</v>
      </c>
      <c r="C143" s="10">
        <v>-3.5999999999999999E-3</v>
      </c>
      <c r="D143">
        <v>16</v>
      </c>
      <c r="E143">
        <v>16.475000000000001</v>
      </c>
      <c r="F143">
        <v>16.95</v>
      </c>
      <c r="G143">
        <v>-1.36</v>
      </c>
      <c r="H143" s="10">
        <v>-7.6799999999999993E-2</v>
      </c>
      <c r="I143" s="10">
        <v>0.36459999999999998</v>
      </c>
      <c r="J143">
        <v>1</v>
      </c>
      <c r="K143">
        <v>65</v>
      </c>
      <c r="L143" t="s">
        <v>59</v>
      </c>
      <c r="M143">
        <v>129</v>
      </c>
      <c r="N143" s="2">
        <v>43573</v>
      </c>
      <c r="O143" t="s">
        <v>160</v>
      </c>
    </row>
    <row r="144" spans="1:15" hidden="1" x14ac:dyDescent="0.25">
      <c r="A144">
        <v>2210</v>
      </c>
      <c r="B144">
        <v>15.1</v>
      </c>
      <c r="C144" s="10">
        <v>-3.5999999999999999E-3</v>
      </c>
      <c r="D144">
        <v>15.7</v>
      </c>
      <c r="E144">
        <v>16.149999999999999</v>
      </c>
      <c r="F144">
        <v>16.600000000000001</v>
      </c>
      <c r="G144">
        <v>-3.46</v>
      </c>
      <c r="H144" s="10">
        <v>-0.18640000000000001</v>
      </c>
      <c r="I144" s="10">
        <v>0.35870000000000002</v>
      </c>
      <c r="J144">
        <v>16</v>
      </c>
      <c r="K144">
        <v>33</v>
      </c>
      <c r="L144" t="s">
        <v>59</v>
      </c>
      <c r="M144">
        <v>129</v>
      </c>
      <c r="N144" s="2">
        <v>43573</v>
      </c>
      <c r="O144" t="s">
        <v>161</v>
      </c>
    </row>
    <row r="145" spans="1:15" hidden="1" x14ac:dyDescent="0.25">
      <c r="A145">
        <v>2215</v>
      </c>
      <c r="B145">
        <v>15.73</v>
      </c>
      <c r="C145" s="10">
        <v>-3.5999999999999999E-3</v>
      </c>
      <c r="D145">
        <v>15.35</v>
      </c>
      <c r="E145">
        <v>15.8</v>
      </c>
      <c r="F145">
        <v>16.25</v>
      </c>
      <c r="G145">
        <v>-3.22</v>
      </c>
      <c r="H145" s="10">
        <v>-0.1699</v>
      </c>
      <c r="I145" s="10">
        <v>0.36430000000000001</v>
      </c>
      <c r="J145">
        <v>1</v>
      </c>
      <c r="K145">
        <v>13</v>
      </c>
      <c r="L145" t="s">
        <v>59</v>
      </c>
      <c r="M145">
        <v>129</v>
      </c>
      <c r="N145" s="2">
        <v>43573</v>
      </c>
      <c r="O145" t="s">
        <v>109</v>
      </c>
    </row>
    <row r="146" spans="1:15" hidden="1" x14ac:dyDescent="0.25">
      <c r="A146">
        <v>2225</v>
      </c>
      <c r="B146">
        <v>15.08</v>
      </c>
      <c r="C146" s="10">
        <v>-3.7000000000000002E-3</v>
      </c>
      <c r="D146">
        <v>14.75</v>
      </c>
      <c r="E146">
        <v>15.175000000000001</v>
      </c>
      <c r="F146">
        <v>15.6</v>
      </c>
      <c r="G146">
        <v>-4.62</v>
      </c>
      <c r="H146" s="10">
        <v>-0.23449999999999999</v>
      </c>
      <c r="I146" s="10">
        <v>0.3644</v>
      </c>
      <c r="J146">
        <v>1</v>
      </c>
      <c r="K146">
        <v>223</v>
      </c>
      <c r="L146" t="s">
        <v>59</v>
      </c>
      <c r="M146">
        <v>129</v>
      </c>
      <c r="N146" s="2">
        <v>43573</v>
      </c>
      <c r="O146" t="s">
        <v>109</v>
      </c>
    </row>
    <row r="147" spans="1:15" x14ac:dyDescent="0.25">
      <c r="A147">
        <v>2230</v>
      </c>
      <c r="B147">
        <v>18.899999999999999</v>
      </c>
      <c r="C147" s="10">
        <v>-3.7000000000000002E-3</v>
      </c>
      <c r="D147">
        <v>14.4</v>
      </c>
      <c r="E147">
        <v>14.85</v>
      </c>
      <c r="F147">
        <v>15.3</v>
      </c>
      <c r="G147">
        <v>-6.75</v>
      </c>
      <c r="H147" s="10">
        <v>-0.26319999999999999</v>
      </c>
      <c r="I147" s="10">
        <v>0.36499999999999999</v>
      </c>
      <c r="J147">
        <v>100</v>
      </c>
      <c r="K147">
        <v>438</v>
      </c>
      <c r="L147" t="s">
        <v>59</v>
      </c>
      <c r="M147">
        <v>129</v>
      </c>
      <c r="N147" s="2">
        <v>43573</v>
      </c>
      <c r="O147" t="s">
        <v>102</v>
      </c>
    </row>
    <row r="148" spans="1:15" hidden="1" x14ac:dyDescent="0.25">
      <c r="A148">
        <v>2235</v>
      </c>
      <c r="B148">
        <v>15.3</v>
      </c>
      <c r="C148" s="10">
        <v>-3.7000000000000002E-3</v>
      </c>
      <c r="D148">
        <v>14.1</v>
      </c>
      <c r="E148">
        <v>14.525</v>
      </c>
      <c r="F148">
        <v>14.95</v>
      </c>
      <c r="G148">
        <v>-4</v>
      </c>
      <c r="H148" s="10">
        <v>-0.20730000000000001</v>
      </c>
      <c r="I148" s="10">
        <v>0.36959999999999998</v>
      </c>
      <c r="J148">
        <v>2</v>
      </c>
      <c r="K148">
        <v>206</v>
      </c>
      <c r="L148" t="s">
        <v>59</v>
      </c>
      <c r="M148">
        <v>129</v>
      </c>
      <c r="N148" s="2">
        <v>43573</v>
      </c>
      <c r="O148" t="s">
        <v>158</v>
      </c>
    </row>
    <row r="149" spans="1:15" hidden="1" x14ac:dyDescent="0.25">
      <c r="A149">
        <v>2245</v>
      </c>
      <c r="B149">
        <v>15.85</v>
      </c>
      <c r="C149" s="10">
        <v>-3.8E-3</v>
      </c>
      <c r="D149">
        <v>13.7</v>
      </c>
      <c r="E149">
        <v>14.175000000000001</v>
      </c>
      <c r="F149">
        <v>14.65</v>
      </c>
      <c r="G149">
        <v>-8.8800000000000008</v>
      </c>
      <c r="H149" s="10">
        <v>-0.35909999999999997</v>
      </c>
      <c r="I149" s="10">
        <v>0.36659999999999998</v>
      </c>
      <c r="J149">
        <v>6</v>
      </c>
      <c r="K149">
        <v>56</v>
      </c>
      <c r="L149" t="s">
        <v>59</v>
      </c>
      <c r="M149">
        <v>129</v>
      </c>
      <c r="N149" s="2">
        <v>43573</v>
      </c>
      <c r="O149" t="s">
        <v>162</v>
      </c>
    </row>
    <row r="150" spans="1:15" hidden="1" x14ac:dyDescent="0.25">
      <c r="A150">
        <v>2255</v>
      </c>
      <c r="B150">
        <v>23.51</v>
      </c>
      <c r="C150" s="10">
        <v>-3.8999999999999998E-3</v>
      </c>
      <c r="D150">
        <v>13.05</v>
      </c>
      <c r="E150">
        <v>13.45</v>
      </c>
      <c r="F150">
        <v>13.85</v>
      </c>
      <c r="G150">
        <v>6.91</v>
      </c>
      <c r="H150" s="10">
        <v>0.4163</v>
      </c>
      <c r="I150" s="10">
        <v>0.36580000000000001</v>
      </c>
      <c r="J150">
        <v>1</v>
      </c>
      <c r="K150">
        <v>80</v>
      </c>
      <c r="L150" t="s">
        <v>59</v>
      </c>
      <c r="M150">
        <v>129</v>
      </c>
      <c r="N150" s="2">
        <v>43573</v>
      </c>
      <c r="O150" t="s">
        <v>163</v>
      </c>
    </row>
    <row r="151" spans="1:15" hidden="1" x14ac:dyDescent="0.25">
      <c r="A151">
        <v>2265</v>
      </c>
      <c r="B151">
        <v>15.32</v>
      </c>
      <c r="C151" s="10">
        <v>-3.8999999999999998E-3</v>
      </c>
      <c r="D151">
        <v>12.4</v>
      </c>
      <c r="E151">
        <v>12.85</v>
      </c>
      <c r="F151">
        <v>13.3</v>
      </c>
      <c r="G151">
        <v>6.62</v>
      </c>
      <c r="H151" s="10">
        <v>0.76090000000000002</v>
      </c>
      <c r="I151" s="10">
        <v>0.36559999999999998</v>
      </c>
      <c r="J151">
        <v>1</v>
      </c>
      <c r="K151">
        <v>37</v>
      </c>
      <c r="L151" t="s">
        <v>59</v>
      </c>
      <c r="M151">
        <v>129</v>
      </c>
      <c r="N151" s="2">
        <v>43573</v>
      </c>
      <c r="O151" t="s">
        <v>164</v>
      </c>
    </row>
    <row r="152" spans="1:15" hidden="1" x14ac:dyDescent="0.25">
      <c r="A152">
        <v>2270</v>
      </c>
      <c r="B152">
        <v>15.6</v>
      </c>
      <c r="C152" s="10">
        <v>-4.0000000000000001E-3</v>
      </c>
      <c r="D152">
        <v>12.15</v>
      </c>
      <c r="E152">
        <v>12.574999999999999</v>
      </c>
      <c r="F152">
        <v>13</v>
      </c>
      <c r="G152">
        <v>7.4</v>
      </c>
      <c r="H152" s="10">
        <v>0.90239999999999998</v>
      </c>
      <c r="I152" s="10">
        <v>0.36570000000000003</v>
      </c>
      <c r="J152">
        <v>1</v>
      </c>
      <c r="K152">
        <v>102</v>
      </c>
      <c r="L152" t="s">
        <v>59</v>
      </c>
      <c r="M152">
        <v>129</v>
      </c>
      <c r="N152" s="2">
        <v>43573</v>
      </c>
      <c r="O152" t="s">
        <v>165</v>
      </c>
    </row>
    <row r="153" spans="1:15" x14ac:dyDescent="0.25">
      <c r="A153">
        <v>2275</v>
      </c>
      <c r="B153">
        <v>12.85</v>
      </c>
      <c r="C153" s="10">
        <v>-4.0000000000000001E-3</v>
      </c>
      <c r="D153">
        <v>11.9</v>
      </c>
      <c r="E153">
        <v>12.3</v>
      </c>
      <c r="F153">
        <v>12.7</v>
      </c>
      <c r="G153">
        <v>-1.4</v>
      </c>
      <c r="H153" s="10">
        <v>-9.8199999999999996E-2</v>
      </c>
      <c r="I153" s="10">
        <v>0.36559999999999998</v>
      </c>
      <c r="J153">
        <v>21</v>
      </c>
      <c r="K153">
        <v>162</v>
      </c>
      <c r="L153" t="s">
        <v>59</v>
      </c>
      <c r="M153">
        <v>129</v>
      </c>
      <c r="N153" s="2">
        <v>43573</v>
      </c>
      <c r="O153" t="s">
        <v>166</v>
      </c>
    </row>
    <row r="154" spans="1:15" hidden="1" x14ac:dyDescent="0.25">
      <c r="A154">
        <v>2285</v>
      </c>
      <c r="B154">
        <v>26.15</v>
      </c>
      <c r="C154" s="10">
        <v>-4.1000000000000003E-3</v>
      </c>
      <c r="D154">
        <v>11.55</v>
      </c>
      <c r="E154">
        <v>12.025</v>
      </c>
      <c r="F154">
        <v>12.5</v>
      </c>
      <c r="G154">
        <v>15.6</v>
      </c>
      <c r="H154" s="10">
        <v>1.4786999999999999</v>
      </c>
      <c r="I154" s="10">
        <v>0.3674</v>
      </c>
      <c r="J154">
        <v>5</v>
      </c>
      <c r="K154">
        <v>31</v>
      </c>
      <c r="L154" t="s">
        <v>59</v>
      </c>
      <c r="M154">
        <v>129</v>
      </c>
      <c r="N154" s="2">
        <v>43573</v>
      </c>
      <c r="O154" t="s">
        <v>167</v>
      </c>
    </row>
    <row r="155" spans="1:15" hidden="1" x14ac:dyDescent="0.25">
      <c r="A155">
        <v>2290</v>
      </c>
      <c r="B155">
        <v>8.35</v>
      </c>
      <c r="C155" s="10">
        <v>-4.1000000000000003E-3</v>
      </c>
      <c r="D155">
        <v>11.2</v>
      </c>
      <c r="E155">
        <v>11.775</v>
      </c>
      <c r="F155">
        <v>12.35</v>
      </c>
      <c r="G155">
        <v>0.25</v>
      </c>
      <c r="H155" s="10">
        <v>3.09E-2</v>
      </c>
      <c r="I155" s="10">
        <v>0.36749999999999999</v>
      </c>
      <c r="J155">
        <v>4</v>
      </c>
      <c r="K155">
        <v>18</v>
      </c>
      <c r="L155" t="s">
        <v>59</v>
      </c>
      <c r="M155">
        <v>129</v>
      </c>
      <c r="N155" s="2">
        <v>43573</v>
      </c>
      <c r="O155" t="s">
        <v>107</v>
      </c>
    </row>
    <row r="156" spans="1:15" hidden="1" x14ac:dyDescent="0.25">
      <c r="A156">
        <v>2295</v>
      </c>
      <c r="B156">
        <v>13.62</v>
      </c>
      <c r="C156" s="10">
        <v>-4.1000000000000003E-3</v>
      </c>
      <c r="D156">
        <v>10.9</v>
      </c>
      <c r="E156">
        <v>11.324999999999999</v>
      </c>
      <c r="F156">
        <v>11.75</v>
      </c>
      <c r="G156">
        <v>5.12</v>
      </c>
      <c r="H156" s="10">
        <v>0.60240000000000005</v>
      </c>
      <c r="I156" s="10">
        <v>0.36609999999999998</v>
      </c>
      <c r="J156">
        <v>6</v>
      </c>
      <c r="K156">
        <v>111</v>
      </c>
      <c r="L156" t="s">
        <v>59</v>
      </c>
      <c r="M156">
        <v>129</v>
      </c>
      <c r="N156" s="2">
        <v>43573</v>
      </c>
      <c r="O156" t="s">
        <v>168</v>
      </c>
    </row>
    <row r="157" spans="1:15" hidden="1" x14ac:dyDescent="0.25">
      <c r="A157">
        <v>2300</v>
      </c>
      <c r="B157">
        <v>11.6</v>
      </c>
      <c r="C157" s="10">
        <v>-4.1000000000000003E-3</v>
      </c>
      <c r="D157">
        <v>10.75</v>
      </c>
      <c r="E157">
        <v>11.15</v>
      </c>
      <c r="F157">
        <v>11.55</v>
      </c>
      <c r="G157">
        <v>-5.0000000000001002E-2</v>
      </c>
      <c r="H157" s="10">
        <v>-4.3E-3</v>
      </c>
      <c r="I157" s="10">
        <v>0.36980000000000002</v>
      </c>
      <c r="J157">
        <v>10</v>
      </c>
      <c r="K157">
        <v>1731</v>
      </c>
      <c r="L157" t="s">
        <v>59</v>
      </c>
      <c r="M157">
        <v>129</v>
      </c>
      <c r="N157" s="2">
        <v>43573</v>
      </c>
      <c r="O157" t="s">
        <v>169</v>
      </c>
    </row>
    <row r="158" spans="1:15" hidden="1" x14ac:dyDescent="0.25">
      <c r="A158">
        <v>2305</v>
      </c>
      <c r="B158">
        <v>13.95</v>
      </c>
      <c r="C158" s="10">
        <v>-4.1999999999999997E-3</v>
      </c>
      <c r="D158">
        <v>10.6</v>
      </c>
      <c r="E158">
        <v>11</v>
      </c>
      <c r="F158">
        <v>11.4</v>
      </c>
      <c r="G158">
        <v>-1.45</v>
      </c>
      <c r="H158" s="10">
        <v>-9.4200000000000006E-2</v>
      </c>
      <c r="I158" s="10">
        <v>0.36730000000000002</v>
      </c>
      <c r="J158">
        <v>2</v>
      </c>
      <c r="K158">
        <v>13</v>
      </c>
      <c r="L158" t="s">
        <v>59</v>
      </c>
      <c r="M158">
        <v>129</v>
      </c>
      <c r="N158" s="2">
        <v>43573</v>
      </c>
      <c r="O158" t="s">
        <v>148</v>
      </c>
    </row>
    <row r="159" spans="1:15" hidden="1" x14ac:dyDescent="0.25">
      <c r="A159">
        <v>2310</v>
      </c>
      <c r="B159">
        <v>11</v>
      </c>
      <c r="C159" s="10">
        <v>-4.1999999999999997E-3</v>
      </c>
      <c r="D159">
        <v>10.4</v>
      </c>
      <c r="E159">
        <v>10.8</v>
      </c>
      <c r="F159">
        <v>11.2</v>
      </c>
      <c r="G159">
        <v>-3</v>
      </c>
      <c r="H159" s="10">
        <v>-0.21429999999999999</v>
      </c>
      <c r="I159" s="10">
        <v>0.36759999999999998</v>
      </c>
      <c r="J159">
        <v>3</v>
      </c>
      <c r="K159">
        <v>11</v>
      </c>
      <c r="L159" t="s">
        <v>59</v>
      </c>
      <c r="M159">
        <v>129</v>
      </c>
      <c r="N159" s="2">
        <v>43573</v>
      </c>
      <c r="O159" t="s">
        <v>170</v>
      </c>
    </row>
    <row r="160" spans="1:15" hidden="1" x14ac:dyDescent="0.25">
      <c r="A160">
        <v>2315</v>
      </c>
      <c r="B160">
        <v>7.3</v>
      </c>
      <c r="C160" s="10">
        <v>-4.1999999999999997E-3</v>
      </c>
      <c r="D160">
        <v>10.050000000000001</v>
      </c>
      <c r="E160">
        <v>10.5</v>
      </c>
      <c r="F160">
        <v>10.95</v>
      </c>
      <c r="G160">
        <v>-6.6</v>
      </c>
      <c r="H160" s="10">
        <v>-0.4748</v>
      </c>
      <c r="I160" s="10">
        <v>0.36709999999999998</v>
      </c>
      <c r="J160">
        <v>1</v>
      </c>
      <c r="K160">
        <v>5</v>
      </c>
      <c r="L160" t="s">
        <v>59</v>
      </c>
      <c r="M160">
        <v>129</v>
      </c>
      <c r="N160" s="2">
        <v>43573</v>
      </c>
      <c r="O160" t="s">
        <v>171</v>
      </c>
    </row>
    <row r="161" spans="1:15" hidden="1" x14ac:dyDescent="0.25">
      <c r="A161">
        <v>2325</v>
      </c>
      <c r="B161">
        <v>10.8</v>
      </c>
      <c r="C161" s="10">
        <v>-4.3E-3</v>
      </c>
      <c r="D161">
        <v>9.75</v>
      </c>
      <c r="E161">
        <v>10.125</v>
      </c>
      <c r="F161">
        <v>10.5</v>
      </c>
      <c r="G161">
        <v>-0.15</v>
      </c>
      <c r="H161" s="10">
        <v>-1.37E-2</v>
      </c>
      <c r="I161" s="10">
        <v>0.37280000000000002</v>
      </c>
      <c r="J161">
        <v>10</v>
      </c>
      <c r="K161">
        <v>89</v>
      </c>
      <c r="L161" t="s">
        <v>59</v>
      </c>
      <c r="M161">
        <v>129</v>
      </c>
      <c r="N161" s="2">
        <v>43573</v>
      </c>
      <c r="O161" t="s">
        <v>112</v>
      </c>
    </row>
    <row r="162" spans="1:15" hidden="1" x14ac:dyDescent="0.25">
      <c r="A162">
        <v>2330</v>
      </c>
      <c r="B162">
        <v>10.75</v>
      </c>
      <c r="C162" s="10">
        <v>-4.3E-3</v>
      </c>
      <c r="D162">
        <v>9.4499999999999993</v>
      </c>
      <c r="E162">
        <v>9.9</v>
      </c>
      <c r="F162">
        <v>10.35</v>
      </c>
      <c r="G162">
        <v>-1.4</v>
      </c>
      <c r="H162" s="10">
        <v>-0.1152</v>
      </c>
      <c r="I162" s="10">
        <v>0.36759999999999998</v>
      </c>
      <c r="J162">
        <v>11</v>
      </c>
      <c r="K162">
        <v>42</v>
      </c>
      <c r="L162" t="s">
        <v>59</v>
      </c>
      <c r="M162">
        <v>129</v>
      </c>
      <c r="N162" s="2">
        <v>43573</v>
      </c>
      <c r="O162" t="s">
        <v>172</v>
      </c>
    </row>
    <row r="163" spans="1:15" hidden="1" x14ac:dyDescent="0.25">
      <c r="A163">
        <v>2335</v>
      </c>
      <c r="B163">
        <v>10.73</v>
      </c>
      <c r="C163" s="10">
        <v>-4.4000000000000003E-3</v>
      </c>
      <c r="D163">
        <v>9.3000000000000007</v>
      </c>
      <c r="E163">
        <v>9.7249999999999996</v>
      </c>
      <c r="F163">
        <v>10.15</v>
      </c>
      <c r="G163">
        <v>0.73</v>
      </c>
      <c r="H163" s="10">
        <v>7.2999999999999995E-2</v>
      </c>
      <c r="I163" s="10">
        <v>0.37569999999999998</v>
      </c>
      <c r="J163">
        <v>5</v>
      </c>
      <c r="K163">
        <v>23</v>
      </c>
      <c r="L163" t="s">
        <v>59</v>
      </c>
      <c r="M163">
        <v>129</v>
      </c>
      <c r="N163" s="2">
        <v>43573</v>
      </c>
      <c r="O163" t="s">
        <v>128</v>
      </c>
    </row>
    <row r="164" spans="1:15" hidden="1" x14ac:dyDescent="0.25">
      <c r="A164">
        <v>2345</v>
      </c>
      <c r="B164">
        <v>8.68</v>
      </c>
      <c r="C164" s="10">
        <v>-4.4000000000000003E-3</v>
      </c>
      <c r="D164">
        <v>8.85</v>
      </c>
      <c r="E164">
        <v>9.3249999999999993</v>
      </c>
      <c r="F164">
        <v>9.8000000000000007</v>
      </c>
      <c r="G164">
        <v>-2.82</v>
      </c>
      <c r="H164" s="10">
        <v>-0.2452</v>
      </c>
      <c r="I164" s="10">
        <v>0.36280000000000001</v>
      </c>
      <c r="J164">
        <v>1</v>
      </c>
      <c r="K164">
        <v>42</v>
      </c>
      <c r="L164" t="s">
        <v>59</v>
      </c>
      <c r="M164">
        <v>129</v>
      </c>
      <c r="N164" s="2">
        <v>43573</v>
      </c>
      <c r="O164" t="s">
        <v>64</v>
      </c>
    </row>
    <row r="165" spans="1:15" hidden="1" x14ac:dyDescent="0.25">
      <c r="A165">
        <v>2355</v>
      </c>
      <c r="B165">
        <v>9.85</v>
      </c>
      <c r="C165" s="10">
        <v>-4.4999999999999997E-3</v>
      </c>
      <c r="D165">
        <v>8.5</v>
      </c>
      <c r="E165">
        <v>8.9749999999999996</v>
      </c>
      <c r="F165">
        <v>9.4499999999999993</v>
      </c>
      <c r="G165">
        <v>0.95</v>
      </c>
      <c r="H165" s="10">
        <v>0.1067</v>
      </c>
      <c r="I165" s="10">
        <v>0.36859999999999998</v>
      </c>
      <c r="J165">
        <v>1</v>
      </c>
      <c r="K165">
        <v>26</v>
      </c>
      <c r="L165" t="s">
        <v>59</v>
      </c>
      <c r="M165">
        <v>129</v>
      </c>
      <c r="N165" s="2">
        <v>43573</v>
      </c>
      <c r="O165" t="s">
        <v>173</v>
      </c>
    </row>
    <row r="166" spans="1:15" hidden="1" x14ac:dyDescent="0.25">
      <c r="A166">
        <v>2365</v>
      </c>
      <c r="B166">
        <v>9.8000000000000007</v>
      </c>
      <c r="C166" s="10">
        <v>-4.4999999999999997E-3</v>
      </c>
      <c r="D166">
        <v>8.1999999999999993</v>
      </c>
      <c r="E166">
        <v>8.625</v>
      </c>
      <c r="F166">
        <v>9.0500000000000007</v>
      </c>
      <c r="G166">
        <v>-4.96</v>
      </c>
      <c r="H166" s="10">
        <v>-0.33600000000000002</v>
      </c>
      <c r="I166" s="10">
        <v>0.36890000000000001</v>
      </c>
      <c r="J166">
        <v>3</v>
      </c>
      <c r="K166">
        <v>35</v>
      </c>
      <c r="L166" t="s">
        <v>59</v>
      </c>
      <c r="M166">
        <v>129</v>
      </c>
      <c r="N166" s="2">
        <v>43573</v>
      </c>
      <c r="O166" t="s">
        <v>174</v>
      </c>
    </row>
    <row r="167" spans="1:15" hidden="1" x14ac:dyDescent="0.25">
      <c r="A167">
        <v>2370</v>
      </c>
      <c r="B167">
        <v>13.8</v>
      </c>
      <c r="C167" s="10">
        <v>-4.5999999999999999E-3</v>
      </c>
      <c r="D167">
        <v>8</v>
      </c>
      <c r="E167">
        <v>8.4250000000000007</v>
      </c>
      <c r="F167">
        <v>8.85</v>
      </c>
      <c r="G167">
        <v>3.6</v>
      </c>
      <c r="H167" s="10">
        <v>0.35289999999999999</v>
      </c>
      <c r="I167" s="10">
        <v>0.36880000000000002</v>
      </c>
      <c r="J167">
        <v>1</v>
      </c>
      <c r="K167">
        <v>8</v>
      </c>
      <c r="L167" t="s">
        <v>59</v>
      </c>
      <c r="M167">
        <v>129</v>
      </c>
      <c r="N167" s="2">
        <v>43573</v>
      </c>
      <c r="O167" t="s">
        <v>175</v>
      </c>
    </row>
    <row r="168" spans="1:15" hidden="1" x14ac:dyDescent="0.25">
      <c r="A168">
        <v>2375</v>
      </c>
      <c r="B168">
        <v>9.08</v>
      </c>
      <c r="C168" s="10">
        <v>-4.5999999999999999E-3</v>
      </c>
      <c r="D168">
        <v>7.9</v>
      </c>
      <c r="E168">
        <v>8.3249999999999993</v>
      </c>
      <c r="F168">
        <v>8.75</v>
      </c>
      <c r="G168">
        <v>2.19</v>
      </c>
      <c r="H168" s="10">
        <v>0.31790000000000002</v>
      </c>
      <c r="I168" s="10">
        <v>0.376</v>
      </c>
      <c r="J168">
        <v>1</v>
      </c>
      <c r="K168">
        <v>47</v>
      </c>
      <c r="L168" t="s">
        <v>59</v>
      </c>
      <c r="M168">
        <v>129</v>
      </c>
      <c r="N168" s="2">
        <v>43573</v>
      </c>
      <c r="O168" t="s">
        <v>128</v>
      </c>
    </row>
    <row r="169" spans="1:15" hidden="1" x14ac:dyDescent="0.25">
      <c r="A169">
        <v>2385</v>
      </c>
      <c r="B169">
        <v>12.15</v>
      </c>
      <c r="C169" s="10">
        <v>-4.7000000000000002E-3</v>
      </c>
      <c r="D169">
        <v>7.55</v>
      </c>
      <c r="E169">
        <v>7.9749999999999996</v>
      </c>
      <c r="F169">
        <v>8.4</v>
      </c>
      <c r="G169">
        <v>5.05</v>
      </c>
      <c r="H169" s="10">
        <v>0.71130000000000004</v>
      </c>
      <c r="I169" s="10">
        <v>0.36959999999999998</v>
      </c>
      <c r="J169">
        <v>1</v>
      </c>
      <c r="K169">
        <v>7</v>
      </c>
      <c r="L169" t="s">
        <v>59</v>
      </c>
      <c r="M169">
        <v>129</v>
      </c>
      <c r="N169" s="2">
        <v>43573</v>
      </c>
      <c r="O169" t="s">
        <v>74</v>
      </c>
    </row>
    <row r="170" spans="1:15" x14ac:dyDescent="0.25">
      <c r="A170">
        <v>2390</v>
      </c>
      <c r="B170">
        <v>7.9</v>
      </c>
      <c r="C170" s="10">
        <v>-4.7000000000000002E-3</v>
      </c>
      <c r="D170">
        <v>7.4</v>
      </c>
      <c r="E170">
        <v>7.8250000000000002</v>
      </c>
      <c r="F170">
        <v>8.25</v>
      </c>
      <c r="G170">
        <v>2.2999999999999998</v>
      </c>
      <c r="H170" s="10">
        <v>0.41070000000000001</v>
      </c>
      <c r="I170" s="10">
        <v>0.37059999999999998</v>
      </c>
      <c r="J170">
        <v>64</v>
      </c>
      <c r="K170">
        <v>8</v>
      </c>
      <c r="L170" t="s">
        <v>59</v>
      </c>
      <c r="M170">
        <v>129</v>
      </c>
      <c r="N170" s="2">
        <v>43573</v>
      </c>
      <c r="O170" t="s">
        <v>149</v>
      </c>
    </row>
    <row r="171" spans="1:15" hidden="1" x14ac:dyDescent="0.25">
      <c r="A171">
        <v>2395</v>
      </c>
      <c r="B171">
        <v>8.6</v>
      </c>
      <c r="C171" s="10">
        <v>-4.7000000000000002E-3</v>
      </c>
      <c r="D171">
        <v>7.25</v>
      </c>
      <c r="E171">
        <v>7.6749999999999998</v>
      </c>
      <c r="F171">
        <v>8.1</v>
      </c>
      <c r="G171">
        <v>-0.4</v>
      </c>
      <c r="H171" s="10">
        <v>-4.4400000000000002E-2</v>
      </c>
      <c r="I171" s="10">
        <v>0.37009999999999998</v>
      </c>
      <c r="J171">
        <v>2</v>
      </c>
      <c r="K171">
        <v>7</v>
      </c>
      <c r="L171" t="s">
        <v>59</v>
      </c>
      <c r="M171">
        <v>129</v>
      </c>
      <c r="N171" s="2">
        <v>43573</v>
      </c>
      <c r="O171" t="s">
        <v>176</v>
      </c>
    </row>
    <row r="172" spans="1:15" hidden="1" x14ac:dyDescent="0.25">
      <c r="A172">
        <v>2400</v>
      </c>
      <c r="B172">
        <v>7</v>
      </c>
      <c r="C172" s="10">
        <v>-4.7999999999999996E-3</v>
      </c>
      <c r="D172">
        <v>7.15</v>
      </c>
      <c r="E172">
        <v>7.5250000000000004</v>
      </c>
      <c r="F172">
        <v>7.9</v>
      </c>
      <c r="G172">
        <v>-1.05</v>
      </c>
      <c r="H172" s="10">
        <v>-0.13039999999999999</v>
      </c>
      <c r="I172" s="10">
        <v>0.36520000000000002</v>
      </c>
      <c r="J172">
        <v>8</v>
      </c>
      <c r="K172">
        <v>612</v>
      </c>
      <c r="L172" t="s">
        <v>59</v>
      </c>
      <c r="M172">
        <v>129</v>
      </c>
      <c r="N172" s="2">
        <v>43573</v>
      </c>
      <c r="O172" t="s">
        <v>63</v>
      </c>
    </row>
    <row r="173" spans="1:15" hidden="1" x14ac:dyDescent="0.25">
      <c r="A173">
        <v>2405</v>
      </c>
      <c r="B173">
        <v>7.4</v>
      </c>
      <c r="C173" s="10">
        <v>-4.7999999999999996E-3</v>
      </c>
      <c r="D173">
        <v>6.95</v>
      </c>
      <c r="E173">
        <v>7.35</v>
      </c>
      <c r="F173">
        <v>7.75</v>
      </c>
      <c r="G173">
        <v>-5.45</v>
      </c>
      <c r="H173" s="10">
        <v>-0.42409999999999998</v>
      </c>
      <c r="I173" s="10">
        <v>0.37019999999999997</v>
      </c>
      <c r="J173">
        <v>1</v>
      </c>
      <c r="K173">
        <v>266</v>
      </c>
      <c r="L173" t="s">
        <v>59</v>
      </c>
      <c r="M173">
        <v>129</v>
      </c>
      <c r="N173" s="2">
        <v>43573</v>
      </c>
      <c r="O173" t="s">
        <v>177</v>
      </c>
    </row>
    <row r="174" spans="1:15" hidden="1" x14ac:dyDescent="0.25">
      <c r="A174">
        <v>2410</v>
      </c>
      <c r="B174">
        <v>4.25</v>
      </c>
      <c r="C174" s="10">
        <v>-4.7999999999999996E-3</v>
      </c>
      <c r="D174">
        <v>7</v>
      </c>
      <c r="E174">
        <v>7.3</v>
      </c>
      <c r="F174">
        <v>7.6</v>
      </c>
      <c r="G174">
        <v>-14.94</v>
      </c>
      <c r="H174" s="10">
        <v>-0.77849999999999997</v>
      </c>
      <c r="I174" s="10">
        <v>0.37119999999999997</v>
      </c>
      <c r="J174">
        <v>1</v>
      </c>
      <c r="K174">
        <v>16</v>
      </c>
      <c r="L174" t="s">
        <v>59</v>
      </c>
      <c r="M174">
        <v>129</v>
      </c>
      <c r="N174" s="2">
        <v>43573</v>
      </c>
      <c r="O174" t="s">
        <v>64</v>
      </c>
    </row>
    <row r="175" spans="1:15" hidden="1" x14ac:dyDescent="0.25">
      <c r="A175">
        <v>2415</v>
      </c>
      <c r="B175">
        <v>11.5</v>
      </c>
      <c r="C175" s="10">
        <v>-4.8999999999999998E-3</v>
      </c>
      <c r="D175">
        <v>6.85</v>
      </c>
      <c r="E175">
        <v>7.25</v>
      </c>
      <c r="F175">
        <v>7.65</v>
      </c>
      <c r="G175">
        <v>4.75</v>
      </c>
      <c r="H175" s="10">
        <v>0.70369999999999999</v>
      </c>
      <c r="I175" s="10">
        <v>0.37230000000000002</v>
      </c>
      <c r="J175">
        <v>1</v>
      </c>
      <c r="K175">
        <v>8</v>
      </c>
      <c r="L175" t="s">
        <v>59</v>
      </c>
      <c r="M175">
        <v>129</v>
      </c>
      <c r="N175" s="2">
        <v>43573</v>
      </c>
      <c r="O175" t="s">
        <v>160</v>
      </c>
    </row>
    <row r="176" spans="1:15" hidden="1" x14ac:dyDescent="0.25">
      <c r="A176">
        <v>2425</v>
      </c>
      <c r="B176">
        <v>7.45</v>
      </c>
      <c r="C176" s="10">
        <v>-4.8999999999999998E-3</v>
      </c>
      <c r="D176">
        <v>6.4</v>
      </c>
      <c r="E176">
        <v>6.85</v>
      </c>
      <c r="F176">
        <v>7.3</v>
      </c>
      <c r="G176">
        <v>-1.95</v>
      </c>
      <c r="H176" s="10">
        <v>-0.2074</v>
      </c>
      <c r="I176" s="10">
        <v>0.37140000000000001</v>
      </c>
      <c r="J176">
        <v>1</v>
      </c>
      <c r="K176">
        <v>14</v>
      </c>
      <c r="L176" t="s">
        <v>59</v>
      </c>
      <c r="M176">
        <v>129</v>
      </c>
      <c r="N176" s="2">
        <v>43573</v>
      </c>
      <c r="O176" t="s">
        <v>178</v>
      </c>
    </row>
    <row r="177" spans="1:15" hidden="1" x14ac:dyDescent="0.25">
      <c r="A177">
        <v>2430</v>
      </c>
      <c r="B177">
        <v>14.95</v>
      </c>
      <c r="C177" s="10">
        <v>-4.8999999999999998E-3</v>
      </c>
      <c r="D177">
        <v>6.45</v>
      </c>
      <c r="E177">
        <v>6.875</v>
      </c>
      <c r="F177">
        <v>7.3</v>
      </c>
      <c r="G177">
        <v>7.35</v>
      </c>
      <c r="H177" s="10">
        <v>0.96709999999999996</v>
      </c>
      <c r="I177" s="10">
        <v>0.37319999999999998</v>
      </c>
      <c r="J177">
        <v>1</v>
      </c>
      <c r="K177">
        <v>44</v>
      </c>
      <c r="L177" t="s">
        <v>59</v>
      </c>
      <c r="M177">
        <v>129</v>
      </c>
      <c r="N177" s="2">
        <v>43573</v>
      </c>
      <c r="O177" t="s">
        <v>179</v>
      </c>
    </row>
    <row r="178" spans="1:15" hidden="1" x14ac:dyDescent="0.25">
      <c r="A178">
        <v>2435</v>
      </c>
      <c r="B178">
        <v>4.3</v>
      </c>
      <c r="C178" s="10">
        <v>-5.0000000000000001E-3</v>
      </c>
      <c r="D178">
        <v>6.3</v>
      </c>
      <c r="E178">
        <v>6.65</v>
      </c>
      <c r="F178">
        <v>7</v>
      </c>
      <c r="G178">
        <v>-3.2</v>
      </c>
      <c r="H178" s="10">
        <v>-0.42670000000000002</v>
      </c>
      <c r="I178" s="10">
        <v>0.37240000000000001</v>
      </c>
      <c r="J178">
        <v>2</v>
      </c>
      <c r="K178">
        <v>75</v>
      </c>
      <c r="L178" t="s">
        <v>59</v>
      </c>
      <c r="M178">
        <v>129</v>
      </c>
      <c r="N178" s="2">
        <v>43573</v>
      </c>
      <c r="O178" t="s">
        <v>180</v>
      </c>
    </row>
    <row r="179" spans="1:15" hidden="1" x14ac:dyDescent="0.25">
      <c r="A179">
        <v>2440</v>
      </c>
      <c r="B179">
        <v>6.85</v>
      </c>
      <c r="C179" s="10">
        <v>-5.0000000000000001E-3</v>
      </c>
      <c r="D179">
        <v>6.2</v>
      </c>
      <c r="E179">
        <v>6.625</v>
      </c>
      <c r="F179">
        <v>7.05</v>
      </c>
      <c r="G179">
        <v>0.15</v>
      </c>
      <c r="H179" s="10">
        <v>2.24E-2</v>
      </c>
      <c r="I179" s="10">
        <v>0.37369999999999998</v>
      </c>
      <c r="J179">
        <v>1</v>
      </c>
      <c r="K179">
        <v>26</v>
      </c>
      <c r="L179" t="s">
        <v>59</v>
      </c>
      <c r="M179">
        <v>129</v>
      </c>
      <c r="N179" s="2">
        <v>43573</v>
      </c>
      <c r="O179" t="s">
        <v>181</v>
      </c>
    </row>
    <row r="180" spans="1:15" hidden="1" x14ac:dyDescent="0.25">
      <c r="A180">
        <v>2445</v>
      </c>
      <c r="B180">
        <v>11.1</v>
      </c>
      <c r="C180" s="10">
        <v>-5.0000000000000001E-3</v>
      </c>
      <c r="D180">
        <v>6.05</v>
      </c>
      <c r="E180">
        <v>6.5</v>
      </c>
      <c r="F180">
        <v>6.95</v>
      </c>
      <c r="G180">
        <v>3.8</v>
      </c>
      <c r="H180" s="10">
        <v>0.52049999999999996</v>
      </c>
      <c r="I180" s="10">
        <v>0.37390000000000001</v>
      </c>
      <c r="J180">
        <v>2</v>
      </c>
      <c r="K180">
        <v>28</v>
      </c>
      <c r="L180" t="s">
        <v>59</v>
      </c>
      <c r="M180">
        <v>129</v>
      </c>
      <c r="N180" s="2">
        <v>43573</v>
      </c>
      <c r="O180" t="s">
        <v>182</v>
      </c>
    </row>
    <row r="181" spans="1:15" hidden="1" x14ac:dyDescent="0.25">
      <c r="A181">
        <v>2455</v>
      </c>
      <c r="B181">
        <v>6.96</v>
      </c>
      <c r="C181" s="10">
        <v>-5.1000000000000004E-3</v>
      </c>
      <c r="D181">
        <v>5.85</v>
      </c>
      <c r="E181">
        <v>6.2</v>
      </c>
      <c r="F181">
        <v>6.55</v>
      </c>
      <c r="G181">
        <v>2.61</v>
      </c>
      <c r="H181" s="10">
        <v>0.6</v>
      </c>
      <c r="I181" s="10">
        <v>0.37369999999999998</v>
      </c>
      <c r="J181">
        <v>1</v>
      </c>
      <c r="K181">
        <v>21</v>
      </c>
      <c r="L181" t="s">
        <v>59</v>
      </c>
      <c r="M181">
        <v>129</v>
      </c>
      <c r="N181" s="2">
        <v>43573</v>
      </c>
      <c r="O181" t="s">
        <v>160</v>
      </c>
    </row>
    <row r="182" spans="1:15" hidden="1" x14ac:dyDescent="0.25">
      <c r="A182">
        <v>2460</v>
      </c>
      <c r="B182">
        <v>7.35</v>
      </c>
      <c r="C182" s="10">
        <v>-5.1000000000000004E-3</v>
      </c>
      <c r="D182">
        <v>5.75</v>
      </c>
      <c r="E182">
        <v>6.0750000000000002</v>
      </c>
      <c r="F182">
        <v>6.4</v>
      </c>
      <c r="G182">
        <v>-2.5</v>
      </c>
      <c r="H182" s="10">
        <v>-0.25380000000000003</v>
      </c>
      <c r="I182" s="10">
        <v>0.37380000000000002</v>
      </c>
      <c r="J182">
        <v>1</v>
      </c>
      <c r="K182">
        <v>21</v>
      </c>
      <c r="L182" t="s">
        <v>59</v>
      </c>
      <c r="M182">
        <v>129</v>
      </c>
      <c r="N182" s="2">
        <v>43573</v>
      </c>
      <c r="O182" t="s">
        <v>183</v>
      </c>
    </row>
    <row r="183" spans="1:15" hidden="1" x14ac:dyDescent="0.25">
      <c r="A183">
        <v>2465</v>
      </c>
      <c r="B183">
        <v>6.63</v>
      </c>
      <c r="C183" s="10">
        <v>-5.1999999999999998E-3</v>
      </c>
      <c r="D183">
        <v>5.6</v>
      </c>
      <c r="E183">
        <v>5.9749999999999996</v>
      </c>
      <c r="F183">
        <v>6.35</v>
      </c>
      <c r="G183">
        <v>2.0299999999999998</v>
      </c>
      <c r="H183" s="10">
        <v>0.44130000000000003</v>
      </c>
      <c r="I183" s="10">
        <v>0.37419999999999998</v>
      </c>
      <c r="J183">
        <v>1</v>
      </c>
      <c r="K183">
        <v>9</v>
      </c>
      <c r="L183" t="s">
        <v>59</v>
      </c>
      <c r="M183">
        <v>129</v>
      </c>
      <c r="N183" s="2">
        <v>43573</v>
      </c>
      <c r="O183" t="s">
        <v>184</v>
      </c>
    </row>
    <row r="184" spans="1:15" hidden="1" x14ac:dyDescent="0.25">
      <c r="A184">
        <v>2470</v>
      </c>
      <c r="B184">
        <v>6.55</v>
      </c>
      <c r="C184" s="10">
        <v>-5.1999999999999998E-3</v>
      </c>
      <c r="D184">
        <v>5.5</v>
      </c>
      <c r="E184">
        <v>5.875</v>
      </c>
      <c r="F184">
        <v>6.25</v>
      </c>
      <c r="G184">
        <v>-2.7</v>
      </c>
      <c r="H184" s="10">
        <v>-0.29189999999999999</v>
      </c>
      <c r="I184" s="10">
        <v>0.3745</v>
      </c>
      <c r="J184">
        <v>1</v>
      </c>
      <c r="K184">
        <v>37</v>
      </c>
      <c r="L184" t="s">
        <v>59</v>
      </c>
      <c r="M184">
        <v>129</v>
      </c>
      <c r="N184" s="2">
        <v>43573</v>
      </c>
      <c r="O184" t="s">
        <v>185</v>
      </c>
    </row>
    <row r="185" spans="1:15" hidden="1" x14ac:dyDescent="0.25">
      <c r="A185">
        <v>2475</v>
      </c>
      <c r="B185">
        <v>6.1</v>
      </c>
      <c r="C185" s="10">
        <v>-5.1999999999999998E-3</v>
      </c>
      <c r="D185">
        <v>5.4</v>
      </c>
      <c r="E185">
        <v>5.8</v>
      </c>
      <c r="F185">
        <v>6.2</v>
      </c>
      <c r="G185">
        <v>-14.4</v>
      </c>
      <c r="H185" s="10">
        <v>-0.70240000000000002</v>
      </c>
      <c r="I185" s="10">
        <v>0.37509999999999999</v>
      </c>
      <c r="J185">
        <v>1</v>
      </c>
      <c r="K185">
        <v>10</v>
      </c>
      <c r="L185" t="s">
        <v>59</v>
      </c>
      <c r="M185">
        <v>129</v>
      </c>
      <c r="N185" s="2">
        <v>43573</v>
      </c>
      <c r="O185" t="s">
        <v>186</v>
      </c>
    </row>
    <row r="186" spans="1:15" hidden="1" x14ac:dyDescent="0.25">
      <c r="A186">
        <v>2480</v>
      </c>
      <c r="B186">
        <v>8.4</v>
      </c>
      <c r="C186" s="10">
        <v>-5.3E-3</v>
      </c>
      <c r="D186">
        <v>5.3</v>
      </c>
      <c r="E186">
        <v>5.625</v>
      </c>
      <c r="F186">
        <v>5.95</v>
      </c>
      <c r="G186">
        <v>3.4</v>
      </c>
      <c r="H186" s="10">
        <v>0.68</v>
      </c>
      <c r="I186" s="10">
        <v>0.37459999999999999</v>
      </c>
      <c r="J186">
        <v>1</v>
      </c>
      <c r="K186">
        <v>17</v>
      </c>
      <c r="L186" t="s">
        <v>59</v>
      </c>
      <c r="M186">
        <v>129</v>
      </c>
      <c r="N186" s="2">
        <v>43573</v>
      </c>
      <c r="O186" t="s">
        <v>141</v>
      </c>
    </row>
    <row r="187" spans="1:15" hidden="1" x14ac:dyDescent="0.25">
      <c r="A187">
        <v>2485</v>
      </c>
      <c r="B187">
        <v>5.8</v>
      </c>
      <c r="C187" s="10">
        <v>-5.3E-3</v>
      </c>
      <c r="D187">
        <v>5.2</v>
      </c>
      <c r="E187">
        <v>5.6</v>
      </c>
      <c r="F187">
        <v>6</v>
      </c>
      <c r="G187">
        <v>0.1</v>
      </c>
      <c r="H187" s="10">
        <v>1.7500000000000002E-2</v>
      </c>
      <c r="I187" s="10">
        <v>0.37569999999999998</v>
      </c>
      <c r="J187">
        <v>1</v>
      </c>
      <c r="K187">
        <v>29</v>
      </c>
      <c r="L187" t="s">
        <v>59</v>
      </c>
      <c r="M187">
        <v>129</v>
      </c>
      <c r="N187" s="2">
        <v>43573</v>
      </c>
      <c r="O187" t="s">
        <v>181</v>
      </c>
    </row>
    <row r="188" spans="1:15" x14ac:dyDescent="0.25">
      <c r="A188">
        <v>2490</v>
      </c>
      <c r="B188">
        <v>9.1999999999999993</v>
      </c>
      <c r="C188" s="10">
        <v>-5.3E-3</v>
      </c>
      <c r="D188">
        <v>5.0999999999999996</v>
      </c>
      <c r="E188">
        <v>5.5</v>
      </c>
      <c r="F188">
        <v>5.9</v>
      </c>
      <c r="G188">
        <v>3.6</v>
      </c>
      <c r="H188" s="10">
        <v>0.64290000000000003</v>
      </c>
      <c r="I188" s="10">
        <v>0.376</v>
      </c>
      <c r="J188">
        <v>39</v>
      </c>
      <c r="K188">
        <v>51</v>
      </c>
      <c r="L188" t="s">
        <v>59</v>
      </c>
      <c r="M188">
        <v>129</v>
      </c>
      <c r="N188" s="2">
        <v>43573</v>
      </c>
      <c r="O188" t="s">
        <v>187</v>
      </c>
    </row>
    <row r="189" spans="1:15" hidden="1" x14ac:dyDescent="0.25">
      <c r="A189">
        <v>2495</v>
      </c>
      <c r="B189">
        <v>8.8000000000000007</v>
      </c>
      <c r="C189" s="10">
        <v>-5.3E-3</v>
      </c>
      <c r="D189">
        <v>5</v>
      </c>
      <c r="E189">
        <v>5.375</v>
      </c>
      <c r="F189">
        <v>5.75</v>
      </c>
      <c r="G189">
        <v>4.62</v>
      </c>
      <c r="H189" s="10">
        <v>1.1052999999999999</v>
      </c>
      <c r="I189" s="10">
        <v>0.37590000000000001</v>
      </c>
      <c r="J189">
        <v>1</v>
      </c>
      <c r="K189">
        <v>18</v>
      </c>
      <c r="L189" t="s">
        <v>59</v>
      </c>
      <c r="M189">
        <v>129</v>
      </c>
      <c r="N189" s="2">
        <v>43573</v>
      </c>
      <c r="O189" t="s">
        <v>64</v>
      </c>
    </row>
    <row r="190" spans="1:15" hidden="1" x14ac:dyDescent="0.25">
      <c r="A190">
        <v>2500</v>
      </c>
      <c r="B190">
        <v>5.27</v>
      </c>
      <c r="C190" s="10">
        <v>-5.4000000000000003E-3</v>
      </c>
      <c r="D190">
        <v>4.9000000000000004</v>
      </c>
      <c r="E190">
        <v>5.25</v>
      </c>
      <c r="F190">
        <v>5.6</v>
      </c>
      <c r="G190">
        <v>-0.13</v>
      </c>
      <c r="H190" s="10">
        <v>-2.41E-2</v>
      </c>
      <c r="I190" s="10">
        <v>0.37609999999999999</v>
      </c>
      <c r="J190">
        <v>12</v>
      </c>
      <c r="K190">
        <v>156</v>
      </c>
      <c r="L190" t="s">
        <v>59</v>
      </c>
      <c r="M190">
        <v>129</v>
      </c>
      <c r="N190" s="2">
        <v>43573</v>
      </c>
      <c r="O190" t="s">
        <v>137</v>
      </c>
    </row>
    <row r="191" spans="1:15" hidden="1" x14ac:dyDescent="0.25">
      <c r="A191">
        <v>2600</v>
      </c>
      <c r="B191">
        <v>4</v>
      </c>
      <c r="C191" s="10">
        <v>-6.0000000000000001E-3</v>
      </c>
      <c r="D191">
        <v>3.4</v>
      </c>
      <c r="E191">
        <v>3.7749999999999999</v>
      </c>
      <c r="F191">
        <v>4.1500000000000004</v>
      </c>
      <c r="G191">
        <v>-0.16</v>
      </c>
      <c r="H191" s="10">
        <v>-3.85E-2</v>
      </c>
      <c r="I191" s="10">
        <v>0.3826</v>
      </c>
      <c r="J191">
        <v>1</v>
      </c>
      <c r="K191">
        <v>125</v>
      </c>
      <c r="L191" t="s">
        <v>59</v>
      </c>
      <c r="M191">
        <v>129</v>
      </c>
      <c r="N191" s="2">
        <v>43573</v>
      </c>
      <c r="O191" t="s">
        <v>159</v>
      </c>
    </row>
    <row r="192" spans="1:15" hidden="1" x14ac:dyDescent="0.25">
      <c r="A192">
        <v>2700</v>
      </c>
      <c r="B192">
        <v>4.1500000000000004</v>
      </c>
      <c r="C192" s="10">
        <v>-6.6E-3</v>
      </c>
      <c r="D192">
        <v>2.4</v>
      </c>
      <c r="E192">
        <v>2.8</v>
      </c>
      <c r="F192">
        <v>3.2</v>
      </c>
      <c r="G192">
        <v>1.49</v>
      </c>
      <c r="H192" s="10">
        <v>0.56020000000000003</v>
      </c>
      <c r="I192" s="10">
        <v>0.39029999999999998</v>
      </c>
      <c r="J192">
        <v>1</v>
      </c>
      <c r="K192">
        <v>117</v>
      </c>
      <c r="L192" t="s">
        <v>59</v>
      </c>
      <c r="M192">
        <v>129</v>
      </c>
      <c r="N192" s="2">
        <v>43573</v>
      </c>
      <c r="O192" t="s">
        <v>184</v>
      </c>
    </row>
    <row r="193" spans="1:15" hidden="1" x14ac:dyDescent="0.25">
      <c r="A193">
        <v>2800</v>
      </c>
      <c r="B193">
        <v>2.9</v>
      </c>
      <c r="C193" s="10">
        <v>-7.1999999999999998E-3</v>
      </c>
      <c r="D193">
        <v>1.66</v>
      </c>
      <c r="E193">
        <v>2.1549999999999998</v>
      </c>
      <c r="F193">
        <v>2.65</v>
      </c>
      <c r="G193">
        <v>1.1000000000000001</v>
      </c>
      <c r="H193" s="10">
        <v>0.61109999999999998</v>
      </c>
      <c r="I193" s="10">
        <v>0.39900000000000002</v>
      </c>
      <c r="J193">
        <v>1</v>
      </c>
      <c r="K193">
        <v>159</v>
      </c>
      <c r="L193" t="s">
        <v>59</v>
      </c>
      <c r="M193">
        <v>129</v>
      </c>
      <c r="N193" s="2">
        <v>43573</v>
      </c>
      <c r="O193" t="s">
        <v>188</v>
      </c>
    </row>
    <row r="194" spans="1:15" hidden="1" x14ac:dyDescent="0.25">
      <c r="A194">
        <v>2900</v>
      </c>
      <c r="B194">
        <v>3.15</v>
      </c>
      <c r="C194" s="10">
        <v>-7.7999999999999996E-3</v>
      </c>
      <c r="D194">
        <v>1.26</v>
      </c>
      <c r="E194">
        <v>1.69</v>
      </c>
      <c r="F194">
        <v>2.12</v>
      </c>
      <c r="G194">
        <v>1.73</v>
      </c>
      <c r="H194" s="10">
        <v>1.2182999999999999</v>
      </c>
      <c r="I194" s="10">
        <v>0.4078</v>
      </c>
      <c r="J194">
        <v>1</v>
      </c>
      <c r="K194">
        <v>123</v>
      </c>
      <c r="L194" t="s">
        <v>59</v>
      </c>
      <c r="M194">
        <v>129</v>
      </c>
      <c r="N194" s="2">
        <v>43573</v>
      </c>
      <c r="O194" t="s">
        <v>64</v>
      </c>
    </row>
    <row r="195" spans="1:15" hidden="1" x14ac:dyDescent="0.25">
      <c r="A195">
        <v>3000</v>
      </c>
      <c r="B195">
        <v>1.35</v>
      </c>
      <c r="C195" s="10">
        <v>-8.5000000000000006E-3</v>
      </c>
      <c r="D195">
        <v>1.3</v>
      </c>
      <c r="E195">
        <v>1.4</v>
      </c>
      <c r="F195">
        <v>1.5</v>
      </c>
      <c r="G195">
        <v>0.03</v>
      </c>
      <c r="H195" s="10">
        <v>2.2700000000000001E-2</v>
      </c>
      <c r="I195" s="10">
        <v>0.41660000000000003</v>
      </c>
      <c r="J195">
        <v>6</v>
      </c>
      <c r="K195">
        <v>444</v>
      </c>
      <c r="L195" t="s">
        <v>59</v>
      </c>
      <c r="M195">
        <v>129</v>
      </c>
      <c r="N195" s="2">
        <v>43573</v>
      </c>
      <c r="O195" t="s">
        <v>108</v>
      </c>
    </row>
    <row r="196" spans="1:15" hidden="1" x14ac:dyDescent="0.25">
      <c r="A196">
        <v>820</v>
      </c>
      <c r="B196">
        <v>0.89</v>
      </c>
      <c r="C196" s="10">
        <v>5.0000000000000001E-3</v>
      </c>
      <c r="D196">
        <v>1.59</v>
      </c>
      <c r="E196">
        <v>2.08</v>
      </c>
      <c r="F196">
        <v>2.57</v>
      </c>
      <c r="G196">
        <v>0.04</v>
      </c>
      <c r="H196" s="10">
        <v>4.7100000000000003E-2</v>
      </c>
      <c r="I196" s="10">
        <v>0.54469999999999996</v>
      </c>
      <c r="J196">
        <v>2</v>
      </c>
      <c r="K196">
        <v>12</v>
      </c>
      <c r="L196" t="s">
        <v>189</v>
      </c>
      <c r="M196">
        <v>129</v>
      </c>
      <c r="N196" s="2">
        <v>43573</v>
      </c>
      <c r="O196" t="s">
        <v>190</v>
      </c>
    </row>
    <row r="197" spans="1:15" hidden="1" x14ac:dyDescent="0.25">
      <c r="A197">
        <v>840</v>
      </c>
      <c r="B197">
        <v>2.5499999999999998</v>
      </c>
      <c r="C197" s="10">
        <v>4.7999999999999996E-3</v>
      </c>
      <c r="D197">
        <v>2.2799999999999998</v>
      </c>
      <c r="E197">
        <v>2.57</v>
      </c>
      <c r="F197">
        <v>2.86</v>
      </c>
      <c r="G197">
        <v>0.44</v>
      </c>
      <c r="H197" s="10">
        <v>0.20849999999999999</v>
      </c>
      <c r="I197" s="10">
        <v>0.54410000000000003</v>
      </c>
      <c r="J197">
        <v>2</v>
      </c>
      <c r="K197">
        <v>2</v>
      </c>
      <c r="L197" t="s">
        <v>189</v>
      </c>
      <c r="M197">
        <v>129</v>
      </c>
      <c r="N197" s="2">
        <v>43573</v>
      </c>
      <c r="O197" t="s">
        <v>191</v>
      </c>
    </row>
    <row r="198" spans="1:15" hidden="1" x14ac:dyDescent="0.25">
      <c r="A198">
        <v>860</v>
      </c>
      <c r="B198">
        <v>2.16</v>
      </c>
      <c r="C198" s="10">
        <v>4.7000000000000002E-3</v>
      </c>
      <c r="D198">
        <v>2.4700000000000002</v>
      </c>
      <c r="E198">
        <v>2.8849999999999998</v>
      </c>
      <c r="F198">
        <v>3.3</v>
      </c>
      <c r="G198">
        <v>0.56000000000000005</v>
      </c>
      <c r="H198" s="10">
        <v>0.35</v>
      </c>
      <c r="I198" s="10">
        <v>0.53620000000000001</v>
      </c>
      <c r="J198">
        <v>2</v>
      </c>
      <c r="K198">
        <v>17</v>
      </c>
      <c r="L198" t="s">
        <v>189</v>
      </c>
      <c r="M198">
        <v>129</v>
      </c>
      <c r="N198" s="2">
        <v>43573</v>
      </c>
      <c r="O198" t="s">
        <v>192</v>
      </c>
    </row>
    <row r="199" spans="1:15" hidden="1" x14ac:dyDescent="0.25">
      <c r="A199">
        <v>880</v>
      </c>
      <c r="B199">
        <v>1.97</v>
      </c>
      <c r="C199" s="10">
        <v>4.5999999999999999E-3</v>
      </c>
      <c r="D199">
        <v>3.05</v>
      </c>
      <c r="E199">
        <v>3.4</v>
      </c>
      <c r="F199">
        <v>3.75</v>
      </c>
      <c r="G199">
        <v>-2.89</v>
      </c>
      <c r="H199" s="10">
        <v>-0.59470000000000001</v>
      </c>
      <c r="I199" s="10">
        <v>0.53280000000000005</v>
      </c>
      <c r="J199">
        <v>1</v>
      </c>
      <c r="K199">
        <v>9</v>
      </c>
      <c r="L199" t="s">
        <v>189</v>
      </c>
      <c r="M199">
        <v>129</v>
      </c>
      <c r="N199" s="2">
        <v>43573</v>
      </c>
      <c r="O199" t="s">
        <v>193</v>
      </c>
    </row>
    <row r="200" spans="1:15" hidden="1" x14ac:dyDescent="0.25">
      <c r="A200">
        <v>900</v>
      </c>
      <c r="B200">
        <v>2.2999999999999998</v>
      </c>
      <c r="C200" s="10">
        <v>4.4999999999999997E-3</v>
      </c>
      <c r="D200">
        <v>3.55</v>
      </c>
      <c r="E200">
        <v>3.9</v>
      </c>
      <c r="F200">
        <v>4.25</v>
      </c>
      <c r="G200">
        <v>0.08</v>
      </c>
      <c r="H200" s="10">
        <v>3.5999999999999997E-2</v>
      </c>
      <c r="I200" s="10">
        <v>0.52739999999999998</v>
      </c>
      <c r="J200">
        <v>3</v>
      </c>
      <c r="K200">
        <v>64</v>
      </c>
      <c r="L200" t="s">
        <v>189</v>
      </c>
      <c r="M200">
        <v>129</v>
      </c>
      <c r="N200" s="2">
        <v>43573</v>
      </c>
      <c r="O200" t="s">
        <v>194</v>
      </c>
    </row>
    <row r="201" spans="1:15" hidden="1" x14ac:dyDescent="0.25">
      <c r="A201">
        <v>920</v>
      </c>
      <c r="B201">
        <v>1.51</v>
      </c>
      <c r="C201" s="10">
        <v>4.3E-3</v>
      </c>
      <c r="D201">
        <v>3.95</v>
      </c>
      <c r="E201">
        <v>4.375</v>
      </c>
      <c r="F201">
        <v>4.8</v>
      </c>
      <c r="G201">
        <v>-1.79</v>
      </c>
      <c r="H201" s="10">
        <v>-0.54239999999999999</v>
      </c>
      <c r="I201" s="10">
        <v>0.52029999999999998</v>
      </c>
      <c r="J201">
        <v>3</v>
      </c>
      <c r="K201">
        <v>8</v>
      </c>
      <c r="L201" t="s">
        <v>189</v>
      </c>
      <c r="M201">
        <v>129</v>
      </c>
      <c r="N201" s="2">
        <v>43573</v>
      </c>
      <c r="O201" t="s">
        <v>134</v>
      </c>
    </row>
    <row r="202" spans="1:15" hidden="1" x14ac:dyDescent="0.25">
      <c r="A202">
        <v>940</v>
      </c>
      <c r="B202">
        <v>1.83</v>
      </c>
      <c r="C202" s="10">
        <v>4.1999999999999997E-3</v>
      </c>
      <c r="D202">
        <v>4.55</v>
      </c>
      <c r="E202">
        <v>4.9749999999999996</v>
      </c>
      <c r="F202">
        <v>5.4</v>
      </c>
      <c r="G202">
        <v>-0.9</v>
      </c>
      <c r="H202" s="10">
        <v>-0.32969999999999999</v>
      </c>
      <c r="I202" s="10">
        <v>0.51480000000000004</v>
      </c>
      <c r="J202">
        <v>4</v>
      </c>
      <c r="K202">
        <v>9</v>
      </c>
      <c r="L202" t="s">
        <v>189</v>
      </c>
      <c r="M202">
        <v>129</v>
      </c>
      <c r="N202" s="2">
        <v>43573</v>
      </c>
      <c r="O202" t="s">
        <v>195</v>
      </c>
    </row>
    <row r="203" spans="1:15" hidden="1" x14ac:dyDescent="0.25">
      <c r="A203">
        <v>960</v>
      </c>
      <c r="B203">
        <v>1.91</v>
      </c>
      <c r="C203" s="10">
        <v>4.1000000000000003E-3</v>
      </c>
      <c r="D203">
        <v>5.3</v>
      </c>
      <c r="E203">
        <v>5.7</v>
      </c>
      <c r="F203">
        <v>6.1</v>
      </c>
      <c r="G203">
        <v>-1.29</v>
      </c>
      <c r="H203" s="10">
        <v>-0.40310000000000001</v>
      </c>
      <c r="I203" s="10">
        <v>0.51029999999999998</v>
      </c>
      <c r="J203">
        <v>4</v>
      </c>
      <c r="K203">
        <v>54</v>
      </c>
      <c r="L203" t="s">
        <v>189</v>
      </c>
      <c r="M203">
        <v>129</v>
      </c>
      <c r="N203" s="2">
        <v>43573</v>
      </c>
      <c r="O203" t="s">
        <v>196</v>
      </c>
    </row>
    <row r="204" spans="1:15" hidden="1" x14ac:dyDescent="0.25">
      <c r="A204">
        <v>980</v>
      </c>
      <c r="B204">
        <v>4.6900000000000004</v>
      </c>
      <c r="C204" s="10">
        <v>4.0000000000000001E-3</v>
      </c>
      <c r="D204">
        <v>6.05</v>
      </c>
      <c r="E204">
        <v>6.4249999999999998</v>
      </c>
      <c r="F204">
        <v>6.8</v>
      </c>
      <c r="G204">
        <v>-4.3099999999999996</v>
      </c>
      <c r="H204" s="10">
        <v>-0.47889999999999999</v>
      </c>
      <c r="I204" s="10">
        <v>0.50460000000000005</v>
      </c>
      <c r="J204">
        <v>8</v>
      </c>
      <c r="K204">
        <v>42</v>
      </c>
      <c r="L204" t="s">
        <v>189</v>
      </c>
      <c r="M204">
        <v>129</v>
      </c>
      <c r="N204" s="2">
        <v>43573</v>
      </c>
      <c r="O204" t="s">
        <v>197</v>
      </c>
    </row>
    <row r="205" spans="1:15" hidden="1" x14ac:dyDescent="0.25">
      <c r="A205">
        <v>1000</v>
      </c>
      <c r="B205">
        <v>7.4</v>
      </c>
      <c r="C205" s="10">
        <v>3.8E-3</v>
      </c>
      <c r="D205">
        <v>6.7</v>
      </c>
      <c r="E205">
        <v>7.15</v>
      </c>
      <c r="F205">
        <v>7.6</v>
      </c>
      <c r="G205">
        <v>1.65</v>
      </c>
      <c r="H205" s="10">
        <v>0.28699999999999998</v>
      </c>
      <c r="I205" s="10">
        <v>0.50129999999999997</v>
      </c>
      <c r="J205">
        <v>3</v>
      </c>
      <c r="K205">
        <v>271</v>
      </c>
      <c r="L205" t="s">
        <v>189</v>
      </c>
      <c r="M205">
        <v>129</v>
      </c>
      <c r="N205" s="2">
        <v>43573</v>
      </c>
      <c r="O205" t="s">
        <v>198</v>
      </c>
    </row>
    <row r="206" spans="1:15" hidden="1" x14ac:dyDescent="0.25">
      <c r="A206">
        <v>1020</v>
      </c>
      <c r="B206">
        <v>4.8</v>
      </c>
      <c r="C206" s="10">
        <v>3.7000000000000002E-3</v>
      </c>
      <c r="D206">
        <v>7.8</v>
      </c>
      <c r="E206">
        <v>8.1999999999999993</v>
      </c>
      <c r="F206">
        <v>8.6</v>
      </c>
      <c r="G206">
        <v>-0.15</v>
      </c>
      <c r="H206" s="10">
        <v>-3.0300000000000001E-2</v>
      </c>
      <c r="I206" s="10">
        <v>0.4945</v>
      </c>
      <c r="J206">
        <v>2</v>
      </c>
      <c r="K206">
        <v>22</v>
      </c>
      <c r="L206" t="s">
        <v>189</v>
      </c>
      <c r="M206">
        <v>129</v>
      </c>
      <c r="N206" s="2">
        <v>43573</v>
      </c>
      <c r="O206" t="s">
        <v>155</v>
      </c>
    </row>
    <row r="207" spans="1:15" hidden="1" x14ac:dyDescent="0.25">
      <c r="A207">
        <v>1040</v>
      </c>
      <c r="B207">
        <v>6.5</v>
      </c>
      <c r="C207" s="10">
        <v>3.5999999999999999E-3</v>
      </c>
      <c r="D207">
        <v>8.85</v>
      </c>
      <c r="E207">
        <v>9.2750000000000004</v>
      </c>
      <c r="F207">
        <v>9.6999999999999993</v>
      </c>
      <c r="G207">
        <v>2.6</v>
      </c>
      <c r="H207" s="10">
        <v>0.66669999999999996</v>
      </c>
      <c r="I207" s="10">
        <v>0.49</v>
      </c>
      <c r="J207">
        <v>1</v>
      </c>
      <c r="K207">
        <v>65</v>
      </c>
      <c r="L207" t="s">
        <v>189</v>
      </c>
      <c r="M207">
        <v>129</v>
      </c>
      <c r="N207" s="2">
        <v>43573</v>
      </c>
      <c r="O207" t="s">
        <v>75</v>
      </c>
    </row>
    <row r="208" spans="1:15" hidden="1" x14ac:dyDescent="0.25">
      <c r="A208">
        <v>1060</v>
      </c>
      <c r="B208">
        <v>10.98</v>
      </c>
      <c r="C208" s="10">
        <v>3.5000000000000001E-3</v>
      </c>
      <c r="D208">
        <v>9.9499999999999993</v>
      </c>
      <c r="E208">
        <v>10.4</v>
      </c>
      <c r="F208">
        <v>10.85</v>
      </c>
      <c r="G208">
        <v>7.18</v>
      </c>
      <c r="H208" s="10">
        <v>1.8895</v>
      </c>
      <c r="I208" s="10">
        <v>0.4909</v>
      </c>
      <c r="J208">
        <v>4</v>
      </c>
      <c r="K208">
        <v>18</v>
      </c>
      <c r="L208" t="s">
        <v>189</v>
      </c>
      <c r="M208">
        <v>129</v>
      </c>
      <c r="N208" s="2">
        <v>43573</v>
      </c>
      <c r="O208" t="s">
        <v>199</v>
      </c>
    </row>
    <row r="209" spans="1:15" hidden="1" x14ac:dyDescent="0.25">
      <c r="A209">
        <v>1080</v>
      </c>
      <c r="B209">
        <v>9.65</v>
      </c>
      <c r="C209" s="10">
        <v>3.3999999999999998E-3</v>
      </c>
      <c r="D209">
        <v>11.3</v>
      </c>
      <c r="E209">
        <v>11.775</v>
      </c>
      <c r="F209">
        <v>12.25</v>
      </c>
      <c r="G209">
        <v>5.05</v>
      </c>
      <c r="H209" s="10">
        <v>1.0978000000000001</v>
      </c>
      <c r="I209" s="10">
        <v>0.48130000000000001</v>
      </c>
      <c r="J209">
        <v>1</v>
      </c>
      <c r="K209">
        <v>88</v>
      </c>
      <c r="L209" t="s">
        <v>189</v>
      </c>
      <c r="M209">
        <v>129</v>
      </c>
      <c r="N209" s="2">
        <v>43573</v>
      </c>
      <c r="O209" t="s">
        <v>186</v>
      </c>
    </row>
    <row r="210" spans="1:15" hidden="1" x14ac:dyDescent="0.25">
      <c r="A210">
        <v>1100</v>
      </c>
      <c r="B210">
        <v>11.5</v>
      </c>
      <c r="C210" s="10">
        <v>3.2000000000000002E-3</v>
      </c>
      <c r="D210">
        <v>12.75</v>
      </c>
      <c r="E210">
        <v>13.225</v>
      </c>
      <c r="F210">
        <v>13.7</v>
      </c>
      <c r="G210">
        <v>1.85</v>
      </c>
      <c r="H210" s="10">
        <v>0.19170000000000001</v>
      </c>
      <c r="I210" s="10">
        <v>0.47710000000000002</v>
      </c>
      <c r="J210">
        <v>18</v>
      </c>
      <c r="K210">
        <v>78</v>
      </c>
      <c r="L210" t="s">
        <v>189</v>
      </c>
      <c r="M210">
        <v>129</v>
      </c>
      <c r="N210" s="2">
        <v>43573</v>
      </c>
      <c r="O210" t="s">
        <v>104</v>
      </c>
    </row>
    <row r="211" spans="1:15" hidden="1" x14ac:dyDescent="0.25">
      <c r="A211">
        <v>1120</v>
      </c>
      <c r="B211">
        <v>7</v>
      </c>
      <c r="C211" s="10">
        <v>3.0999999999999999E-3</v>
      </c>
      <c r="D211">
        <v>14.4</v>
      </c>
      <c r="E211">
        <v>14.85</v>
      </c>
      <c r="F211">
        <v>15.3</v>
      </c>
      <c r="G211">
        <v>1.8</v>
      </c>
      <c r="H211" s="10">
        <v>0.34620000000000001</v>
      </c>
      <c r="I211" s="10">
        <v>0.47320000000000001</v>
      </c>
      <c r="J211">
        <v>1</v>
      </c>
      <c r="K211">
        <v>66</v>
      </c>
      <c r="L211" t="s">
        <v>189</v>
      </c>
      <c r="M211">
        <v>129</v>
      </c>
      <c r="N211" s="2">
        <v>43573</v>
      </c>
      <c r="O211" t="s">
        <v>200</v>
      </c>
    </row>
    <row r="212" spans="1:15" hidden="1" x14ac:dyDescent="0.25">
      <c r="A212">
        <v>1140</v>
      </c>
      <c r="B212">
        <v>14.09</v>
      </c>
      <c r="C212" s="10">
        <v>3.0000000000000001E-3</v>
      </c>
      <c r="D212">
        <v>16.2</v>
      </c>
      <c r="E212">
        <v>16.649999999999999</v>
      </c>
      <c r="F212">
        <v>17.100000000000001</v>
      </c>
      <c r="G212">
        <v>8.2899999999999991</v>
      </c>
      <c r="H212" s="10">
        <v>1.4293</v>
      </c>
      <c r="I212" s="10">
        <v>0.46939999999999998</v>
      </c>
      <c r="J212">
        <v>1</v>
      </c>
      <c r="K212">
        <v>65</v>
      </c>
      <c r="L212" t="s">
        <v>189</v>
      </c>
      <c r="M212">
        <v>129</v>
      </c>
      <c r="N212" s="2">
        <v>43573</v>
      </c>
      <c r="O212" t="s">
        <v>201</v>
      </c>
    </row>
    <row r="213" spans="1:15" hidden="1" x14ac:dyDescent="0.25">
      <c r="A213">
        <v>1160</v>
      </c>
      <c r="B213">
        <v>9.9</v>
      </c>
      <c r="C213" s="10">
        <v>2.8999999999999998E-3</v>
      </c>
      <c r="D213">
        <v>18.2</v>
      </c>
      <c r="E213">
        <v>18.649999999999999</v>
      </c>
      <c r="F213">
        <v>19.100000000000001</v>
      </c>
      <c r="G213">
        <v>-0.8</v>
      </c>
      <c r="H213" s="10">
        <v>-7.4800000000000005E-2</v>
      </c>
      <c r="I213" s="10">
        <v>0.46589999999999998</v>
      </c>
      <c r="J213">
        <v>1</v>
      </c>
      <c r="K213">
        <v>30</v>
      </c>
      <c r="L213" t="s">
        <v>189</v>
      </c>
      <c r="M213">
        <v>129</v>
      </c>
      <c r="N213" s="2">
        <v>43573</v>
      </c>
      <c r="O213" t="s">
        <v>150</v>
      </c>
    </row>
    <row r="214" spans="1:15" hidden="1" x14ac:dyDescent="0.25">
      <c r="A214">
        <v>1180</v>
      </c>
      <c r="B214">
        <v>15.63</v>
      </c>
      <c r="C214" s="10">
        <v>2.7000000000000001E-3</v>
      </c>
      <c r="D214">
        <v>20.399999999999999</v>
      </c>
      <c r="E214">
        <v>20.85</v>
      </c>
      <c r="F214">
        <v>21.3</v>
      </c>
      <c r="G214">
        <v>0.28000000000000003</v>
      </c>
      <c r="H214" s="10">
        <v>1.8200000000000001E-2</v>
      </c>
      <c r="I214" s="10">
        <v>0.42720000000000002</v>
      </c>
      <c r="J214">
        <v>1</v>
      </c>
      <c r="K214">
        <v>77</v>
      </c>
      <c r="L214" t="s">
        <v>189</v>
      </c>
      <c r="M214">
        <v>129</v>
      </c>
      <c r="N214" s="2">
        <v>43573</v>
      </c>
      <c r="O214" t="s">
        <v>202</v>
      </c>
    </row>
    <row r="215" spans="1:15" hidden="1" x14ac:dyDescent="0.25">
      <c r="A215">
        <v>1200</v>
      </c>
      <c r="B215">
        <v>23</v>
      </c>
      <c r="C215" s="10">
        <v>2.5999999999999999E-3</v>
      </c>
      <c r="D215">
        <v>22.8</v>
      </c>
      <c r="E215">
        <v>23.25</v>
      </c>
      <c r="F215">
        <v>23.7</v>
      </c>
      <c r="G215">
        <v>2.25</v>
      </c>
      <c r="H215" s="10">
        <v>0.1084</v>
      </c>
      <c r="I215" s="10">
        <v>0.45779999999999998</v>
      </c>
      <c r="J215">
        <v>6</v>
      </c>
      <c r="K215">
        <v>305</v>
      </c>
      <c r="L215" t="s">
        <v>189</v>
      </c>
      <c r="M215">
        <v>129</v>
      </c>
      <c r="N215" s="2">
        <v>43573</v>
      </c>
      <c r="O215" t="s">
        <v>133</v>
      </c>
    </row>
    <row r="216" spans="1:15" hidden="1" x14ac:dyDescent="0.25">
      <c r="A216">
        <v>1220</v>
      </c>
      <c r="B216">
        <v>9.6999999999999993</v>
      </c>
      <c r="C216" s="10">
        <v>2.5000000000000001E-3</v>
      </c>
      <c r="D216">
        <v>25.4</v>
      </c>
      <c r="E216">
        <v>25.85</v>
      </c>
      <c r="F216">
        <v>26.3</v>
      </c>
      <c r="G216">
        <v>-4.57</v>
      </c>
      <c r="H216" s="10">
        <v>-0.32029999999999997</v>
      </c>
      <c r="I216" s="10">
        <v>0.45590000000000003</v>
      </c>
      <c r="J216">
        <v>3</v>
      </c>
      <c r="K216">
        <v>31</v>
      </c>
      <c r="L216" t="s">
        <v>189</v>
      </c>
      <c r="M216">
        <v>129</v>
      </c>
      <c r="N216" s="2">
        <v>43573</v>
      </c>
      <c r="O216" t="s">
        <v>203</v>
      </c>
    </row>
    <row r="217" spans="1:15" hidden="1" x14ac:dyDescent="0.25">
      <c r="A217">
        <v>1240</v>
      </c>
      <c r="B217">
        <v>24.3</v>
      </c>
      <c r="C217" s="10">
        <v>2.3999999999999998E-3</v>
      </c>
      <c r="D217">
        <v>28.3</v>
      </c>
      <c r="E217">
        <v>28.75</v>
      </c>
      <c r="F217">
        <v>29.2</v>
      </c>
      <c r="G217">
        <v>7.4</v>
      </c>
      <c r="H217" s="10">
        <v>0.43790000000000001</v>
      </c>
      <c r="I217" s="10">
        <v>0.45300000000000001</v>
      </c>
      <c r="J217">
        <v>11</v>
      </c>
      <c r="K217">
        <v>46</v>
      </c>
      <c r="L217" t="s">
        <v>189</v>
      </c>
      <c r="M217">
        <v>129</v>
      </c>
      <c r="N217" s="2">
        <v>43573</v>
      </c>
      <c r="O217" t="s">
        <v>186</v>
      </c>
    </row>
    <row r="218" spans="1:15" hidden="1" x14ac:dyDescent="0.25">
      <c r="A218">
        <v>1260</v>
      </c>
      <c r="B218">
        <v>27</v>
      </c>
      <c r="C218" s="10">
        <v>2.3E-3</v>
      </c>
      <c r="D218">
        <v>31.4</v>
      </c>
      <c r="E218">
        <v>31.85</v>
      </c>
      <c r="F218">
        <v>32.299999999999997</v>
      </c>
      <c r="G218">
        <v>6.71</v>
      </c>
      <c r="H218" s="10">
        <v>0.33069999999999999</v>
      </c>
      <c r="I218" s="10">
        <v>0.42549999999999999</v>
      </c>
      <c r="J218">
        <v>1</v>
      </c>
      <c r="K218">
        <v>85</v>
      </c>
      <c r="L218" t="s">
        <v>189</v>
      </c>
      <c r="M218">
        <v>129</v>
      </c>
      <c r="N218" s="2">
        <v>43573</v>
      </c>
      <c r="O218" t="s">
        <v>125</v>
      </c>
    </row>
    <row r="219" spans="1:15" hidden="1" x14ac:dyDescent="0.25">
      <c r="A219">
        <v>1280</v>
      </c>
      <c r="B219">
        <v>18.5</v>
      </c>
      <c r="C219" s="10">
        <v>2.0999999999999999E-3</v>
      </c>
      <c r="D219">
        <v>34.6</v>
      </c>
      <c r="E219">
        <v>35.174999999999997</v>
      </c>
      <c r="F219">
        <v>35.75</v>
      </c>
      <c r="G219">
        <v>-9.9</v>
      </c>
      <c r="H219" s="10">
        <v>-0.34860000000000002</v>
      </c>
      <c r="I219" s="10">
        <v>0.44679999999999997</v>
      </c>
      <c r="J219">
        <v>1</v>
      </c>
      <c r="K219">
        <v>50</v>
      </c>
      <c r="L219" t="s">
        <v>189</v>
      </c>
      <c r="M219">
        <v>129</v>
      </c>
      <c r="N219" s="2">
        <v>43573</v>
      </c>
      <c r="O219" t="s">
        <v>204</v>
      </c>
    </row>
    <row r="220" spans="1:15" hidden="1" x14ac:dyDescent="0.25">
      <c r="A220">
        <v>1300</v>
      </c>
      <c r="B220">
        <v>31.43</v>
      </c>
      <c r="C220" s="10">
        <v>2E-3</v>
      </c>
      <c r="D220">
        <v>38.450000000000003</v>
      </c>
      <c r="E220">
        <v>38.950000000000003</v>
      </c>
      <c r="F220">
        <v>39.450000000000003</v>
      </c>
      <c r="G220">
        <v>-2.02</v>
      </c>
      <c r="H220" s="10">
        <v>-6.0400000000000002E-2</v>
      </c>
      <c r="I220" s="10">
        <v>0.41060000000000002</v>
      </c>
      <c r="J220">
        <v>5</v>
      </c>
      <c r="K220">
        <v>424</v>
      </c>
      <c r="L220" t="s">
        <v>189</v>
      </c>
      <c r="M220">
        <v>129</v>
      </c>
      <c r="N220" s="2">
        <v>43573</v>
      </c>
      <c r="O220" t="s">
        <v>205</v>
      </c>
    </row>
    <row r="221" spans="1:15" hidden="1" x14ac:dyDescent="0.25">
      <c r="A221">
        <v>1320</v>
      </c>
      <c r="B221">
        <v>38.5</v>
      </c>
      <c r="C221" s="10">
        <v>1.9E-3</v>
      </c>
      <c r="D221">
        <v>42.25</v>
      </c>
      <c r="E221">
        <v>42.85</v>
      </c>
      <c r="F221">
        <v>43.45</v>
      </c>
      <c r="G221">
        <v>7.08</v>
      </c>
      <c r="H221" s="10">
        <v>0.2253</v>
      </c>
      <c r="I221" s="10">
        <v>0.42320000000000002</v>
      </c>
      <c r="J221">
        <v>6</v>
      </c>
      <c r="K221">
        <v>82</v>
      </c>
      <c r="L221" t="s">
        <v>189</v>
      </c>
      <c r="M221">
        <v>129</v>
      </c>
      <c r="N221" s="2">
        <v>43573</v>
      </c>
      <c r="O221" t="s">
        <v>206</v>
      </c>
    </row>
    <row r="222" spans="1:15" hidden="1" x14ac:dyDescent="0.25">
      <c r="A222">
        <v>1340</v>
      </c>
      <c r="B222">
        <v>40.049999999999997</v>
      </c>
      <c r="C222" s="10">
        <v>1.8E-3</v>
      </c>
      <c r="D222">
        <v>46.5</v>
      </c>
      <c r="E222">
        <v>47.125</v>
      </c>
      <c r="F222">
        <v>47.75</v>
      </c>
      <c r="G222">
        <v>-2.4500000000000002</v>
      </c>
      <c r="H222" s="10">
        <v>-5.7599999999999998E-2</v>
      </c>
      <c r="I222" s="10">
        <v>0.41049999999999998</v>
      </c>
      <c r="J222">
        <v>1</v>
      </c>
      <c r="K222">
        <v>131</v>
      </c>
      <c r="L222" t="s">
        <v>189</v>
      </c>
      <c r="M222">
        <v>129</v>
      </c>
      <c r="N222" s="2">
        <v>43573</v>
      </c>
      <c r="O222" t="s">
        <v>207</v>
      </c>
    </row>
    <row r="223" spans="1:15" hidden="1" x14ac:dyDescent="0.25">
      <c r="A223">
        <v>1355</v>
      </c>
      <c r="B223">
        <v>40.75</v>
      </c>
      <c r="C223" s="10">
        <v>1.6999999999999999E-3</v>
      </c>
      <c r="D223">
        <v>49.95</v>
      </c>
      <c r="E223">
        <v>50.575000000000003</v>
      </c>
      <c r="F223">
        <v>51.2</v>
      </c>
      <c r="G223">
        <v>18.91</v>
      </c>
      <c r="H223" s="10">
        <v>0.86580000000000001</v>
      </c>
      <c r="I223" s="10">
        <v>0.43719999999999998</v>
      </c>
      <c r="J223">
        <v>1</v>
      </c>
      <c r="K223">
        <v>57</v>
      </c>
      <c r="L223" t="s">
        <v>189</v>
      </c>
      <c r="M223">
        <v>129</v>
      </c>
      <c r="N223" s="2">
        <v>43573</v>
      </c>
      <c r="O223" t="s">
        <v>208</v>
      </c>
    </row>
    <row r="224" spans="1:15" hidden="1" x14ac:dyDescent="0.25">
      <c r="A224">
        <v>1360</v>
      </c>
      <c r="B224">
        <v>34.369999999999997</v>
      </c>
      <c r="C224" s="10">
        <v>1.6000000000000001E-3</v>
      </c>
      <c r="D224">
        <v>51.2</v>
      </c>
      <c r="E224">
        <v>51.8</v>
      </c>
      <c r="F224">
        <v>52.4</v>
      </c>
      <c r="G224">
        <v>12.61</v>
      </c>
      <c r="H224" s="10">
        <v>0.57950000000000002</v>
      </c>
      <c r="I224" s="10">
        <v>0.43669999999999998</v>
      </c>
      <c r="J224">
        <v>40</v>
      </c>
      <c r="K224">
        <v>130</v>
      </c>
      <c r="L224" t="s">
        <v>189</v>
      </c>
      <c r="M224">
        <v>129</v>
      </c>
      <c r="N224" s="2">
        <v>43573</v>
      </c>
      <c r="O224" t="s">
        <v>209</v>
      </c>
    </row>
    <row r="225" spans="1:15" hidden="1" x14ac:dyDescent="0.25">
      <c r="A225">
        <v>1365</v>
      </c>
      <c r="B225">
        <v>39.549999999999997</v>
      </c>
      <c r="C225" s="10">
        <v>1.6000000000000001E-3</v>
      </c>
      <c r="D225">
        <v>52.4</v>
      </c>
      <c r="E225">
        <v>53</v>
      </c>
      <c r="F225">
        <v>53.6</v>
      </c>
      <c r="G225">
        <v>18.3</v>
      </c>
      <c r="H225" s="10">
        <v>0.86119999999999997</v>
      </c>
      <c r="I225" s="10">
        <v>0.43609999999999999</v>
      </c>
      <c r="J225">
        <v>10</v>
      </c>
      <c r="K225">
        <v>64</v>
      </c>
      <c r="L225" t="s">
        <v>189</v>
      </c>
      <c r="M225">
        <v>129</v>
      </c>
      <c r="N225" s="2">
        <v>43573</v>
      </c>
      <c r="O225" t="s">
        <v>183</v>
      </c>
    </row>
    <row r="226" spans="1:15" hidden="1" x14ac:dyDescent="0.25">
      <c r="A226">
        <v>1375</v>
      </c>
      <c r="B226">
        <v>34.65</v>
      </c>
      <c r="C226" s="10">
        <v>1.5E-3</v>
      </c>
      <c r="D226">
        <v>54.9</v>
      </c>
      <c r="E226">
        <v>55.5</v>
      </c>
      <c r="F226">
        <v>56.1</v>
      </c>
      <c r="G226">
        <v>-21.82</v>
      </c>
      <c r="H226" s="10">
        <v>-0.38640000000000002</v>
      </c>
      <c r="I226" s="10">
        <v>0.435</v>
      </c>
      <c r="J226">
        <v>1</v>
      </c>
      <c r="K226">
        <v>48</v>
      </c>
      <c r="L226" t="s">
        <v>189</v>
      </c>
      <c r="M226">
        <v>129</v>
      </c>
      <c r="N226" s="2">
        <v>43573</v>
      </c>
      <c r="O226" t="s">
        <v>210</v>
      </c>
    </row>
    <row r="227" spans="1:15" hidden="1" x14ac:dyDescent="0.25">
      <c r="A227">
        <v>1380</v>
      </c>
      <c r="B227">
        <v>45</v>
      </c>
      <c r="C227" s="10">
        <v>1.5E-3</v>
      </c>
      <c r="D227">
        <v>56.15</v>
      </c>
      <c r="E227">
        <v>56.774999999999999</v>
      </c>
      <c r="F227">
        <v>57.4</v>
      </c>
      <c r="G227">
        <v>22.75</v>
      </c>
      <c r="H227" s="10">
        <v>1.0225</v>
      </c>
      <c r="I227" s="10">
        <v>0.43440000000000001</v>
      </c>
      <c r="J227">
        <v>1</v>
      </c>
      <c r="K227">
        <v>153</v>
      </c>
      <c r="L227" t="s">
        <v>189</v>
      </c>
      <c r="M227">
        <v>129</v>
      </c>
      <c r="N227" s="2">
        <v>43573</v>
      </c>
      <c r="O227" t="s">
        <v>93</v>
      </c>
    </row>
    <row r="228" spans="1:15" hidden="1" x14ac:dyDescent="0.25">
      <c r="A228">
        <v>1385</v>
      </c>
      <c r="B228">
        <v>40</v>
      </c>
      <c r="C228" s="10">
        <v>1.5E-3</v>
      </c>
      <c r="D228">
        <v>57.45</v>
      </c>
      <c r="E228">
        <v>58.075000000000003</v>
      </c>
      <c r="F228">
        <v>58.7</v>
      </c>
      <c r="G228">
        <v>-36</v>
      </c>
      <c r="H228" s="10">
        <v>-0.47370000000000001</v>
      </c>
      <c r="I228" s="10">
        <v>0.43390000000000001</v>
      </c>
      <c r="J228">
        <v>10</v>
      </c>
      <c r="K228">
        <v>37</v>
      </c>
      <c r="L228" t="s">
        <v>189</v>
      </c>
      <c r="M228">
        <v>129</v>
      </c>
      <c r="N228" s="2">
        <v>43573</v>
      </c>
      <c r="O228" t="s">
        <v>211</v>
      </c>
    </row>
    <row r="229" spans="1:15" hidden="1" x14ac:dyDescent="0.25">
      <c r="A229">
        <v>1395</v>
      </c>
      <c r="B229">
        <v>47.5</v>
      </c>
      <c r="C229" s="10">
        <v>1.4E-3</v>
      </c>
      <c r="D229">
        <v>60.2</v>
      </c>
      <c r="E229">
        <v>60.8</v>
      </c>
      <c r="F229">
        <v>61.4</v>
      </c>
      <c r="G229">
        <v>-0.91</v>
      </c>
      <c r="H229" s="10">
        <v>-1.8800000000000001E-2</v>
      </c>
      <c r="I229" s="10">
        <v>0.433</v>
      </c>
      <c r="J229">
        <v>11</v>
      </c>
      <c r="K229">
        <v>189</v>
      </c>
      <c r="L229" t="s">
        <v>189</v>
      </c>
      <c r="M229">
        <v>129</v>
      </c>
      <c r="N229" s="2">
        <v>43573</v>
      </c>
      <c r="O229" t="s">
        <v>93</v>
      </c>
    </row>
    <row r="230" spans="1:15" hidden="1" x14ac:dyDescent="0.25">
      <c r="A230">
        <v>1400</v>
      </c>
      <c r="B230">
        <v>65.7</v>
      </c>
      <c r="C230" s="10">
        <v>1.4E-3</v>
      </c>
      <c r="D230">
        <v>61.35</v>
      </c>
      <c r="E230">
        <v>62.05</v>
      </c>
      <c r="F230">
        <v>62.75</v>
      </c>
      <c r="G230">
        <v>9.4499999999999993</v>
      </c>
      <c r="H230" s="10">
        <v>0.16800000000000001</v>
      </c>
      <c r="I230" s="10">
        <v>0.4446</v>
      </c>
      <c r="J230">
        <v>3</v>
      </c>
      <c r="K230">
        <v>340</v>
      </c>
      <c r="L230" t="s">
        <v>189</v>
      </c>
      <c r="M230">
        <v>129</v>
      </c>
      <c r="N230" s="2">
        <v>43573</v>
      </c>
      <c r="O230" t="s">
        <v>103</v>
      </c>
    </row>
    <row r="231" spans="1:15" hidden="1" x14ac:dyDescent="0.25">
      <c r="A231">
        <v>1405</v>
      </c>
      <c r="B231">
        <v>64.099999999999994</v>
      </c>
      <c r="C231" s="10">
        <v>1.4E-3</v>
      </c>
      <c r="D231">
        <v>62.85</v>
      </c>
      <c r="E231">
        <v>63.5</v>
      </c>
      <c r="F231">
        <v>64.150000000000006</v>
      </c>
      <c r="G231">
        <v>11.3</v>
      </c>
      <c r="H231" s="10">
        <v>0.214</v>
      </c>
      <c r="I231" s="10">
        <v>0.43380000000000002</v>
      </c>
      <c r="J231">
        <v>1</v>
      </c>
      <c r="K231">
        <v>52</v>
      </c>
      <c r="L231" t="s">
        <v>189</v>
      </c>
      <c r="M231">
        <v>129</v>
      </c>
      <c r="N231" s="2">
        <v>43573</v>
      </c>
      <c r="O231" t="s">
        <v>212</v>
      </c>
    </row>
    <row r="232" spans="1:15" hidden="1" x14ac:dyDescent="0.25">
      <c r="A232">
        <v>1415</v>
      </c>
      <c r="B232">
        <v>45.55</v>
      </c>
      <c r="C232" s="10">
        <v>1.2999999999999999E-3</v>
      </c>
      <c r="D232">
        <v>65.7</v>
      </c>
      <c r="E232">
        <v>66.349999999999994</v>
      </c>
      <c r="F232">
        <v>67</v>
      </c>
      <c r="G232">
        <v>3.55</v>
      </c>
      <c r="H232" s="10">
        <v>8.4500000000000006E-2</v>
      </c>
      <c r="I232" s="10">
        <v>0.43080000000000002</v>
      </c>
      <c r="J232">
        <v>20</v>
      </c>
      <c r="K232">
        <v>85</v>
      </c>
      <c r="L232" t="s">
        <v>189</v>
      </c>
      <c r="M232">
        <v>129</v>
      </c>
      <c r="N232" s="2">
        <v>43573</v>
      </c>
      <c r="O232" t="s">
        <v>213</v>
      </c>
    </row>
    <row r="233" spans="1:15" hidden="1" x14ac:dyDescent="0.25">
      <c r="A233">
        <v>1420</v>
      </c>
      <c r="B233">
        <v>61.35</v>
      </c>
      <c r="C233" s="10">
        <v>1.2999999999999999E-3</v>
      </c>
      <c r="D233">
        <v>67.150000000000006</v>
      </c>
      <c r="E233">
        <v>67.8</v>
      </c>
      <c r="F233">
        <v>68.45</v>
      </c>
      <c r="G233">
        <v>8.5500000000000007</v>
      </c>
      <c r="H233" s="10">
        <v>0.16189999999999999</v>
      </c>
      <c r="I233" s="10">
        <v>0.40870000000000001</v>
      </c>
      <c r="J233">
        <v>2</v>
      </c>
      <c r="K233">
        <v>180</v>
      </c>
      <c r="L233" t="s">
        <v>189</v>
      </c>
      <c r="M233">
        <v>129</v>
      </c>
      <c r="N233" s="2">
        <v>43573</v>
      </c>
      <c r="O233" t="s">
        <v>197</v>
      </c>
    </row>
    <row r="234" spans="1:15" hidden="1" x14ac:dyDescent="0.25">
      <c r="A234">
        <v>1425</v>
      </c>
      <c r="B234">
        <v>65.150000000000006</v>
      </c>
      <c r="C234" s="10">
        <v>1.1999999999999999E-3</v>
      </c>
      <c r="D234">
        <v>68.650000000000006</v>
      </c>
      <c r="E234">
        <v>69.3</v>
      </c>
      <c r="F234">
        <v>69.95</v>
      </c>
      <c r="G234">
        <v>1.75</v>
      </c>
      <c r="H234" s="10">
        <v>2.76E-2</v>
      </c>
      <c r="I234" s="10">
        <v>0.41610000000000003</v>
      </c>
      <c r="J234">
        <v>1</v>
      </c>
      <c r="K234">
        <v>92</v>
      </c>
      <c r="L234" t="s">
        <v>189</v>
      </c>
      <c r="M234">
        <v>129</v>
      </c>
      <c r="N234" s="2">
        <v>43573</v>
      </c>
      <c r="O234" t="s">
        <v>214</v>
      </c>
    </row>
    <row r="235" spans="1:15" hidden="1" x14ac:dyDescent="0.25">
      <c r="A235">
        <v>1435</v>
      </c>
      <c r="B235">
        <v>63.1</v>
      </c>
      <c r="C235" s="10">
        <v>1.1999999999999999E-3</v>
      </c>
      <c r="D235">
        <v>71.650000000000006</v>
      </c>
      <c r="E235">
        <v>72.325000000000003</v>
      </c>
      <c r="F235">
        <v>73</v>
      </c>
      <c r="G235">
        <v>22.42</v>
      </c>
      <c r="H235" s="10">
        <v>0.55110000000000003</v>
      </c>
      <c r="I235" s="10">
        <v>0.42880000000000001</v>
      </c>
      <c r="J235">
        <v>4</v>
      </c>
      <c r="K235">
        <v>35</v>
      </c>
      <c r="L235" t="s">
        <v>189</v>
      </c>
      <c r="M235">
        <v>129</v>
      </c>
      <c r="N235" s="2">
        <v>43573</v>
      </c>
      <c r="O235" t="s">
        <v>98</v>
      </c>
    </row>
    <row r="236" spans="1:15" hidden="1" x14ac:dyDescent="0.25">
      <c r="A236">
        <v>1440</v>
      </c>
      <c r="B236">
        <v>65.45</v>
      </c>
      <c r="C236" s="10">
        <v>1.1000000000000001E-3</v>
      </c>
      <c r="D236">
        <v>73.2</v>
      </c>
      <c r="E236">
        <v>73.875</v>
      </c>
      <c r="F236">
        <v>74.55</v>
      </c>
      <c r="G236">
        <v>0</v>
      </c>
      <c r="H236" s="10">
        <v>0</v>
      </c>
      <c r="I236" s="10">
        <v>0.42830000000000001</v>
      </c>
      <c r="J236">
        <v>2</v>
      </c>
      <c r="K236">
        <v>545</v>
      </c>
      <c r="L236" t="s">
        <v>189</v>
      </c>
      <c r="M236">
        <v>129</v>
      </c>
      <c r="N236" s="2">
        <v>43573</v>
      </c>
      <c r="O236" t="s">
        <v>201</v>
      </c>
    </row>
    <row r="237" spans="1:15" hidden="1" x14ac:dyDescent="0.25">
      <c r="A237">
        <v>1445</v>
      </c>
      <c r="B237">
        <v>66.05</v>
      </c>
      <c r="C237" s="10">
        <v>1.1000000000000001E-3</v>
      </c>
      <c r="D237">
        <v>74.8</v>
      </c>
      <c r="E237">
        <v>75.474999999999994</v>
      </c>
      <c r="F237">
        <v>76.150000000000006</v>
      </c>
      <c r="G237">
        <v>0.59999999999998999</v>
      </c>
      <c r="H237" s="10">
        <v>9.1999999999999998E-3</v>
      </c>
      <c r="I237" s="10">
        <v>0.3977</v>
      </c>
      <c r="J237">
        <v>1</v>
      </c>
      <c r="K237">
        <v>101</v>
      </c>
      <c r="L237" t="s">
        <v>189</v>
      </c>
      <c r="M237">
        <v>129</v>
      </c>
      <c r="N237" s="2">
        <v>43573</v>
      </c>
      <c r="O237" t="s">
        <v>125</v>
      </c>
    </row>
    <row r="238" spans="1:15" hidden="1" x14ac:dyDescent="0.25">
      <c r="A238">
        <v>1460</v>
      </c>
      <c r="B238">
        <v>74</v>
      </c>
      <c r="C238" s="10">
        <v>1E-3</v>
      </c>
      <c r="D238">
        <v>79.650000000000006</v>
      </c>
      <c r="E238">
        <v>80.349999999999994</v>
      </c>
      <c r="F238">
        <v>81.05</v>
      </c>
      <c r="G238">
        <v>6.5</v>
      </c>
      <c r="H238" s="10">
        <v>9.6299999999999997E-2</v>
      </c>
      <c r="I238" s="10">
        <v>0.40670000000000001</v>
      </c>
      <c r="J238">
        <v>5</v>
      </c>
      <c r="K238">
        <v>723</v>
      </c>
      <c r="L238" t="s">
        <v>189</v>
      </c>
      <c r="M238">
        <v>129</v>
      </c>
      <c r="N238" s="2">
        <v>43573</v>
      </c>
      <c r="O238" t="s">
        <v>132</v>
      </c>
    </row>
    <row r="239" spans="1:15" hidden="1" x14ac:dyDescent="0.25">
      <c r="A239">
        <v>1480</v>
      </c>
      <c r="B239">
        <v>80.75</v>
      </c>
      <c r="C239" s="10">
        <v>8.9999999999999998E-4</v>
      </c>
      <c r="D239">
        <v>86.55</v>
      </c>
      <c r="E239">
        <v>87.25</v>
      </c>
      <c r="F239">
        <v>87.95</v>
      </c>
      <c r="G239">
        <v>7.11</v>
      </c>
      <c r="H239" s="10">
        <v>9.6600000000000005E-2</v>
      </c>
      <c r="I239" s="10">
        <v>0.4052</v>
      </c>
      <c r="J239">
        <v>3</v>
      </c>
      <c r="K239">
        <v>602</v>
      </c>
      <c r="L239" t="s">
        <v>189</v>
      </c>
      <c r="M239">
        <v>129</v>
      </c>
      <c r="N239" s="2">
        <v>43573</v>
      </c>
      <c r="O239" t="s">
        <v>132</v>
      </c>
    </row>
    <row r="240" spans="1:15" hidden="1" x14ac:dyDescent="0.25">
      <c r="A240">
        <v>1500</v>
      </c>
      <c r="B240">
        <v>101.75</v>
      </c>
      <c r="C240" s="10">
        <v>8.0000000000000004E-4</v>
      </c>
      <c r="D240">
        <v>93.65</v>
      </c>
      <c r="E240">
        <v>94.45</v>
      </c>
      <c r="F240">
        <v>95.25</v>
      </c>
      <c r="G240">
        <v>14.2</v>
      </c>
      <c r="H240" s="10">
        <v>0.16220000000000001</v>
      </c>
      <c r="I240" s="10">
        <v>0.44419999999999998</v>
      </c>
      <c r="J240">
        <v>88</v>
      </c>
      <c r="K240">
        <v>930</v>
      </c>
      <c r="L240" t="s">
        <v>189</v>
      </c>
      <c r="M240">
        <v>129</v>
      </c>
      <c r="N240" s="2">
        <v>43573</v>
      </c>
      <c r="O240" t="s">
        <v>88</v>
      </c>
    </row>
    <row r="241" spans="1:15" hidden="1" x14ac:dyDescent="0.25">
      <c r="A241">
        <v>1520</v>
      </c>
      <c r="B241">
        <v>109.5</v>
      </c>
      <c r="C241" s="10">
        <v>6.9999999999999999E-4</v>
      </c>
      <c r="D241">
        <v>100.7</v>
      </c>
      <c r="E241">
        <v>101.575</v>
      </c>
      <c r="F241">
        <v>102.45</v>
      </c>
      <c r="G241">
        <v>39.5</v>
      </c>
      <c r="H241" s="10">
        <v>0.56430000000000002</v>
      </c>
      <c r="I241" s="10">
        <v>0.44240000000000002</v>
      </c>
      <c r="J241">
        <v>4</v>
      </c>
      <c r="K241">
        <v>159</v>
      </c>
      <c r="L241" t="s">
        <v>189</v>
      </c>
      <c r="M241">
        <v>129</v>
      </c>
      <c r="N241" s="2">
        <v>43573</v>
      </c>
      <c r="O241" t="s">
        <v>63</v>
      </c>
    </row>
    <row r="242" spans="1:15" hidden="1" x14ac:dyDescent="0.25">
      <c r="A242">
        <v>1540</v>
      </c>
      <c r="B242">
        <v>95.32</v>
      </c>
      <c r="C242" s="10">
        <v>5.0000000000000001E-4</v>
      </c>
      <c r="D242">
        <v>109.3</v>
      </c>
      <c r="E242">
        <v>110.22499999999999</v>
      </c>
      <c r="F242">
        <v>111.15</v>
      </c>
      <c r="G242">
        <v>17.37</v>
      </c>
      <c r="H242" s="10">
        <v>0.2228</v>
      </c>
      <c r="I242" s="10">
        <v>0.37819999999999998</v>
      </c>
      <c r="J242">
        <v>16</v>
      </c>
      <c r="K242">
        <v>98</v>
      </c>
      <c r="L242" t="s">
        <v>189</v>
      </c>
      <c r="M242">
        <v>129</v>
      </c>
      <c r="N242" s="2">
        <v>43573</v>
      </c>
      <c r="O242" t="s">
        <v>205</v>
      </c>
    </row>
    <row r="243" spans="1:15" hidden="1" x14ac:dyDescent="0.25">
      <c r="A243">
        <v>1555</v>
      </c>
      <c r="B243">
        <v>110.03</v>
      </c>
      <c r="C243" s="10">
        <v>4.0000000000000002E-4</v>
      </c>
      <c r="D243">
        <v>115.95</v>
      </c>
      <c r="E243">
        <v>116.77500000000001</v>
      </c>
      <c r="F243">
        <v>117.6</v>
      </c>
      <c r="G243">
        <v>3.93</v>
      </c>
      <c r="H243" s="10">
        <v>3.6999999999999998E-2</v>
      </c>
      <c r="I243" s="10">
        <v>0.40089999999999998</v>
      </c>
      <c r="J243">
        <v>1</v>
      </c>
      <c r="K243">
        <v>73</v>
      </c>
      <c r="L243" t="s">
        <v>189</v>
      </c>
      <c r="M243">
        <v>129</v>
      </c>
      <c r="N243" s="2">
        <v>43573</v>
      </c>
      <c r="O243" t="s">
        <v>64</v>
      </c>
    </row>
    <row r="244" spans="1:15" hidden="1" x14ac:dyDescent="0.25">
      <c r="A244">
        <v>1560</v>
      </c>
      <c r="B244">
        <v>122.1</v>
      </c>
      <c r="C244" s="10">
        <v>4.0000000000000002E-4</v>
      </c>
      <c r="D244">
        <v>117.75</v>
      </c>
      <c r="E244">
        <v>118.72499999999999</v>
      </c>
      <c r="F244">
        <v>119.7</v>
      </c>
      <c r="G244">
        <v>14</v>
      </c>
      <c r="H244" s="10">
        <v>0.1295</v>
      </c>
      <c r="I244" s="10">
        <v>0.42780000000000001</v>
      </c>
      <c r="J244">
        <v>2</v>
      </c>
      <c r="K244">
        <v>95</v>
      </c>
      <c r="L244" t="s">
        <v>189</v>
      </c>
      <c r="M244">
        <v>129</v>
      </c>
      <c r="N244" s="2">
        <v>43573</v>
      </c>
      <c r="O244" t="s">
        <v>199</v>
      </c>
    </row>
    <row r="245" spans="1:15" hidden="1" x14ac:dyDescent="0.25">
      <c r="A245">
        <v>1565</v>
      </c>
      <c r="B245">
        <v>76.19</v>
      </c>
      <c r="C245" s="10">
        <v>4.0000000000000002E-4</v>
      </c>
      <c r="D245">
        <v>119.35</v>
      </c>
      <c r="E245">
        <v>120.625</v>
      </c>
      <c r="F245">
        <v>121.9</v>
      </c>
      <c r="G245">
        <v>18.77</v>
      </c>
      <c r="H245" s="10">
        <v>0.32690000000000002</v>
      </c>
      <c r="I245" s="10">
        <v>0.41739999999999999</v>
      </c>
      <c r="J245">
        <v>2</v>
      </c>
      <c r="K245">
        <v>58</v>
      </c>
      <c r="L245" t="s">
        <v>189</v>
      </c>
      <c r="M245">
        <v>129</v>
      </c>
      <c r="N245" s="2">
        <v>43573</v>
      </c>
      <c r="O245" t="s">
        <v>215</v>
      </c>
    </row>
    <row r="246" spans="1:15" hidden="1" x14ac:dyDescent="0.25">
      <c r="A246">
        <v>1575</v>
      </c>
      <c r="B246">
        <v>105.89</v>
      </c>
      <c r="C246" s="10">
        <v>2.9999999999999997E-4</v>
      </c>
      <c r="D246">
        <v>124.4</v>
      </c>
      <c r="E246">
        <v>125.4</v>
      </c>
      <c r="F246">
        <v>126.4</v>
      </c>
      <c r="G246">
        <v>-2.5299999999999998</v>
      </c>
      <c r="H246" s="10">
        <v>-2.3300000000000001E-2</v>
      </c>
      <c r="I246" s="10">
        <v>0.36470000000000002</v>
      </c>
      <c r="J246">
        <v>1</v>
      </c>
      <c r="K246">
        <v>67</v>
      </c>
      <c r="L246" t="s">
        <v>189</v>
      </c>
      <c r="M246">
        <v>129</v>
      </c>
      <c r="N246" s="2">
        <v>43573</v>
      </c>
      <c r="O246" t="s">
        <v>216</v>
      </c>
    </row>
    <row r="247" spans="1:15" hidden="1" x14ac:dyDescent="0.25">
      <c r="A247">
        <v>1580</v>
      </c>
      <c r="B247">
        <v>105.76</v>
      </c>
      <c r="C247" s="10">
        <v>2.9999999999999997E-4</v>
      </c>
      <c r="D247">
        <v>126.1</v>
      </c>
      <c r="E247">
        <v>127.05</v>
      </c>
      <c r="F247">
        <v>128</v>
      </c>
      <c r="G247">
        <v>-7.79</v>
      </c>
      <c r="H247" s="10">
        <v>-6.8599999999999994E-2</v>
      </c>
      <c r="I247" s="10">
        <v>0.41560000000000002</v>
      </c>
      <c r="J247">
        <v>2</v>
      </c>
      <c r="K247">
        <v>130</v>
      </c>
      <c r="L247" t="s">
        <v>189</v>
      </c>
      <c r="M247">
        <v>129</v>
      </c>
      <c r="N247" s="2">
        <v>43573</v>
      </c>
      <c r="O247" t="s">
        <v>217</v>
      </c>
    </row>
    <row r="248" spans="1:15" hidden="1" x14ac:dyDescent="0.25">
      <c r="A248">
        <v>1585</v>
      </c>
      <c r="B248">
        <v>109.1</v>
      </c>
      <c r="C248" s="10">
        <v>2.9999999999999997E-4</v>
      </c>
      <c r="D248">
        <v>129</v>
      </c>
      <c r="E248">
        <v>130</v>
      </c>
      <c r="F248">
        <v>131</v>
      </c>
      <c r="G248">
        <v>42.01</v>
      </c>
      <c r="H248" s="10">
        <v>0.62619999999999998</v>
      </c>
      <c r="I248" s="10">
        <v>0.41710000000000003</v>
      </c>
      <c r="J248">
        <v>30</v>
      </c>
      <c r="K248">
        <v>78</v>
      </c>
      <c r="L248" t="s">
        <v>189</v>
      </c>
      <c r="M248">
        <v>129</v>
      </c>
      <c r="N248" s="2">
        <v>43573</v>
      </c>
      <c r="O248" t="s">
        <v>218</v>
      </c>
    </row>
    <row r="249" spans="1:15" hidden="1" x14ac:dyDescent="0.25">
      <c r="A249">
        <v>1595</v>
      </c>
      <c r="B249">
        <v>125.55</v>
      </c>
      <c r="C249" s="10">
        <v>2.0000000000000001E-4</v>
      </c>
      <c r="D249">
        <v>133.05000000000001</v>
      </c>
      <c r="E249">
        <v>134.02500000000001</v>
      </c>
      <c r="F249">
        <v>135</v>
      </c>
      <c r="G249">
        <v>10.6</v>
      </c>
      <c r="H249" s="10">
        <v>9.2200000000000004E-2</v>
      </c>
      <c r="I249" s="10">
        <v>0.41470000000000001</v>
      </c>
      <c r="J249">
        <v>5</v>
      </c>
      <c r="K249">
        <v>327</v>
      </c>
      <c r="L249" t="s">
        <v>189</v>
      </c>
      <c r="M249">
        <v>129</v>
      </c>
      <c r="N249" s="2">
        <v>43573</v>
      </c>
      <c r="O249" t="s">
        <v>104</v>
      </c>
    </row>
    <row r="250" spans="1:15" hidden="1" x14ac:dyDescent="0.25">
      <c r="A250">
        <v>1600</v>
      </c>
      <c r="B250">
        <v>128.88999999999999</v>
      </c>
      <c r="C250" s="10">
        <v>2.0000000000000001E-4</v>
      </c>
      <c r="D250">
        <v>136.4</v>
      </c>
      <c r="E250">
        <v>137.27500000000001</v>
      </c>
      <c r="F250">
        <v>138.15</v>
      </c>
      <c r="G250">
        <v>3.71</v>
      </c>
      <c r="H250" s="10">
        <v>2.9600000000000001E-2</v>
      </c>
      <c r="I250" s="10">
        <v>0.39439999999999997</v>
      </c>
      <c r="J250">
        <v>4</v>
      </c>
      <c r="K250">
        <v>789</v>
      </c>
      <c r="L250" t="s">
        <v>189</v>
      </c>
      <c r="M250">
        <v>129</v>
      </c>
      <c r="N250" s="2">
        <v>43573</v>
      </c>
      <c r="O250" t="s">
        <v>132</v>
      </c>
    </row>
    <row r="251" spans="1:15" hidden="1" x14ac:dyDescent="0.25">
      <c r="A251">
        <v>1605</v>
      </c>
      <c r="B251">
        <v>150.19999999999999</v>
      </c>
      <c r="C251" s="10">
        <v>1E-4</v>
      </c>
      <c r="D251">
        <v>138.65</v>
      </c>
      <c r="E251">
        <v>139.75</v>
      </c>
      <c r="F251">
        <v>140.85</v>
      </c>
      <c r="G251">
        <v>56.63</v>
      </c>
      <c r="H251" s="10">
        <v>0.60519999999999996</v>
      </c>
      <c r="I251" s="10">
        <v>0.44440000000000002</v>
      </c>
      <c r="J251">
        <v>3</v>
      </c>
      <c r="K251">
        <v>99</v>
      </c>
      <c r="L251" t="s">
        <v>189</v>
      </c>
      <c r="M251">
        <v>129</v>
      </c>
      <c r="N251" s="2">
        <v>43573</v>
      </c>
      <c r="O251" t="s">
        <v>121</v>
      </c>
    </row>
    <row r="252" spans="1:15" hidden="1" x14ac:dyDescent="0.25">
      <c r="A252">
        <v>1615</v>
      </c>
      <c r="B252">
        <v>152.55000000000001</v>
      </c>
      <c r="C252" s="10">
        <v>1E-4</v>
      </c>
      <c r="D252">
        <v>143.75</v>
      </c>
      <c r="E252">
        <v>144.75</v>
      </c>
      <c r="F252">
        <v>145.75</v>
      </c>
      <c r="G252">
        <v>43.5</v>
      </c>
      <c r="H252" s="10">
        <v>0.39889999999999998</v>
      </c>
      <c r="I252" s="10">
        <v>0.437</v>
      </c>
      <c r="J252">
        <v>2</v>
      </c>
      <c r="K252">
        <v>43</v>
      </c>
      <c r="L252" t="s">
        <v>189</v>
      </c>
      <c r="M252">
        <v>129</v>
      </c>
      <c r="N252" s="2">
        <v>43573</v>
      </c>
      <c r="O252" t="s">
        <v>121</v>
      </c>
    </row>
    <row r="253" spans="1:15" hidden="1" x14ac:dyDescent="0.25">
      <c r="A253">
        <v>1620</v>
      </c>
      <c r="B253">
        <v>149.04</v>
      </c>
      <c r="C253" s="10">
        <v>0</v>
      </c>
      <c r="D253">
        <v>146.25</v>
      </c>
      <c r="E253">
        <v>147.375</v>
      </c>
      <c r="F253">
        <v>148.5</v>
      </c>
      <c r="G253">
        <v>13.24</v>
      </c>
      <c r="H253" s="10">
        <v>9.7500000000000003E-2</v>
      </c>
      <c r="I253" s="10">
        <v>0.4209</v>
      </c>
      <c r="J253">
        <v>2</v>
      </c>
      <c r="K253">
        <v>110</v>
      </c>
      <c r="L253" t="s">
        <v>189</v>
      </c>
      <c r="M253">
        <v>129</v>
      </c>
      <c r="N253" s="2">
        <v>43573</v>
      </c>
      <c r="O253" t="s">
        <v>219</v>
      </c>
    </row>
    <row r="254" spans="1:15" hidden="1" x14ac:dyDescent="0.25">
      <c r="A254">
        <v>1625</v>
      </c>
      <c r="B254">
        <v>151</v>
      </c>
      <c r="C254" s="10">
        <v>0</v>
      </c>
      <c r="D254">
        <v>148.75</v>
      </c>
      <c r="E254">
        <v>149.77500000000001</v>
      </c>
      <c r="F254">
        <v>150.80000000000001</v>
      </c>
      <c r="G254">
        <v>11.52</v>
      </c>
      <c r="H254" s="10">
        <v>8.2600000000000007E-2</v>
      </c>
      <c r="I254" s="10">
        <v>0.41920000000000002</v>
      </c>
      <c r="J254">
        <v>6</v>
      </c>
      <c r="K254">
        <v>70</v>
      </c>
      <c r="L254" t="s">
        <v>189</v>
      </c>
      <c r="M254">
        <v>129</v>
      </c>
      <c r="N254" s="2">
        <v>43573</v>
      </c>
      <c r="O254" t="s">
        <v>62</v>
      </c>
    </row>
    <row r="255" spans="1:15" hidden="1" x14ac:dyDescent="0.25">
      <c r="A255">
        <v>1635</v>
      </c>
      <c r="B255">
        <v>140</v>
      </c>
      <c r="C255" s="10">
        <v>-1E-4</v>
      </c>
      <c r="D255">
        <v>153.69999999999999</v>
      </c>
      <c r="E255">
        <v>154.85</v>
      </c>
      <c r="F255">
        <v>156</v>
      </c>
      <c r="G255">
        <v>-1.1000000000000001</v>
      </c>
      <c r="H255" s="10">
        <v>-7.7999999999999996E-3</v>
      </c>
      <c r="I255" s="10">
        <v>0.3765</v>
      </c>
      <c r="J255">
        <v>5</v>
      </c>
      <c r="K255">
        <v>56</v>
      </c>
      <c r="L255" t="s">
        <v>189</v>
      </c>
      <c r="M255">
        <v>129</v>
      </c>
      <c r="N255" s="2">
        <v>43573</v>
      </c>
      <c r="O255" t="s">
        <v>127</v>
      </c>
    </row>
    <row r="256" spans="1:15" hidden="1" x14ac:dyDescent="0.25">
      <c r="A256">
        <v>1640</v>
      </c>
      <c r="B256">
        <v>141.61000000000001</v>
      </c>
      <c r="C256" s="10">
        <v>-1E-4</v>
      </c>
      <c r="D256">
        <v>156.30000000000001</v>
      </c>
      <c r="E256">
        <v>157.44999999999999</v>
      </c>
      <c r="F256">
        <v>158.6</v>
      </c>
      <c r="G256">
        <v>-2.04</v>
      </c>
      <c r="H256" s="10">
        <v>-1.4200000000000001E-2</v>
      </c>
      <c r="I256" s="10">
        <v>0.41520000000000001</v>
      </c>
      <c r="J256">
        <v>9</v>
      </c>
      <c r="K256">
        <v>48</v>
      </c>
      <c r="L256" t="s">
        <v>189</v>
      </c>
      <c r="M256">
        <v>129</v>
      </c>
      <c r="N256" s="2">
        <v>43573</v>
      </c>
      <c r="O256" t="s">
        <v>220</v>
      </c>
    </row>
    <row r="257" spans="1:15" hidden="1" x14ac:dyDescent="0.25">
      <c r="A257">
        <v>1645</v>
      </c>
      <c r="B257">
        <v>150.44999999999999</v>
      </c>
      <c r="C257" s="10">
        <v>-1E-4</v>
      </c>
      <c r="D257">
        <v>158.9</v>
      </c>
      <c r="E257">
        <v>160.07499999999999</v>
      </c>
      <c r="F257">
        <v>161.25</v>
      </c>
      <c r="G257">
        <v>5.45</v>
      </c>
      <c r="H257" s="10">
        <v>3.7600000000000001E-2</v>
      </c>
      <c r="I257" s="10">
        <v>0.38979999999999998</v>
      </c>
      <c r="J257">
        <v>2</v>
      </c>
      <c r="K257">
        <v>73</v>
      </c>
      <c r="L257" t="s">
        <v>189</v>
      </c>
      <c r="M257">
        <v>129</v>
      </c>
      <c r="N257" s="2">
        <v>43573</v>
      </c>
      <c r="O257" t="s">
        <v>110</v>
      </c>
    </row>
    <row r="258" spans="1:15" hidden="1" x14ac:dyDescent="0.25">
      <c r="A258">
        <v>1655</v>
      </c>
      <c r="B258">
        <v>155</v>
      </c>
      <c r="C258" s="10">
        <v>-2.0000000000000001E-4</v>
      </c>
      <c r="D258">
        <v>164.25</v>
      </c>
      <c r="E258">
        <v>165.45</v>
      </c>
      <c r="F258">
        <v>166.65</v>
      </c>
      <c r="G258">
        <v>20</v>
      </c>
      <c r="H258" s="10">
        <v>0.14810000000000001</v>
      </c>
      <c r="I258" s="10">
        <v>0.38740000000000002</v>
      </c>
      <c r="J258">
        <v>4</v>
      </c>
      <c r="K258">
        <v>105</v>
      </c>
      <c r="L258" t="s">
        <v>189</v>
      </c>
      <c r="M258">
        <v>129</v>
      </c>
      <c r="N258" s="2">
        <v>43573</v>
      </c>
      <c r="O258" t="s">
        <v>138</v>
      </c>
    </row>
    <row r="259" spans="1:15" hidden="1" x14ac:dyDescent="0.25">
      <c r="A259">
        <v>1660</v>
      </c>
      <c r="B259">
        <v>151.63</v>
      </c>
      <c r="C259" s="10">
        <v>-2.0000000000000001E-4</v>
      </c>
      <c r="D259">
        <v>166.95</v>
      </c>
      <c r="E259">
        <v>168.15</v>
      </c>
      <c r="F259">
        <v>169.35</v>
      </c>
      <c r="G259">
        <v>15.84</v>
      </c>
      <c r="H259" s="10">
        <v>0.1167</v>
      </c>
      <c r="I259" s="10">
        <v>0.41439999999999999</v>
      </c>
      <c r="J259">
        <v>13</v>
      </c>
      <c r="K259">
        <v>176</v>
      </c>
      <c r="L259" t="s">
        <v>189</v>
      </c>
      <c r="M259">
        <v>129</v>
      </c>
      <c r="N259" s="2">
        <v>43573</v>
      </c>
      <c r="O259" t="s">
        <v>220</v>
      </c>
    </row>
    <row r="260" spans="1:15" hidden="1" x14ac:dyDescent="0.25">
      <c r="A260">
        <v>1665</v>
      </c>
      <c r="B260">
        <v>174.1</v>
      </c>
      <c r="C260" s="10">
        <v>-2.0000000000000001E-4</v>
      </c>
      <c r="D260">
        <v>169.7</v>
      </c>
      <c r="E260">
        <v>170.9</v>
      </c>
      <c r="F260">
        <v>172.1</v>
      </c>
      <c r="G260">
        <v>16.989999999999998</v>
      </c>
      <c r="H260" s="10">
        <v>0.1081</v>
      </c>
      <c r="I260" s="10">
        <v>0.42259999999999998</v>
      </c>
      <c r="J260">
        <v>11</v>
      </c>
      <c r="K260">
        <v>83</v>
      </c>
      <c r="L260" t="s">
        <v>189</v>
      </c>
      <c r="M260">
        <v>129</v>
      </c>
      <c r="N260" s="2">
        <v>43573</v>
      </c>
      <c r="O260" t="s">
        <v>115</v>
      </c>
    </row>
    <row r="261" spans="1:15" hidden="1" x14ac:dyDescent="0.25">
      <c r="A261">
        <v>1675</v>
      </c>
      <c r="B261">
        <v>167.4</v>
      </c>
      <c r="C261" s="10">
        <v>-2.9999999999999997E-4</v>
      </c>
      <c r="D261">
        <v>174.25</v>
      </c>
      <c r="E261">
        <v>175.8</v>
      </c>
      <c r="F261">
        <v>177.35</v>
      </c>
      <c r="G261">
        <v>15</v>
      </c>
      <c r="H261" s="10">
        <v>9.8400000000000001E-2</v>
      </c>
      <c r="I261" s="10">
        <v>0.39050000000000001</v>
      </c>
      <c r="J261">
        <v>5</v>
      </c>
      <c r="K261">
        <v>91</v>
      </c>
      <c r="L261" t="s">
        <v>189</v>
      </c>
      <c r="M261">
        <v>129</v>
      </c>
      <c r="N261" s="2">
        <v>43573</v>
      </c>
      <c r="O261" t="s">
        <v>221</v>
      </c>
    </row>
    <row r="262" spans="1:15" hidden="1" x14ac:dyDescent="0.25">
      <c r="A262">
        <v>1680</v>
      </c>
      <c r="B262">
        <v>170.12</v>
      </c>
      <c r="C262" s="10">
        <v>-2.9999999999999997E-4</v>
      </c>
      <c r="D262">
        <v>177.8</v>
      </c>
      <c r="E262">
        <v>178.97499999999999</v>
      </c>
      <c r="F262">
        <v>180.15</v>
      </c>
      <c r="G262">
        <v>2.11</v>
      </c>
      <c r="H262" s="10">
        <v>1.26E-2</v>
      </c>
      <c r="I262" s="10">
        <v>0.3901</v>
      </c>
      <c r="J262">
        <v>1</v>
      </c>
      <c r="K262">
        <v>316</v>
      </c>
      <c r="L262" t="s">
        <v>189</v>
      </c>
      <c r="M262">
        <v>129</v>
      </c>
      <c r="N262" s="2">
        <v>43573</v>
      </c>
      <c r="O262" t="s">
        <v>222</v>
      </c>
    </row>
    <row r="263" spans="1:15" hidden="1" x14ac:dyDescent="0.25">
      <c r="A263">
        <v>1685</v>
      </c>
      <c r="B263">
        <v>188.55</v>
      </c>
      <c r="C263" s="10">
        <v>-4.0000000000000002E-4</v>
      </c>
      <c r="D263">
        <v>179.25</v>
      </c>
      <c r="E263">
        <v>180.7</v>
      </c>
      <c r="F263">
        <v>182.15</v>
      </c>
      <c r="G263">
        <v>20.65</v>
      </c>
      <c r="H263" s="10">
        <v>0.123</v>
      </c>
      <c r="I263" s="10">
        <v>0.4304</v>
      </c>
      <c r="J263">
        <v>2</v>
      </c>
      <c r="K263">
        <v>245</v>
      </c>
      <c r="L263" t="s">
        <v>189</v>
      </c>
      <c r="M263">
        <v>129</v>
      </c>
      <c r="N263" s="2">
        <v>43573</v>
      </c>
      <c r="O263" t="s">
        <v>199</v>
      </c>
    </row>
    <row r="264" spans="1:15" hidden="1" x14ac:dyDescent="0.25">
      <c r="A264">
        <v>1700</v>
      </c>
      <c r="B264">
        <v>176</v>
      </c>
      <c r="C264" s="10">
        <v>-5.0000000000000001E-4</v>
      </c>
      <c r="D264">
        <v>189.65</v>
      </c>
      <c r="E264">
        <v>190.72499999999999</v>
      </c>
      <c r="F264">
        <v>191.8</v>
      </c>
      <c r="G264">
        <v>-1</v>
      </c>
      <c r="H264" s="10">
        <v>-5.5999999999999999E-3</v>
      </c>
      <c r="I264" s="10">
        <v>0.37490000000000001</v>
      </c>
      <c r="J264">
        <v>12</v>
      </c>
      <c r="K264">
        <v>1904</v>
      </c>
      <c r="L264" t="s">
        <v>189</v>
      </c>
      <c r="M264">
        <v>129</v>
      </c>
      <c r="N264" s="2">
        <v>43573</v>
      </c>
      <c r="O264" t="s">
        <v>110</v>
      </c>
    </row>
    <row r="265" spans="1:15" hidden="1" x14ac:dyDescent="0.25">
      <c r="A265">
        <v>1720</v>
      </c>
      <c r="B265">
        <v>187.23</v>
      </c>
      <c r="C265" s="10">
        <v>-5.9999999999999995E-4</v>
      </c>
      <c r="D265">
        <v>200.5</v>
      </c>
      <c r="E265">
        <v>201.67500000000001</v>
      </c>
      <c r="F265">
        <v>202.85</v>
      </c>
      <c r="G265">
        <v>-3.77</v>
      </c>
      <c r="H265" s="10">
        <v>-1.9699999999999999E-2</v>
      </c>
      <c r="I265" s="10">
        <v>0.37259999999999999</v>
      </c>
      <c r="J265">
        <v>1</v>
      </c>
      <c r="K265">
        <v>97</v>
      </c>
      <c r="L265" t="s">
        <v>189</v>
      </c>
      <c r="M265">
        <v>129</v>
      </c>
      <c r="N265" s="2">
        <v>43573</v>
      </c>
      <c r="O265" t="s">
        <v>95</v>
      </c>
    </row>
    <row r="266" spans="1:15" hidden="1" x14ac:dyDescent="0.25">
      <c r="A266">
        <v>1725</v>
      </c>
      <c r="B266">
        <v>167.9</v>
      </c>
      <c r="C266" s="10">
        <v>-5.9999999999999995E-4</v>
      </c>
      <c r="D266">
        <v>204.4</v>
      </c>
      <c r="E266">
        <v>205.625</v>
      </c>
      <c r="F266">
        <v>206.85</v>
      </c>
      <c r="G266">
        <v>-12.1</v>
      </c>
      <c r="H266" s="10">
        <v>-6.7199999999999996E-2</v>
      </c>
      <c r="I266" s="10">
        <v>0.41239999999999999</v>
      </c>
      <c r="J266">
        <v>2</v>
      </c>
      <c r="K266">
        <v>71</v>
      </c>
      <c r="L266" t="s">
        <v>189</v>
      </c>
      <c r="M266">
        <v>129</v>
      </c>
      <c r="N266" s="2">
        <v>43573</v>
      </c>
      <c r="O266" t="s">
        <v>223</v>
      </c>
    </row>
    <row r="267" spans="1:15" hidden="1" x14ac:dyDescent="0.25">
      <c r="A267">
        <v>1740</v>
      </c>
      <c r="B267">
        <v>181.75</v>
      </c>
      <c r="C267" s="10">
        <v>-6.9999999999999999E-4</v>
      </c>
      <c r="D267">
        <v>214.25</v>
      </c>
      <c r="E267">
        <v>215.45</v>
      </c>
      <c r="F267">
        <v>216.65</v>
      </c>
      <c r="G267">
        <v>16.75</v>
      </c>
      <c r="H267" s="10">
        <v>0.10150000000000001</v>
      </c>
      <c r="I267" s="10">
        <v>0.41360000000000002</v>
      </c>
      <c r="J267">
        <v>6</v>
      </c>
      <c r="K267">
        <v>165</v>
      </c>
      <c r="L267" t="s">
        <v>189</v>
      </c>
      <c r="M267">
        <v>129</v>
      </c>
      <c r="N267" s="2">
        <v>43573</v>
      </c>
      <c r="O267" t="s">
        <v>183</v>
      </c>
    </row>
    <row r="268" spans="1:15" hidden="1" x14ac:dyDescent="0.25">
      <c r="A268">
        <v>1760</v>
      </c>
      <c r="B268">
        <v>210.2</v>
      </c>
      <c r="C268" s="10">
        <v>-8.0000000000000004E-4</v>
      </c>
      <c r="D268">
        <v>227.05</v>
      </c>
      <c r="E268">
        <v>228.07499999999999</v>
      </c>
      <c r="F268">
        <v>229.1</v>
      </c>
      <c r="G268">
        <v>-6.22</v>
      </c>
      <c r="H268" s="10">
        <v>-2.87E-2</v>
      </c>
      <c r="I268" s="10">
        <v>0.36609999999999998</v>
      </c>
      <c r="J268">
        <v>3</v>
      </c>
      <c r="K268">
        <v>346</v>
      </c>
      <c r="L268" t="s">
        <v>189</v>
      </c>
      <c r="M268">
        <v>129</v>
      </c>
      <c r="N268" s="2">
        <v>43573</v>
      </c>
      <c r="O268" t="s">
        <v>224</v>
      </c>
    </row>
    <row r="269" spans="1:15" hidden="1" x14ac:dyDescent="0.25">
      <c r="A269">
        <v>1780</v>
      </c>
      <c r="B269">
        <v>225.58</v>
      </c>
      <c r="C269" s="10">
        <v>-8.9999999999999998E-4</v>
      </c>
      <c r="D269">
        <v>240.05</v>
      </c>
      <c r="E269">
        <v>241.375</v>
      </c>
      <c r="F269">
        <v>242.7</v>
      </c>
      <c r="G269">
        <v>7.06</v>
      </c>
      <c r="H269" s="10">
        <v>3.2300000000000002E-2</v>
      </c>
      <c r="I269" s="10">
        <v>0.37159999999999999</v>
      </c>
      <c r="J269">
        <v>2</v>
      </c>
      <c r="K269">
        <v>172</v>
      </c>
      <c r="L269" t="s">
        <v>189</v>
      </c>
      <c r="M269">
        <v>129</v>
      </c>
      <c r="N269" s="2">
        <v>43573</v>
      </c>
      <c r="O269" t="s">
        <v>225</v>
      </c>
    </row>
    <row r="270" spans="1:15" hidden="1" x14ac:dyDescent="0.25">
      <c r="A270">
        <v>1785</v>
      </c>
      <c r="B270">
        <v>206.9</v>
      </c>
      <c r="C270" s="10">
        <v>-1E-3</v>
      </c>
      <c r="D270">
        <v>243.65</v>
      </c>
      <c r="E270">
        <v>244.7</v>
      </c>
      <c r="F270">
        <v>245.75</v>
      </c>
      <c r="G270">
        <v>61.97</v>
      </c>
      <c r="H270" s="10">
        <v>0.42759999999999998</v>
      </c>
      <c r="I270" s="10">
        <v>0.41360000000000002</v>
      </c>
      <c r="J270">
        <v>5</v>
      </c>
      <c r="K270">
        <v>75</v>
      </c>
      <c r="L270" t="s">
        <v>189</v>
      </c>
      <c r="M270">
        <v>129</v>
      </c>
      <c r="N270" s="2">
        <v>43573</v>
      </c>
      <c r="O270" t="s">
        <v>226</v>
      </c>
    </row>
    <row r="271" spans="1:15" hidden="1" x14ac:dyDescent="0.25">
      <c r="A271">
        <v>1790</v>
      </c>
      <c r="B271">
        <v>215.45</v>
      </c>
      <c r="C271" s="10">
        <v>-1E-3</v>
      </c>
      <c r="D271">
        <v>245.5</v>
      </c>
      <c r="E271">
        <v>246.8</v>
      </c>
      <c r="F271">
        <v>248.1</v>
      </c>
      <c r="G271">
        <v>37.549999999999997</v>
      </c>
      <c r="H271" s="10">
        <v>0.21110000000000001</v>
      </c>
      <c r="I271" s="10">
        <v>0.4103</v>
      </c>
      <c r="J271">
        <v>1</v>
      </c>
      <c r="K271">
        <v>105</v>
      </c>
      <c r="L271" t="s">
        <v>189</v>
      </c>
      <c r="M271">
        <v>129</v>
      </c>
      <c r="N271" s="2">
        <v>43573</v>
      </c>
      <c r="O271" t="s">
        <v>227</v>
      </c>
    </row>
    <row r="272" spans="1:15" hidden="1" x14ac:dyDescent="0.25">
      <c r="A272">
        <v>1795</v>
      </c>
      <c r="B272">
        <v>238.55</v>
      </c>
      <c r="C272" s="10">
        <v>-1E-3</v>
      </c>
      <c r="D272">
        <v>248.95</v>
      </c>
      <c r="E272">
        <v>250.27500000000001</v>
      </c>
      <c r="F272">
        <v>251.6</v>
      </c>
      <c r="G272">
        <v>35.1</v>
      </c>
      <c r="H272" s="10">
        <v>0.17249999999999999</v>
      </c>
      <c r="I272" s="10">
        <v>0.41049999999999998</v>
      </c>
      <c r="J272">
        <v>1</v>
      </c>
      <c r="K272">
        <v>72</v>
      </c>
      <c r="L272" t="s">
        <v>189</v>
      </c>
      <c r="M272">
        <v>129</v>
      </c>
      <c r="N272" s="2">
        <v>43573</v>
      </c>
      <c r="O272" t="s">
        <v>222</v>
      </c>
    </row>
    <row r="273" spans="1:15" hidden="1" x14ac:dyDescent="0.25">
      <c r="A273">
        <v>1800</v>
      </c>
      <c r="B273">
        <v>229.76</v>
      </c>
      <c r="C273" s="10">
        <v>-1.1000000000000001E-3</v>
      </c>
      <c r="D273">
        <v>252.35</v>
      </c>
      <c r="E273">
        <v>253.65</v>
      </c>
      <c r="F273">
        <v>254.95</v>
      </c>
      <c r="G273">
        <v>35.159999999999997</v>
      </c>
      <c r="H273" s="10">
        <v>0.1807</v>
      </c>
      <c r="I273" s="10">
        <v>0.41049999999999998</v>
      </c>
      <c r="J273">
        <v>4</v>
      </c>
      <c r="K273">
        <v>683</v>
      </c>
      <c r="L273" t="s">
        <v>189</v>
      </c>
      <c r="M273">
        <v>129</v>
      </c>
      <c r="N273" s="2">
        <v>43573</v>
      </c>
      <c r="O273" t="s">
        <v>228</v>
      </c>
    </row>
    <row r="274" spans="1:15" hidden="1" x14ac:dyDescent="0.25">
      <c r="A274">
        <v>1805</v>
      </c>
      <c r="B274">
        <v>158.25</v>
      </c>
      <c r="C274" s="10">
        <v>-1.1000000000000001E-3</v>
      </c>
      <c r="D274">
        <v>255.8</v>
      </c>
      <c r="E274">
        <v>257.125</v>
      </c>
      <c r="F274">
        <v>258.45</v>
      </c>
      <c r="G274">
        <v>-76.099999999999994</v>
      </c>
      <c r="H274" s="10">
        <v>-0.32469999999999999</v>
      </c>
      <c r="I274" s="10">
        <v>0.41060000000000002</v>
      </c>
      <c r="J274">
        <v>1</v>
      </c>
      <c r="K274">
        <v>16</v>
      </c>
      <c r="L274" t="s">
        <v>189</v>
      </c>
      <c r="M274">
        <v>129</v>
      </c>
      <c r="N274" s="2">
        <v>43573</v>
      </c>
      <c r="O274" t="s">
        <v>229</v>
      </c>
    </row>
    <row r="275" spans="1:15" hidden="1" x14ac:dyDescent="0.25">
      <c r="A275">
        <v>1810</v>
      </c>
      <c r="B275">
        <v>212.45</v>
      </c>
      <c r="C275" s="10">
        <v>-1.1000000000000001E-3</v>
      </c>
      <c r="D275">
        <v>259.3</v>
      </c>
      <c r="E275">
        <v>260.60000000000002</v>
      </c>
      <c r="F275">
        <v>261.89999999999998</v>
      </c>
      <c r="G275">
        <v>52.45</v>
      </c>
      <c r="H275" s="10">
        <v>0.32779999999999998</v>
      </c>
      <c r="I275" s="10">
        <v>0.41070000000000001</v>
      </c>
      <c r="J275">
        <v>3</v>
      </c>
      <c r="K275">
        <v>28</v>
      </c>
      <c r="L275" t="s">
        <v>189</v>
      </c>
      <c r="M275">
        <v>129</v>
      </c>
      <c r="N275" s="2">
        <v>43573</v>
      </c>
      <c r="O275" t="s">
        <v>230</v>
      </c>
    </row>
    <row r="276" spans="1:15" hidden="1" x14ac:dyDescent="0.25">
      <c r="A276">
        <v>1815</v>
      </c>
      <c r="B276">
        <v>159.44999999999999</v>
      </c>
      <c r="C276" s="10">
        <v>-1.1999999999999999E-3</v>
      </c>
      <c r="D276">
        <v>262.8</v>
      </c>
      <c r="E276">
        <v>264.125</v>
      </c>
      <c r="F276">
        <v>265.45</v>
      </c>
      <c r="G276">
        <v>-186.75</v>
      </c>
      <c r="H276" s="10">
        <v>-0.53939999999999999</v>
      </c>
      <c r="I276" s="10">
        <v>0.41089999999999999</v>
      </c>
      <c r="J276">
        <v>5</v>
      </c>
      <c r="K276">
        <v>27</v>
      </c>
      <c r="L276" t="s">
        <v>189</v>
      </c>
      <c r="M276">
        <v>129</v>
      </c>
      <c r="N276" s="2">
        <v>43573</v>
      </c>
      <c r="O276" t="s">
        <v>75</v>
      </c>
    </row>
    <row r="277" spans="1:15" hidden="1" x14ac:dyDescent="0.25">
      <c r="A277">
        <v>1820</v>
      </c>
      <c r="B277">
        <v>218.15</v>
      </c>
      <c r="C277" s="10">
        <v>-1.1999999999999999E-3</v>
      </c>
      <c r="D277">
        <v>267.5</v>
      </c>
      <c r="E277">
        <v>269</v>
      </c>
      <c r="F277">
        <v>270.5</v>
      </c>
      <c r="G277">
        <v>52.27</v>
      </c>
      <c r="H277" s="10">
        <v>0.31509999999999999</v>
      </c>
      <c r="I277" s="10">
        <v>0.41470000000000001</v>
      </c>
      <c r="J277">
        <v>1</v>
      </c>
      <c r="K277">
        <v>70</v>
      </c>
      <c r="L277" t="s">
        <v>189</v>
      </c>
      <c r="M277">
        <v>129</v>
      </c>
      <c r="N277" s="2">
        <v>43573</v>
      </c>
      <c r="O277" t="s">
        <v>72</v>
      </c>
    </row>
    <row r="278" spans="1:15" hidden="1" x14ac:dyDescent="0.25">
      <c r="A278">
        <v>1825</v>
      </c>
      <c r="B278">
        <v>243.6</v>
      </c>
      <c r="C278" s="10">
        <v>-1.1999999999999999E-3</v>
      </c>
      <c r="D278">
        <v>269.5</v>
      </c>
      <c r="E278">
        <v>272.07499999999999</v>
      </c>
      <c r="F278">
        <v>274.64999999999998</v>
      </c>
      <c r="G278">
        <v>28.65</v>
      </c>
      <c r="H278" s="10">
        <v>0.1333</v>
      </c>
      <c r="I278" s="10">
        <v>0.41360000000000002</v>
      </c>
      <c r="J278">
        <v>11</v>
      </c>
      <c r="K278">
        <v>31</v>
      </c>
      <c r="L278" t="s">
        <v>189</v>
      </c>
      <c r="M278">
        <v>129</v>
      </c>
      <c r="N278" s="2">
        <v>43573</v>
      </c>
      <c r="O278" t="s">
        <v>231</v>
      </c>
    </row>
    <row r="279" spans="1:15" hidden="1" x14ac:dyDescent="0.25">
      <c r="A279">
        <v>1830</v>
      </c>
      <c r="B279">
        <v>315.5</v>
      </c>
      <c r="C279" s="10">
        <v>-1.2999999999999999E-3</v>
      </c>
      <c r="D279">
        <v>274.64999999999998</v>
      </c>
      <c r="E279">
        <v>275.89999999999998</v>
      </c>
      <c r="F279">
        <v>277.14999999999998</v>
      </c>
      <c r="G279">
        <v>-21.76</v>
      </c>
      <c r="H279" s="10">
        <v>-6.4500000000000002E-2</v>
      </c>
      <c r="I279" s="10">
        <v>0.41439999999999999</v>
      </c>
      <c r="J279">
        <v>1</v>
      </c>
      <c r="K279">
        <v>38</v>
      </c>
      <c r="L279" t="s">
        <v>189</v>
      </c>
      <c r="M279">
        <v>129</v>
      </c>
      <c r="N279" s="2">
        <v>43573</v>
      </c>
      <c r="O279" t="s">
        <v>232</v>
      </c>
    </row>
    <row r="280" spans="1:15" hidden="1" x14ac:dyDescent="0.25">
      <c r="A280">
        <v>1835</v>
      </c>
      <c r="B280">
        <v>242.5</v>
      </c>
      <c r="C280" s="10">
        <v>-1.2999999999999999E-3</v>
      </c>
      <c r="D280">
        <v>278.39999999999998</v>
      </c>
      <c r="E280">
        <v>279.875</v>
      </c>
      <c r="F280">
        <v>281.35000000000002</v>
      </c>
      <c r="G280">
        <v>-23.62</v>
      </c>
      <c r="H280" s="10">
        <v>-8.8800000000000004E-2</v>
      </c>
      <c r="I280" s="10">
        <v>0.41570000000000001</v>
      </c>
      <c r="J280">
        <v>1</v>
      </c>
      <c r="K280">
        <v>8</v>
      </c>
      <c r="L280" t="s">
        <v>189</v>
      </c>
      <c r="M280">
        <v>129</v>
      </c>
      <c r="N280" s="2">
        <v>43573</v>
      </c>
      <c r="O280" t="s">
        <v>210</v>
      </c>
    </row>
    <row r="281" spans="1:15" hidden="1" x14ac:dyDescent="0.25">
      <c r="A281">
        <v>1840</v>
      </c>
      <c r="B281">
        <v>231.3</v>
      </c>
      <c r="C281" s="10">
        <v>-1.2999999999999999E-3</v>
      </c>
      <c r="D281">
        <v>281.89999999999998</v>
      </c>
      <c r="E281">
        <v>283.39999999999998</v>
      </c>
      <c r="F281">
        <v>284.89999999999998</v>
      </c>
      <c r="G281">
        <v>0.10000000000002</v>
      </c>
      <c r="H281" s="10">
        <v>4.0000000000000002E-4</v>
      </c>
      <c r="I281" s="10">
        <v>0.41560000000000002</v>
      </c>
      <c r="J281">
        <v>2</v>
      </c>
      <c r="K281">
        <v>79</v>
      </c>
      <c r="L281" t="s">
        <v>189</v>
      </c>
      <c r="M281">
        <v>129</v>
      </c>
      <c r="N281" s="2">
        <v>43573</v>
      </c>
      <c r="O281" t="s">
        <v>72</v>
      </c>
    </row>
    <row r="282" spans="1:15" hidden="1" x14ac:dyDescent="0.25">
      <c r="A282">
        <v>1845</v>
      </c>
      <c r="B282">
        <v>234.65</v>
      </c>
      <c r="C282" s="10">
        <v>-1.2999999999999999E-3</v>
      </c>
      <c r="D282">
        <v>285.7</v>
      </c>
      <c r="E282">
        <v>288.45</v>
      </c>
      <c r="F282">
        <v>291.2</v>
      </c>
      <c r="G282">
        <v>-84.1</v>
      </c>
      <c r="H282" s="10">
        <v>-0.26379999999999998</v>
      </c>
      <c r="I282" s="10">
        <v>0.41970000000000002</v>
      </c>
      <c r="J282">
        <v>1</v>
      </c>
      <c r="K282">
        <v>13</v>
      </c>
      <c r="L282" t="s">
        <v>189</v>
      </c>
      <c r="M282">
        <v>129</v>
      </c>
      <c r="N282" s="2">
        <v>43573</v>
      </c>
      <c r="O282" t="s">
        <v>72</v>
      </c>
    </row>
    <row r="283" spans="1:15" hidden="1" x14ac:dyDescent="0.25">
      <c r="A283">
        <v>1850</v>
      </c>
      <c r="B283">
        <v>227</v>
      </c>
      <c r="C283" s="10">
        <v>-1.4E-3</v>
      </c>
      <c r="D283">
        <v>289.35000000000002</v>
      </c>
      <c r="E283">
        <v>290.85000000000002</v>
      </c>
      <c r="F283">
        <v>292.35000000000002</v>
      </c>
      <c r="G283">
        <v>47</v>
      </c>
      <c r="H283" s="10">
        <v>0.2611</v>
      </c>
      <c r="I283" s="10">
        <v>0.41639999999999999</v>
      </c>
      <c r="J283">
        <v>6</v>
      </c>
      <c r="K283">
        <v>165</v>
      </c>
      <c r="L283" t="s">
        <v>189</v>
      </c>
      <c r="M283">
        <v>129</v>
      </c>
      <c r="N283" s="2">
        <v>43573</v>
      </c>
      <c r="O283" t="s">
        <v>233</v>
      </c>
    </row>
    <row r="284" spans="1:15" hidden="1" x14ac:dyDescent="0.25">
      <c r="A284">
        <v>1855</v>
      </c>
      <c r="B284">
        <v>364.5</v>
      </c>
      <c r="C284" s="10">
        <v>-1.4E-3</v>
      </c>
      <c r="D284">
        <v>293.05</v>
      </c>
      <c r="E284">
        <v>294.55</v>
      </c>
      <c r="F284">
        <v>296.05</v>
      </c>
      <c r="G284">
        <v>128.69999999999999</v>
      </c>
      <c r="H284" s="10">
        <v>0.54579999999999995</v>
      </c>
      <c r="I284" s="10">
        <v>0.41670000000000001</v>
      </c>
      <c r="J284">
        <v>1</v>
      </c>
      <c r="K284">
        <v>34</v>
      </c>
      <c r="L284" t="s">
        <v>189</v>
      </c>
      <c r="M284">
        <v>129</v>
      </c>
      <c r="N284" s="2">
        <v>43573</v>
      </c>
      <c r="O284" t="s">
        <v>234</v>
      </c>
    </row>
    <row r="285" spans="1:15" hidden="1" x14ac:dyDescent="0.25">
      <c r="A285">
        <v>1860</v>
      </c>
      <c r="B285">
        <v>274.5</v>
      </c>
      <c r="C285" s="10">
        <v>-1.4E-3</v>
      </c>
      <c r="D285">
        <v>296.7</v>
      </c>
      <c r="E285">
        <v>298.52499999999998</v>
      </c>
      <c r="F285">
        <v>300.35000000000002</v>
      </c>
      <c r="G285">
        <v>28.15</v>
      </c>
      <c r="H285" s="10">
        <v>0.1143</v>
      </c>
      <c r="I285" s="10">
        <v>0.41770000000000002</v>
      </c>
      <c r="J285">
        <v>2</v>
      </c>
      <c r="K285">
        <v>76</v>
      </c>
      <c r="L285" t="s">
        <v>189</v>
      </c>
      <c r="M285">
        <v>129</v>
      </c>
      <c r="N285" s="2">
        <v>43573</v>
      </c>
      <c r="O285" t="s">
        <v>235</v>
      </c>
    </row>
    <row r="286" spans="1:15" hidden="1" x14ac:dyDescent="0.25">
      <c r="A286">
        <v>1865</v>
      </c>
      <c r="B286">
        <v>248.3</v>
      </c>
      <c r="C286" s="10">
        <v>-1.5E-3</v>
      </c>
      <c r="D286">
        <v>298.95</v>
      </c>
      <c r="E286">
        <v>301.57499999999999</v>
      </c>
      <c r="F286">
        <v>304.2</v>
      </c>
      <c r="G286">
        <v>-119.7</v>
      </c>
      <c r="H286" s="10">
        <v>-0.32529999999999998</v>
      </c>
      <c r="I286" s="10">
        <v>0.41610000000000003</v>
      </c>
      <c r="J286">
        <v>2</v>
      </c>
      <c r="K286">
        <v>13</v>
      </c>
      <c r="L286" t="s">
        <v>189</v>
      </c>
      <c r="M286">
        <v>129</v>
      </c>
      <c r="N286" s="2">
        <v>43573</v>
      </c>
      <c r="O286" t="s">
        <v>72</v>
      </c>
    </row>
    <row r="287" spans="1:15" hidden="1" x14ac:dyDescent="0.25">
      <c r="A287">
        <v>1870</v>
      </c>
      <c r="B287">
        <v>228.7</v>
      </c>
      <c r="C287" s="10">
        <v>-1.5E-3</v>
      </c>
      <c r="D287">
        <v>304.3</v>
      </c>
      <c r="E287">
        <v>307.35000000000002</v>
      </c>
      <c r="F287">
        <v>310.39999999999998</v>
      </c>
      <c r="G287">
        <v>29.65</v>
      </c>
      <c r="H287" s="10">
        <v>0.14899999999999999</v>
      </c>
      <c r="I287" s="10">
        <v>0.42209999999999998</v>
      </c>
      <c r="J287">
        <v>4</v>
      </c>
      <c r="K287">
        <v>49</v>
      </c>
      <c r="L287" t="s">
        <v>189</v>
      </c>
      <c r="M287">
        <v>129</v>
      </c>
      <c r="N287" s="2">
        <v>43573</v>
      </c>
      <c r="O287" t="s">
        <v>236</v>
      </c>
    </row>
    <row r="288" spans="1:15" hidden="1" x14ac:dyDescent="0.25">
      <c r="A288">
        <v>1875</v>
      </c>
      <c r="B288">
        <v>261.8</v>
      </c>
      <c r="C288" s="10">
        <v>-1.5E-3</v>
      </c>
      <c r="D288">
        <v>306.35000000000002</v>
      </c>
      <c r="E288">
        <v>309.05</v>
      </c>
      <c r="F288">
        <v>311.75</v>
      </c>
      <c r="G288">
        <v>18.579999999999998</v>
      </c>
      <c r="H288" s="10">
        <v>7.6399999999999996E-2</v>
      </c>
      <c r="I288" s="10">
        <v>0.41649999999999998</v>
      </c>
      <c r="J288">
        <v>1</v>
      </c>
      <c r="K288">
        <v>137</v>
      </c>
      <c r="L288" t="s">
        <v>189</v>
      </c>
      <c r="M288">
        <v>129</v>
      </c>
      <c r="N288" s="2">
        <v>43573</v>
      </c>
      <c r="O288" t="s">
        <v>173</v>
      </c>
    </row>
    <row r="289" spans="1:15" hidden="1" x14ac:dyDescent="0.25">
      <c r="A289">
        <v>1880</v>
      </c>
      <c r="B289">
        <v>261.35000000000002</v>
      </c>
      <c r="C289" s="10">
        <v>-1.6000000000000001E-3</v>
      </c>
      <c r="D289">
        <v>310.25</v>
      </c>
      <c r="E289">
        <v>313.95</v>
      </c>
      <c r="F289">
        <v>317.64999999999998</v>
      </c>
      <c r="G289">
        <v>24.75</v>
      </c>
      <c r="H289" s="10">
        <v>0.1046</v>
      </c>
      <c r="I289" s="10">
        <v>0.42</v>
      </c>
      <c r="J289">
        <v>6</v>
      </c>
      <c r="K289">
        <v>48</v>
      </c>
      <c r="L289" t="s">
        <v>189</v>
      </c>
      <c r="M289">
        <v>129</v>
      </c>
      <c r="N289" s="2">
        <v>43573</v>
      </c>
      <c r="O289" t="s">
        <v>237</v>
      </c>
    </row>
    <row r="290" spans="1:15" hidden="1" x14ac:dyDescent="0.25">
      <c r="A290">
        <v>1885</v>
      </c>
      <c r="B290">
        <v>239.3</v>
      </c>
      <c r="C290" s="10">
        <v>-1.6000000000000001E-3</v>
      </c>
      <c r="D290">
        <v>314</v>
      </c>
      <c r="E290">
        <v>317.8</v>
      </c>
      <c r="F290">
        <v>321.60000000000002</v>
      </c>
      <c r="G290">
        <v>-150.69999999999999</v>
      </c>
      <c r="H290" s="10">
        <v>-0.38640000000000002</v>
      </c>
      <c r="I290" s="10">
        <v>0.4204</v>
      </c>
      <c r="J290">
        <v>1</v>
      </c>
      <c r="K290">
        <v>21</v>
      </c>
      <c r="L290" t="s">
        <v>189</v>
      </c>
      <c r="M290">
        <v>129</v>
      </c>
      <c r="N290" s="2">
        <v>43573</v>
      </c>
      <c r="O290" t="s">
        <v>70</v>
      </c>
    </row>
    <row r="291" spans="1:15" hidden="1" x14ac:dyDescent="0.25">
      <c r="A291">
        <v>1890</v>
      </c>
      <c r="B291">
        <v>331.36</v>
      </c>
      <c r="C291" s="10">
        <v>-1.6000000000000001E-3</v>
      </c>
      <c r="D291">
        <v>319.85000000000002</v>
      </c>
      <c r="E291">
        <v>321.35000000000002</v>
      </c>
      <c r="F291">
        <v>322.85000000000002</v>
      </c>
      <c r="G291">
        <v>58.91</v>
      </c>
      <c r="H291" s="10">
        <v>0.2162</v>
      </c>
      <c r="I291" s="10">
        <v>0.44819999999999999</v>
      </c>
      <c r="J291">
        <v>3</v>
      </c>
      <c r="K291">
        <v>223</v>
      </c>
      <c r="L291" t="s">
        <v>189</v>
      </c>
      <c r="M291">
        <v>129</v>
      </c>
      <c r="N291" s="2">
        <v>43573</v>
      </c>
      <c r="O291" t="s">
        <v>103</v>
      </c>
    </row>
    <row r="292" spans="1:15" hidden="1" x14ac:dyDescent="0.25">
      <c r="A292">
        <v>1895</v>
      </c>
      <c r="B292">
        <v>335.16</v>
      </c>
      <c r="C292" s="10">
        <v>-1.6999999999999999E-3</v>
      </c>
      <c r="D292">
        <v>321.8</v>
      </c>
      <c r="E292">
        <v>324.45</v>
      </c>
      <c r="F292">
        <v>327.10000000000002</v>
      </c>
      <c r="G292">
        <v>85.31</v>
      </c>
      <c r="H292" s="10">
        <v>0.34139999999999998</v>
      </c>
      <c r="I292" s="10">
        <v>0.44850000000000001</v>
      </c>
      <c r="J292">
        <v>3</v>
      </c>
      <c r="K292">
        <v>121</v>
      </c>
      <c r="L292" t="s">
        <v>189</v>
      </c>
      <c r="M292">
        <v>129</v>
      </c>
      <c r="N292" s="2">
        <v>43573</v>
      </c>
      <c r="O292" t="s">
        <v>103</v>
      </c>
    </row>
    <row r="293" spans="1:15" hidden="1" x14ac:dyDescent="0.25">
      <c r="A293">
        <v>1900</v>
      </c>
      <c r="B293">
        <v>293.58</v>
      </c>
      <c r="C293" s="10">
        <v>-1.6999999999999999E-3</v>
      </c>
      <c r="D293">
        <v>327.35000000000002</v>
      </c>
      <c r="E293">
        <v>328.9</v>
      </c>
      <c r="F293">
        <v>330.45</v>
      </c>
      <c r="G293">
        <v>13.68</v>
      </c>
      <c r="H293" s="10">
        <v>4.8899999999999999E-2</v>
      </c>
      <c r="I293" s="10">
        <v>0.31290000000000001</v>
      </c>
      <c r="J293">
        <v>4</v>
      </c>
      <c r="K293">
        <v>432</v>
      </c>
      <c r="L293" t="s">
        <v>189</v>
      </c>
      <c r="M293">
        <v>129</v>
      </c>
      <c r="N293" s="2">
        <v>43573</v>
      </c>
      <c r="O293" t="s">
        <v>100</v>
      </c>
    </row>
    <row r="294" spans="1:15" hidden="1" x14ac:dyDescent="0.25">
      <c r="A294">
        <v>1905</v>
      </c>
      <c r="B294">
        <v>257</v>
      </c>
      <c r="C294" s="10">
        <v>-1.6999999999999999E-3</v>
      </c>
      <c r="D294">
        <v>331.15</v>
      </c>
      <c r="E294">
        <v>332.75</v>
      </c>
      <c r="F294">
        <v>334.35</v>
      </c>
      <c r="G294">
        <v>-32.799999999999997</v>
      </c>
      <c r="H294" s="10">
        <v>-0.1132</v>
      </c>
      <c r="I294" s="10">
        <v>0.4204</v>
      </c>
      <c r="J294">
        <v>3</v>
      </c>
      <c r="K294">
        <v>129</v>
      </c>
      <c r="L294" t="s">
        <v>189</v>
      </c>
      <c r="M294">
        <v>129</v>
      </c>
      <c r="N294" s="2">
        <v>43573</v>
      </c>
      <c r="O294" t="s">
        <v>238</v>
      </c>
    </row>
    <row r="295" spans="1:15" hidden="1" x14ac:dyDescent="0.25">
      <c r="A295">
        <v>1910</v>
      </c>
      <c r="B295">
        <v>311.3</v>
      </c>
      <c r="C295" s="10">
        <v>-1.6999999999999999E-3</v>
      </c>
      <c r="D295">
        <v>333.7</v>
      </c>
      <c r="E295">
        <v>336.32499999999999</v>
      </c>
      <c r="F295">
        <v>338.95</v>
      </c>
      <c r="G295">
        <v>-10.85</v>
      </c>
      <c r="H295" s="10">
        <v>-3.3700000000000001E-2</v>
      </c>
      <c r="I295" s="10">
        <v>0.41980000000000001</v>
      </c>
      <c r="J295">
        <v>1</v>
      </c>
      <c r="K295">
        <v>33</v>
      </c>
      <c r="L295" t="s">
        <v>189</v>
      </c>
      <c r="M295">
        <v>129</v>
      </c>
      <c r="N295" s="2">
        <v>43573</v>
      </c>
      <c r="O295" t="s">
        <v>235</v>
      </c>
    </row>
    <row r="296" spans="1:15" hidden="1" x14ac:dyDescent="0.25">
      <c r="A296">
        <v>1915</v>
      </c>
      <c r="B296">
        <v>219.65</v>
      </c>
      <c r="C296" s="10">
        <v>-1.8E-3</v>
      </c>
      <c r="D296">
        <v>339.1</v>
      </c>
      <c r="E296">
        <v>340.67500000000001</v>
      </c>
      <c r="F296">
        <v>342.25</v>
      </c>
      <c r="G296">
        <v>-77.8</v>
      </c>
      <c r="H296" s="10">
        <v>-0.2616</v>
      </c>
      <c r="I296" s="10">
        <v>0.4214</v>
      </c>
      <c r="J296">
        <v>2</v>
      </c>
      <c r="K296">
        <v>26</v>
      </c>
      <c r="L296" t="s">
        <v>189</v>
      </c>
      <c r="M296">
        <v>129</v>
      </c>
      <c r="N296" s="2">
        <v>43573</v>
      </c>
      <c r="O296" t="s">
        <v>222</v>
      </c>
    </row>
    <row r="297" spans="1:15" hidden="1" x14ac:dyDescent="0.25">
      <c r="A297">
        <v>1920</v>
      </c>
      <c r="B297">
        <v>319.02</v>
      </c>
      <c r="C297" s="10">
        <v>-1.8E-3</v>
      </c>
      <c r="D297">
        <v>343.1</v>
      </c>
      <c r="E297">
        <v>344.4</v>
      </c>
      <c r="F297">
        <v>345.7</v>
      </c>
      <c r="G297">
        <v>92.49</v>
      </c>
      <c r="H297" s="10">
        <v>0.4083</v>
      </c>
      <c r="I297" s="10">
        <v>0.42120000000000002</v>
      </c>
      <c r="J297">
        <v>1</v>
      </c>
      <c r="K297">
        <v>38</v>
      </c>
      <c r="L297" t="s">
        <v>189</v>
      </c>
      <c r="M297">
        <v>129</v>
      </c>
      <c r="N297" s="2">
        <v>43573</v>
      </c>
      <c r="O297" t="s">
        <v>235</v>
      </c>
    </row>
    <row r="298" spans="1:15" hidden="1" x14ac:dyDescent="0.25">
      <c r="A298">
        <v>1925</v>
      </c>
      <c r="B298">
        <v>335</v>
      </c>
      <c r="C298" s="10">
        <v>-1.8E-3</v>
      </c>
      <c r="D298">
        <v>347.05</v>
      </c>
      <c r="E298">
        <v>348.75</v>
      </c>
      <c r="F298">
        <v>350.45</v>
      </c>
      <c r="G298">
        <v>100</v>
      </c>
      <c r="H298" s="10">
        <v>0.42549999999999999</v>
      </c>
      <c r="I298" s="10">
        <v>0.38150000000000001</v>
      </c>
      <c r="J298">
        <v>3</v>
      </c>
      <c r="K298">
        <v>272</v>
      </c>
      <c r="L298" t="s">
        <v>189</v>
      </c>
      <c r="M298">
        <v>129</v>
      </c>
      <c r="N298" s="2">
        <v>43573</v>
      </c>
      <c r="O298" t="s">
        <v>197</v>
      </c>
    </row>
    <row r="299" spans="1:15" hidden="1" x14ac:dyDescent="0.25">
      <c r="A299">
        <v>1930</v>
      </c>
      <c r="B299">
        <v>275.35000000000002</v>
      </c>
      <c r="C299" s="10">
        <v>-1.9E-3</v>
      </c>
      <c r="D299">
        <v>350.55</v>
      </c>
      <c r="E299">
        <v>352.75</v>
      </c>
      <c r="F299">
        <v>354.95</v>
      </c>
      <c r="G299">
        <v>42.11</v>
      </c>
      <c r="H299" s="10">
        <v>0.18049999999999999</v>
      </c>
      <c r="I299" s="10">
        <v>0.42320000000000002</v>
      </c>
      <c r="J299">
        <v>1</v>
      </c>
      <c r="K299">
        <v>32</v>
      </c>
      <c r="L299" t="s">
        <v>189</v>
      </c>
      <c r="M299">
        <v>129</v>
      </c>
      <c r="N299" s="2">
        <v>43573</v>
      </c>
      <c r="O299" t="s">
        <v>238</v>
      </c>
    </row>
    <row r="300" spans="1:15" hidden="1" x14ac:dyDescent="0.25">
      <c r="A300">
        <v>1935</v>
      </c>
      <c r="B300">
        <v>243.3</v>
      </c>
      <c r="C300" s="10">
        <v>-1.9E-3</v>
      </c>
      <c r="D300">
        <v>355.1</v>
      </c>
      <c r="E300">
        <v>358.02499999999998</v>
      </c>
      <c r="F300">
        <v>360.95</v>
      </c>
      <c r="G300">
        <v>-176.94</v>
      </c>
      <c r="H300" s="10">
        <v>-0.42099999999999999</v>
      </c>
      <c r="I300" s="10">
        <v>0.4274</v>
      </c>
      <c r="J300">
        <v>1</v>
      </c>
      <c r="K300">
        <v>22</v>
      </c>
      <c r="L300" t="s">
        <v>189</v>
      </c>
      <c r="M300">
        <v>129</v>
      </c>
      <c r="N300" s="2">
        <v>43573</v>
      </c>
      <c r="O300" t="s">
        <v>206</v>
      </c>
    </row>
    <row r="301" spans="1:15" hidden="1" x14ac:dyDescent="0.25">
      <c r="A301">
        <v>1940</v>
      </c>
      <c r="B301">
        <v>309.25</v>
      </c>
      <c r="C301" s="10">
        <v>-1.9E-3</v>
      </c>
      <c r="D301">
        <v>358.6</v>
      </c>
      <c r="E301">
        <v>361.9</v>
      </c>
      <c r="F301">
        <v>365.2</v>
      </c>
      <c r="G301">
        <v>-120</v>
      </c>
      <c r="H301" s="10">
        <v>-0.27960000000000002</v>
      </c>
      <c r="I301" s="10">
        <v>0.42749999999999999</v>
      </c>
      <c r="J301">
        <v>5</v>
      </c>
      <c r="K301">
        <v>59</v>
      </c>
      <c r="L301" t="s">
        <v>189</v>
      </c>
      <c r="M301">
        <v>129</v>
      </c>
      <c r="N301" s="2">
        <v>43573</v>
      </c>
      <c r="O301" t="s">
        <v>220</v>
      </c>
    </row>
    <row r="302" spans="1:15" hidden="1" x14ac:dyDescent="0.25">
      <c r="A302">
        <v>1945</v>
      </c>
      <c r="B302">
        <v>291.05</v>
      </c>
      <c r="C302" s="10">
        <v>-2E-3</v>
      </c>
      <c r="D302">
        <v>363.05</v>
      </c>
      <c r="E302">
        <v>364.7</v>
      </c>
      <c r="F302">
        <v>366.35</v>
      </c>
      <c r="G302">
        <v>-45.2</v>
      </c>
      <c r="H302" s="10">
        <v>-0.13439999999999999</v>
      </c>
      <c r="I302" s="10">
        <v>0.42430000000000001</v>
      </c>
      <c r="J302">
        <v>5</v>
      </c>
      <c r="K302">
        <v>18</v>
      </c>
      <c r="L302" t="s">
        <v>189</v>
      </c>
      <c r="M302">
        <v>129</v>
      </c>
      <c r="N302" s="2">
        <v>43573</v>
      </c>
      <c r="O302" t="s">
        <v>114</v>
      </c>
    </row>
    <row r="303" spans="1:15" hidden="1" x14ac:dyDescent="0.25">
      <c r="A303">
        <v>1950</v>
      </c>
      <c r="B303">
        <v>347.7</v>
      </c>
      <c r="C303" s="10">
        <v>-2E-3</v>
      </c>
      <c r="D303">
        <v>367.3</v>
      </c>
      <c r="E303">
        <v>369.02499999999998</v>
      </c>
      <c r="F303">
        <v>370.75</v>
      </c>
      <c r="G303">
        <v>-30.3</v>
      </c>
      <c r="H303" s="10">
        <v>-8.0199999999999994E-2</v>
      </c>
      <c r="I303" s="10">
        <v>0.42559999999999998</v>
      </c>
      <c r="J303">
        <v>1</v>
      </c>
      <c r="K303">
        <v>56</v>
      </c>
      <c r="L303" t="s">
        <v>189</v>
      </c>
      <c r="M303">
        <v>129</v>
      </c>
      <c r="N303" s="2">
        <v>43573</v>
      </c>
      <c r="O303" t="s">
        <v>212</v>
      </c>
    </row>
    <row r="304" spans="1:15" hidden="1" x14ac:dyDescent="0.25">
      <c r="A304">
        <v>1955</v>
      </c>
      <c r="B304">
        <v>330.75</v>
      </c>
      <c r="C304" s="10">
        <v>-2E-3</v>
      </c>
      <c r="D304">
        <v>370.85</v>
      </c>
      <c r="E304">
        <v>374.15</v>
      </c>
      <c r="F304">
        <v>377.45</v>
      </c>
      <c r="G304">
        <v>-135.6</v>
      </c>
      <c r="H304" s="10">
        <v>-0.2908</v>
      </c>
      <c r="I304" s="10">
        <v>0.42930000000000001</v>
      </c>
      <c r="J304">
        <v>2</v>
      </c>
      <c r="K304">
        <v>8</v>
      </c>
      <c r="L304" t="s">
        <v>189</v>
      </c>
      <c r="M304">
        <v>129</v>
      </c>
      <c r="N304" s="2">
        <v>43573</v>
      </c>
      <c r="O304" t="s">
        <v>153</v>
      </c>
    </row>
    <row r="305" spans="1:15" hidden="1" x14ac:dyDescent="0.25">
      <c r="A305">
        <v>1960</v>
      </c>
      <c r="B305">
        <v>334.75</v>
      </c>
      <c r="C305" s="10">
        <v>-2.0999999999999999E-3</v>
      </c>
      <c r="D305">
        <v>375.4</v>
      </c>
      <c r="E305">
        <v>377.45</v>
      </c>
      <c r="F305">
        <v>379.5</v>
      </c>
      <c r="G305">
        <v>-135.85</v>
      </c>
      <c r="H305" s="10">
        <v>-0.28870000000000001</v>
      </c>
      <c r="I305" s="10">
        <v>0.4274</v>
      </c>
      <c r="J305">
        <v>2</v>
      </c>
      <c r="K305">
        <v>53</v>
      </c>
      <c r="L305" t="s">
        <v>189</v>
      </c>
      <c r="M305">
        <v>129</v>
      </c>
      <c r="N305" s="2">
        <v>43573</v>
      </c>
      <c r="O305" t="s">
        <v>153</v>
      </c>
    </row>
    <row r="306" spans="1:15" hidden="1" x14ac:dyDescent="0.25">
      <c r="A306">
        <v>1965</v>
      </c>
      <c r="B306">
        <v>329.22</v>
      </c>
      <c r="C306" s="10">
        <v>-2.0999999999999999E-3</v>
      </c>
      <c r="D306">
        <v>379.65</v>
      </c>
      <c r="E306">
        <v>381.4</v>
      </c>
      <c r="F306">
        <v>383.15</v>
      </c>
      <c r="G306">
        <v>-78.63</v>
      </c>
      <c r="H306" s="10">
        <v>-0.1928</v>
      </c>
      <c r="I306" s="10">
        <v>0.42749999999999999</v>
      </c>
      <c r="J306">
        <v>2</v>
      </c>
      <c r="K306">
        <v>16</v>
      </c>
      <c r="L306" t="s">
        <v>189</v>
      </c>
      <c r="M306">
        <v>129</v>
      </c>
      <c r="N306" s="2">
        <v>43573</v>
      </c>
      <c r="O306" t="s">
        <v>239</v>
      </c>
    </row>
    <row r="307" spans="1:15" hidden="1" x14ac:dyDescent="0.25">
      <c r="A307">
        <v>1970</v>
      </c>
      <c r="B307">
        <v>332.55</v>
      </c>
      <c r="C307" s="10">
        <v>-2.0999999999999999E-3</v>
      </c>
      <c r="D307">
        <v>383.75</v>
      </c>
      <c r="E307">
        <v>386.77499999999998</v>
      </c>
      <c r="F307">
        <v>389.8</v>
      </c>
      <c r="G307">
        <v>-151</v>
      </c>
      <c r="H307" s="10">
        <v>-0.31230000000000002</v>
      </c>
      <c r="I307" s="10">
        <v>0.43190000000000001</v>
      </c>
      <c r="J307">
        <v>2</v>
      </c>
      <c r="K307">
        <v>9</v>
      </c>
      <c r="L307" t="s">
        <v>189</v>
      </c>
      <c r="M307">
        <v>129</v>
      </c>
      <c r="N307" s="2">
        <v>43573</v>
      </c>
      <c r="O307" t="s">
        <v>239</v>
      </c>
    </row>
    <row r="308" spans="1:15" hidden="1" x14ac:dyDescent="0.25">
      <c r="A308">
        <v>1975</v>
      </c>
      <c r="B308">
        <v>377</v>
      </c>
      <c r="C308" s="10">
        <v>-2.0999999999999999E-3</v>
      </c>
      <c r="D308">
        <v>388</v>
      </c>
      <c r="E308">
        <v>390.85</v>
      </c>
      <c r="F308">
        <v>393.7</v>
      </c>
      <c r="G308">
        <v>156.33000000000001</v>
      </c>
      <c r="H308" s="10">
        <v>0.70840000000000003</v>
      </c>
      <c r="I308" s="10">
        <v>0.43219999999999997</v>
      </c>
      <c r="J308">
        <v>1</v>
      </c>
      <c r="K308">
        <v>5</v>
      </c>
      <c r="L308" t="s">
        <v>189</v>
      </c>
      <c r="M308">
        <v>129</v>
      </c>
      <c r="N308" s="2">
        <v>43573</v>
      </c>
      <c r="O308" t="s">
        <v>149</v>
      </c>
    </row>
    <row r="309" spans="1:15" hidden="1" x14ac:dyDescent="0.25">
      <c r="A309">
        <v>1980</v>
      </c>
      <c r="B309">
        <v>350.95</v>
      </c>
      <c r="C309" s="10">
        <v>-2.2000000000000001E-3</v>
      </c>
      <c r="D309">
        <v>392.2</v>
      </c>
      <c r="E309">
        <v>393.95</v>
      </c>
      <c r="F309">
        <v>395.7</v>
      </c>
      <c r="G309">
        <v>9.6</v>
      </c>
      <c r="H309" s="10">
        <v>2.81E-2</v>
      </c>
      <c r="I309" s="10">
        <v>0.42959999999999998</v>
      </c>
      <c r="J309">
        <v>1</v>
      </c>
      <c r="K309">
        <v>35</v>
      </c>
      <c r="L309" t="s">
        <v>189</v>
      </c>
      <c r="M309">
        <v>129</v>
      </c>
      <c r="N309" s="2">
        <v>43573</v>
      </c>
      <c r="O309" t="s">
        <v>153</v>
      </c>
    </row>
    <row r="310" spans="1:15" hidden="1" x14ac:dyDescent="0.25">
      <c r="A310">
        <v>1985</v>
      </c>
      <c r="B310">
        <v>340.9</v>
      </c>
      <c r="C310" s="10">
        <v>-2.2000000000000001E-3</v>
      </c>
      <c r="D310">
        <v>396.4</v>
      </c>
      <c r="E310">
        <v>398.17500000000001</v>
      </c>
      <c r="F310">
        <v>399.95</v>
      </c>
      <c r="G310">
        <v>-156.80000000000001</v>
      </c>
      <c r="H310" s="10">
        <v>-0.315</v>
      </c>
      <c r="I310" s="10">
        <v>0.43030000000000002</v>
      </c>
      <c r="J310">
        <v>2</v>
      </c>
      <c r="K310">
        <v>17</v>
      </c>
      <c r="L310" t="s">
        <v>189</v>
      </c>
      <c r="M310">
        <v>129</v>
      </c>
      <c r="N310" s="2">
        <v>43573</v>
      </c>
      <c r="O310" t="s">
        <v>73</v>
      </c>
    </row>
    <row r="311" spans="1:15" hidden="1" x14ac:dyDescent="0.25">
      <c r="A311">
        <v>1990</v>
      </c>
      <c r="B311">
        <v>504.7</v>
      </c>
      <c r="C311" s="10">
        <v>-2.2000000000000001E-3</v>
      </c>
      <c r="D311">
        <v>400.95</v>
      </c>
      <c r="E311">
        <v>403.75</v>
      </c>
      <c r="F311">
        <v>406.55</v>
      </c>
      <c r="G311">
        <v>27.85</v>
      </c>
      <c r="H311" s="10">
        <v>5.8400000000000001E-2</v>
      </c>
      <c r="I311" s="10">
        <v>0.43530000000000002</v>
      </c>
      <c r="J311">
        <v>3</v>
      </c>
      <c r="K311">
        <v>41</v>
      </c>
      <c r="L311" t="s">
        <v>189</v>
      </c>
      <c r="M311">
        <v>129</v>
      </c>
      <c r="N311" s="2">
        <v>43573</v>
      </c>
      <c r="O311" t="s">
        <v>207</v>
      </c>
    </row>
    <row r="312" spans="1:15" hidden="1" x14ac:dyDescent="0.25">
      <c r="A312">
        <v>1995</v>
      </c>
      <c r="B312">
        <v>346.85</v>
      </c>
      <c r="C312" s="10">
        <v>-2.3E-3</v>
      </c>
      <c r="D312">
        <v>404.85</v>
      </c>
      <c r="E312">
        <v>406.67500000000001</v>
      </c>
      <c r="F312">
        <v>408.5</v>
      </c>
      <c r="G312">
        <v>197.55</v>
      </c>
      <c r="H312" s="10">
        <v>1.3231999999999999</v>
      </c>
      <c r="I312" s="10">
        <v>0.43190000000000001</v>
      </c>
      <c r="J312">
        <v>4</v>
      </c>
      <c r="K312">
        <v>7</v>
      </c>
      <c r="L312" t="s">
        <v>189</v>
      </c>
      <c r="M312">
        <v>129</v>
      </c>
      <c r="N312" s="2">
        <v>43573</v>
      </c>
      <c r="O312" t="s">
        <v>230</v>
      </c>
    </row>
    <row r="313" spans="1:15" hidden="1" x14ac:dyDescent="0.25">
      <c r="A313">
        <v>2000</v>
      </c>
      <c r="B313">
        <v>367.45</v>
      </c>
      <c r="C313" s="10">
        <v>-2.3E-3</v>
      </c>
      <c r="D313">
        <v>406.05</v>
      </c>
      <c r="E313">
        <v>410.8</v>
      </c>
      <c r="F313">
        <v>415.55</v>
      </c>
      <c r="G313">
        <v>89.45</v>
      </c>
      <c r="H313" s="10">
        <v>0.32179999999999997</v>
      </c>
      <c r="I313" s="10">
        <v>0.43219999999999997</v>
      </c>
      <c r="J313">
        <v>1</v>
      </c>
      <c r="K313">
        <v>146</v>
      </c>
      <c r="L313" t="s">
        <v>189</v>
      </c>
      <c r="M313">
        <v>129</v>
      </c>
      <c r="N313" s="2">
        <v>43573</v>
      </c>
      <c r="O313" t="s">
        <v>153</v>
      </c>
    </row>
    <row r="314" spans="1:15" hidden="1" x14ac:dyDescent="0.25">
      <c r="A314">
        <v>2005</v>
      </c>
      <c r="B314">
        <v>352.55</v>
      </c>
      <c r="C314" s="10">
        <v>-2.3E-3</v>
      </c>
      <c r="D314">
        <v>413.4</v>
      </c>
      <c r="E314">
        <v>415.17500000000001</v>
      </c>
      <c r="F314">
        <v>416.95</v>
      </c>
      <c r="G314">
        <v>-9.5</v>
      </c>
      <c r="H314" s="10">
        <v>-2.6200000000000001E-2</v>
      </c>
      <c r="I314" s="10">
        <v>0.43330000000000002</v>
      </c>
      <c r="J314">
        <v>9</v>
      </c>
      <c r="K314">
        <v>75</v>
      </c>
      <c r="L314" t="s">
        <v>189</v>
      </c>
      <c r="M314">
        <v>129</v>
      </c>
      <c r="N314" s="2">
        <v>43573</v>
      </c>
      <c r="O314" t="s">
        <v>139</v>
      </c>
    </row>
    <row r="315" spans="1:15" hidden="1" x14ac:dyDescent="0.25">
      <c r="A315">
        <v>2015</v>
      </c>
      <c r="B315">
        <v>406.45</v>
      </c>
      <c r="C315" s="10">
        <v>-2.3999999999999998E-3</v>
      </c>
      <c r="D315">
        <v>419.35</v>
      </c>
      <c r="E315">
        <v>423.625</v>
      </c>
      <c r="F315">
        <v>427.9</v>
      </c>
      <c r="G315">
        <v>100.2</v>
      </c>
      <c r="H315" s="10">
        <v>0.32719999999999999</v>
      </c>
      <c r="I315" s="10">
        <v>0.4345</v>
      </c>
      <c r="J315">
        <v>2</v>
      </c>
      <c r="K315">
        <v>31</v>
      </c>
      <c r="L315" t="s">
        <v>189</v>
      </c>
      <c r="M315">
        <v>129</v>
      </c>
      <c r="N315" s="2">
        <v>43573</v>
      </c>
      <c r="O315" t="s">
        <v>108</v>
      </c>
    </row>
    <row r="316" spans="1:15" hidden="1" x14ac:dyDescent="0.25">
      <c r="A316">
        <v>2025</v>
      </c>
      <c r="B316">
        <v>376.15</v>
      </c>
      <c r="C316" s="10">
        <v>-2.5000000000000001E-3</v>
      </c>
      <c r="D316">
        <v>430.55</v>
      </c>
      <c r="E316">
        <v>433.52499999999998</v>
      </c>
      <c r="F316">
        <v>436.5</v>
      </c>
      <c r="G316">
        <v>-27.65</v>
      </c>
      <c r="H316" s="10">
        <v>-6.8500000000000005E-2</v>
      </c>
      <c r="I316" s="10">
        <v>0.44019999999999998</v>
      </c>
      <c r="J316">
        <v>4</v>
      </c>
      <c r="K316">
        <v>9</v>
      </c>
      <c r="L316" t="s">
        <v>189</v>
      </c>
      <c r="M316">
        <v>129</v>
      </c>
      <c r="N316" s="2">
        <v>43573</v>
      </c>
      <c r="O316" t="s">
        <v>240</v>
      </c>
    </row>
    <row r="317" spans="1:15" hidden="1" x14ac:dyDescent="0.25">
      <c r="A317">
        <v>2035</v>
      </c>
      <c r="B317">
        <v>379.8</v>
      </c>
      <c r="C317" s="10">
        <v>-2.5000000000000001E-3</v>
      </c>
      <c r="D317">
        <v>437.55</v>
      </c>
      <c r="E317">
        <v>440.07499999999999</v>
      </c>
      <c r="F317">
        <v>442.6</v>
      </c>
      <c r="G317">
        <v>57.7</v>
      </c>
      <c r="H317" s="10">
        <v>0.17910000000000001</v>
      </c>
      <c r="I317" s="10">
        <v>0.43490000000000001</v>
      </c>
      <c r="J317">
        <v>2</v>
      </c>
      <c r="K317">
        <v>31</v>
      </c>
      <c r="L317" t="s">
        <v>189</v>
      </c>
      <c r="M317">
        <v>129</v>
      </c>
      <c r="N317" s="2">
        <v>43573</v>
      </c>
      <c r="O317" t="s">
        <v>230</v>
      </c>
    </row>
    <row r="318" spans="1:15" hidden="1" x14ac:dyDescent="0.25">
      <c r="A318">
        <v>2045</v>
      </c>
      <c r="B318">
        <v>330.25</v>
      </c>
      <c r="C318" s="10">
        <v>-2.5999999999999999E-3</v>
      </c>
      <c r="D318">
        <v>447.9</v>
      </c>
      <c r="E318">
        <v>450.07499999999999</v>
      </c>
      <c r="F318">
        <v>452.25</v>
      </c>
      <c r="G318">
        <v>-145.85</v>
      </c>
      <c r="H318" s="10">
        <v>-0.30630000000000002</v>
      </c>
      <c r="I318" s="10">
        <v>0.44080000000000003</v>
      </c>
      <c r="J318">
        <v>2</v>
      </c>
      <c r="K318">
        <v>14</v>
      </c>
      <c r="L318" t="s">
        <v>189</v>
      </c>
      <c r="M318">
        <v>129</v>
      </c>
      <c r="N318" s="2">
        <v>43573</v>
      </c>
      <c r="O318" t="s">
        <v>241</v>
      </c>
    </row>
    <row r="319" spans="1:15" hidden="1" x14ac:dyDescent="0.25">
      <c r="A319">
        <v>2055</v>
      </c>
      <c r="B319">
        <v>394.25</v>
      </c>
      <c r="C319" s="10">
        <v>-2.5999999999999999E-3</v>
      </c>
      <c r="D319">
        <v>456.95</v>
      </c>
      <c r="E319">
        <v>458.77499999999998</v>
      </c>
      <c r="F319">
        <v>460.6</v>
      </c>
      <c r="G319">
        <v>-168.7</v>
      </c>
      <c r="H319" s="10">
        <v>-0.29970000000000002</v>
      </c>
      <c r="I319" s="10">
        <v>0.44230000000000003</v>
      </c>
      <c r="J319">
        <v>4</v>
      </c>
      <c r="K319">
        <v>39</v>
      </c>
      <c r="L319" t="s">
        <v>189</v>
      </c>
      <c r="M319">
        <v>129</v>
      </c>
      <c r="N319" s="2">
        <v>43573</v>
      </c>
      <c r="O319" t="s">
        <v>139</v>
      </c>
    </row>
    <row r="320" spans="1:15" hidden="1" x14ac:dyDescent="0.25">
      <c r="A320">
        <v>2065</v>
      </c>
      <c r="B320">
        <v>443.35</v>
      </c>
      <c r="C320" s="10">
        <v>-2.7000000000000001E-3</v>
      </c>
      <c r="D320">
        <v>466.25</v>
      </c>
      <c r="E320">
        <v>468.72500000000002</v>
      </c>
      <c r="F320">
        <v>471.2</v>
      </c>
      <c r="G320">
        <v>-164.3</v>
      </c>
      <c r="H320" s="10">
        <v>-0.27039999999999997</v>
      </c>
      <c r="I320" s="10">
        <v>0.44790000000000002</v>
      </c>
      <c r="J320">
        <v>2</v>
      </c>
      <c r="K320">
        <v>26</v>
      </c>
      <c r="L320" t="s">
        <v>189</v>
      </c>
      <c r="M320">
        <v>129</v>
      </c>
      <c r="N320" s="2">
        <v>43573</v>
      </c>
      <c r="O320" t="s">
        <v>106</v>
      </c>
    </row>
    <row r="321" spans="1:15" hidden="1" x14ac:dyDescent="0.25">
      <c r="A321">
        <v>2075</v>
      </c>
      <c r="B321">
        <v>558.45000000000005</v>
      </c>
      <c r="C321" s="10">
        <v>-2.8E-3</v>
      </c>
      <c r="D321">
        <v>474.6</v>
      </c>
      <c r="E321">
        <v>477.45</v>
      </c>
      <c r="F321">
        <v>480.3</v>
      </c>
      <c r="G321">
        <v>71.599999999999994</v>
      </c>
      <c r="H321" s="10">
        <v>0.14710000000000001</v>
      </c>
      <c r="I321" s="10">
        <v>0.44929999999999998</v>
      </c>
      <c r="J321">
        <v>4</v>
      </c>
      <c r="K321">
        <v>74</v>
      </c>
      <c r="L321" t="s">
        <v>189</v>
      </c>
      <c r="M321">
        <v>129</v>
      </c>
      <c r="N321" s="2">
        <v>43573</v>
      </c>
      <c r="O321" t="s">
        <v>242</v>
      </c>
    </row>
    <row r="322" spans="1:15" hidden="1" x14ac:dyDescent="0.25">
      <c r="A322">
        <v>2085</v>
      </c>
      <c r="B322">
        <v>430.8</v>
      </c>
      <c r="C322" s="10">
        <v>-2.8E-3</v>
      </c>
      <c r="D322">
        <v>483.75</v>
      </c>
      <c r="E322">
        <v>485.6</v>
      </c>
      <c r="F322">
        <v>487.45</v>
      </c>
      <c r="G322">
        <v>-156.80000000000001</v>
      </c>
      <c r="H322" s="10">
        <v>-0.26679999999999998</v>
      </c>
      <c r="I322" s="10">
        <v>0.4486</v>
      </c>
      <c r="J322">
        <v>1</v>
      </c>
      <c r="K322">
        <v>19</v>
      </c>
      <c r="L322" t="s">
        <v>189</v>
      </c>
      <c r="M322">
        <v>129</v>
      </c>
      <c r="N322" s="2">
        <v>43573</v>
      </c>
      <c r="O322" t="s">
        <v>243</v>
      </c>
    </row>
    <row r="323" spans="1:15" hidden="1" x14ac:dyDescent="0.25">
      <c r="A323">
        <v>2095</v>
      </c>
      <c r="B323">
        <v>429.45</v>
      </c>
      <c r="C323" s="10">
        <v>-2.8999999999999998E-3</v>
      </c>
      <c r="D323">
        <v>492.8</v>
      </c>
      <c r="E323">
        <v>494.7</v>
      </c>
      <c r="F323">
        <v>496.6</v>
      </c>
      <c r="G323">
        <v>-172.55</v>
      </c>
      <c r="H323" s="10">
        <v>-0.28660000000000002</v>
      </c>
      <c r="I323" s="10">
        <v>0.45100000000000001</v>
      </c>
      <c r="J323">
        <v>3</v>
      </c>
      <c r="K323">
        <v>29</v>
      </c>
      <c r="L323" t="s">
        <v>189</v>
      </c>
      <c r="M323">
        <v>129</v>
      </c>
      <c r="N323" s="2">
        <v>43573</v>
      </c>
      <c r="O323" t="s">
        <v>244</v>
      </c>
    </row>
    <row r="324" spans="1:15" hidden="1" x14ac:dyDescent="0.25">
      <c r="A324">
        <v>2100</v>
      </c>
      <c r="B324">
        <v>360.54</v>
      </c>
      <c r="C324" s="10">
        <v>-2.8999999999999998E-3</v>
      </c>
      <c r="D324">
        <v>497.3</v>
      </c>
      <c r="E324">
        <v>501.1</v>
      </c>
      <c r="F324">
        <v>504.9</v>
      </c>
      <c r="G324">
        <v>-62.36</v>
      </c>
      <c r="H324" s="10">
        <v>-0.14749999999999999</v>
      </c>
      <c r="I324" s="10">
        <v>0.4587</v>
      </c>
      <c r="J324">
        <v>2</v>
      </c>
      <c r="K324">
        <v>244</v>
      </c>
      <c r="L324" t="s">
        <v>189</v>
      </c>
      <c r="M324">
        <v>129</v>
      </c>
      <c r="N324" s="2">
        <v>43573</v>
      </c>
      <c r="O324" t="s">
        <v>136</v>
      </c>
    </row>
    <row r="325" spans="1:15" hidden="1" x14ac:dyDescent="0.25">
      <c r="A325">
        <v>2105</v>
      </c>
      <c r="B325">
        <v>476.2</v>
      </c>
      <c r="C325" s="10">
        <v>-2.8999999999999998E-3</v>
      </c>
      <c r="D325">
        <v>501.8</v>
      </c>
      <c r="E325">
        <v>505.92500000000001</v>
      </c>
      <c r="F325">
        <v>510.05</v>
      </c>
      <c r="G325">
        <v>44.65</v>
      </c>
      <c r="H325" s="10">
        <v>0.10349999999999999</v>
      </c>
      <c r="I325" s="10">
        <v>0.46079999999999999</v>
      </c>
      <c r="J325">
        <v>2</v>
      </c>
      <c r="K325">
        <v>33</v>
      </c>
      <c r="L325" t="s">
        <v>189</v>
      </c>
      <c r="M325">
        <v>129</v>
      </c>
      <c r="N325" s="2">
        <v>43573</v>
      </c>
      <c r="O325" t="s">
        <v>245</v>
      </c>
    </row>
    <row r="326" spans="1:15" hidden="1" x14ac:dyDescent="0.25">
      <c r="A326">
        <v>2115</v>
      </c>
      <c r="B326">
        <v>421.76</v>
      </c>
      <c r="C326" s="10">
        <v>-3.0000000000000001E-3</v>
      </c>
      <c r="D326">
        <v>511</v>
      </c>
      <c r="E326">
        <v>512.9</v>
      </c>
      <c r="F326">
        <v>514.79999999999995</v>
      </c>
      <c r="G326">
        <v>-18.73</v>
      </c>
      <c r="H326" s="10">
        <v>-4.2500000000000003E-2</v>
      </c>
      <c r="I326" s="10">
        <v>0.45569999999999999</v>
      </c>
      <c r="J326">
        <v>55</v>
      </c>
      <c r="K326">
        <v>56</v>
      </c>
      <c r="L326" t="s">
        <v>189</v>
      </c>
      <c r="M326">
        <v>129</v>
      </c>
      <c r="N326" s="2">
        <v>43573</v>
      </c>
      <c r="O326" t="s">
        <v>246</v>
      </c>
    </row>
    <row r="327" spans="1:15" hidden="1" x14ac:dyDescent="0.25">
      <c r="A327">
        <v>2125</v>
      </c>
      <c r="B327">
        <v>620.1</v>
      </c>
      <c r="C327" s="10">
        <v>-3.0999999999999999E-3</v>
      </c>
      <c r="D327">
        <v>520.54999999999995</v>
      </c>
      <c r="E327">
        <v>525.47500000000002</v>
      </c>
      <c r="F327">
        <v>530.4</v>
      </c>
      <c r="G327">
        <v>168.75</v>
      </c>
      <c r="H327" s="10">
        <v>0.37390000000000001</v>
      </c>
      <c r="I327" s="10">
        <v>0.47020000000000001</v>
      </c>
      <c r="J327">
        <v>4</v>
      </c>
      <c r="K327">
        <v>25</v>
      </c>
      <c r="L327" t="s">
        <v>189</v>
      </c>
      <c r="M327">
        <v>129</v>
      </c>
      <c r="N327" s="2">
        <v>43573</v>
      </c>
      <c r="O327" t="s">
        <v>107</v>
      </c>
    </row>
    <row r="328" spans="1:15" hidden="1" x14ac:dyDescent="0.25">
      <c r="A328">
        <v>2135</v>
      </c>
      <c r="B328">
        <v>400.93</v>
      </c>
      <c r="C328" s="10">
        <v>-3.0999999999999999E-3</v>
      </c>
      <c r="D328">
        <v>529.20000000000005</v>
      </c>
      <c r="E328">
        <v>534.42499999999995</v>
      </c>
      <c r="F328">
        <v>539.65</v>
      </c>
      <c r="G328">
        <v>-57.17</v>
      </c>
      <c r="H328" s="10">
        <v>-0.12479999999999999</v>
      </c>
      <c r="I328" s="10">
        <v>0.47189999999999999</v>
      </c>
      <c r="J328">
        <v>1</v>
      </c>
      <c r="K328">
        <v>9</v>
      </c>
      <c r="L328" t="s">
        <v>189</v>
      </c>
      <c r="M328">
        <v>129</v>
      </c>
      <c r="N328" s="2">
        <v>43573</v>
      </c>
      <c r="O328" t="s">
        <v>103</v>
      </c>
    </row>
    <row r="329" spans="1:15" hidden="1" x14ac:dyDescent="0.25">
      <c r="A329">
        <v>2145</v>
      </c>
      <c r="B329">
        <v>409.68</v>
      </c>
      <c r="C329" s="10">
        <v>-3.2000000000000002E-3</v>
      </c>
      <c r="D329">
        <v>538.54999999999995</v>
      </c>
      <c r="E329">
        <v>540.5</v>
      </c>
      <c r="F329">
        <v>542.45000000000005</v>
      </c>
      <c r="G329">
        <v>-96.77</v>
      </c>
      <c r="H329" s="10">
        <v>-0.19109999999999999</v>
      </c>
      <c r="I329" s="10">
        <v>0.46310000000000001</v>
      </c>
      <c r="J329">
        <v>1</v>
      </c>
      <c r="K329">
        <v>8</v>
      </c>
      <c r="L329" t="s">
        <v>189</v>
      </c>
      <c r="M329">
        <v>129</v>
      </c>
      <c r="N329" s="2">
        <v>43573</v>
      </c>
      <c r="O329" t="s">
        <v>103</v>
      </c>
    </row>
    <row r="330" spans="1:15" hidden="1" x14ac:dyDescent="0.25">
      <c r="A330">
        <v>2155</v>
      </c>
      <c r="B330">
        <v>457.06</v>
      </c>
      <c r="C330" s="10">
        <v>-3.3E-3</v>
      </c>
      <c r="D330">
        <v>547.45000000000005</v>
      </c>
      <c r="E330">
        <v>549.6</v>
      </c>
      <c r="F330">
        <v>551.75</v>
      </c>
      <c r="G330">
        <v>-56.04</v>
      </c>
      <c r="H330" s="10">
        <v>-0.10920000000000001</v>
      </c>
      <c r="I330" s="10">
        <v>0.46510000000000001</v>
      </c>
      <c r="J330">
        <v>55</v>
      </c>
      <c r="K330">
        <v>59</v>
      </c>
      <c r="L330" t="s">
        <v>189</v>
      </c>
      <c r="M330">
        <v>129</v>
      </c>
      <c r="N330" s="2">
        <v>43573</v>
      </c>
      <c r="O330" t="s">
        <v>246</v>
      </c>
    </row>
    <row r="331" spans="1:15" hidden="1" x14ac:dyDescent="0.25">
      <c r="A331">
        <v>2165</v>
      </c>
      <c r="B331">
        <v>494.95</v>
      </c>
      <c r="C331" s="10">
        <v>-3.3E-3</v>
      </c>
      <c r="D331">
        <v>557.29999999999995</v>
      </c>
      <c r="E331">
        <v>559.20000000000005</v>
      </c>
      <c r="F331">
        <v>561.1</v>
      </c>
      <c r="G331">
        <v>-77.5</v>
      </c>
      <c r="H331" s="10">
        <v>-0.13539999999999999</v>
      </c>
      <c r="I331" s="10">
        <v>0.46879999999999999</v>
      </c>
      <c r="J331">
        <v>2</v>
      </c>
      <c r="K331">
        <v>22</v>
      </c>
      <c r="L331" t="s">
        <v>189</v>
      </c>
      <c r="M331">
        <v>129</v>
      </c>
      <c r="N331" s="2">
        <v>43573</v>
      </c>
      <c r="O331" t="s">
        <v>240</v>
      </c>
    </row>
    <row r="332" spans="1:15" hidden="1" x14ac:dyDescent="0.25">
      <c r="A332">
        <v>2175</v>
      </c>
      <c r="B332">
        <v>544.1</v>
      </c>
      <c r="C332" s="10">
        <v>-3.3999999999999998E-3</v>
      </c>
      <c r="D332">
        <v>566.15</v>
      </c>
      <c r="E332">
        <v>567.875</v>
      </c>
      <c r="F332">
        <v>569.6</v>
      </c>
      <c r="G332">
        <v>8.25</v>
      </c>
      <c r="H332" s="10">
        <v>1.54E-2</v>
      </c>
      <c r="I332" s="10">
        <v>0.36649999999999999</v>
      </c>
      <c r="J332">
        <v>1</v>
      </c>
      <c r="K332">
        <v>12</v>
      </c>
      <c r="L332" t="s">
        <v>189</v>
      </c>
      <c r="M332">
        <v>129</v>
      </c>
      <c r="N332" s="2">
        <v>43573</v>
      </c>
      <c r="O332" t="s">
        <v>89</v>
      </c>
    </row>
    <row r="333" spans="1:15" hidden="1" x14ac:dyDescent="0.25">
      <c r="A333">
        <v>2185</v>
      </c>
      <c r="B333">
        <v>541.25</v>
      </c>
      <c r="C333" s="10">
        <v>-3.3999999999999998E-3</v>
      </c>
      <c r="D333">
        <v>576.65</v>
      </c>
      <c r="E333">
        <v>578.32500000000005</v>
      </c>
      <c r="F333">
        <v>580</v>
      </c>
      <c r="G333">
        <v>70.599999999999994</v>
      </c>
      <c r="H333" s="10">
        <v>0.15</v>
      </c>
      <c r="I333" s="10">
        <v>0.4758</v>
      </c>
      <c r="J333">
        <v>1</v>
      </c>
      <c r="K333">
        <v>59</v>
      </c>
      <c r="L333" t="s">
        <v>189</v>
      </c>
      <c r="M333">
        <v>129</v>
      </c>
      <c r="N333" s="2">
        <v>43573</v>
      </c>
      <c r="O333" t="s">
        <v>68</v>
      </c>
    </row>
    <row r="334" spans="1:15" hidden="1" x14ac:dyDescent="0.25">
      <c r="A334">
        <v>2190</v>
      </c>
      <c r="B334">
        <v>518.04999999999995</v>
      </c>
      <c r="C334" s="10">
        <v>-3.5000000000000001E-3</v>
      </c>
      <c r="D334">
        <v>579.79999999999995</v>
      </c>
      <c r="E334">
        <v>583.67499999999995</v>
      </c>
      <c r="F334">
        <v>587.54999999999995</v>
      </c>
      <c r="G334">
        <v>-161.65</v>
      </c>
      <c r="H334" s="10">
        <v>-0.23780000000000001</v>
      </c>
      <c r="I334" s="10">
        <v>0.47960000000000003</v>
      </c>
      <c r="J334">
        <v>2</v>
      </c>
      <c r="K334">
        <v>4</v>
      </c>
      <c r="L334" t="s">
        <v>189</v>
      </c>
      <c r="M334">
        <v>129</v>
      </c>
      <c r="N334" s="2">
        <v>43573</v>
      </c>
      <c r="O334" t="s">
        <v>240</v>
      </c>
    </row>
    <row r="335" spans="1:15" hidden="1" x14ac:dyDescent="0.25">
      <c r="A335">
        <v>2195</v>
      </c>
      <c r="B335">
        <v>577.85</v>
      </c>
      <c r="C335" s="10">
        <v>-3.5000000000000001E-3</v>
      </c>
      <c r="D335">
        <v>581.1</v>
      </c>
      <c r="E335">
        <v>585.9</v>
      </c>
      <c r="F335">
        <v>590.70000000000005</v>
      </c>
      <c r="G335">
        <v>200.45</v>
      </c>
      <c r="H335" s="10">
        <v>0.53110000000000002</v>
      </c>
      <c r="I335" s="10">
        <v>0.47160000000000002</v>
      </c>
      <c r="J335">
        <v>1</v>
      </c>
      <c r="K335">
        <v>3</v>
      </c>
      <c r="L335" t="s">
        <v>189</v>
      </c>
      <c r="M335">
        <v>129</v>
      </c>
      <c r="N335" s="2">
        <v>43573</v>
      </c>
      <c r="O335" t="s">
        <v>112</v>
      </c>
    </row>
    <row r="336" spans="1:15" hidden="1" x14ac:dyDescent="0.25">
      <c r="A336">
        <v>2200</v>
      </c>
      <c r="B336">
        <v>526.5</v>
      </c>
      <c r="C336" s="10">
        <v>-3.5000000000000001E-3</v>
      </c>
      <c r="D336">
        <v>590.79999999999995</v>
      </c>
      <c r="E336">
        <v>592.52499999999998</v>
      </c>
      <c r="F336">
        <v>594.25</v>
      </c>
      <c r="G336">
        <v>-9.5</v>
      </c>
      <c r="H336" s="10">
        <v>-1.77E-2</v>
      </c>
      <c r="I336" s="10">
        <v>0.48039999999999999</v>
      </c>
      <c r="J336">
        <v>4</v>
      </c>
      <c r="K336">
        <v>36</v>
      </c>
      <c r="L336" t="s">
        <v>189</v>
      </c>
      <c r="M336">
        <v>129</v>
      </c>
      <c r="N336" s="2">
        <v>43573</v>
      </c>
      <c r="O336" t="s">
        <v>230</v>
      </c>
    </row>
    <row r="337" spans="1:15" hidden="1" x14ac:dyDescent="0.25">
      <c r="A337">
        <v>2205</v>
      </c>
      <c r="B337">
        <v>528.65</v>
      </c>
      <c r="C337" s="10">
        <v>-3.5999999999999999E-3</v>
      </c>
      <c r="D337">
        <v>593.20000000000005</v>
      </c>
      <c r="E337">
        <v>595.04999999999995</v>
      </c>
      <c r="F337">
        <v>596.9</v>
      </c>
      <c r="G337">
        <v>-151.47999999999999</v>
      </c>
      <c r="H337" s="10">
        <v>-0.22270000000000001</v>
      </c>
      <c r="I337" s="10">
        <v>0.4733</v>
      </c>
      <c r="J337">
        <v>9</v>
      </c>
      <c r="K337">
        <v>97</v>
      </c>
      <c r="L337" t="s">
        <v>189</v>
      </c>
      <c r="M337">
        <v>129</v>
      </c>
      <c r="N337" s="2">
        <v>43573</v>
      </c>
      <c r="O337" t="s">
        <v>139</v>
      </c>
    </row>
    <row r="338" spans="1:15" hidden="1" x14ac:dyDescent="0.25">
      <c r="A338">
        <v>2210</v>
      </c>
      <c r="B338">
        <v>491.4</v>
      </c>
      <c r="C338" s="10">
        <v>-3.5999999999999999E-3</v>
      </c>
      <c r="D338">
        <v>599.29999999999995</v>
      </c>
      <c r="E338">
        <v>601.02499999999998</v>
      </c>
      <c r="F338">
        <v>602.75</v>
      </c>
      <c r="G338">
        <v>-116.25</v>
      </c>
      <c r="H338" s="10">
        <v>-0.1913</v>
      </c>
      <c r="I338" s="10">
        <v>0.47960000000000003</v>
      </c>
      <c r="J338">
        <v>3</v>
      </c>
      <c r="K338">
        <v>3</v>
      </c>
      <c r="L338" t="s">
        <v>189</v>
      </c>
      <c r="M338">
        <v>129</v>
      </c>
      <c r="N338" s="2">
        <v>43573</v>
      </c>
      <c r="O338" t="s">
        <v>247</v>
      </c>
    </row>
    <row r="339" spans="1:15" hidden="1" x14ac:dyDescent="0.25">
      <c r="A339">
        <v>2215</v>
      </c>
      <c r="B339">
        <v>718.05</v>
      </c>
      <c r="C339" s="10">
        <v>-3.5999999999999999E-3</v>
      </c>
      <c r="D339">
        <v>604.20000000000005</v>
      </c>
      <c r="E339">
        <v>606</v>
      </c>
      <c r="F339">
        <v>607.79999999999995</v>
      </c>
      <c r="G339">
        <v>283.39999999999998</v>
      </c>
      <c r="H339" s="10">
        <v>0.65200000000000002</v>
      </c>
      <c r="I339" s="10">
        <v>0.48199999999999998</v>
      </c>
      <c r="J339">
        <v>34</v>
      </c>
      <c r="K339">
        <v>1</v>
      </c>
      <c r="L339" t="s">
        <v>189</v>
      </c>
      <c r="M339">
        <v>129</v>
      </c>
      <c r="N339" s="2">
        <v>43573</v>
      </c>
      <c r="O339" t="s">
        <v>248</v>
      </c>
    </row>
    <row r="340" spans="1:15" hidden="1" x14ac:dyDescent="0.25">
      <c r="A340">
        <v>2225</v>
      </c>
      <c r="B340">
        <v>775.2</v>
      </c>
      <c r="C340" s="10">
        <v>-3.7000000000000002E-3</v>
      </c>
      <c r="D340">
        <v>612.45000000000005</v>
      </c>
      <c r="E340">
        <v>615.02499999999998</v>
      </c>
      <c r="F340">
        <v>617.6</v>
      </c>
      <c r="G340">
        <v>75.39</v>
      </c>
      <c r="H340" s="10">
        <v>0.1077</v>
      </c>
      <c r="I340" s="10">
        <v>0.48309999999999997</v>
      </c>
      <c r="J340">
        <v>1</v>
      </c>
      <c r="K340">
        <v>132</v>
      </c>
      <c r="L340" t="s">
        <v>189</v>
      </c>
      <c r="M340">
        <v>129</v>
      </c>
      <c r="N340" s="2">
        <v>43573</v>
      </c>
      <c r="O340" t="s">
        <v>79</v>
      </c>
    </row>
    <row r="341" spans="1:15" hidden="1" x14ac:dyDescent="0.25">
      <c r="A341">
        <v>2230</v>
      </c>
      <c r="B341">
        <v>487.6</v>
      </c>
      <c r="C341" s="10">
        <v>-3.7000000000000002E-3</v>
      </c>
      <c r="D341">
        <v>614.20000000000005</v>
      </c>
      <c r="E341">
        <v>618.15</v>
      </c>
      <c r="F341">
        <v>622.1</v>
      </c>
      <c r="G341">
        <v>487.6</v>
      </c>
      <c r="H341" t="s">
        <v>58</v>
      </c>
      <c r="I341" s="10">
        <v>0.47820000000000001</v>
      </c>
      <c r="J341">
        <v>1</v>
      </c>
      <c r="K341">
        <v>1</v>
      </c>
      <c r="L341" t="s">
        <v>189</v>
      </c>
      <c r="M341">
        <v>129</v>
      </c>
      <c r="N341" s="2">
        <v>43573</v>
      </c>
      <c r="O341" t="s">
        <v>249</v>
      </c>
    </row>
    <row r="342" spans="1:15" hidden="1" x14ac:dyDescent="0.25">
      <c r="A342">
        <v>2235</v>
      </c>
      <c r="B342">
        <v>769.7</v>
      </c>
      <c r="C342" s="10">
        <v>-3.7000000000000002E-3</v>
      </c>
      <c r="D342">
        <v>623.45000000000005</v>
      </c>
      <c r="E342">
        <v>625.17499999999995</v>
      </c>
      <c r="F342">
        <v>626.9</v>
      </c>
      <c r="G342">
        <v>131.19999999999999</v>
      </c>
      <c r="H342" s="10">
        <v>0.20549999999999999</v>
      </c>
      <c r="I342" s="10">
        <v>0.48859999999999998</v>
      </c>
      <c r="J342">
        <v>5</v>
      </c>
      <c r="K342">
        <v>299</v>
      </c>
      <c r="L342" t="s">
        <v>189</v>
      </c>
      <c r="M342">
        <v>129</v>
      </c>
      <c r="N342" s="2">
        <v>43573</v>
      </c>
      <c r="O342" t="s">
        <v>74</v>
      </c>
    </row>
    <row r="343" spans="1:15" hidden="1" x14ac:dyDescent="0.25">
      <c r="A343">
        <v>2245</v>
      </c>
      <c r="B343">
        <v>491.65</v>
      </c>
      <c r="C343" s="10">
        <v>-3.8E-3</v>
      </c>
      <c r="D343">
        <v>631.54999999999995</v>
      </c>
      <c r="E343">
        <v>635.72500000000002</v>
      </c>
      <c r="F343">
        <v>639.9</v>
      </c>
      <c r="G343">
        <v>-149.75</v>
      </c>
      <c r="H343" s="10">
        <v>-0.23350000000000001</v>
      </c>
      <c r="I343" s="10">
        <v>0.49569999999999997</v>
      </c>
      <c r="J343">
        <v>2</v>
      </c>
      <c r="K343">
        <v>4</v>
      </c>
      <c r="L343" t="s">
        <v>189</v>
      </c>
      <c r="M343">
        <v>129</v>
      </c>
      <c r="N343" s="2">
        <v>43573</v>
      </c>
      <c r="O343" t="s">
        <v>250</v>
      </c>
    </row>
    <row r="344" spans="1:15" hidden="1" x14ac:dyDescent="0.25">
      <c r="A344">
        <v>2255</v>
      </c>
      <c r="B344">
        <v>729.43</v>
      </c>
      <c r="C344" s="10">
        <v>-3.8999999999999998E-3</v>
      </c>
      <c r="D344">
        <v>642.15</v>
      </c>
      <c r="E344">
        <v>646.70000000000005</v>
      </c>
      <c r="F344">
        <v>651.25</v>
      </c>
      <c r="G344">
        <v>48.39</v>
      </c>
      <c r="H344" s="10">
        <v>7.1099999999999997E-2</v>
      </c>
      <c r="I344" s="10">
        <v>0.50429999999999997</v>
      </c>
      <c r="J344">
        <v>8</v>
      </c>
      <c r="K344">
        <v>27</v>
      </c>
      <c r="L344" t="s">
        <v>189</v>
      </c>
      <c r="M344">
        <v>129</v>
      </c>
      <c r="N344" s="2">
        <v>43573</v>
      </c>
      <c r="O344" t="s">
        <v>251</v>
      </c>
    </row>
    <row r="345" spans="1:15" hidden="1" x14ac:dyDescent="0.25">
      <c r="A345">
        <v>2265</v>
      </c>
      <c r="B345">
        <v>510.3</v>
      </c>
      <c r="C345" s="10">
        <v>-3.8999999999999998E-3</v>
      </c>
      <c r="D345">
        <v>651.25</v>
      </c>
      <c r="E345">
        <v>654.75</v>
      </c>
      <c r="F345">
        <v>658.25</v>
      </c>
      <c r="G345">
        <v>-121</v>
      </c>
      <c r="H345" s="10">
        <v>-0.19170000000000001</v>
      </c>
      <c r="I345" s="10">
        <v>0.50149999999999995</v>
      </c>
      <c r="J345">
        <v>2</v>
      </c>
      <c r="K345">
        <v>17</v>
      </c>
      <c r="L345" t="s">
        <v>189</v>
      </c>
      <c r="M345">
        <v>129</v>
      </c>
      <c r="N345" s="2">
        <v>43573</v>
      </c>
      <c r="O345" t="s">
        <v>250</v>
      </c>
    </row>
    <row r="346" spans="1:15" hidden="1" x14ac:dyDescent="0.25">
      <c r="A346">
        <v>2270</v>
      </c>
      <c r="B346">
        <v>646.54999999999995</v>
      </c>
      <c r="C346" s="10">
        <v>-4.0000000000000001E-3</v>
      </c>
      <c r="D346">
        <v>654.1</v>
      </c>
      <c r="E346">
        <v>657.57500000000005</v>
      </c>
      <c r="F346">
        <v>661.05</v>
      </c>
      <c r="G346">
        <v>-119.48</v>
      </c>
      <c r="H346" s="10">
        <v>-0.156</v>
      </c>
      <c r="I346" s="10">
        <v>0.49509999999999998</v>
      </c>
      <c r="J346">
        <v>1</v>
      </c>
      <c r="K346">
        <v>7</v>
      </c>
      <c r="L346" t="s">
        <v>189</v>
      </c>
      <c r="M346">
        <v>129</v>
      </c>
      <c r="N346" s="2">
        <v>43573</v>
      </c>
      <c r="O346" t="s">
        <v>95</v>
      </c>
    </row>
    <row r="347" spans="1:15" hidden="1" x14ac:dyDescent="0.25">
      <c r="A347">
        <v>2275</v>
      </c>
      <c r="B347">
        <v>607</v>
      </c>
      <c r="C347" s="10">
        <v>-4.0000000000000001E-3</v>
      </c>
      <c r="D347">
        <v>658.95</v>
      </c>
      <c r="E347">
        <v>662.42499999999995</v>
      </c>
      <c r="F347">
        <v>665.9</v>
      </c>
      <c r="G347">
        <v>10.8</v>
      </c>
      <c r="H347" s="10">
        <v>1.8100000000000002E-2</v>
      </c>
      <c r="I347" s="10">
        <v>0.49690000000000001</v>
      </c>
      <c r="J347">
        <v>5</v>
      </c>
      <c r="K347">
        <v>442</v>
      </c>
      <c r="L347" t="s">
        <v>189</v>
      </c>
      <c r="M347">
        <v>129</v>
      </c>
      <c r="N347" s="2">
        <v>43573</v>
      </c>
      <c r="O347" t="s">
        <v>105</v>
      </c>
    </row>
    <row r="348" spans="1:15" hidden="1" x14ac:dyDescent="0.25">
      <c r="A348">
        <v>2285</v>
      </c>
      <c r="B348">
        <v>648</v>
      </c>
      <c r="C348" s="10">
        <v>-4.1000000000000003E-3</v>
      </c>
      <c r="D348">
        <v>667.3</v>
      </c>
      <c r="E348">
        <v>672.3</v>
      </c>
      <c r="F348">
        <v>677.3</v>
      </c>
      <c r="G348">
        <v>50</v>
      </c>
      <c r="H348" s="10">
        <v>8.3599999999999994E-2</v>
      </c>
      <c r="I348" s="10">
        <v>0.50109999999999999</v>
      </c>
      <c r="J348">
        <v>1</v>
      </c>
      <c r="K348">
        <v>3</v>
      </c>
      <c r="L348" t="s">
        <v>189</v>
      </c>
      <c r="M348">
        <v>129</v>
      </c>
      <c r="N348" s="2">
        <v>43573</v>
      </c>
      <c r="O348" t="s">
        <v>219</v>
      </c>
    </row>
    <row r="349" spans="1:15" hidden="1" x14ac:dyDescent="0.25">
      <c r="A349">
        <v>2290</v>
      </c>
      <c r="B349">
        <v>354.35</v>
      </c>
      <c r="C349" s="10">
        <v>-4.1000000000000003E-3</v>
      </c>
      <c r="D349">
        <v>672.8</v>
      </c>
      <c r="E349">
        <v>677.35</v>
      </c>
      <c r="F349">
        <v>681.9</v>
      </c>
      <c r="G349">
        <v>5.15</v>
      </c>
      <c r="H349" s="10">
        <v>1.47E-2</v>
      </c>
      <c r="I349" s="10">
        <v>0.50360000000000005</v>
      </c>
      <c r="J349">
        <v>3</v>
      </c>
      <c r="K349">
        <v>8</v>
      </c>
      <c r="L349" t="s">
        <v>189</v>
      </c>
      <c r="M349">
        <v>129</v>
      </c>
      <c r="N349" s="2">
        <v>43573</v>
      </c>
      <c r="O349" t="s">
        <v>207</v>
      </c>
    </row>
    <row r="350" spans="1:15" hidden="1" x14ac:dyDescent="0.25">
      <c r="A350">
        <v>2295</v>
      </c>
      <c r="B350">
        <v>688.65</v>
      </c>
      <c r="C350" s="10">
        <v>-4.1000000000000003E-3</v>
      </c>
      <c r="D350">
        <v>677.85</v>
      </c>
      <c r="E350">
        <v>682.27499999999998</v>
      </c>
      <c r="F350">
        <v>686.7</v>
      </c>
      <c r="G350">
        <v>85.85</v>
      </c>
      <c r="H350" s="10">
        <v>0.1424</v>
      </c>
      <c r="I350" s="10">
        <v>0.50560000000000005</v>
      </c>
      <c r="J350">
        <v>41</v>
      </c>
      <c r="K350">
        <v>51</v>
      </c>
      <c r="L350" t="s">
        <v>189</v>
      </c>
      <c r="M350">
        <v>129</v>
      </c>
      <c r="N350" s="2">
        <v>43573</v>
      </c>
      <c r="O350" t="s">
        <v>66</v>
      </c>
    </row>
    <row r="351" spans="1:15" hidden="1" x14ac:dyDescent="0.25">
      <c r="A351">
        <v>2300</v>
      </c>
      <c r="B351">
        <v>620.35</v>
      </c>
      <c r="C351" s="10">
        <v>-4.1000000000000003E-3</v>
      </c>
      <c r="D351">
        <v>684.75</v>
      </c>
      <c r="E351">
        <v>688.2</v>
      </c>
      <c r="F351">
        <v>691.65</v>
      </c>
      <c r="G351">
        <v>-11.6</v>
      </c>
      <c r="H351" s="10">
        <v>-1.84E-2</v>
      </c>
      <c r="I351" s="10">
        <v>0.51180000000000003</v>
      </c>
      <c r="J351">
        <v>5</v>
      </c>
      <c r="K351">
        <v>793</v>
      </c>
      <c r="L351" t="s">
        <v>189</v>
      </c>
      <c r="M351">
        <v>129</v>
      </c>
      <c r="N351" s="2">
        <v>43573</v>
      </c>
      <c r="O351" t="s">
        <v>196</v>
      </c>
    </row>
    <row r="352" spans="1:15" hidden="1" x14ac:dyDescent="0.25">
      <c r="A352">
        <v>2305</v>
      </c>
      <c r="B352">
        <v>524.5</v>
      </c>
      <c r="C352" s="10">
        <v>-4.1999999999999997E-3</v>
      </c>
      <c r="D352">
        <v>686.5</v>
      </c>
      <c r="E352">
        <v>691.5</v>
      </c>
      <c r="F352">
        <v>696.5</v>
      </c>
      <c r="G352">
        <v>109.45</v>
      </c>
      <c r="H352" s="10">
        <v>0.26369999999999999</v>
      </c>
      <c r="I352" s="10">
        <v>0.5071</v>
      </c>
      <c r="J352">
        <v>1</v>
      </c>
      <c r="K352">
        <v>1</v>
      </c>
      <c r="L352" t="s">
        <v>189</v>
      </c>
      <c r="M352">
        <v>129</v>
      </c>
      <c r="N352" s="2">
        <v>43573</v>
      </c>
      <c r="O352" t="s">
        <v>252</v>
      </c>
    </row>
    <row r="353" spans="1:15" hidden="1" x14ac:dyDescent="0.25">
      <c r="A353">
        <v>2310</v>
      </c>
      <c r="B353">
        <v>671.4</v>
      </c>
      <c r="C353" s="10">
        <v>-4.1999999999999997E-3</v>
      </c>
      <c r="D353">
        <v>690.4</v>
      </c>
      <c r="E353">
        <v>693.52499999999998</v>
      </c>
      <c r="F353">
        <v>696.65</v>
      </c>
      <c r="G353">
        <v>124</v>
      </c>
      <c r="H353" s="10">
        <v>0.22650000000000001</v>
      </c>
      <c r="I353" s="10">
        <v>0.49690000000000001</v>
      </c>
      <c r="J353">
        <v>6</v>
      </c>
      <c r="K353">
        <v>7</v>
      </c>
      <c r="L353" t="s">
        <v>189</v>
      </c>
      <c r="M353">
        <v>129</v>
      </c>
      <c r="N353" s="2">
        <v>43573</v>
      </c>
      <c r="O353" t="s">
        <v>168</v>
      </c>
    </row>
    <row r="354" spans="1:15" hidden="1" x14ac:dyDescent="0.25">
      <c r="A354">
        <v>2315</v>
      </c>
      <c r="B354">
        <v>533.29999999999995</v>
      </c>
      <c r="C354" s="10">
        <v>-4.1999999999999997E-3</v>
      </c>
      <c r="D354">
        <v>696.5</v>
      </c>
      <c r="E354">
        <v>701.5</v>
      </c>
      <c r="F354">
        <v>706.5</v>
      </c>
      <c r="G354">
        <v>31.28</v>
      </c>
      <c r="H354" s="10">
        <v>6.2300000000000001E-2</v>
      </c>
      <c r="I354" s="10">
        <v>0.51170000000000004</v>
      </c>
      <c r="J354">
        <v>1</v>
      </c>
      <c r="K354">
        <v>1</v>
      </c>
      <c r="L354" t="s">
        <v>189</v>
      </c>
      <c r="M354">
        <v>129</v>
      </c>
      <c r="N354" s="2">
        <v>43573</v>
      </c>
      <c r="O354" t="s">
        <v>252</v>
      </c>
    </row>
    <row r="355" spans="1:15" hidden="1" x14ac:dyDescent="0.25">
      <c r="A355">
        <v>2325</v>
      </c>
      <c r="B355">
        <v>832</v>
      </c>
      <c r="C355" s="10">
        <v>-4.3E-3</v>
      </c>
      <c r="D355">
        <v>706</v>
      </c>
      <c r="E355">
        <v>711</v>
      </c>
      <c r="F355">
        <v>716</v>
      </c>
      <c r="G355">
        <v>272.14999999999998</v>
      </c>
      <c r="H355" s="10">
        <v>0.48609999999999998</v>
      </c>
      <c r="I355" s="10">
        <v>0.51419999999999999</v>
      </c>
      <c r="J355">
        <v>20</v>
      </c>
      <c r="K355">
        <v>7</v>
      </c>
      <c r="L355" t="s">
        <v>189</v>
      </c>
      <c r="M355">
        <v>129</v>
      </c>
      <c r="N355" s="2">
        <v>43573</v>
      </c>
      <c r="O355" t="s">
        <v>114</v>
      </c>
    </row>
    <row r="356" spans="1:15" hidden="1" x14ac:dyDescent="0.25">
      <c r="A356">
        <v>2330</v>
      </c>
      <c r="B356">
        <v>490.14</v>
      </c>
      <c r="C356" s="10">
        <v>-4.3E-3</v>
      </c>
      <c r="D356">
        <v>715.55</v>
      </c>
      <c r="E356">
        <v>719.02499999999998</v>
      </c>
      <c r="F356">
        <v>722.5</v>
      </c>
      <c r="G356">
        <v>28.44</v>
      </c>
      <c r="H356" s="10">
        <v>6.1600000000000002E-2</v>
      </c>
      <c r="I356" s="10">
        <v>0.52900000000000003</v>
      </c>
      <c r="J356">
        <v>1</v>
      </c>
      <c r="K356">
        <v>2</v>
      </c>
      <c r="L356" t="s">
        <v>189</v>
      </c>
      <c r="M356">
        <v>129</v>
      </c>
      <c r="N356" s="2">
        <v>43573</v>
      </c>
      <c r="O356" t="s">
        <v>80</v>
      </c>
    </row>
    <row r="357" spans="1:15" hidden="1" x14ac:dyDescent="0.25">
      <c r="A357">
        <v>2335</v>
      </c>
      <c r="B357">
        <v>542.35</v>
      </c>
      <c r="C357" s="10">
        <v>-4.4000000000000003E-3</v>
      </c>
      <c r="D357">
        <v>717.5</v>
      </c>
      <c r="E357">
        <v>720.92499999999995</v>
      </c>
      <c r="F357">
        <v>724.35</v>
      </c>
      <c r="G357">
        <v>22.87</v>
      </c>
      <c r="H357" s="10">
        <v>4.3999999999999997E-2</v>
      </c>
      <c r="I357" s="10">
        <v>0.51849999999999996</v>
      </c>
      <c r="J357">
        <v>1</v>
      </c>
      <c r="K357">
        <v>1</v>
      </c>
      <c r="L357" t="s">
        <v>189</v>
      </c>
      <c r="M357">
        <v>129</v>
      </c>
      <c r="N357" s="2">
        <v>43573</v>
      </c>
      <c r="O357" t="s">
        <v>209</v>
      </c>
    </row>
    <row r="358" spans="1:15" hidden="1" x14ac:dyDescent="0.25">
      <c r="A358">
        <v>2345</v>
      </c>
      <c r="B358">
        <v>473.04</v>
      </c>
      <c r="C358" s="10">
        <v>-4.4000000000000003E-3</v>
      </c>
      <c r="D358">
        <v>727.35</v>
      </c>
      <c r="E358">
        <v>730.8</v>
      </c>
      <c r="F358">
        <v>734.25</v>
      </c>
      <c r="G358">
        <v>97.89</v>
      </c>
      <c r="H358" s="10">
        <v>0.26090000000000002</v>
      </c>
      <c r="I358" s="10">
        <v>0.52249999999999996</v>
      </c>
      <c r="J358">
        <v>2</v>
      </c>
      <c r="K358">
        <v>1</v>
      </c>
      <c r="L358" t="s">
        <v>189</v>
      </c>
      <c r="M358">
        <v>129</v>
      </c>
      <c r="N358" s="2">
        <v>43573</v>
      </c>
      <c r="O358" t="s">
        <v>253</v>
      </c>
    </row>
    <row r="359" spans="1:15" hidden="1" x14ac:dyDescent="0.25">
      <c r="A359">
        <v>2355</v>
      </c>
      <c r="B359">
        <v>454.75</v>
      </c>
      <c r="C359" s="10">
        <v>-4.4999999999999997E-3</v>
      </c>
      <c r="D359">
        <v>740.3</v>
      </c>
      <c r="E359">
        <v>743.65</v>
      </c>
      <c r="F359">
        <v>747</v>
      </c>
      <c r="G359">
        <v>20.75</v>
      </c>
      <c r="H359" s="10">
        <v>4.7800000000000002E-2</v>
      </c>
      <c r="I359" s="10">
        <v>0.53890000000000005</v>
      </c>
      <c r="J359">
        <v>1</v>
      </c>
      <c r="K359">
        <v>1</v>
      </c>
      <c r="L359" t="s">
        <v>189</v>
      </c>
      <c r="M359">
        <v>129</v>
      </c>
      <c r="N359" s="2">
        <v>43573</v>
      </c>
      <c r="O359" t="s">
        <v>254</v>
      </c>
    </row>
    <row r="360" spans="1:15" hidden="1" x14ac:dyDescent="0.25">
      <c r="A360">
        <v>2365</v>
      </c>
      <c r="B360">
        <v>611.1</v>
      </c>
      <c r="C360" s="10">
        <v>-4.4999999999999997E-3</v>
      </c>
      <c r="D360">
        <v>744.05</v>
      </c>
      <c r="E360">
        <v>747.52499999999998</v>
      </c>
      <c r="F360">
        <v>751</v>
      </c>
      <c r="G360">
        <v>128.97</v>
      </c>
      <c r="H360" s="10">
        <v>0.26750000000000002</v>
      </c>
      <c r="I360" s="10">
        <v>0.51729999999999998</v>
      </c>
      <c r="J360">
        <v>2</v>
      </c>
      <c r="K360">
        <v>1</v>
      </c>
      <c r="L360" t="s">
        <v>189</v>
      </c>
      <c r="M360">
        <v>129</v>
      </c>
      <c r="N360" s="2">
        <v>43573</v>
      </c>
      <c r="O360" t="s">
        <v>193</v>
      </c>
    </row>
    <row r="361" spans="1:15" hidden="1" x14ac:dyDescent="0.25">
      <c r="A361">
        <v>2370</v>
      </c>
      <c r="B361">
        <v>615.70000000000005</v>
      </c>
      <c r="C361" s="10">
        <v>-4.5999999999999999E-3</v>
      </c>
      <c r="D361">
        <v>749.75</v>
      </c>
      <c r="E361">
        <v>754.52499999999998</v>
      </c>
      <c r="F361">
        <v>759.3</v>
      </c>
      <c r="G361">
        <v>201.85</v>
      </c>
      <c r="H361" s="10">
        <v>0.48770000000000002</v>
      </c>
      <c r="I361" s="10">
        <v>0.52829999999999999</v>
      </c>
      <c r="J361">
        <v>3</v>
      </c>
      <c r="K361">
        <v>1</v>
      </c>
      <c r="L361" t="s">
        <v>189</v>
      </c>
      <c r="M361">
        <v>129</v>
      </c>
      <c r="N361" s="2">
        <v>43573</v>
      </c>
      <c r="O361" t="s">
        <v>193</v>
      </c>
    </row>
    <row r="362" spans="1:15" hidden="1" x14ac:dyDescent="0.25">
      <c r="A362">
        <v>2375</v>
      </c>
      <c r="B362">
        <v>621.25</v>
      </c>
      <c r="C362" s="10">
        <v>-4.5999999999999999E-3</v>
      </c>
      <c r="D362">
        <v>760.25</v>
      </c>
      <c r="E362">
        <v>763.875</v>
      </c>
      <c r="F362">
        <v>767.5</v>
      </c>
      <c r="G362">
        <v>-155.75</v>
      </c>
      <c r="H362" s="10">
        <v>-0.20050000000000001</v>
      </c>
      <c r="I362" s="10">
        <v>0.54879999999999995</v>
      </c>
      <c r="J362">
        <v>4</v>
      </c>
      <c r="K362">
        <v>1</v>
      </c>
      <c r="L362" t="s">
        <v>189</v>
      </c>
      <c r="M362">
        <v>129</v>
      </c>
      <c r="N362" s="2">
        <v>43573</v>
      </c>
      <c r="O362" t="s">
        <v>193</v>
      </c>
    </row>
    <row r="363" spans="1:15" hidden="1" x14ac:dyDescent="0.25">
      <c r="A363">
        <v>2385</v>
      </c>
      <c r="B363">
        <v>568.4</v>
      </c>
      <c r="C363" s="10">
        <v>-4.7000000000000002E-3</v>
      </c>
      <c r="D363">
        <v>765.85</v>
      </c>
      <c r="E363">
        <v>770.85</v>
      </c>
      <c r="F363">
        <v>775.85</v>
      </c>
      <c r="G363">
        <v>145.35</v>
      </c>
      <c r="H363" s="10">
        <v>0.34360000000000002</v>
      </c>
      <c r="I363" s="10">
        <v>0.54059999999999997</v>
      </c>
      <c r="J363">
        <v>1</v>
      </c>
      <c r="K363">
        <v>4</v>
      </c>
      <c r="L363" t="s">
        <v>189</v>
      </c>
      <c r="M363">
        <v>129</v>
      </c>
      <c r="N363" s="2">
        <v>43573</v>
      </c>
      <c r="O363" t="s">
        <v>255</v>
      </c>
    </row>
    <row r="364" spans="1:15" hidden="1" x14ac:dyDescent="0.25">
      <c r="A364">
        <v>2390</v>
      </c>
      <c r="B364">
        <v>422.4</v>
      </c>
      <c r="C364" s="10">
        <v>-4.7000000000000002E-3</v>
      </c>
      <c r="D364">
        <v>771.8</v>
      </c>
      <c r="E364">
        <v>776.17499999999995</v>
      </c>
      <c r="F364">
        <v>780.55</v>
      </c>
      <c r="G364">
        <v>-25.4</v>
      </c>
      <c r="H364" s="10">
        <v>-5.67E-2</v>
      </c>
      <c r="I364" s="10">
        <v>0.54420000000000002</v>
      </c>
      <c r="J364">
        <v>1</v>
      </c>
      <c r="K364">
        <v>4</v>
      </c>
      <c r="L364" t="s">
        <v>189</v>
      </c>
      <c r="M364">
        <v>129</v>
      </c>
      <c r="N364" s="2">
        <v>43573</v>
      </c>
      <c r="O364" t="s">
        <v>256</v>
      </c>
    </row>
    <row r="365" spans="1:15" hidden="1" x14ac:dyDescent="0.25">
      <c r="A365">
        <v>2395</v>
      </c>
      <c r="B365">
        <v>661.5</v>
      </c>
      <c r="C365" s="10">
        <v>-4.7000000000000002E-3</v>
      </c>
      <c r="D365">
        <v>777.7</v>
      </c>
      <c r="E365">
        <v>781.75</v>
      </c>
      <c r="F365">
        <v>785.8</v>
      </c>
      <c r="G365">
        <v>167.42</v>
      </c>
      <c r="H365" s="10">
        <v>0.33889999999999998</v>
      </c>
      <c r="I365" s="10">
        <v>0.54879999999999995</v>
      </c>
      <c r="J365">
        <v>1</v>
      </c>
      <c r="K365">
        <v>1</v>
      </c>
      <c r="L365" t="s">
        <v>189</v>
      </c>
      <c r="M365">
        <v>129</v>
      </c>
      <c r="N365" s="2">
        <v>43573</v>
      </c>
      <c r="O365" t="s">
        <v>130</v>
      </c>
    </row>
    <row r="366" spans="1:15" hidden="1" x14ac:dyDescent="0.25">
      <c r="A366">
        <v>2400</v>
      </c>
      <c r="B366">
        <v>753.19</v>
      </c>
      <c r="C366" s="10">
        <v>-4.7999999999999996E-3</v>
      </c>
      <c r="D366">
        <v>781.4</v>
      </c>
      <c r="E366">
        <v>785.9</v>
      </c>
      <c r="F366">
        <v>790.4</v>
      </c>
      <c r="G366">
        <v>34.15</v>
      </c>
      <c r="H366" s="10">
        <v>4.7500000000000001E-2</v>
      </c>
      <c r="I366" s="10">
        <v>0.5474</v>
      </c>
      <c r="J366">
        <v>4</v>
      </c>
      <c r="K366">
        <v>80</v>
      </c>
      <c r="L366" t="s">
        <v>189</v>
      </c>
      <c r="M366">
        <v>129</v>
      </c>
      <c r="N366" s="2">
        <v>43573</v>
      </c>
      <c r="O366" t="s">
        <v>257</v>
      </c>
    </row>
    <row r="367" spans="1:15" hidden="1" x14ac:dyDescent="0.25">
      <c r="A367">
        <v>2405</v>
      </c>
      <c r="B367">
        <v>747.1</v>
      </c>
      <c r="C367" s="10">
        <v>-4.7999999999999996E-3</v>
      </c>
      <c r="D367">
        <v>789.95</v>
      </c>
      <c r="E367">
        <v>793.6</v>
      </c>
      <c r="F367">
        <v>797.25</v>
      </c>
      <c r="G367">
        <v>130.34</v>
      </c>
      <c r="H367" s="10">
        <v>0.21129999999999999</v>
      </c>
      <c r="I367" s="10">
        <v>0.56100000000000005</v>
      </c>
      <c r="J367">
        <v>4</v>
      </c>
      <c r="K367">
        <v>1</v>
      </c>
      <c r="L367" t="s">
        <v>189</v>
      </c>
      <c r="M367">
        <v>129</v>
      </c>
      <c r="N367" s="2">
        <v>43573</v>
      </c>
      <c r="O367" t="s">
        <v>258</v>
      </c>
    </row>
    <row r="368" spans="1:15" hidden="1" x14ac:dyDescent="0.25">
      <c r="A368">
        <v>2410</v>
      </c>
      <c r="B368">
        <v>443.17</v>
      </c>
      <c r="C368" s="10">
        <v>-4.7999999999999996E-3</v>
      </c>
      <c r="D368">
        <v>792.7</v>
      </c>
      <c r="E368">
        <v>797.7</v>
      </c>
      <c r="F368">
        <v>802.7</v>
      </c>
      <c r="G368">
        <v>10.96</v>
      </c>
      <c r="H368" s="10">
        <v>2.5399999999999999E-2</v>
      </c>
      <c r="I368" s="10">
        <v>0.55940000000000001</v>
      </c>
      <c r="J368">
        <v>2</v>
      </c>
      <c r="K368">
        <v>2</v>
      </c>
      <c r="L368" t="s">
        <v>189</v>
      </c>
      <c r="M368">
        <v>129</v>
      </c>
      <c r="N368" s="2">
        <v>43573</v>
      </c>
      <c r="O368" t="s">
        <v>68</v>
      </c>
    </row>
    <row r="369" spans="1:15" hidden="1" x14ac:dyDescent="0.25">
      <c r="A369">
        <v>2415</v>
      </c>
      <c r="B369">
        <v>465.86</v>
      </c>
      <c r="C369" s="10">
        <v>-4.8999999999999998E-3</v>
      </c>
      <c r="D369">
        <v>798.5</v>
      </c>
      <c r="E369">
        <v>803.5</v>
      </c>
      <c r="F369">
        <v>808.5</v>
      </c>
      <c r="G369">
        <v>14.45</v>
      </c>
      <c r="H369" s="10">
        <v>3.2000000000000001E-2</v>
      </c>
      <c r="I369" s="10">
        <v>0.56489999999999996</v>
      </c>
      <c r="J369">
        <v>8</v>
      </c>
      <c r="K369">
        <v>1</v>
      </c>
      <c r="L369" t="s">
        <v>189</v>
      </c>
      <c r="M369">
        <v>129</v>
      </c>
      <c r="N369" s="2">
        <v>43573</v>
      </c>
      <c r="O369" t="s">
        <v>259</v>
      </c>
    </row>
    <row r="370" spans="1:15" hidden="1" x14ac:dyDescent="0.25">
      <c r="A370">
        <v>2425</v>
      </c>
      <c r="B370">
        <v>466.31</v>
      </c>
      <c r="C370" s="10">
        <v>-4.8999999999999998E-3</v>
      </c>
      <c r="D370">
        <v>809.95</v>
      </c>
      <c r="E370">
        <v>813.6</v>
      </c>
      <c r="F370">
        <v>817.25</v>
      </c>
      <c r="G370">
        <v>-77.33</v>
      </c>
      <c r="H370" s="10">
        <v>-0.14219999999999999</v>
      </c>
      <c r="I370" s="10">
        <v>0.56969999999999998</v>
      </c>
      <c r="J370">
        <v>2</v>
      </c>
      <c r="K370">
        <v>1</v>
      </c>
      <c r="L370" t="s">
        <v>189</v>
      </c>
      <c r="M370">
        <v>129</v>
      </c>
      <c r="N370" s="2">
        <v>43573</v>
      </c>
      <c r="O370" t="s">
        <v>181</v>
      </c>
    </row>
    <row r="371" spans="1:15" hidden="1" x14ac:dyDescent="0.25">
      <c r="A371">
        <v>2430</v>
      </c>
      <c r="C371" s="10">
        <v>-4.8999999999999998E-3</v>
      </c>
      <c r="D371">
        <v>814.95</v>
      </c>
      <c r="E371">
        <v>818.6</v>
      </c>
      <c r="F371">
        <v>822.25</v>
      </c>
      <c r="G371">
        <v>0</v>
      </c>
      <c r="H371" t="s">
        <v>58</v>
      </c>
      <c r="I371" s="10">
        <v>0.57189999999999996</v>
      </c>
      <c r="L371" t="s">
        <v>189</v>
      </c>
      <c r="M371">
        <v>129</v>
      </c>
      <c r="N371" s="2">
        <v>43573</v>
      </c>
      <c r="O371" t="s">
        <v>58</v>
      </c>
    </row>
    <row r="372" spans="1:15" hidden="1" x14ac:dyDescent="0.25">
      <c r="A372">
        <v>2435</v>
      </c>
      <c r="B372">
        <v>542.9</v>
      </c>
      <c r="C372" s="10">
        <v>-5.0000000000000001E-3</v>
      </c>
      <c r="D372">
        <v>820.25</v>
      </c>
      <c r="E372">
        <v>824.27499999999998</v>
      </c>
      <c r="F372">
        <v>828.3</v>
      </c>
      <c r="G372">
        <v>542.9</v>
      </c>
      <c r="H372" t="s">
        <v>58</v>
      </c>
      <c r="I372" s="10">
        <v>0.57689999999999997</v>
      </c>
      <c r="J372">
        <v>50</v>
      </c>
      <c r="K372">
        <v>50</v>
      </c>
      <c r="L372" t="s">
        <v>189</v>
      </c>
      <c r="M372">
        <v>129</v>
      </c>
      <c r="N372" s="2">
        <v>43573</v>
      </c>
      <c r="O372" t="s">
        <v>252</v>
      </c>
    </row>
    <row r="373" spans="1:15" hidden="1" x14ac:dyDescent="0.25">
      <c r="A373">
        <v>2440</v>
      </c>
      <c r="B373">
        <v>548.25</v>
      </c>
      <c r="C373" s="10">
        <v>-5.0000000000000001E-3</v>
      </c>
      <c r="D373">
        <v>825.25</v>
      </c>
      <c r="E373">
        <v>829.2</v>
      </c>
      <c r="F373">
        <v>833.15</v>
      </c>
      <c r="G373">
        <v>548.25</v>
      </c>
      <c r="H373" t="s">
        <v>58</v>
      </c>
      <c r="I373" s="10">
        <v>0.57869999999999999</v>
      </c>
      <c r="J373">
        <v>10</v>
      </c>
      <c r="K373">
        <v>10</v>
      </c>
      <c r="L373" t="s">
        <v>189</v>
      </c>
      <c r="M373">
        <v>129</v>
      </c>
      <c r="N373" s="2">
        <v>43573</v>
      </c>
      <c r="O373" t="s">
        <v>260</v>
      </c>
    </row>
    <row r="374" spans="1:15" hidden="1" x14ac:dyDescent="0.25">
      <c r="A374">
        <v>2445</v>
      </c>
      <c r="B374">
        <v>666.45</v>
      </c>
      <c r="C374" s="10">
        <v>-5.0000000000000001E-3</v>
      </c>
      <c r="D374">
        <v>826.85</v>
      </c>
      <c r="E374">
        <v>830.32500000000005</v>
      </c>
      <c r="F374">
        <v>833.8</v>
      </c>
      <c r="G374">
        <v>666.45</v>
      </c>
      <c r="H374" t="s">
        <v>58</v>
      </c>
      <c r="I374" s="10">
        <v>0.56440000000000001</v>
      </c>
      <c r="J374">
        <v>1</v>
      </c>
      <c r="K374">
        <v>1</v>
      </c>
      <c r="L374" t="s">
        <v>189</v>
      </c>
      <c r="M374">
        <v>129</v>
      </c>
      <c r="N374" s="2">
        <v>43573</v>
      </c>
      <c r="O374" t="s">
        <v>261</v>
      </c>
    </row>
    <row r="375" spans="1:15" hidden="1" x14ac:dyDescent="0.25">
      <c r="A375">
        <v>2455</v>
      </c>
      <c r="B375">
        <v>696.2</v>
      </c>
      <c r="C375" s="10">
        <v>-5.1000000000000004E-3</v>
      </c>
      <c r="D375">
        <v>836.95</v>
      </c>
      <c r="E375">
        <v>840.52499999999998</v>
      </c>
      <c r="F375">
        <v>844.1</v>
      </c>
      <c r="G375">
        <v>178.5</v>
      </c>
      <c r="H375" s="10">
        <v>0.3448</v>
      </c>
      <c r="I375" s="10">
        <v>0.56950000000000001</v>
      </c>
      <c r="J375">
        <v>2</v>
      </c>
      <c r="K375">
        <v>1</v>
      </c>
      <c r="L375" t="s">
        <v>189</v>
      </c>
      <c r="M375">
        <v>129</v>
      </c>
      <c r="N375" s="2">
        <v>43573</v>
      </c>
      <c r="O375" t="s">
        <v>175</v>
      </c>
    </row>
    <row r="376" spans="1:15" hidden="1" x14ac:dyDescent="0.25">
      <c r="A376">
        <v>2460</v>
      </c>
      <c r="C376" s="10">
        <v>-5.1000000000000004E-3</v>
      </c>
      <c r="D376">
        <v>843.45</v>
      </c>
      <c r="E376">
        <v>848.45</v>
      </c>
      <c r="F376">
        <v>853.45</v>
      </c>
      <c r="G376">
        <v>0</v>
      </c>
      <c r="H376" t="s">
        <v>58</v>
      </c>
      <c r="I376" s="10">
        <v>0.58420000000000005</v>
      </c>
      <c r="L376" t="s">
        <v>189</v>
      </c>
      <c r="M376">
        <v>129</v>
      </c>
      <c r="N376" s="2">
        <v>43573</v>
      </c>
      <c r="O376" t="s">
        <v>58</v>
      </c>
    </row>
    <row r="377" spans="1:15" hidden="1" x14ac:dyDescent="0.25">
      <c r="A377">
        <v>2465</v>
      </c>
      <c r="B377">
        <v>902.8</v>
      </c>
      <c r="C377" s="10">
        <v>-5.1999999999999998E-3</v>
      </c>
      <c r="D377">
        <v>845.95</v>
      </c>
      <c r="E377">
        <v>850.72500000000002</v>
      </c>
      <c r="F377">
        <v>855.5</v>
      </c>
      <c r="G377">
        <v>902.8</v>
      </c>
      <c r="H377" t="s">
        <v>58</v>
      </c>
      <c r="I377" s="10">
        <v>0.5746</v>
      </c>
      <c r="J377">
        <v>4</v>
      </c>
      <c r="L377" t="s">
        <v>189</v>
      </c>
      <c r="M377">
        <v>129</v>
      </c>
      <c r="N377" s="2">
        <v>43573</v>
      </c>
      <c r="O377" t="s">
        <v>262</v>
      </c>
    </row>
    <row r="378" spans="1:15" hidden="1" x14ac:dyDescent="0.25">
      <c r="A378">
        <v>2470</v>
      </c>
      <c r="B378">
        <v>907.65</v>
      </c>
      <c r="C378" s="10">
        <v>-5.1999999999999998E-3</v>
      </c>
      <c r="D378">
        <v>851.35</v>
      </c>
      <c r="E378">
        <v>856.32500000000005</v>
      </c>
      <c r="F378">
        <v>861.3</v>
      </c>
      <c r="G378">
        <v>332.5</v>
      </c>
      <c r="H378" s="10">
        <v>0.57809999999999995</v>
      </c>
      <c r="I378" s="10">
        <v>0.57940000000000003</v>
      </c>
      <c r="J378">
        <v>4</v>
      </c>
      <c r="K378">
        <v>20</v>
      </c>
      <c r="L378" t="s">
        <v>189</v>
      </c>
      <c r="M378">
        <v>129</v>
      </c>
      <c r="N378" s="2">
        <v>43573</v>
      </c>
      <c r="O378" t="s">
        <v>263</v>
      </c>
    </row>
    <row r="379" spans="1:15" hidden="1" x14ac:dyDescent="0.25">
      <c r="A379">
        <v>2475</v>
      </c>
      <c r="B379">
        <v>709.75</v>
      </c>
      <c r="C379" s="10">
        <v>-5.1999999999999998E-3</v>
      </c>
      <c r="D379">
        <v>856.65</v>
      </c>
      <c r="E379">
        <v>861.07500000000005</v>
      </c>
      <c r="F379">
        <v>865.5</v>
      </c>
      <c r="G379">
        <v>709.75</v>
      </c>
      <c r="H379" t="s">
        <v>58</v>
      </c>
      <c r="I379" s="10">
        <v>0.58040000000000003</v>
      </c>
      <c r="J379">
        <v>10</v>
      </c>
      <c r="L379" t="s">
        <v>189</v>
      </c>
      <c r="M379">
        <v>129</v>
      </c>
      <c r="N379" s="2">
        <v>43573</v>
      </c>
      <c r="O379" t="s">
        <v>264</v>
      </c>
    </row>
    <row r="380" spans="1:15" hidden="1" x14ac:dyDescent="0.25">
      <c r="A380">
        <v>2480</v>
      </c>
      <c r="B380">
        <v>920.5</v>
      </c>
      <c r="C380" s="10">
        <v>-5.3E-3</v>
      </c>
      <c r="D380">
        <v>861.05</v>
      </c>
      <c r="E380">
        <v>865.7</v>
      </c>
      <c r="F380">
        <v>870.35</v>
      </c>
      <c r="G380">
        <v>920.5</v>
      </c>
      <c r="H380" t="s">
        <v>58</v>
      </c>
      <c r="I380" s="10">
        <v>0.58089999999999997</v>
      </c>
      <c r="J380">
        <v>4</v>
      </c>
      <c r="L380" t="s">
        <v>189</v>
      </c>
      <c r="M380">
        <v>129</v>
      </c>
      <c r="N380" s="2">
        <v>43573</v>
      </c>
      <c r="O380" t="s">
        <v>265</v>
      </c>
    </row>
    <row r="381" spans="1:15" hidden="1" x14ac:dyDescent="0.25">
      <c r="A381">
        <v>2485</v>
      </c>
      <c r="B381">
        <v>759.85</v>
      </c>
      <c r="C381" s="10">
        <v>-5.3E-3</v>
      </c>
      <c r="D381">
        <v>866.85</v>
      </c>
      <c r="E381">
        <v>870.32500000000005</v>
      </c>
      <c r="F381">
        <v>873.8</v>
      </c>
      <c r="G381">
        <v>759.85</v>
      </c>
      <c r="H381" t="s">
        <v>58</v>
      </c>
      <c r="I381" s="10">
        <v>0.58130000000000004</v>
      </c>
      <c r="J381">
        <v>1</v>
      </c>
      <c r="K381">
        <v>1</v>
      </c>
      <c r="L381" t="s">
        <v>189</v>
      </c>
      <c r="M381">
        <v>129</v>
      </c>
      <c r="N381" s="2">
        <v>43573</v>
      </c>
      <c r="O381" t="s">
        <v>266</v>
      </c>
    </row>
    <row r="382" spans="1:15" hidden="1" x14ac:dyDescent="0.25">
      <c r="A382">
        <v>2490</v>
      </c>
      <c r="B382">
        <v>542.25</v>
      </c>
      <c r="C382" s="10">
        <v>-5.3E-3</v>
      </c>
      <c r="D382">
        <v>868.65</v>
      </c>
      <c r="E382">
        <v>872.125</v>
      </c>
      <c r="F382">
        <v>875.6</v>
      </c>
      <c r="G382">
        <v>542.25</v>
      </c>
      <c r="H382" t="s">
        <v>58</v>
      </c>
      <c r="I382" s="10">
        <v>0.56920000000000004</v>
      </c>
      <c r="J382">
        <v>2</v>
      </c>
      <c r="K382">
        <v>1</v>
      </c>
      <c r="L382" t="s">
        <v>189</v>
      </c>
      <c r="M382">
        <v>129</v>
      </c>
      <c r="N382" s="2">
        <v>43573</v>
      </c>
      <c r="O382" t="s">
        <v>267</v>
      </c>
    </row>
    <row r="383" spans="1:15" hidden="1" x14ac:dyDescent="0.25">
      <c r="A383">
        <v>2495</v>
      </c>
      <c r="B383">
        <v>517</v>
      </c>
      <c r="C383" s="10">
        <v>-5.3E-3</v>
      </c>
      <c r="D383">
        <v>873.75</v>
      </c>
      <c r="E383">
        <v>878.7</v>
      </c>
      <c r="F383">
        <v>883.65</v>
      </c>
      <c r="G383">
        <v>13.81</v>
      </c>
      <c r="H383" s="10">
        <v>2.7400000000000001E-2</v>
      </c>
      <c r="I383" s="10">
        <v>0.57830000000000004</v>
      </c>
      <c r="J383">
        <v>1</v>
      </c>
      <c r="K383">
        <v>51</v>
      </c>
      <c r="L383" t="s">
        <v>189</v>
      </c>
      <c r="M383">
        <v>129</v>
      </c>
      <c r="N383" s="2">
        <v>43573</v>
      </c>
      <c r="O383" t="s">
        <v>268</v>
      </c>
    </row>
    <row r="384" spans="1:15" hidden="1" x14ac:dyDescent="0.25">
      <c r="A384">
        <v>2500</v>
      </c>
      <c r="B384">
        <v>732.87</v>
      </c>
      <c r="C384" s="10">
        <v>-5.4000000000000003E-3</v>
      </c>
      <c r="D384">
        <v>880.8</v>
      </c>
      <c r="E384">
        <v>884.75</v>
      </c>
      <c r="F384">
        <v>888.7</v>
      </c>
      <c r="G384">
        <v>4.01</v>
      </c>
      <c r="H384" s="10">
        <v>5.4999999999999997E-3</v>
      </c>
      <c r="I384" s="10">
        <v>0.58499999999999996</v>
      </c>
      <c r="J384">
        <v>1</v>
      </c>
      <c r="K384">
        <v>2</v>
      </c>
      <c r="L384" t="s">
        <v>189</v>
      </c>
      <c r="M384">
        <v>129</v>
      </c>
      <c r="N384" s="2">
        <v>43573</v>
      </c>
      <c r="O384" t="s">
        <v>234</v>
      </c>
    </row>
    <row r="385" spans="1:15" hidden="1" x14ac:dyDescent="0.25">
      <c r="A385">
        <v>2600</v>
      </c>
      <c r="B385">
        <v>836.93</v>
      </c>
      <c r="C385" s="10">
        <v>-6.0000000000000001E-3</v>
      </c>
      <c r="D385">
        <v>980.35</v>
      </c>
      <c r="E385">
        <v>985.35</v>
      </c>
      <c r="F385">
        <v>990.35</v>
      </c>
      <c r="G385">
        <v>-127.22</v>
      </c>
      <c r="H385" s="10">
        <v>-0.13200000000000001</v>
      </c>
      <c r="I385" s="10">
        <v>0.62819999999999998</v>
      </c>
      <c r="J385">
        <v>1</v>
      </c>
      <c r="K385">
        <v>2</v>
      </c>
      <c r="L385" t="s">
        <v>189</v>
      </c>
      <c r="M385">
        <v>129</v>
      </c>
      <c r="N385" s="2">
        <v>43573</v>
      </c>
      <c r="O385" t="s">
        <v>269</v>
      </c>
    </row>
    <row r="386" spans="1:15" hidden="1" x14ac:dyDescent="0.25">
      <c r="A386">
        <v>2700</v>
      </c>
      <c r="B386">
        <v>835.02</v>
      </c>
      <c r="C386" s="10">
        <v>-6.6E-3</v>
      </c>
      <c r="D386">
        <v>1083.5</v>
      </c>
      <c r="E386">
        <v>1088.5</v>
      </c>
      <c r="F386">
        <v>1093.5</v>
      </c>
      <c r="G386">
        <v>126.15</v>
      </c>
      <c r="H386" s="10">
        <v>0.17799999999999999</v>
      </c>
      <c r="I386" s="10">
        <v>0.68089999999999995</v>
      </c>
      <c r="J386">
        <v>1</v>
      </c>
      <c r="K386">
        <v>1</v>
      </c>
      <c r="L386" t="s">
        <v>189</v>
      </c>
      <c r="M386">
        <v>129</v>
      </c>
      <c r="N386" s="2">
        <v>43573</v>
      </c>
      <c r="O386" t="s">
        <v>259</v>
      </c>
    </row>
    <row r="387" spans="1:15" hidden="1" x14ac:dyDescent="0.25">
      <c r="A387">
        <v>2800</v>
      </c>
      <c r="B387">
        <v>940.7</v>
      </c>
      <c r="C387" s="10">
        <v>-7.1999999999999998E-3</v>
      </c>
      <c r="D387">
        <v>1178.75</v>
      </c>
      <c r="E387">
        <v>1182.25</v>
      </c>
      <c r="F387">
        <v>1185.75</v>
      </c>
      <c r="G387">
        <v>12.95</v>
      </c>
      <c r="H387" s="10">
        <v>1.4E-2</v>
      </c>
      <c r="I387" s="10">
        <v>0.68959999999999999</v>
      </c>
      <c r="J387">
        <v>2</v>
      </c>
      <c r="L387" t="s">
        <v>189</v>
      </c>
      <c r="M387">
        <v>129</v>
      </c>
      <c r="N387" s="2">
        <v>43573</v>
      </c>
      <c r="O387" t="s">
        <v>270</v>
      </c>
    </row>
    <row r="388" spans="1:15" hidden="1" x14ac:dyDescent="0.25">
      <c r="A388">
        <v>2900</v>
      </c>
      <c r="B388">
        <v>1243.0999999999999</v>
      </c>
      <c r="C388" s="10">
        <v>-7.7999999999999996E-3</v>
      </c>
      <c r="D388">
        <v>1281.95</v>
      </c>
      <c r="E388">
        <v>1285.45</v>
      </c>
      <c r="F388">
        <v>1288.95</v>
      </c>
      <c r="G388">
        <v>1243.0999999999999</v>
      </c>
      <c r="H388" t="s">
        <v>58</v>
      </c>
      <c r="I388" s="10">
        <v>0.74</v>
      </c>
      <c r="J388">
        <v>4</v>
      </c>
      <c r="L388" t="s">
        <v>189</v>
      </c>
      <c r="M388">
        <v>129</v>
      </c>
      <c r="N388" s="2">
        <v>43573</v>
      </c>
      <c r="O388" t="s">
        <v>271</v>
      </c>
    </row>
    <row r="389" spans="1:15" hidden="1" x14ac:dyDescent="0.25">
      <c r="A389">
        <v>3000</v>
      </c>
      <c r="B389">
        <v>1343.1</v>
      </c>
      <c r="C389" s="10">
        <v>-8.5000000000000006E-3</v>
      </c>
      <c r="D389">
        <v>1380.55</v>
      </c>
      <c r="E389">
        <v>1385.55</v>
      </c>
      <c r="F389">
        <v>1390.55</v>
      </c>
      <c r="G389">
        <v>-153.66999999999999</v>
      </c>
      <c r="H389" s="10">
        <v>-0.1027</v>
      </c>
      <c r="I389" s="10">
        <v>0.77470000000000006</v>
      </c>
      <c r="J389">
        <v>4</v>
      </c>
      <c r="K389">
        <v>5</v>
      </c>
      <c r="L389" t="s">
        <v>189</v>
      </c>
      <c r="M389">
        <v>129</v>
      </c>
      <c r="N389" s="2">
        <v>43573</v>
      </c>
      <c r="O389" t="s">
        <v>271</v>
      </c>
    </row>
    <row r="390" spans="1:15" hidden="1" x14ac:dyDescent="0.25">
      <c r="A390" t="s">
        <v>272</v>
      </c>
    </row>
  </sheetData>
  <autoFilter ref="A1:O390" xr:uid="{903E6A00-5A8A-49D5-A819-62AB75057543}">
    <filterColumn colId="1">
      <customFilters>
        <customFilter operator="notEqual" val=" "/>
      </customFilters>
    </filterColumn>
    <filterColumn colId="9">
      <filters>
        <filter val="100"/>
        <filter val="117"/>
        <filter val="209"/>
        <filter val="21"/>
        <filter val="23"/>
        <filter val="29"/>
        <filter val="30"/>
        <filter val="33"/>
        <filter val="39"/>
        <filter val="40"/>
        <filter val="64"/>
      </filters>
    </filterColumn>
    <filterColumn colId="11">
      <filters>
        <filter val="Cal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740E-9C09-4158-827A-DB2253CA730F}">
  <dimension ref="A1:K85"/>
  <sheetViews>
    <sheetView tabSelected="1" topLeftCell="B1" zoomScale="90" zoomScaleNormal="90" workbookViewId="0">
      <selection activeCell="B8" sqref="B8"/>
    </sheetView>
  </sheetViews>
  <sheetFormatPr defaultRowHeight="15" x14ac:dyDescent="0.25"/>
  <cols>
    <col min="1" max="1" width="21" customWidth="1"/>
    <col min="2" max="5" width="15.7109375" customWidth="1"/>
    <col min="6" max="6" width="21.7109375" customWidth="1"/>
    <col min="7" max="10" width="15.5703125" customWidth="1"/>
    <col min="11" max="11" width="18.5703125" customWidth="1"/>
  </cols>
  <sheetData>
    <row r="1" spans="1:11" x14ac:dyDescent="0.25">
      <c r="A1" s="4" t="s">
        <v>5</v>
      </c>
      <c r="B1" t="s">
        <v>9</v>
      </c>
    </row>
    <row r="2" spans="1:11" x14ac:dyDescent="0.25">
      <c r="A2" s="1" t="s">
        <v>8</v>
      </c>
      <c r="B2" s="1">
        <v>1629.13</v>
      </c>
      <c r="C2" s="6"/>
      <c r="D2" s="6"/>
      <c r="E2" s="6"/>
    </row>
    <row r="3" spans="1:11" x14ac:dyDescent="0.25">
      <c r="A3" s="5" t="s">
        <v>6</v>
      </c>
      <c r="B3" s="1"/>
      <c r="C3" s="6"/>
      <c r="D3" s="6"/>
      <c r="E3" s="6"/>
      <c r="G3" s="5" t="s">
        <v>29</v>
      </c>
      <c r="H3" s="5"/>
    </row>
    <row r="4" spans="1:11" x14ac:dyDescent="0.25">
      <c r="A4" s="1" t="s">
        <v>7</v>
      </c>
      <c r="B4" s="1">
        <v>2105</v>
      </c>
      <c r="C4" s="17"/>
      <c r="D4" s="6"/>
      <c r="E4" s="6"/>
      <c r="G4" s="1" t="s">
        <v>7</v>
      </c>
      <c r="H4" s="1">
        <v>1560</v>
      </c>
    </row>
    <row r="5" spans="1:11" x14ac:dyDescent="0.25">
      <c r="A5" s="1" t="s">
        <v>10</v>
      </c>
      <c r="B5" s="1">
        <f>132/360</f>
        <v>0.36666666666666664</v>
      </c>
      <c r="C5" s="18">
        <v>43573</v>
      </c>
      <c r="D5" s="6"/>
      <c r="E5" s="6"/>
      <c r="G5" s="1" t="s">
        <v>10</v>
      </c>
      <c r="H5" s="1">
        <f>132/360</f>
        <v>0.36666666666666664</v>
      </c>
    </row>
    <row r="6" spans="1:11" ht="30" x14ac:dyDescent="0.25">
      <c r="A6" s="3" t="s">
        <v>11</v>
      </c>
      <c r="B6" s="8">
        <v>2.3599999999999999E-2</v>
      </c>
      <c r="C6" s="19" t="s">
        <v>12</v>
      </c>
      <c r="D6" s="7"/>
      <c r="E6" s="7"/>
      <c r="G6" s="3" t="s">
        <v>11</v>
      </c>
      <c r="H6" s="8">
        <v>2.3599999999999999E-2</v>
      </c>
    </row>
    <row r="7" spans="1:11" x14ac:dyDescent="0.25">
      <c r="A7" s="3" t="s">
        <v>26</v>
      </c>
      <c r="B7" s="8">
        <v>0.3</v>
      </c>
      <c r="C7" s="7"/>
      <c r="D7" s="7"/>
      <c r="E7" s="7"/>
      <c r="G7" s="3" t="s">
        <v>26</v>
      </c>
      <c r="H7" s="8">
        <v>0.3</v>
      </c>
    </row>
    <row r="8" spans="1:11" x14ac:dyDescent="0.25">
      <c r="A8" s="3" t="s">
        <v>30</v>
      </c>
      <c r="B8" s="14">
        <v>1.7600000000000001E-2</v>
      </c>
      <c r="C8" s="7"/>
      <c r="D8" s="7"/>
      <c r="E8" s="7"/>
      <c r="G8" s="3" t="s">
        <v>30</v>
      </c>
      <c r="H8" s="8">
        <v>1.7600000000000001E-2</v>
      </c>
    </row>
    <row r="9" spans="1:11" x14ac:dyDescent="0.25">
      <c r="A9" s="12" t="s">
        <v>42</v>
      </c>
      <c r="B9" s="9" t="s">
        <v>27</v>
      </c>
      <c r="C9" s="9"/>
      <c r="D9" s="9"/>
      <c r="E9" s="9"/>
      <c r="F9" s="9"/>
      <c r="G9" s="9" t="s">
        <v>28</v>
      </c>
      <c r="H9" s="9"/>
      <c r="I9" s="9"/>
      <c r="J9" s="9"/>
      <c r="K9" s="9"/>
    </row>
    <row r="10" spans="1:11" x14ac:dyDescent="0.25">
      <c r="A10" s="1" t="s">
        <v>0</v>
      </c>
      <c r="B10" s="1" t="s">
        <v>4</v>
      </c>
      <c r="C10" s="1" t="s">
        <v>34</v>
      </c>
      <c r="D10" s="1" t="s">
        <v>3</v>
      </c>
      <c r="E10" s="1" t="s">
        <v>1</v>
      </c>
      <c r="F10" s="13" t="s">
        <v>43</v>
      </c>
      <c r="G10" s="1" t="s">
        <v>4</v>
      </c>
      <c r="H10" s="1" t="s">
        <v>34</v>
      </c>
      <c r="I10" s="1" t="s">
        <v>3</v>
      </c>
      <c r="J10" s="1" t="s">
        <v>38</v>
      </c>
      <c r="K10" s="13" t="s">
        <v>44</v>
      </c>
    </row>
    <row r="11" spans="1:11" x14ac:dyDescent="0.25">
      <c r="A11" s="1">
        <v>1110</v>
      </c>
      <c r="B11" s="1">
        <f>(LN(A11/$B$4)+$B$5*($B$6-$B$8+$B$7^2/2))/($B$7*SQRT($B$5))</f>
        <v>-3.419898706650641</v>
      </c>
      <c r="C11" s="1">
        <f>(EXP(-0.5*(B11^2)))/SQRT(2*PI())</f>
        <v>1.1513822347748609E-3</v>
      </c>
      <c r="D11" s="1">
        <f>(LN(A11/$B$4)+$B$5*($B$6-$B$8-$B$7^2/2))/($B$7*SQRT($B$5))</f>
        <v>-3.6015577278964908</v>
      </c>
      <c r="E11" s="1">
        <f>NORMSDIST(D11)</f>
        <v>1.5815808146798173E-4</v>
      </c>
      <c r="F11" s="1">
        <f>-((A11*C11*$B$7)/(2*SQRT($B$5)))-($B$6*$B$4*(EXP(-$B$6*$B$5))*E11)</f>
        <v>-0.32437990399222194</v>
      </c>
      <c r="G11" s="1">
        <f>(LN(A11/$H$4)+$H$5*($H$6-$H$8+$H$7^2/2))/($H$7*SQRT($H$5))</f>
        <v>-1.7704917913321154</v>
      </c>
      <c r="H11" s="1">
        <f>(EXP(-0.5*(G11^2)))/(SQRT(2*PI()))</f>
        <v>8.3220703264855131E-2</v>
      </c>
      <c r="I11" s="1">
        <f>(LN(A11/$H$4)+$H$5*($H$6-$H$8-$H$7^2/2))/($H$7*SQRT($H$5))</f>
        <v>-1.9521508125779647</v>
      </c>
      <c r="J11" s="1">
        <f>NORMSDIST(-I11)</f>
        <v>0.97453984900594914</v>
      </c>
      <c r="K11" s="1">
        <f>-((A11*H11*$H$7)/(2*SQRT($H$5)))+($H$6*$H$4*(EXP(-$H$6*$H$5))*J11)</f>
        <v>12.686689562266363</v>
      </c>
    </row>
    <row r="12" spans="1:11" x14ac:dyDescent="0.25">
      <c r="A12" s="1">
        <v>1130</v>
      </c>
      <c r="B12" s="1">
        <f t="shared" ref="B12:B75" si="0">(LN(A12/$B$4)+$B$5*($B$6-$B$8+$B$7^2/2))/($B$7*SQRT($B$5))</f>
        <v>-3.321595758206155</v>
      </c>
      <c r="C12" s="1">
        <f t="shared" ref="C12:C75" si="1">(EXP(-0.5*(B12^2)))/SQRT(2*PI())</f>
        <v>1.6037065684130745E-3</v>
      </c>
      <c r="D12" s="1">
        <f t="shared" ref="D12:D75" si="2">(LN(A12/$B$4)+$B$5*($B$6-$B$8-$B$7^2/2))/($B$7*SQRT($B$5))</f>
        <v>-3.5032547794520048</v>
      </c>
      <c r="E12" s="1">
        <f t="shared" ref="E12:E75" si="3">NORMSDIST(D12)</f>
        <v>2.2980481151844371E-4</v>
      </c>
      <c r="F12" s="1">
        <f t="shared" ref="F12:F75" si="4">-((A12*C12*$B$7)/(2*SQRT($B$5)))-($B$6*$B$4*(EXP(-$B$6*$B$5))*E12)</f>
        <v>-0.46022748348356007</v>
      </c>
      <c r="G12" s="1">
        <f t="shared" ref="G12:G75" si="5">(LN(A12/$H$4)+$H$5*($H$6-$H$8+$H$7^2/2))/($H$7*SQRT($H$5))</f>
        <v>-1.6721888428876304</v>
      </c>
      <c r="H12" s="1">
        <f t="shared" ref="H12:H75" si="6">(EXP(-0.5*(G12^2)))/(SQRT(2*PI()))</f>
        <v>9.8564285763201032E-2</v>
      </c>
      <c r="I12" s="1">
        <f t="shared" ref="I12:I75" si="7">(LN(A12/$H$4)+$H$5*($H$6-$H$8-$H$7^2/2))/($H$7*SQRT($H$5))</f>
        <v>-1.8538478641334797</v>
      </c>
      <c r="J12" s="1">
        <f t="shared" ref="J12:J75" si="8">NORMSDIST(-I12)</f>
        <v>0.96811953573478848</v>
      </c>
      <c r="K12" s="1">
        <f t="shared" ref="K12:K75" si="9">-((A12*H12*$H$7)/(2*SQRT($H$5)))+($H$6*$H$4*(EXP(-$H$6*$H$5))*J12)</f>
        <v>7.7450762856053252</v>
      </c>
    </row>
    <row r="13" spans="1:11" x14ac:dyDescent="0.25">
      <c r="A13" s="1">
        <v>1150</v>
      </c>
      <c r="B13" s="1">
        <f t="shared" si="0"/>
        <v>-3.2250175121571147</v>
      </c>
      <c r="C13" s="1">
        <f t="shared" si="1"/>
        <v>2.19997889891815E-3</v>
      </c>
      <c r="D13" s="1">
        <f t="shared" si="2"/>
        <v>-3.4066765334029645</v>
      </c>
      <c r="E13" s="1">
        <f t="shared" si="3"/>
        <v>3.2879504755072204E-4</v>
      </c>
      <c r="F13" s="1">
        <f t="shared" si="4"/>
        <v>-0.6429107597832141</v>
      </c>
      <c r="G13" s="1">
        <f t="shared" si="5"/>
        <v>-1.5756105968385896</v>
      </c>
      <c r="H13" s="1">
        <f t="shared" si="6"/>
        <v>0.1153005698217819</v>
      </c>
      <c r="I13" s="1">
        <f t="shared" si="7"/>
        <v>-1.7572696180844389</v>
      </c>
      <c r="J13" s="1">
        <f t="shared" si="8"/>
        <v>0.96056406809967343</v>
      </c>
      <c r="K13" s="1">
        <f t="shared" si="9"/>
        <v>2.2132517037654935</v>
      </c>
    </row>
    <row r="14" spans="1:11" x14ac:dyDescent="0.25">
      <c r="A14" s="1">
        <v>1170</v>
      </c>
      <c r="B14" s="1">
        <f t="shared" si="0"/>
        <v>-3.130104491508547</v>
      </c>
      <c r="C14" s="1">
        <f t="shared" si="1"/>
        <v>2.9743920997406569E-3</v>
      </c>
      <c r="D14" s="1">
        <f t="shared" si="2"/>
        <v>-3.3117635127543967</v>
      </c>
      <c r="E14" s="1">
        <f t="shared" si="3"/>
        <v>4.6354940393151216E-4</v>
      </c>
      <c r="F14" s="1">
        <f t="shared" si="4"/>
        <v>-0.88489402501198722</v>
      </c>
      <c r="G14" s="1">
        <f t="shared" si="5"/>
        <v>-1.4806975761900212</v>
      </c>
      <c r="H14" s="1">
        <f t="shared" si="6"/>
        <v>0.13329758229654803</v>
      </c>
      <c r="I14" s="1">
        <f t="shared" si="7"/>
        <v>-1.6623565974358707</v>
      </c>
      <c r="J14" s="1">
        <f t="shared" si="8"/>
        <v>0.9517793520488278</v>
      </c>
      <c r="K14" s="1">
        <f t="shared" si="9"/>
        <v>-3.8946686347230539</v>
      </c>
    </row>
    <row r="15" spans="1:11" x14ac:dyDescent="0.25">
      <c r="A15" s="1">
        <v>1190</v>
      </c>
      <c r="B15" s="1">
        <f t="shared" si="0"/>
        <v>-3.0368002438167436</v>
      </c>
      <c r="C15" s="1">
        <f t="shared" si="1"/>
        <v>3.9659240726766364E-3</v>
      </c>
      <c r="D15" s="1">
        <f t="shared" si="2"/>
        <v>-3.2184592650625934</v>
      </c>
      <c r="E15" s="1">
        <f t="shared" si="3"/>
        <v>6.4440637758246804E-4</v>
      </c>
      <c r="F15" s="1">
        <f t="shared" si="4"/>
        <v>-1.2008241842627145</v>
      </c>
      <c r="G15" s="1">
        <f t="shared" si="5"/>
        <v>-1.3873933284982185</v>
      </c>
      <c r="H15" s="1">
        <f t="shared" si="6"/>
        <v>0.15238140506465511</v>
      </c>
      <c r="I15" s="1">
        <f t="shared" si="7"/>
        <v>-1.5690523497440678</v>
      </c>
      <c r="J15" s="1">
        <f t="shared" si="8"/>
        <v>0.9416821292609685</v>
      </c>
      <c r="K15" s="1">
        <f t="shared" si="9"/>
        <v>-10.549193663848264</v>
      </c>
    </row>
    <row r="16" spans="1:11" x14ac:dyDescent="0.25">
      <c r="A16" s="1">
        <v>1210</v>
      </c>
      <c r="B16" s="1">
        <f t="shared" si="0"/>
        <v>-2.9450511395283563</v>
      </c>
      <c r="C16" s="1">
        <f t="shared" si="1"/>
        <v>5.2182058637843479E-3</v>
      </c>
      <c r="D16" s="1">
        <f t="shared" si="2"/>
        <v>-3.126710160774206</v>
      </c>
      <c r="E16" s="1">
        <f t="shared" si="3"/>
        <v>8.8387054091633715E-4</v>
      </c>
      <c r="F16" s="1">
        <f t="shared" si="4"/>
        <v>-1.6076219817192745</v>
      </c>
      <c r="G16" s="1">
        <f t="shared" si="5"/>
        <v>-1.2956442242098314</v>
      </c>
      <c r="H16" s="1">
        <f t="shared" si="6"/>
        <v>0.17234008584286761</v>
      </c>
      <c r="I16" s="1">
        <f t="shared" si="7"/>
        <v>-1.4773032454556807</v>
      </c>
      <c r="J16" s="1">
        <f t="shared" si="8"/>
        <v>0.93020281578488706</v>
      </c>
      <c r="K16" s="1">
        <f t="shared" si="9"/>
        <v>-17.705486363888433</v>
      </c>
    </row>
    <row r="17" spans="1:11" x14ac:dyDescent="0.25">
      <c r="A17" s="1">
        <v>1230</v>
      </c>
      <c r="B17" s="1">
        <f t="shared" si="0"/>
        <v>-2.8548061868513868</v>
      </c>
      <c r="C17" s="1">
        <f t="shared" si="1"/>
        <v>6.7791895779698358E-3</v>
      </c>
      <c r="D17" s="1">
        <f t="shared" si="2"/>
        <v>-3.0364652080972365</v>
      </c>
      <c r="E17" s="1">
        <f t="shared" si="3"/>
        <v>1.1968486588272173E-3</v>
      </c>
      <c r="F17" s="1">
        <f t="shared" si="4"/>
        <v>-2.1245077119581142</v>
      </c>
      <c r="G17" s="1">
        <f t="shared" si="5"/>
        <v>-1.2053992715328616</v>
      </c>
      <c r="H17" s="1">
        <f t="shared" si="6"/>
        <v>0.19292915401472585</v>
      </c>
      <c r="I17" s="1">
        <f t="shared" si="7"/>
        <v>-1.387058292778711</v>
      </c>
      <c r="J17" s="1">
        <f t="shared" si="8"/>
        <v>0.91728800580748926</v>
      </c>
      <c r="K17" s="1">
        <f t="shared" si="9"/>
        <v>-25.30401083354807</v>
      </c>
    </row>
    <row r="18" spans="1:11" x14ac:dyDescent="0.25">
      <c r="A18" s="1">
        <v>1250</v>
      </c>
      <c r="B18" s="1">
        <f t="shared" si="0"/>
        <v>-2.7660168615579579</v>
      </c>
      <c r="C18" s="1">
        <f t="shared" si="1"/>
        <v>8.7006010246369146E-3</v>
      </c>
      <c r="D18" s="1">
        <f t="shared" si="2"/>
        <v>-2.9476758828038072</v>
      </c>
      <c r="E18" s="1">
        <f t="shared" si="3"/>
        <v>1.6008628032218883E-3</v>
      </c>
      <c r="F18" s="1">
        <f t="shared" si="4"/>
        <v>-2.7729492696235285</v>
      </c>
      <c r="G18" s="1">
        <f t="shared" si="5"/>
        <v>-1.1166099462394321</v>
      </c>
      <c r="H18" s="1">
        <f t="shared" si="6"/>
        <v>0.21387844930643557</v>
      </c>
      <c r="I18" s="1">
        <f t="shared" si="7"/>
        <v>-1.2982689674852816</v>
      </c>
      <c r="J18" s="1">
        <f t="shared" si="8"/>
        <v>0.90290253693149403</v>
      </c>
      <c r="K18" s="1">
        <f t="shared" si="9"/>
        <v>-33.271765848493075</v>
      </c>
    </row>
    <row r="19" spans="1:11" x14ac:dyDescent="0.25">
      <c r="A19" s="1">
        <v>1270</v>
      </c>
      <c r="B19" s="1">
        <f t="shared" si="0"/>
        <v>-2.678636950296585</v>
      </c>
      <c r="C19" s="1">
        <f t="shared" si="1"/>
        <v>1.1037171353399865E-2</v>
      </c>
      <c r="D19" s="1">
        <f t="shared" si="2"/>
        <v>-2.8602959715424343</v>
      </c>
      <c r="E19" s="1">
        <f t="shared" si="3"/>
        <v>2.1162289871453641E-3</v>
      </c>
      <c r="F19" s="1">
        <f t="shared" si="4"/>
        <v>-3.5765227004628106</v>
      </c>
      <c r="G19" s="1">
        <f t="shared" si="5"/>
        <v>-1.0292300349780599</v>
      </c>
      <c r="H19" s="1">
        <f t="shared" si="6"/>
        <v>0.23489991112845071</v>
      </c>
      <c r="I19" s="1">
        <f t="shared" si="7"/>
        <v>-1.2108890562239094</v>
      </c>
      <c r="J19" s="1">
        <f t="shared" si="8"/>
        <v>0.88703103628270408</v>
      </c>
      <c r="K19" s="1">
        <f t="shared" si="9"/>
        <v>-41.524042584154621</v>
      </c>
    </row>
    <row r="20" spans="1:11" x14ac:dyDescent="0.25">
      <c r="A20" s="1">
        <v>1290</v>
      </c>
      <c r="B20" s="1">
        <f t="shared" si="0"/>
        <v>-2.5926224061472238</v>
      </c>
      <c r="C20" s="1">
        <f t="shared" si="1"/>
        <v>1.3845652374134036E-2</v>
      </c>
      <c r="D20" s="1">
        <f t="shared" si="2"/>
        <v>-2.7742814273930732</v>
      </c>
      <c r="E20" s="1">
        <f t="shared" si="3"/>
        <v>2.7661898095581298E-3</v>
      </c>
      <c r="F20" s="1">
        <f t="shared" si="4"/>
        <v>-4.5606785222801296</v>
      </c>
      <c r="G20" s="1">
        <f t="shared" si="5"/>
        <v>-0.94321549082869904</v>
      </c>
      <c r="H20" s="1">
        <f t="shared" si="6"/>
        <v>0.25569594268960893</v>
      </c>
      <c r="I20" s="1">
        <f t="shared" si="7"/>
        <v>-1.1248745120745485</v>
      </c>
      <c r="J20" s="1">
        <f t="shared" si="8"/>
        <v>0.86967889302567936</v>
      </c>
      <c r="K20" s="1">
        <f t="shared" si="9"/>
        <v>-49.966618491360435</v>
      </c>
    </row>
    <row r="21" spans="1:11" x14ac:dyDescent="0.25">
      <c r="A21" s="1">
        <v>1310</v>
      </c>
      <c r="B21" s="1">
        <f t="shared" si="0"/>
        <v>-2.5079312152888407</v>
      </c>
      <c r="C21" s="1">
        <f t="shared" si="1"/>
        <v>1.7183631186187643E-2</v>
      </c>
      <c r="D21" s="1">
        <f t="shared" si="2"/>
        <v>-2.68959023653469</v>
      </c>
      <c r="E21" s="1">
        <f t="shared" si="3"/>
        <v>3.5769901336249548E-3</v>
      </c>
      <c r="F21" s="1">
        <f t="shared" si="4"/>
        <v>-5.752410843677394</v>
      </c>
      <c r="G21" s="1">
        <f t="shared" si="5"/>
        <v>-0.85852429997031499</v>
      </c>
      <c r="H21" s="1">
        <f t="shared" si="6"/>
        <v>0.2759679563946687</v>
      </c>
      <c r="I21" s="1">
        <f t="shared" si="7"/>
        <v>-1.0401833212161644</v>
      </c>
      <c r="J21" s="1">
        <f t="shared" si="8"/>
        <v>0.85087263057896023</v>
      </c>
      <c r="K21" s="1">
        <f t="shared" si="9"/>
        <v>-58.49828054215407</v>
      </c>
    </row>
    <row r="22" spans="1:11" x14ac:dyDescent="0.25">
      <c r="A22" s="1">
        <v>1330</v>
      </c>
      <c r="B22" s="1">
        <f t="shared" si="0"/>
        <v>-2.4245232737691267</v>
      </c>
      <c r="C22" s="1">
        <f t="shared" si="1"/>
        <v>2.1108170504990507E-2</v>
      </c>
      <c r="D22" s="1">
        <f t="shared" si="2"/>
        <v>-2.606182295014976</v>
      </c>
      <c r="E22" s="1">
        <f t="shared" si="3"/>
        <v>4.5778859246797437E-3</v>
      </c>
      <c r="F22" s="1">
        <f t="shared" si="4"/>
        <v>-7.1798305282237687</v>
      </c>
      <c r="G22" s="1">
        <f t="shared" si="5"/>
        <v>-0.77511635845060167</v>
      </c>
      <c r="H22" s="1">
        <f t="shared" si="6"/>
        <v>0.29542472338883469</v>
      </c>
      <c r="I22" s="1">
        <f t="shared" si="7"/>
        <v>-0.95677537969645121</v>
      </c>
      <c r="J22" s="1">
        <f t="shared" si="8"/>
        <v>0.83065967920585615</v>
      </c>
      <c r="K22" s="1">
        <f t="shared" si="9"/>
        <v>-67.01355985545429</v>
      </c>
    </row>
    <row r="23" spans="1:11" x14ac:dyDescent="0.25">
      <c r="A23" s="1">
        <v>1350</v>
      </c>
      <c r="B23" s="1">
        <f t="shared" si="0"/>
        <v>-2.3423602734715749</v>
      </c>
      <c r="C23" s="1">
        <f t="shared" si="1"/>
        <v>2.5674311010193778E-2</v>
      </c>
      <c r="D23" s="1">
        <f t="shared" si="2"/>
        <v>-2.5240192947174243</v>
      </c>
      <c r="E23" s="1">
        <f t="shared" si="3"/>
        <v>5.8010780226484338E-3</v>
      </c>
      <c r="F23" s="1">
        <f t="shared" si="4"/>
        <v>-8.8716481015202024</v>
      </c>
      <c r="G23" s="1">
        <f t="shared" si="5"/>
        <v>-0.69295335815304948</v>
      </c>
      <c r="H23" s="1">
        <f t="shared" si="6"/>
        <v>0.31379018674589837</v>
      </c>
      <c r="I23" s="1">
        <f t="shared" si="7"/>
        <v>-0.87461237939889891</v>
      </c>
      <c r="J23" s="1">
        <f t="shared" si="8"/>
        <v>0.80910757514277154</v>
      </c>
      <c r="K23" s="1">
        <f t="shared" si="9"/>
        <v>-75.405556085051813</v>
      </c>
    </row>
    <row r="24" spans="1:11" x14ac:dyDescent="0.25">
      <c r="A24" s="1">
        <v>1370</v>
      </c>
      <c r="B24" s="1">
        <f t="shared" si="0"/>
        <v>-2.261405596468264</v>
      </c>
      <c r="C24" s="1">
        <f t="shared" si="1"/>
        <v>3.0933480538748528E-2</v>
      </c>
      <c r="D24" s="1">
        <f t="shared" si="2"/>
        <v>-2.4430646177141133</v>
      </c>
      <c r="E24" s="1">
        <f t="shared" si="3"/>
        <v>7.2815647579785158E-3</v>
      </c>
      <c r="F24" s="1">
        <f t="shared" si="4"/>
        <v>-10.856576527850203</v>
      </c>
      <c r="G24" s="1">
        <f t="shared" si="5"/>
        <v>-0.6119986811497381</v>
      </c>
      <c r="H24" s="1">
        <f t="shared" si="6"/>
        <v>0.3308104500587955</v>
      </c>
      <c r="I24" s="1">
        <f t="shared" si="7"/>
        <v>-0.79365770239558764</v>
      </c>
      <c r="J24" s="1">
        <f t="shared" si="8"/>
        <v>0.78630263473987971</v>
      </c>
      <c r="K24" s="1">
        <f t="shared" si="9"/>
        <v>-83.568733378624131</v>
      </c>
    </row>
    <row r="25" spans="1:11" x14ac:dyDescent="0.25">
      <c r="A25" s="1">
        <v>1390</v>
      </c>
      <c r="B25" s="1">
        <f t="shared" si="0"/>
        <v>-2.1816242170290745</v>
      </c>
      <c r="C25" s="1">
        <f t="shared" si="1"/>
        <v>3.6931861494299105E-2</v>
      </c>
      <c r="D25" s="1">
        <f t="shared" si="2"/>
        <v>-2.3632832382749238</v>
      </c>
      <c r="E25" s="1">
        <f t="shared" si="3"/>
        <v>9.0569098507503627E-3</v>
      </c>
      <c r="F25" s="1">
        <f t="shared" si="4"/>
        <v>-13.162668138941843</v>
      </c>
      <c r="G25" s="1">
        <f t="shared" si="5"/>
        <v>-0.5322173017105486</v>
      </c>
      <c r="H25" s="1">
        <f t="shared" si="6"/>
        <v>0.3462597159652912</v>
      </c>
      <c r="I25" s="1">
        <f t="shared" si="7"/>
        <v>-0.71387632295639802</v>
      </c>
      <c r="J25" s="1">
        <f t="shared" si="8"/>
        <v>0.7623481703029038</v>
      </c>
      <c r="K25" s="1">
        <f t="shared" si="9"/>
        <v>-91.401579242025591</v>
      </c>
    </row>
    <row r="26" spans="1:11" x14ac:dyDescent="0.25">
      <c r="A26" s="1">
        <v>1410</v>
      </c>
      <c r="B26" s="1">
        <f t="shared" si="0"/>
        <v>-2.1029826106309941</v>
      </c>
      <c r="C26" s="1">
        <f t="shared" si="1"/>
        <v>4.3708772054475271E-2</v>
      </c>
      <c r="D26" s="1">
        <f t="shared" si="2"/>
        <v>-2.2846416318768439</v>
      </c>
      <c r="E26" s="1">
        <f t="shared" si="3"/>
        <v>1.1166924846602571E-2</v>
      </c>
      <c r="F26" s="1">
        <f t="shared" si="4"/>
        <v>-15.816603642586808</v>
      </c>
      <c r="G26" s="1">
        <f t="shared" si="5"/>
        <v>-0.453575695312469</v>
      </c>
      <c r="H26" s="1">
        <f t="shared" si="6"/>
        <v>0.35994501730892942</v>
      </c>
      <c r="I26" s="1">
        <f t="shared" si="7"/>
        <v>-0.63523471655831842</v>
      </c>
      <c r="J26" s="1">
        <f t="shared" si="8"/>
        <v>0.73736232787858902</v>
      </c>
      <c r="K26" s="1">
        <f t="shared" si="9"/>
        <v>-98.809032021654019</v>
      </c>
    </row>
    <row r="27" spans="1:11" x14ac:dyDescent="0.25">
      <c r="A27" s="1">
        <v>1430</v>
      </c>
      <c r="B27" s="1">
        <f t="shared" si="0"/>
        <v>-2.0254486693758702</v>
      </c>
      <c r="C27" s="1">
        <f t="shared" si="1"/>
        <v>5.1295118394102897E-2</v>
      </c>
      <c r="D27" s="1">
        <f t="shared" si="2"/>
        <v>-2.2071076906217195</v>
      </c>
      <c r="E27" s="1">
        <f t="shared" si="3"/>
        <v>1.3653268310978886E-2</v>
      </c>
      <c r="F27" s="1">
        <f t="shared" si="4"/>
        <v>-18.842954067672245</v>
      </c>
      <c r="G27" s="1">
        <f t="shared" si="5"/>
        <v>-0.37604175405734541</v>
      </c>
      <c r="H27" s="1">
        <f t="shared" si="6"/>
        <v>0.37170965245954657</v>
      </c>
      <c r="I27" s="1">
        <f t="shared" si="7"/>
        <v>-0.55770077530319484</v>
      </c>
      <c r="J27" s="1">
        <f t="shared" si="8"/>
        <v>0.71147563590931884</v>
      </c>
      <c r="K27" s="1">
        <f t="shared" si="9"/>
        <v>-105.70460054618188</v>
      </c>
    </row>
    <row r="28" spans="1:11" x14ac:dyDescent="0.25">
      <c r="A28" s="1">
        <v>1450</v>
      </c>
      <c r="B28" s="1">
        <f t="shared" si="0"/>
        <v>-1.9489916232825188</v>
      </c>
      <c r="C28" s="1">
        <f t="shared" si="1"/>
        <v>5.971197412917683E-2</v>
      </c>
      <c r="D28" s="1">
        <f t="shared" si="2"/>
        <v>-2.1306506445283682</v>
      </c>
      <c r="E28" s="1">
        <f t="shared" si="3"/>
        <v>1.6558966987392742E-2</v>
      </c>
      <c r="F28" s="1">
        <f t="shared" si="4"/>
        <v>-22.263438553048964</v>
      </c>
      <c r="G28" s="1">
        <f t="shared" si="5"/>
        <v>-0.299584707963993</v>
      </c>
      <c r="H28" s="1">
        <f t="shared" si="6"/>
        <v>0.38143530172473589</v>
      </c>
      <c r="I28" s="1">
        <f t="shared" si="7"/>
        <v>-0.48124372920984243</v>
      </c>
      <c r="J28" s="1">
        <f t="shared" si="8"/>
        <v>0.68482835759647043</v>
      </c>
      <c r="K28" s="1">
        <f t="shared" si="9"/>
        <v>-112.01211931290662</v>
      </c>
    </row>
    <row r="29" spans="1:11" x14ac:dyDescent="0.25">
      <c r="A29" s="1">
        <v>1470</v>
      </c>
      <c r="B29" s="1">
        <f t="shared" si="0"/>
        <v>-1.8735819669703091</v>
      </c>
      <c r="C29" s="1">
        <f t="shared" si="1"/>
        <v>6.8969339605486804E-2</v>
      </c>
      <c r="D29" s="1">
        <f t="shared" si="2"/>
        <v>-2.0552409882161582</v>
      </c>
      <c r="E29" s="1">
        <f t="shared" si="3"/>
        <v>1.9927866988502827E-2</v>
      </c>
      <c r="F29" s="1">
        <f t="shared" si="4"/>
        <v>-26.096201952347254</v>
      </c>
      <c r="G29" s="1">
        <f t="shared" si="5"/>
        <v>-0.22417505165178364</v>
      </c>
      <c r="H29" s="1">
        <f t="shared" si="6"/>
        <v>0.38904286054009141</v>
      </c>
      <c r="I29" s="1">
        <f t="shared" si="7"/>
        <v>-0.40583407289763307</v>
      </c>
      <c r="J29" s="1">
        <f t="shared" si="8"/>
        <v>0.65756773931878554</v>
      </c>
      <c r="K29" s="1">
        <f t="shared" si="9"/>
        <v>-117.6671031034532</v>
      </c>
    </row>
    <row r="30" spans="1:11" x14ac:dyDescent="0.25">
      <c r="A30" s="1">
        <v>1490</v>
      </c>
      <c r="B30" s="1">
        <f t="shared" si="0"/>
        <v>-1.7991913912970314</v>
      </c>
      <c r="C30" s="1">
        <f t="shared" si="1"/>
        <v>7.9065127733050855E-2</v>
      </c>
      <c r="D30" s="1">
        <f t="shared" si="2"/>
        <v>-1.980850412542881</v>
      </c>
      <c r="E30" s="1">
        <f t="shared" si="3"/>
        <v>2.3804025701533567E-2</v>
      </c>
      <c r="F30" s="1">
        <f t="shared" si="4"/>
        <v>-30.355136255190192</v>
      </c>
      <c r="G30" s="1">
        <f t="shared" si="5"/>
        <v>-0.14978447597850603</v>
      </c>
      <c r="H30" s="1">
        <f t="shared" si="6"/>
        <v>0.39449207491760535</v>
      </c>
      <c r="I30" s="1">
        <f t="shared" si="7"/>
        <v>-0.33144349722435557</v>
      </c>
      <c r="J30" s="1">
        <f t="shared" si="8"/>
        <v>0.62984524310902756</v>
      </c>
      <c r="K30" s="1">
        <f t="shared" si="9"/>
        <v>-122.61768486451878</v>
      </c>
    </row>
    <row r="31" spans="1:11" x14ac:dyDescent="0.25">
      <c r="A31" s="1">
        <v>1510</v>
      </c>
      <c r="B31" s="1">
        <f t="shared" si="0"/>
        <v>-1.7257927195546572</v>
      </c>
      <c r="C31" s="1">
        <f t="shared" si="1"/>
        <v>8.9984415150725208E-2</v>
      </c>
      <c r="D31" s="1">
        <f t="shared" si="2"/>
        <v>-1.9074517408005067</v>
      </c>
      <c r="E31" s="1">
        <f t="shared" si="3"/>
        <v>2.8231057337855553E-2</v>
      </c>
      <c r="F31" s="1">
        <f t="shared" si="4"/>
        <v>-35.049268825675114</v>
      </c>
      <c r="G31" s="1">
        <f t="shared" si="5"/>
        <v>-7.6385804236131533E-2</v>
      </c>
      <c r="H31" s="1">
        <f t="shared" si="6"/>
        <v>0.3977801040584516</v>
      </c>
      <c r="I31" s="1">
        <f t="shared" si="7"/>
        <v>-0.25804482548198104</v>
      </c>
      <c r="J31" s="1">
        <f t="shared" si="8"/>
        <v>0.60181384368832425</v>
      </c>
      <c r="K31" s="1">
        <f t="shared" si="9"/>
        <v>-126.82513909889275</v>
      </c>
    </row>
    <row r="32" spans="1:11" x14ac:dyDescent="0.25">
      <c r="A32" s="1">
        <v>1530</v>
      </c>
      <c r="B32" s="1">
        <f t="shared" si="0"/>
        <v>-1.6533598478631184</v>
      </c>
      <c r="C32" s="1">
        <f t="shared" si="1"/>
        <v>0.10169898803511408</v>
      </c>
      <c r="D32" s="1">
        <f t="shared" si="2"/>
        <v>-1.8350188691089677</v>
      </c>
      <c r="E32" s="1">
        <f t="shared" si="3"/>
        <v>3.3251446847041448E-2</v>
      </c>
      <c r="F32" s="1">
        <f t="shared" si="4"/>
        <v>-40.18223849509549</v>
      </c>
      <c r="G32" s="1">
        <f t="shared" si="5"/>
        <v>-3.9529325445929993E-3</v>
      </c>
      <c r="H32" s="1">
        <f t="shared" si="6"/>
        <v>0.39893916354225983</v>
      </c>
      <c r="I32" s="1">
        <f t="shared" si="7"/>
        <v>-0.18561195379044251</v>
      </c>
      <c r="J32" s="1">
        <f t="shared" si="8"/>
        <v>0.57362546065027065</v>
      </c>
      <c r="K32" s="1">
        <f t="shared" si="9"/>
        <v>-130.26400912812977</v>
      </c>
    </row>
    <row r="33" spans="1:11" x14ac:dyDescent="0.25">
      <c r="A33" s="1">
        <v>1550</v>
      </c>
      <c r="B33" s="1">
        <f t="shared" si="0"/>
        <v>-1.5818676894349668</v>
      </c>
      <c r="C33" s="1">
        <f t="shared" si="1"/>
        <v>0.11416720134514065</v>
      </c>
      <c r="D33" s="1">
        <f t="shared" si="2"/>
        <v>-1.7635267106808161</v>
      </c>
      <c r="E33" s="1">
        <f t="shared" si="3"/>
        <v>3.8905848179952955E-2</v>
      </c>
      <c r="F33" s="1">
        <f t="shared" si="4"/>
        <v>-45.751877729664173</v>
      </c>
      <c r="G33" s="1">
        <f t="shared" si="5"/>
        <v>6.7539225883558582E-2</v>
      </c>
      <c r="H33" s="1">
        <f t="shared" si="6"/>
        <v>0.39803342025974692</v>
      </c>
      <c r="I33" s="1">
        <f t="shared" si="7"/>
        <v>-0.11411979536229092</v>
      </c>
      <c r="J33" s="1">
        <f t="shared" si="8"/>
        <v>0.54542858484643775</v>
      </c>
      <c r="K33" s="1">
        <f t="shared" si="9"/>
        <v>-132.92186990704576</v>
      </c>
    </row>
    <row r="34" spans="1:11" x14ac:dyDescent="0.25">
      <c r="A34" s="1">
        <v>1570</v>
      </c>
      <c r="B34" s="1">
        <f t="shared" si="0"/>
        <v>-1.5112921224131093</v>
      </c>
      <c r="C34" s="1">
        <f t="shared" si="1"/>
        <v>0.1273341592461201</v>
      </c>
      <c r="D34" s="1">
        <f t="shared" si="2"/>
        <v>-1.6929511436589586</v>
      </c>
      <c r="E34" s="1">
        <f t="shared" si="3"/>
        <v>4.5232383582002073E-2</v>
      </c>
      <c r="F34" s="1">
        <f t="shared" si="4"/>
        <v>-51.749915576544375</v>
      </c>
      <c r="G34" s="1">
        <f t="shared" si="5"/>
        <v>0.13811479290541556</v>
      </c>
      <c r="H34" s="1">
        <f t="shared" si="6"/>
        <v>0.39515531801064935</v>
      </c>
      <c r="I34" s="1">
        <f t="shared" si="7"/>
        <v>-4.3544228340433942E-2</v>
      </c>
      <c r="J34" s="1">
        <f t="shared" si="8"/>
        <v>0.51736614558818417</v>
      </c>
      <c r="K34" s="1">
        <f t="shared" si="9"/>
        <v>-134.79876832434906</v>
      </c>
    </row>
    <row r="35" spans="1:11" x14ac:dyDescent="0.25">
      <c r="A35" s="1">
        <v>1590</v>
      </c>
      <c r="B35" s="1">
        <f t="shared" si="0"/>
        <v>-1.441609941010227</v>
      </c>
      <c r="C35" s="1">
        <f t="shared" si="1"/>
        <v>0.14113221340738411</v>
      </c>
      <c r="D35" s="1">
        <f t="shared" si="2"/>
        <v>-1.6232689622560765</v>
      </c>
      <c r="E35" s="1">
        <f t="shared" si="3"/>
        <v>5.2265960712948409E-2</v>
      </c>
      <c r="F35" s="1">
        <f t="shared" si="4"/>
        <v>-58.1618120519149</v>
      </c>
      <c r="G35" s="1">
        <f t="shared" si="5"/>
        <v>0.20779697430829835</v>
      </c>
      <c r="H35" s="1">
        <f t="shared" si="6"/>
        <v>0.39042151162197575</v>
      </c>
      <c r="I35" s="1">
        <f t="shared" si="7"/>
        <v>2.6137953062448854E-2</v>
      </c>
      <c r="J35" s="1">
        <f t="shared" si="8"/>
        <v>0.48957365261430302</v>
      </c>
      <c r="K35" s="1">
        <f t="shared" si="9"/>
        <v>-135.90639005727627</v>
      </c>
    </row>
    <row r="36" spans="1:11" x14ac:dyDescent="0.25">
      <c r="A36" s="1">
        <v>1610</v>
      </c>
      <c r="B36" s="1">
        <f t="shared" si="0"/>
        <v>-1.3727988097022235</v>
      </c>
      <c r="C36" s="1">
        <f t="shared" si="1"/>
        <v>0.15548176530405736</v>
      </c>
      <c r="D36" s="1">
        <f t="shared" si="2"/>
        <v>-1.554457830948073</v>
      </c>
      <c r="E36" s="1">
        <f t="shared" si="3"/>
        <v>6.0037623936328097E-2</v>
      </c>
      <c r="F36" s="1">
        <f t="shared" si="4"/>
        <v>-64.966730268484511</v>
      </c>
      <c r="G36" s="1">
        <f t="shared" si="5"/>
        <v>0.27660810561630239</v>
      </c>
      <c r="H36" s="1">
        <f t="shared" si="6"/>
        <v>0.38396857900466203</v>
      </c>
      <c r="I36" s="1">
        <f t="shared" si="7"/>
        <v>9.4949084370452894E-2</v>
      </c>
      <c r="J36" s="1">
        <f t="shared" si="8"/>
        <v>0.46217763445389221</v>
      </c>
      <c r="K36" s="1">
        <f t="shared" si="9"/>
        <v>-136.26700618214954</v>
      </c>
    </row>
    <row r="37" spans="1:11" x14ac:dyDescent="0.25">
      <c r="A37" s="1">
        <v>1630</v>
      </c>
      <c r="B37" s="1">
        <f t="shared" si="0"/>
        <v>-1.3048372202494705</v>
      </c>
      <c r="C37" s="1">
        <f t="shared" si="1"/>
        <v>0.17029234900749057</v>
      </c>
      <c r="D37" s="1">
        <f t="shared" si="2"/>
        <v>-1.4864962414953198</v>
      </c>
      <c r="E37" s="1">
        <f t="shared" si="3"/>
        <v>6.8573955136948209E-2</v>
      </c>
      <c r="F37" s="1">
        <f t="shared" si="4"/>
        <v>-72.137648106780276</v>
      </c>
      <c r="G37" s="1">
        <f t="shared" si="5"/>
        <v>0.34456969506905499</v>
      </c>
      <c r="H37" s="1">
        <f t="shared" si="6"/>
        <v>0.37594866634734941</v>
      </c>
      <c r="I37" s="1">
        <f t="shared" si="7"/>
        <v>0.16291067382320551</v>
      </c>
      <c r="J37" s="1">
        <f t="shared" si="8"/>
        <v>0.43529438330442793</v>
      </c>
      <c r="K37" s="1">
        <f t="shared" si="9"/>
        <v>-135.91225413621223</v>
      </c>
    </row>
    <row r="38" spans="1:11" x14ac:dyDescent="0.25">
      <c r="A38" s="1">
        <v>1650</v>
      </c>
      <c r="B38" s="1">
        <f t="shared" si="0"/>
        <v>-1.2377044513388993</v>
      </c>
      <c r="C38" s="1">
        <f t="shared" si="1"/>
        <v>0.18546396257574421</v>
      </c>
      <c r="D38" s="1">
        <f t="shared" si="2"/>
        <v>-1.4193634725847486</v>
      </c>
      <c r="E38" s="1">
        <f t="shared" si="3"/>
        <v>7.7896537966591073E-2</v>
      </c>
      <c r="F38" s="1">
        <f t="shared" si="4"/>
        <v>-79.641606808319565</v>
      </c>
      <c r="G38" s="1">
        <f t="shared" si="5"/>
        <v>0.41170246397962668</v>
      </c>
      <c r="H38" s="1">
        <f t="shared" si="6"/>
        <v>0.36652520324905036</v>
      </c>
      <c r="I38" s="1">
        <f t="shared" si="7"/>
        <v>0.23004344273377714</v>
      </c>
      <c r="J38" s="1">
        <f t="shared" si="8"/>
        <v>0.40902900619842725</v>
      </c>
      <c r="K38" s="1">
        <f t="shared" si="9"/>
        <v>-134.88180663555391</v>
      </c>
    </row>
    <row r="39" spans="1:11" x14ac:dyDescent="0.25">
      <c r="A39" s="1">
        <v>1670</v>
      </c>
      <c r="B39" s="1">
        <f t="shared" si="0"/>
        <v>-1.1713805306574767</v>
      </c>
      <c r="C39" s="1">
        <f t="shared" si="1"/>
        <v>0.20088860932404318</v>
      </c>
      <c r="D39" s="1">
        <f t="shared" si="2"/>
        <v>-1.3530395519033263</v>
      </c>
      <c r="E39" s="1">
        <f t="shared" si="3"/>
        <v>8.8021497560309719E-2</v>
      </c>
      <c r="F39" s="1">
        <f t="shared" si="4"/>
        <v>-87.440089687293153</v>
      </c>
      <c r="G39" s="1">
        <f t="shared" si="5"/>
        <v>0.47802638466104852</v>
      </c>
      <c r="H39" s="1">
        <f t="shared" si="6"/>
        <v>0.35586880354535272</v>
      </c>
      <c r="I39" s="1">
        <f t="shared" si="7"/>
        <v>0.29636736341519904</v>
      </c>
      <c r="J39" s="1">
        <f t="shared" si="8"/>
        <v>0.38347477328906826</v>
      </c>
      <c r="K39" s="1">
        <f t="shared" si="9"/>
        <v>-133.22197919552073</v>
      </c>
    </row>
    <row r="40" spans="1:11" x14ac:dyDescent="0.25">
      <c r="A40" s="1">
        <v>1690</v>
      </c>
      <c r="B40" s="1">
        <f t="shared" si="0"/>
        <v>-1.1058461992233841</v>
      </c>
      <c r="C40" s="1">
        <f t="shared" si="1"/>
        <v>0.21645200514171364</v>
      </c>
      <c r="D40" s="1">
        <f t="shared" si="2"/>
        <v>-1.2875052204692337</v>
      </c>
      <c r="E40" s="1">
        <f t="shared" si="3"/>
        <v>9.8959125594308195E-2</v>
      </c>
      <c r="F40" s="1">
        <f t="shared" si="4"/>
        <v>-95.489520375101606</v>
      </c>
      <c r="G40" s="1">
        <f t="shared" si="5"/>
        <v>0.54356071609514089</v>
      </c>
      <c r="H40" s="1">
        <f t="shared" si="6"/>
        <v>0.3441534452657819</v>
      </c>
      <c r="I40" s="1">
        <f t="shared" si="7"/>
        <v>0.36190169484929141</v>
      </c>
      <c r="J40" s="1">
        <f t="shared" si="8"/>
        <v>0.35871274668327724</v>
      </c>
      <c r="K40" s="1">
        <f t="shared" si="9"/>
        <v>-130.9843224152313</v>
      </c>
    </row>
    <row r="41" spans="1:11" x14ac:dyDescent="0.25">
      <c r="A41" s="1">
        <v>1710</v>
      </c>
      <c r="B41" s="1">
        <f t="shared" si="0"/>
        <v>-1.041082877815501</v>
      </c>
      <c r="C41" s="1">
        <f t="shared" si="1"/>
        <v>0.23203540471125758</v>
      </c>
      <c r="D41" s="1">
        <f t="shared" si="2"/>
        <v>-1.2227418990613506</v>
      </c>
      <c r="E41" s="1">
        <f t="shared" si="3"/>
        <v>0.11071359816405349</v>
      </c>
      <c r="F41" s="1">
        <f t="shared" si="4"/>
        <v>-103.74186675447307</v>
      </c>
      <c r="G41" s="1">
        <f t="shared" si="5"/>
        <v>0.60832403750302455</v>
      </c>
      <c r="H41" s="1">
        <f t="shared" si="6"/>
        <v>0.33155300076010041</v>
      </c>
      <c r="I41" s="1">
        <f t="shared" si="7"/>
        <v>0.42666501625717512</v>
      </c>
      <c r="J41" s="1">
        <f t="shared" si="8"/>
        <v>0.33481166743673141</v>
      </c>
      <c r="K41" s="1">
        <f t="shared" si="9"/>
        <v>-128.2242396149183</v>
      </c>
    </row>
    <row r="42" spans="1:11" x14ac:dyDescent="0.25">
      <c r="A42" s="1">
        <v>1730</v>
      </c>
      <c r="B42" s="1">
        <f t="shared" si="0"/>
        <v>-0.97707263535480804</v>
      </c>
      <c r="C42" s="1">
        <f t="shared" si="1"/>
        <v>0.24751749797482289</v>
      </c>
      <c r="D42" s="1">
        <f t="shared" si="2"/>
        <v>-1.1587316566006576</v>
      </c>
      <c r="E42" s="1">
        <f t="shared" si="3"/>
        <v>0.12328279144273629</v>
      </c>
      <c r="F42" s="1">
        <f t="shared" si="4"/>
        <v>-112.14533410002021</v>
      </c>
      <c r="G42" s="1">
        <f t="shared" si="5"/>
        <v>0.67233427996371786</v>
      </c>
      <c r="H42" s="1">
        <f t="shared" si="6"/>
        <v>0.3182381665179157</v>
      </c>
      <c r="I42" s="1">
        <f t="shared" si="7"/>
        <v>0.49067525871786843</v>
      </c>
      <c r="J42" s="1">
        <f t="shared" si="8"/>
        <v>0.31182807406920854</v>
      </c>
      <c r="K42" s="1">
        <f t="shared" si="9"/>
        <v>-124.99966416614156</v>
      </c>
    </row>
    <row r="43" spans="1:11" x14ac:dyDescent="0.25">
      <c r="A43" s="1">
        <v>1750</v>
      </c>
      <c r="B43" s="1">
        <f t="shared" si="0"/>
        <v>-0.91379815910306628</v>
      </c>
      <c r="C43" s="1">
        <f t="shared" si="1"/>
        <v>0.26277632840402626</v>
      </c>
      <c r="D43" s="1">
        <f t="shared" si="2"/>
        <v>-1.0954571803489157</v>
      </c>
      <c r="E43" s="1">
        <f t="shared" si="3"/>
        <v>0.1366581975281172</v>
      </c>
      <c r="F43" s="1">
        <f t="shared" si="4"/>
        <v>-120.64512897932693</v>
      </c>
      <c r="G43" s="1">
        <f t="shared" si="5"/>
        <v>0.73560875621545929</v>
      </c>
      <c r="H43" s="1">
        <f t="shared" si="6"/>
        <v>0.30437382232371518</v>
      </c>
      <c r="I43" s="1">
        <f t="shared" si="7"/>
        <v>0.55394973496960975</v>
      </c>
      <c r="J43" s="1">
        <f t="shared" si="8"/>
        <v>0.28980662317037686</v>
      </c>
      <c r="K43" s="1">
        <f t="shared" si="9"/>
        <v>-121.36982430052703</v>
      </c>
    </row>
    <row r="44" spans="1:11" x14ac:dyDescent="0.25">
      <c r="A44" s="1">
        <v>1770</v>
      </c>
      <c r="B44" s="1">
        <f t="shared" si="0"/>
        <v>-0.85124272655487532</v>
      </c>
      <c r="C44" s="1">
        <f t="shared" si="1"/>
        <v>0.27769118641629342</v>
      </c>
      <c r="D44" s="1">
        <f t="shared" si="2"/>
        <v>-1.032901747800725</v>
      </c>
      <c r="E44" s="1">
        <f t="shared" si="3"/>
        <v>0.15082494038681693</v>
      </c>
      <c r="F44" s="1">
        <f t="shared" si="4"/>
        <v>-129.18427420913358</v>
      </c>
      <c r="G44" s="1">
        <f t="shared" si="5"/>
        <v>0.7981641887636497</v>
      </c>
      <c r="H44" s="1">
        <f t="shared" si="6"/>
        <v>0.29011683166606755</v>
      </c>
      <c r="I44" s="1">
        <f t="shared" si="7"/>
        <v>0.61650516751780027</v>
      </c>
      <c r="J44" s="1">
        <f t="shared" si="8"/>
        <v>0.26878058121022652</v>
      </c>
      <c r="K44" s="1">
        <f t="shared" si="9"/>
        <v>-117.39411663970932</v>
      </c>
    </row>
    <row r="45" spans="1:11" x14ac:dyDescent="0.25">
      <c r="A45" s="1">
        <v>1790</v>
      </c>
      <c r="B45" s="1">
        <f t="shared" si="0"/>
        <v>-0.78939017890892416</v>
      </c>
      <c r="C45" s="1">
        <f t="shared" si="1"/>
        <v>0.2921444344488795</v>
      </c>
      <c r="D45" s="1">
        <f t="shared" si="2"/>
        <v>-0.9710492001547737</v>
      </c>
      <c r="E45" s="1">
        <f t="shared" si="3"/>
        <v>0.16576188943696774</v>
      </c>
      <c r="F45" s="1">
        <f t="shared" si="4"/>
        <v>-137.70445460005979</v>
      </c>
      <c r="G45" s="1">
        <f t="shared" si="5"/>
        <v>0.86001673640960119</v>
      </c>
      <c r="H45" s="1">
        <f t="shared" si="6"/>
        <v>0.27561428008391031</v>
      </c>
      <c r="I45" s="1">
        <f t="shared" si="7"/>
        <v>0.67835771516375176</v>
      </c>
      <c r="J45" s="1">
        <f t="shared" si="8"/>
        <v>0.24877245637942758</v>
      </c>
      <c r="K45" s="1">
        <f t="shared" si="9"/>
        <v>-113.13110341633298</v>
      </c>
    </row>
    <row r="46" spans="1:11" x14ac:dyDescent="0.25">
      <c r="A46" s="1">
        <v>1810</v>
      </c>
      <c r="B46" s="1">
        <f t="shared" si="0"/>
        <v>-0.72822489601315576</v>
      </c>
      <c r="C46" s="1">
        <f t="shared" si="1"/>
        <v>0.30602322451824215</v>
      </c>
      <c r="D46" s="1">
        <f t="shared" si="2"/>
        <v>-0.9098839172590053</v>
      </c>
      <c r="E46" s="1">
        <f t="shared" si="3"/>
        <v>0.18144186613921015</v>
      </c>
      <c r="F46" s="1">
        <f t="shared" si="4"/>
        <v>-146.14687332810351</v>
      </c>
      <c r="G46" s="1">
        <f t="shared" si="5"/>
        <v>0.92118201930537025</v>
      </c>
      <c r="H46" s="1">
        <f t="shared" si="6"/>
        <v>0.26100213553918855</v>
      </c>
      <c r="I46" s="1">
        <f t="shared" si="7"/>
        <v>0.73952299805952071</v>
      </c>
      <c r="J46" s="1">
        <f t="shared" si="8"/>
        <v>0.22979473998063515</v>
      </c>
      <c r="K46" s="1">
        <f t="shared" si="9"/>
        <v>-108.63764255251699</v>
      </c>
    </row>
    <row r="47" spans="1:11" x14ac:dyDescent="0.25">
      <c r="A47" s="1">
        <v>1830</v>
      </c>
      <c r="B47" s="1">
        <f t="shared" si="0"/>
        <v>-0.66773177268666251</v>
      </c>
      <c r="C47" s="1">
        <f t="shared" si="1"/>
        <v>0.31922107430333235</v>
      </c>
      <c r="D47" s="1">
        <f t="shared" si="2"/>
        <v>-0.84939079393251204</v>
      </c>
      <c r="E47" s="1">
        <f t="shared" si="3"/>
        <v>0.19783193704594912</v>
      </c>
      <c r="F47" s="1">
        <f t="shared" si="4"/>
        <v>-154.45309948621704</v>
      </c>
      <c r="G47" s="1">
        <f t="shared" si="5"/>
        <v>0.98167514263186306</v>
      </c>
      <c r="H47" s="1">
        <f t="shared" si="6"/>
        <v>0.2464043049628355</v>
      </c>
      <c r="I47" s="1">
        <f t="shared" si="7"/>
        <v>0.80001612138601352</v>
      </c>
      <c r="J47" s="1">
        <f t="shared" si="8"/>
        <v>0.21185072838416605</v>
      </c>
      <c r="K47" s="1">
        <f t="shared" si="9"/>
        <v>-103.96815457004941</v>
      </c>
    </row>
    <row r="48" spans="1:11" x14ac:dyDescent="0.25">
      <c r="A48" s="1">
        <v>1850</v>
      </c>
      <c r="B48" s="1">
        <f t="shared" si="0"/>
        <v>-0.60789619632850644</v>
      </c>
      <c r="C48" s="1">
        <f t="shared" si="1"/>
        <v>0.33163927363428242</v>
      </c>
      <c r="D48" s="1">
        <f t="shared" si="2"/>
        <v>-0.78955521757435598</v>
      </c>
      <c r="E48" s="1">
        <f t="shared" si="3"/>
        <v>0.2148937851295524</v>
      </c>
      <c r="F48" s="1">
        <f t="shared" si="4"/>
        <v>-162.56588862064112</v>
      </c>
      <c r="G48" s="1">
        <f t="shared" si="5"/>
        <v>1.0415107189900188</v>
      </c>
      <c r="H48" s="1">
        <f t="shared" si="6"/>
        <v>0.23193205372405939</v>
      </c>
      <c r="I48" s="1">
        <f t="shared" si="7"/>
        <v>0.85985169774416914</v>
      </c>
      <c r="J48" s="1">
        <f t="shared" si="8"/>
        <v>0.19493539866615561</v>
      </c>
      <c r="K48" s="1">
        <f t="shared" si="9"/>
        <v>-99.174025815203692</v>
      </c>
    </row>
    <row r="49" spans="1:11" x14ac:dyDescent="0.25">
      <c r="A49" s="1">
        <v>1870</v>
      </c>
      <c r="B49" s="1">
        <f t="shared" si="0"/>
        <v>-0.54870402573044219</v>
      </c>
      <c r="C49" s="1">
        <f t="shared" si="1"/>
        <v>0.34318809948455864</v>
      </c>
      <c r="D49" s="1">
        <f t="shared" si="2"/>
        <v>-0.73036304697629162</v>
      </c>
      <c r="E49" s="1">
        <f t="shared" si="3"/>
        <v>0.23258414989811663</v>
      </c>
      <c r="F49" s="1">
        <f t="shared" si="4"/>
        <v>-170.42995975730079</v>
      </c>
      <c r="G49" s="1">
        <f t="shared" si="5"/>
        <v>1.1007028895880833</v>
      </c>
      <c r="H49" s="1">
        <f t="shared" si="6"/>
        <v>0.21768374972891827</v>
      </c>
      <c r="I49" s="1">
        <f t="shared" si="7"/>
        <v>0.91904386834223373</v>
      </c>
      <c r="J49" s="1">
        <f t="shared" si="8"/>
        <v>0.17903631359065045</v>
      </c>
      <c r="K49" s="1">
        <f t="shared" si="9"/>
        <v>-94.303143733856615</v>
      </c>
    </row>
    <row r="50" spans="1:11" x14ac:dyDescent="0.25">
      <c r="A50" s="1">
        <v>1890</v>
      </c>
      <c r="B50" s="1">
        <f t="shared" si="0"/>
        <v>-0.49014157101668349</v>
      </c>
      <c r="C50" s="1">
        <f t="shared" si="1"/>
        <v>0.35378782391095903</v>
      </c>
      <c r="D50" s="1">
        <f t="shared" si="2"/>
        <v>-0.67180059226253297</v>
      </c>
      <c r="E50" s="1">
        <f t="shared" si="3"/>
        <v>0.25085532582564851</v>
      </c>
      <c r="F50" s="1">
        <f t="shared" si="4"/>
        <v>-177.99271447838805</v>
      </c>
      <c r="G50" s="1">
        <f t="shared" si="5"/>
        <v>1.1592653443018417</v>
      </c>
      <c r="H50" s="1">
        <f t="shared" si="6"/>
        <v>0.20374489091195438</v>
      </c>
      <c r="I50" s="1">
        <f t="shared" si="7"/>
        <v>0.97760632305599204</v>
      </c>
      <c r="J50" s="1">
        <f t="shared" si="8"/>
        <v>0.16413453442124204</v>
      </c>
      <c r="K50" s="1">
        <f t="shared" si="9"/>
        <v>-89.399556934240906</v>
      </c>
    </row>
    <row r="51" spans="1:11" x14ac:dyDescent="0.25">
      <c r="A51" s="1">
        <v>1910</v>
      </c>
      <c r="B51" s="1">
        <f t="shared" si="0"/>
        <v>-0.43219557463953939</v>
      </c>
      <c r="C51" s="1">
        <f t="shared" si="1"/>
        <v>0.36336950564054304</v>
      </c>
      <c r="D51" s="1">
        <f t="shared" si="2"/>
        <v>-0.61385459588538882</v>
      </c>
      <c r="E51" s="1">
        <f t="shared" si="3"/>
        <v>0.26965570797289384</v>
      </c>
      <c r="F51" s="1">
        <f t="shared" si="4"/>
        <v>-185.20488592001607</v>
      </c>
      <c r="G51" s="1">
        <f t="shared" si="5"/>
        <v>1.2172113406789862</v>
      </c>
      <c r="H51" s="1">
        <f t="shared" si="6"/>
        <v>0.19018837375790248</v>
      </c>
      <c r="I51" s="1">
        <f t="shared" si="7"/>
        <v>1.0355523194331366</v>
      </c>
      <c r="J51" s="1">
        <f t="shared" si="8"/>
        <v>0.15020552301415765</v>
      </c>
      <c r="K51" s="1">
        <f t="shared" si="9"/>
        <v>-84.503250498899661</v>
      </c>
    </row>
    <row r="52" spans="1:11" x14ac:dyDescent="0.25">
      <c r="A52" s="1">
        <v>1930</v>
      </c>
      <c r="B52" s="1">
        <f t="shared" si="0"/>
        <v>-0.37485319336490952</v>
      </c>
      <c r="C52" s="1">
        <f t="shared" si="1"/>
        <v>0.37187556197407018</v>
      </c>
      <c r="D52" s="1">
        <f t="shared" si="2"/>
        <v>-0.55651221461075895</v>
      </c>
      <c r="E52" s="1">
        <f t="shared" si="3"/>
        <v>0.28893037334561833</v>
      </c>
      <c r="F52" s="1">
        <f t="shared" si="4"/>
        <v>-192.02110803141935</v>
      </c>
      <c r="G52" s="1">
        <f t="shared" si="5"/>
        <v>1.2745537219536163</v>
      </c>
      <c r="H52" s="1">
        <f t="shared" si="6"/>
        <v>0.17707496087791616</v>
      </c>
      <c r="I52" s="1">
        <f t="shared" si="7"/>
        <v>1.092894700707767</v>
      </c>
      <c r="J52" s="1">
        <f t="shared" si="8"/>
        <v>0.13722001763539227</v>
      </c>
      <c r="K52" s="1">
        <f t="shared" si="9"/>
        <v>-79.650025404437827</v>
      </c>
    </row>
    <row r="53" spans="1:11" x14ac:dyDescent="0.25">
      <c r="A53" s="1">
        <v>1950</v>
      </c>
      <c r="B53" s="1">
        <f t="shared" si="0"/>
        <v>-0.31810198118641259</v>
      </c>
      <c r="C53" s="1">
        <f t="shared" si="1"/>
        <v>0.37926012320181246</v>
      </c>
      <c r="D53" s="1">
        <f t="shared" si="2"/>
        <v>-0.49976100243226207</v>
      </c>
      <c r="E53" s="1">
        <f t="shared" si="3"/>
        <v>0.30862168650964616</v>
      </c>
      <c r="F53" s="1">
        <f t="shared" si="4"/>
        <v>-198.40039797228243</v>
      </c>
      <c r="G53" s="1">
        <f t="shared" si="5"/>
        <v>1.331304934132113</v>
      </c>
      <c r="H53" s="1">
        <f t="shared" si="6"/>
        <v>0.16445390726661441</v>
      </c>
      <c r="I53" s="1">
        <f t="shared" si="7"/>
        <v>1.1496459128862635</v>
      </c>
      <c r="J53" s="1">
        <f t="shared" si="8"/>
        <v>0.12514486986303824</v>
      </c>
      <c r="K53" s="1">
        <f t="shared" si="9"/>
        <v>-74.871469911227422</v>
      </c>
    </row>
    <row r="54" spans="1:11" x14ac:dyDescent="0.25">
      <c r="A54" s="1">
        <v>1970</v>
      </c>
      <c r="B54" s="1">
        <f t="shared" si="0"/>
        <v>-0.26192987311129612</v>
      </c>
      <c r="C54" s="1">
        <f t="shared" si="1"/>
        <v>0.38548917668433252</v>
      </c>
      <c r="D54" s="1">
        <f t="shared" si="2"/>
        <v>-0.44358889435714555</v>
      </c>
      <c r="E54" s="1">
        <f t="shared" si="3"/>
        <v>0.32866991822968705</v>
      </c>
      <c r="F54" s="1">
        <f t="shared" si="4"/>
        <v>-204.30654704290461</v>
      </c>
      <c r="G54" s="1">
        <f t="shared" si="5"/>
        <v>1.3874770422072291</v>
      </c>
      <c r="H54" s="1">
        <f t="shared" si="6"/>
        <v>0.15236370739676042</v>
      </c>
      <c r="I54" s="1">
        <f t="shared" si="7"/>
        <v>1.2058180209613796</v>
      </c>
      <c r="J54" s="1">
        <f t="shared" si="8"/>
        <v>0.11394383270678822</v>
      </c>
      <c r="K54" s="1">
        <f t="shared" si="9"/>
        <v>-70.195010318786714</v>
      </c>
    </row>
    <row r="55" spans="1:11" x14ac:dyDescent="0.25">
      <c r="A55" s="1">
        <v>1990</v>
      </c>
      <c r="B55" s="1">
        <f t="shared" si="0"/>
        <v>-0.20632516976527543</v>
      </c>
      <c r="C55" s="1">
        <f t="shared" si="1"/>
        <v>0.39054051204739726</v>
      </c>
      <c r="D55" s="1">
        <f t="shared" si="2"/>
        <v>-0.38798419101112497</v>
      </c>
      <c r="E55" s="1">
        <f t="shared" si="3"/>
        <v>0.34901386638955167</v>
      </c>
      <c r="F55" s="1">
        <f t="shared" si="4"/>
        <v>-209.7084179675864</v>
      </c>
      <c r="G55" s="1">
        <f t="shared" si="5"/>
        <v>1.4430817455532494</v>
      </c>
      <c r="H55" s="1">
        <f t="shared" si="6"/>
        <v>0.14083292850481416</v>
      </c>
      <c r="I55" s="1">
        <f t="shared" si="7"/>
        <v>1.2614227243073999</v>
      </c>
      <c r="J55" s="1">
        <f t="shared" si="8"/>
        <v>0.10357829264339131</v>
      </c>
      <c r="K55" s="1">
        <f t="shared" si="9"/>
        <v>-65.644028464665539</v>
      </c>
    </row>
    <row r="56" spans="1:11" x14ac:dyDescent="0.25">
      <c r="A56" s="1">
        <v>2010</v>
      </c>
      <c r="B56" s="1">
        <f t="shared" si="0"/>
        <v>-0.15127652276717457</v>
      </c>
      <c r="C56" s="1">
        <f t="shared" si="1"/>
        <v>0.39440348251954238</v>
      </c>
      <c r="D56" s="1">
        <f t="shared" si="2"/>
        <v>-0.33293554401302405</v>
      </c>
      <c r="E56" s="1">
        <f t="shared" si="3"/>
        <v>0.36959146914850788</v>
      </c>
      <c r="F56" s="1">
        <f t="shared" si="4"/>
        <v>-214.58014862193784</v>
      </c>
      <c r="G56" s="1">
        <f t="shared" si="5"/>
        <v>1.4981303925513512</v>
      </c>
      <c r="H56" s="1">
        <f t="shared" si="6"/>
        <v>0.12988109904918235</v>
      </c>
      <c r="I56" s="1">
        <f t="shared" si="7"/>
        <v>1.3164713713055016</v>
      </c>
      <c r="J56" s="1">
        <f t="shared" si="8"/>
        <v>9.4007940591005881E-2</v>
      </c>
      <c r="K56" s="1">
        <f t="shared" si="9"/>
        <v>-61.238033693337194</v>
      </c>
    </row>
    <row r="57" spans="1:11" x14ac:dyDescent="0.25">
      <c r="A57" s="1">
        <v>2030</v>
      </c>
      <c r="B57" s="1">
        <f t="shared" si="0"/>
        <v>-9.677292082762691E-2</v>
      </c>
      <c r="C57" s="1">
        <f t="shared" si="1"/>
        <v>0.39707860027687902</v>
      </c>
      <c r="D57" s="1">
        <f t="shared" si="2"/>
        <v>-0.27843194207347643</v>
      </c>
      <c r="E57" s="1">
        <f t="shared" si="3"/>
        <v>0.39034040115388813</v>
      </c>
      <c r="F57" s="1">
        <f t="shared" si="4"/>
        <v>-218.90126435924122</v>
      </c>
      <c r="G57" s="1">
        <f t="shared" si="5"/>
        <v>1.5526339944908987</v>
      </c>
      <c r="H57" s="1">
        <f t="shared" si="6"/>
        <v>0.11951962518211184</v>
      </c>
      <c r="I57" s="1">
        <f t="shared" si="7"/>
        <v>1.3709749732450494</v>
      </c>
      <c r="J57" s="1">
        <f t="shared" si="8"/>
        <v>8.5191378903655801E-2</v>
      </c>
      <c r="K57" s="1">
        <f t="shared" si="9"/>
        <v>-56.992877657694727</v>
      </c>
    </row>
    <row r="58" spans="1:11" x14ac:dyDescent="0.25">
      <c r="A58" s="1">
        <v>2050</v>
      </c>
      <c r="B58" s="1">
        <f t="shared" si="0"/>
        <v>-4.2803676529252273E-2</v>
      </c>
      <c r="C58" s="1">
        <f t="shared" si="1"/>
        <v>0.39857698575415301</v>
      </c>
      <c r="D58" s="1">
        <f t="shared" si="2"/>
        <v>-0.22446269777510178</v>
      </c>
      <c r="E58" s="1">
        <f t="shared" si="3"/>
        <v>0.41119864462456368</v>
      </c>
      <c r="F58" s="1">
        <f t="shared" si="4"/>
        <v>-222.65670291162618</v>
      </c>
      <c r="G58" s="1">
        <f t="shared" si="5"/>
        <v>1.606603238789273</v>
      </c>
      <c r="H58" s="1">
        <f t="shared" si="6"/>
        <v>0.10975271199750279</v>
      </c>
      <c r="I58" s="1">
        <f t="shared" si="7"/>
        <v>1.4249442175434237</v>
      </c>
      <c r="J58" s="1">
        <f t="shared" si="8"/>
        <v>7.7086663249211262E-2</v>
      </c>
      <c r="K58" s="1">
        <f t="shared" si="9"/>
        <v>-52.921001165588841</v>
      </c>
    </row>
    <row r="59" spans="1:11" x14ac:dyDescent="0.25">
      <c r="A59" s="1">
        <v>2070</v>
      </c>
      <c r="B59" s="1">
        <f t="shared" si="0"/>
        <v>1.064158625140163E-2</v>
      </c>
      <c r="C59" s="1">
        <f t="shared" si="1"/>
        <v>0.39891969225919838</v>
      </c>
      <c r="D59" s="1">
        <f t="shared" si="2"/>
        <v>-0.17101743499444785</v>
      </c>
      <c r="E59" s="1">
        <f t="shared" si="3"/>
        <v>0.43210502820527247</v>
      </c>
      <c r="F59" s="1">
        <f t="shared" si="4"/>
        <v>-225.83675739300665</v>
      </c>
      <c r="G59" s="1">
        <f t="shared" si="5"/>
        <v>1.6600485015699271</v>
      </c>
      <c r="H59" s="1">
        <f t="shared" si="6"/>
        <v>0.1005782701647379</v>
      </c>
      <c r="I59" s="1">
        <f t="shared" si="7"/>
        <v>1.4783894803240776</v>
      </c>
      <c r="J59" s="1">
        <f t="shared" si="8"/>
        <v>6.9651779741070688E-2</v>
      </c>
      <c r="K59" s="1">
        <f t="shared" si="9"/>
        <v>-49.031703280890788</v>
      </c>
    </row>
    <row r="60" spans="1:11" x14ac:dyDescent="0.25">
      <c r="A60" s="1">
        <v>2090</v>
      </c>
      <c r="B60" s="1">
        <f t="shared" si="0"/>
        <v>6.3572944317174834E-2</v>
      </c>
      <c r="C60" s="1">
        <f t="shared" si="1"/>
        <v>0.39813692793458766</v>
      </c>
      <c r="D60" s="1">
        <f t="shared" si="2"/>
        <v>-0.11808607692867466</v>
      </c>
      <c r="E60" s="1">
        <f t="shared" si="3"/>
        <v>0.45299972763155771</v>
      </c>
      <c r="F60" s="1">
        <f t="shared" si="4"/>
        <v>-228.43694419841438</v>
      </c>
      <c r="G60" s="1">
        <f t="shared" si="5"/>
        <v>1.7129798596357</v>
      </c>
      <c r="H60" s="1">
        <f t="shared" si="6"/>
        <v>9.1988792227949145E-2</v>
      </c>
      <c r="I60" s="1">
        <f t="shared" si="7"/>
        <v>1.5313208383898507</v>
      </c>
      <c r="J60" s="1">
        <f t="shared" si="8"/>
        <v>6.2845058934092438E-2</v>
      </c>
      <c r="K60" s="1">
        <f t="shared" si="9"/>
        <v>-45.331423974492104</v>
      </c>
    </row>
    <row r="61" spans="1:11" x14ac:dyDescent="0.25">
      <c r="A61" s="1">
        <v>2110</v>
      </c>
      <c r="B61" s="1">
        <f t="shared" si="0"/>
        <v>0.11600018655342091</v>
      </c>
      <c r="C61" s="1">
        <f t="shared" si="1"/>
        <v>0.39626719720542491</v>
      </c>
      <c r="D61" s="1">
        <f t="shared" si="2"/>
        <v>-6.5658834692428586E-2</v>
      </c>
      <c r="E61" s="1">
        <f t="shared" si="3"/>
        <v>0.47382472340556869</v>
      </c>
      <c r="F61" s="1">
        <f t="shared" si="4"/>
        <v>-230.45780357494522</v>
      </c>
      <c r="G61" s="1">
        <f t="shared" si="5"/>
        <v>1.7654071018719466</v>
      </c>
      <c r="H61" s="1">
        <f t="shared" si="6"/>
        <v>8.3972186263994539E-2</v>
      </c>
      <c r="I61" s="1">
        <f t="shared" si="7"/>
        <v>1.5837480806260971</v>
      </c>
      <c r="J61" s="1">
        <f t="shared" si="8"/>
        <v>5.662552928482837E-2</v>
      </c>
      <c r="K61" s="1">
        <f t="shared" si="9"/>
        <v>-41.824032745817227</v>
      </c>
    </row>
    <row r="62" spans="1:11" x14ac:dyDescent="0.25">
      <c r="A62" s="1">
        <v>2130</v>
      </c>
      <c r="B62" s="1">
        <f t="shared" si="0"/>
        <v>0.16793282479323085</v>
      </c>
      <c r="C62" s="1">
        <f t="shared" si="1"/>
        <v>0.39335638340667212</v>
      </c>
      <c r="D62" s="1">
        <f t="shared" si="2"/>
        <v>-1.3726196452618645E-2</v>
      </c>
      <c r="E62" s="1">
        <f t="shared" si="3"/>
        <v>0.49452421183397172</v>
      </c>
      <c r="F62" s="1">
        <f t="shared" si="4"/>
        <v>-231.90464133860152</v>
      </c>
      <c r="G62" s="1">
        <f t="shared" si="5"/>
        <v>1.8173397401117561</v>
      </c>
      <c r="H62" s="1">
        <f t="shared" si="6"/>
        <v>7.6512557698522152E-2</v>
      </c>
      <c r="I62" s="1">
        <f t="shared" si="7"/>
        <v>1.6356807188659068</v>
      </c>
      <c r="J62" s="1">
        <f t="shared" si="8"/>
        <v>5.0953213434791159E-2</v>
      </c>
      <c r="K62" s="1">
        <f t="shared" si="9"/>
        <v>-38.511116758856019</v>
      </c>
    </row>
    <row r="63" spans="1:11" x14ac:dyDescent="0.25">
      <c r="A63" s="1">
        <v>2150</v>
      </c>
      <c r="B63" s="1">
        <f t="shared" si="0"/>
        <v>0.21938010417491061</v>
      </c>
      <c r="C63" s="1">
        <f t="shared" si="1"/>
        <v>0.38945679337487055</v>
      </c>
      <c r="D63" s="1">
        <f t="shared" si="2"/>
        <v>3.7721082929061109E-2</v>
      </c>
      <c r="E63" s="1">
        <f t="shared" si="3"/>
        <v>0.51504496689435886</v>
      </c>
      <c r="F63" s="1">
        <f t="shared" si="4"/>
        <v>-232.78722064217021</v>
      </c>
      <c r="G63" s="1">
        <f t="shared" si="5"/>
        <v>1.8687870194934355</v>
      </c>
      <c r="H63" s="1">
        <f t="shared" si="6"/>
        <v>6.9590932846780237E-2</v>
      </c>
      <c r="I63" s="1">
        <f t="shared" si="7"/>
        <v>1.6871279982475862</v>
      </c>
      <c r="J63" s="1">
        <f t="shared" si="8"/>
        <v>4.5789371226330734E-2</v>
      </c>
      <c r="K63" s="1">
        <f t="shared" si="9"/>
        <v>-35.392263125784488</v>
      </c>
    </row>
    <row r="64" spans="1:11" x14ac:dyDescent="0.25">
      <c r="A64" s="1">
        <v>2170</v>
      </c>
      <c r="B64" s="1">
        <f t="shared" si="0"/>
        <v>0.27035101301992531</v>
      </c>
      <c r="C64" s="1">
        <f t="shared" si="1"/>
        <v>0.38462618349864158</v>
      </c>
      <c r="D64" s="1">
        <f t="shared" si="2"/>
        <v>8.8691991774075815E-2</v>
      </c>
      <c r="E64" s="1">
        <f t="shared" si="3"/>
        <v>0.53533665145370546</v>
      </c>
      <c r="F64" s="1">
        <f t="shared" si="4"/>
        <v>-233.11941288145206</v>
      </c>
      <c r="G64" s="1">
        <f t="shared" si="5"/>
        <v>1.9197579283384498</v>
      </c>
      <c r="H64" s="1">
        <f t="shared" si="6"/>
        <v>6.3185920160860817E-2</v>
      </c>
      <c r="I64" s="1">
        <f t="shared" si="7"/>
        <v>1.7380989070926005</v>
      </c>
      <c r="J64" s="1">
        <f t="shared" si="8"/>
        <v>4.1096693728228759E-2</v>
      </c>
      <c r="K64" s="1">
        <f t="shared" si="9"/>
        <v>-32.465331001031409</v>
      </c>
    </row>
    <row r="65" spans="1:11" x14ac:dyDescent="0.25">
      <c r="A65" s="1">
        <v>2190</v>
      </c>
      <c r="B65" s="1">
        <f t="shared" si="0"/>
        <v>0.32085429225770612</v>
      </c>
      <c r="C65" s="1">
        <f t="shared" si="1"/>
        <v>0.37892678513111394</v>
      </c>
      <c r="D65" s="1">
        <f t="shared" si="2"/>
        <v>0.13919527101185658</v>
      </c>
      <c r="E65" s="1">
        <f t="shared" si="3"/>
        <v>0.55535207734370884</v>
      </c>
      <c r="F65" s="1">
        <f t="shared" si="4"/>
        <v>-232.91881678489548</v>
      </c>
      <c r="G65" s="1">
        <f t="shared" si="5"/>
        <v>1.9702612075762314</v>
      </c>
      <c r="H65" s="1">
        <f t="shared" si="6"/>
        <v>5.7274307228586945E-2</v>
      </c>
      <c r="I65" s="1">
        <f t="shared" si="7"/>
        <v>1.788602186330382</v>
      </c>
      <c r="J65" s="1">
        <f t="shared" si="8"/>
        <v>3.6839452757312902E-2</v>
      </c>
      <c r="K65" s="1">
        <f t="shared" si="9"/>
        <v>-29.726710101209893</v>
      </c>
    </row>
    <row r="66" spans="1:11" x14ac:dyDescent="0.25">
      <c r="A66" s="1">
        <v>2210</v>
      </c>
      <c r="B66" s="1">
        <f t="shared" si="0"/>
        <v>0.37089844442204417</v>
      </c>
      <c r="C66" s="1">
        <f t="shared" si="1"/>
        <v>0.37242434545412662</v>
      </c>
      <c r="D66" s="1">
        <f t="shared" si="2"/>
        <v>0.18923942317619472</v>
      </c>
      <c r="E66" s="1">
        <f t="shared" si="3"/>
        <v>0.57504741468955811</v>
      </c>
      <c r="F66" s="1">
        <f t="shared" si="4"/>
        <v>-232.20635449249147</v>
      </c>
      <c r="G66" s="1">
        <f t="shared" si="5"/>
        <v>2.0203053597405702</v>
      </c>
      <c r="H66" s="1">
        <f t="shared" si="6"/>
        <v>5.1831593293077634E-2</v>
      </c>
      <c r="I66" s="1">
        <f t="shared" si="7"/>
        <v>1.8386463384947207</v>
      </c>
      <c r="J66" s="1">
        <f t="shared" si="8"/>
        <v>3.2983610457740099E-2</v>
      </c>
      <c r="K66" s="1">
        <f t="shared" si="9"/>
        <v>-27.171563129819695</v>
      </c>
    </row>
    <row r="67" spans="1:11" x14ac:dyDescent="0.25">
      <c r="A67" s="1">
        <v>2230</v>
      </c>
      <c r="B67" s="1">
        <f t="shared" si="0"/>
        <v>0.42049174224221403</v>
      </c>
      <c r="C67" s="1">
        <f t="shared" si="1"/>
        <v>0.36518719792281767</v>
      </c>
      <c r="D67" s="1">
        <f t="shared" si="2"/>
        <v>0.23883272099636452</v>
      </c>
      <c r="E67" s="1">
        <f t="shared" si="3"/>
        <v>0.59438235168116171</v>
      </c>
      <c r="F67" s="1">
        <f t="shared" si="4"/>
        <v>-231.00585302312825</v>
      </c>
      <c r="G67" s="1">
        <f t="shared" si="5"/>
        <v>2.0698986575607399</v>
      </c>
      <c r="H67" s="1">
        <f t="shared" si="6"/>
        <v>4.6832458466077746E-2</v>
      </c>
      <c r="I67" s="1">
        <f t="shared" si="7"/>
        <v>1.8882396363148903</v>
      </c>
      <c r="J67" s="1">
        <f t="shared" si="8"/>
        <v>2.9496893464466628E-2</v>
      </c>
      <c r="K67" s="1">
        <f t="shared" si="9"/>
        <v>-24.794050353365488</v>
      </c>
    </row>
    <row r="68" spans="1:11" x14ac:dyDescent="0.25">
      <c r="A68" s="1">
        <v>2250</v>
      </c>
      <c r="B68" s="1">
        <f t="shared" si="0"/>
        <v>0.46964223685055928</v>
      </c>
      <c r="C68" s="1">
        <f t="shared" si="1"/>
        <v>0.35728537437788155</v>
      </c>
      <c r="D68" s="1">
        <f t="shared" si="2"/>
        <v>0.2879832156047098</v>
      </c>
      <c r="E68" s="1">
        <f t="shared" si="3"/>
        <v>0.61332020666316622</v>
      </c>
      <c r="F68" s="1">
        <f t="shared" si="4"/>
        <v>-229.34361898567579</v>
      </c>
      <c r="G68" s="1">
        <f t="shared" si="5"/>
        <v>2.1190491521690848</v>
      </c>
      <c r="H68" s="1">
        <f t="shared" si="6"/>
        <v>4.2251171918023821E-2</v>
      </c>
      <c r="I68" s="1">
        <f t="shared" si="7"/>
        <v>1.9373901309232353</v>
      </c>
      <c r="J68" s="1">
        <f t="shared" si="8"/>
        <v>2.6348836053547042E-2</v>
      </c>
      <c r="K68" s="1">
        <f t="shared" si="9"/>
        <v>-22.587535245160147</v>
      </c>
    </row>
    <row r="69" spans="1:11" x14ac:dyDescent="0.25">
      <c r="A69" s="1">
        <v>2270</v>
      </c>
      <c r="B69" s="1">
        <f t="shared" si="0"/>
        <v>0.51835776562689173</v>
      </c>
      <c r="C69" s="1">
        <f t="shared" si="1"/>
        <v>0.34878976885190116</v>
      </c>
      <c r="D69" s="1">
        <f t="shared" si="2"/>
        <v>0.33669874438104225</v>
      </c>
      <c r="E69" s="1">
        <f t="shared" si="3"/>
        <v>0.63182799499962616</v>
      </c>
      <c r="F69" s="1">
        <f t="shared" si="4"/>
        <v>-227.24801373782287</v>
      </c>
      <c r="G69" s="1">
        <f t="shared" si="5"/>
        <v>2.1677646809454165</v>
      </c>
      <c r="H69" s="1">
        <f t="shared" si="6"/>
        <v>3.8061942172654281E-2</v>
      </c>
      <c r="I69" s="1">
        <f t="shared" si="7"/>
        <v>1.9861056596995672</v>
      </c>
      <c r="J69" s="1">
        <f t="shared" si="8"/>
        <v>2.3510796489081102E-2</v>
      </c>
      <c r="K69" s="1">
        <f t="shared" si="9"/>
        <v>-20.544770685671882</v>
      </c>
    </row>
    <row r="70" spans="1:11" x14ac:dyDescent="0.25">
      <c r="A70" s="1">
        <v>2290</v>
      </c>
      <c r="B70" s="1">
        <f t="shared" si="0"/>
        <v>0.56664595969882492</v>
      </c>
      <c r="C70" s="1">
        <f t="shared" si="1"/>
        <v>0.33977136106815831</v>
      </c>
      <c r="D70" s="1">
        <f t="shared" si="2"/>
        <v>0.38498693845297544</v>
      </c>
      <c r="E70" s="1">
        <f t="shared" si="3"/>
        <v>0.64987645364135105</v>
      </c>
      <c r="F70" s="1">
        <f t="shared" si="4"/>
        <v>-224.74903546690717</v>
      </c>
      <c r="G70" s="1">
        <f t="shared" si="5"/>
        <v>2.2160528750173496</v>
      </c>
      <c r="H70" s="1">
        <f t="shared" si="6"/>
        <v>3.4239213244633401E-2</v>
      </c>
      <c r="I70" s="1">
        <f t="shared" si="7"/>
        <v>2.0343938537715003</v>
      </c>
      <c r="J70" s="1">
        <f t="shared" si="8"/>
        <v>2.0955950532512559E-2</v>
      </c>
      <c r="K70" s="1">
        <f t="shared" si="9"/>
        <v>-18.658065687563973</v>
      </c>
    </row>
    <row r="71" spans="1:11" x14ac:dyDescent="0.25">
      <c r="A71" s="1">
        <v>2310</v>
      </c>
      <c r="B71" s="1">
        <f t="shared" si="0"/>
        <v>0.61451425111599334</v>
      </c>
      <c r="C71" s="1">
        <f t="shared" si="1"/>
        <v>0.33030050567924807</v>
      </c>
      <c r="D71" s="1">
        <f t="shared" si="2"/>
        <v>0.43285522987014391</v>
      </c>
      <c r="E71" s="1">
        <f t="shared" si="3"/>
        <v>0.66744002669165547</v>
      </c>
      <c r="F71" s="1">
        <f t="shared" si="4"/>
        <v>-221.87791388564605</v>
      </c>
      <c r="G71" s="1">
        <f t="shared" si="5"/>
        <v>2.2639211664345185</v>
      </c>
      <c r="H71" s="1">
        <f t="shared" si="6"/>
        <v>3.0757910766392182E-2</v>
      </c>
      <c r="I71" s="1">
        <f t="shared" si="7"/>
        <v>2.0822621451886691</v>
      </c>
      <c r="J71" s="1">
        <f t="shared" si="8"/>
        <v>1.8659265800037749E-2</v>
      </c>
      <c r="K71" s="1">
        <f t="shared" si="9"/>
        <v>-16.919433005282542</v>
      </c>
    </row>
    <row r="72" spans="1:11" x14ac:dyDescent="0.25">
      <c r="A72" s="1">
        <v>2330</v>
      </c>
      <c r="B72" s="1">
        <f t="shared" si="0"/>
        <v>0.66196987971502619</v>
      </c>
      <c r="C72" s="1">
        <f t="shared" si="1"/>
        <v>0.32044629145433551</v>
      </c>
      <c r="D72" s="1">
        <f t="shared" si="2"/>
        <v>0.48031085846917676</v>
      </c>
      <c r="E72" s="1">
        <f t="shared" si="3"/>
        <v>0.68449681553448072</v>
      </c>
      <c r="F72" s="1">
        <f t="shared" si="4"/>
        <v>-218.66672242743229</v>
      </c>
      <c r="G72" s="1">
        <f t="shared" si="5"/>
        <v>2.311376795033552</v>
      </c>
      <c r="H72" s="1">
        <f t="shared" si="6"/>
        <v>2.7593642485672597E-2</v>
      </c>
      <c r="I72" s="1">
        <f t="shared" si="7"/>
        <v>2.1297177737877027</v>
      </c>
      <c r="J72" s="1">
        <f t="shared" si="8"/>
        <v>1.6597460351370608E-2</v>
      </c>
      <c r="K72" s="1">
        <f t="shared" si="9"/>
        <v>-15.320718300223637</v>
      </c>
    </row>
    <row r="73" spans="1:11" x14ac:dyDescent="0.25">
      <c r="A73" s="1">
        <v>2350</v>
      </c>
      <c r="B73" s="1">
        <f t="shared" si="0"/>
        <v>0.70901989969113965</v>
      </c>
      <c r="C73" s="1">
        <f t="shared" si="1"/>
        <v>0.31027597292552561</v>
      </c>
      <c r="D73" s="1">
        <f t="shared" si="2"/>
        <v>0.52736087844529012</v>
      </c>
      <c r="E73" s="1">
        <f t="shared" si="3"/>
        <v>0.70102849726430316</v>
      </c>
      <c r="F73" s="1">
        <f t="shared" si="4"/>
        <v>-215.14801201263572</v>
      </c>
      <c r="G73" s="1">
        <f t="shared" si="5"/>
        <v>2.3584268150096652</v>
      </c>
      <c r="H73" s="1">
        <f t="shared" si="6"/>
        <v>2.4722857607050251E-2</v>
      </c>
      <c r="I73" s="1">
        <f t="shared" si="7"/>
        <v>2.1767677937638159</v>
      </c>
      <c r="J73" s="1">
        <f t="shared" si="8"/>
        <v>1.4748948579197802E-2</v>
      </c>
      <c r="K73" s="1">
        <f t="shared" si="9"/>
        <v>-13.853711771060349</v>
      </c>
    </row>
    <row r="74" spans="1:11" x14ac:dyDescent="0.25">
      <c r="A74" s="1">
        <v>2370</v>
      </c>
      <c r="B74" s="1">
        <f t="shared" si="0"/>
        <v>0.75567118589125115</v>
      </c>
      <c r="C74" s="1">
        <f t="shared" si="1"/>
        <v>0.29985447546550409</v>
      </c>
      <c r="D74" s="1">
        <f t="shared" si="2"/>
        <v>0.57401216464540161</v>
      </c>
      <c r="E74" s="1">
        <f t="shared" si="3"/>
        <v>0.71702021524777571</v>
      </c>
      <c r="F74" s="1">
        <f t="shared" si="4"/>
        <v>-211.35446965818795</v>
      </c>
      <c r="G74" s="1">
        <f t="shared" si="5"/>
        <v>2.4050781012097762</v>
      </c>
      <c r="H74" s="1">
        <f t="shared" si="6"/>
        <v>2.2122969425818397E-2</v>
      </c>
      <c r="I74" s="1">
        <f t="shared" si="7"/>
        <v>2.2234190799639268</v>
      </c>
      <c r="J74" s="1">
        <f t="shared" si="8"/>
        <v>1.3093777152530435E-2</v>
      </c>
      <c r="K74" s="1">
        <f t="shared" si="9"/>
        <v>-12.510243333032014</v>
      </c>
    </row>
    <row r="75" spans="1:11" x14ac:dyDescent="0.25">
      <c r="A75" s="1">
        <v>2390</v>
      </c>
      <c r="B75" s="1">
        <f t="shared" si="0"/>
        <v>0.80193043984267853</v>
      </c>
      <c r="C75" s="1">
        <f t="shared" si="1"/>
        <v>0.28924397340324315</v>
      </c>
      <c r="D75" s="1">
        <f t="shared" si="2"/>
        <v>0.6202714185968291</v>
      </c>
      <c r="E75" s="1">
        <f t="shared" si="3"/>
        <v>0.73246044566146684</v>
      </c>
      <c r="F75" s="1">
        <f t="shared" si="4"/>
        <v>-207.31860443361145</v>
      </c>
      <c r="G75" s="1">
        <f t="shared" si="5"/>
        <v>2.4513373551612045</v>
      </c>
      <c r="H75" s="1">
        <f t="shared" si="6"/>
        <v>1.9772445585396887E-2</v>
      </c>
      <c r="I75" s="1">
        <f t="shared" si="7"/>
        <v>2.2696783339153548</v>
      </c>
      <c r="J75" s="1">
        <f t="shared" si="8"/>
        <v>1.1613553456191635E-2</v>
      </c>
      <c r="K75" s="1">
        <f t="shared" si="9"/>
        <v>-11.282262548258936</v>
      </c>
    </row>
    <row r="76" spans="1:11" x14ac:dyDescent="0.25">
      <c r="A76" s="1">
        <v>2410</v>
      </c>
      <c r="B76" s="1">
        <f t="shared" ref="B76:B85" si="10">(LN(A76/$B$4)+$B$5*($B$6-$B$8+$B$7^2/2))/($B$7*SQRT($B$5))</f>
        <v>0.84780419553062936</v>
      </c>
      <c r="C76" s="1">
        <f t="shared" ref="C76:C85" si="11">(EXP(-0.5*(B76^2)))/SQRT(2*PI())</f>
        <v>0.27850353959887536</v>
      </c>
      <c r="D76" s="1">
        <f t="shared" ref="D76:D85" si="12">(LN(A76/$B$4)+$B$5*($B$6-$B$8-$B$7^2/2))/($B$7*SQRT($B$5))</f>
        <v>0.66614517428477993</v>
      </c>
      <c r="E76" s="1">
        <f t="shared" ref="E76:E85" si="13">NORMSDIST(D76)</f>
        <v>0.74734084379756482</v>
      </c>
      <c r="F76" s="1">
        <f t="shared" ref="F76:F85" si="14">-((A76*C76*$B$7)/(2*SQRT($B$5)))-($B$6*$B$4*(EXP(-$B$6*$B$5))*E76)</f>
        <v>-203.07246254063222</v>
      </c>
      <c r="G76" s="1">
        <f t="shared" ref="G76:G85" si="15">(LN(A76/$H$4)+$H$5*($H$6-$H$8+$H$7^2/2))/($H$7*SQRT($H$5))</f>
        <v>2.4972111108491544</v>
      </c>
      <c r="H76" s="1">
        <f t="shared" ref="H76:H85" si="16">(EXP(-0.5*(G76^2)))/(SQRT(2*PI()))</f>
        <v>1.76508701015635E-2</v>
      </c>
      <c r="I76" s="1">
        <f t="shared" ref="I76:I85" si="17">(LN(A76/$H$4)+$H$5*($H$6-$H$8-$H$7^2/2))/($H$7*SQRT($H$5))</f>
        <v>2.3155520896033051</v>
      </c>
      <c r="J76" s="1">
        <f t="shared" ref="J76:J85" si="18">NORMSDIST(-I76)</f>
        <v>1.029136866862318E-2</v>
      </c>
      <c r="K76" s="1">
        <f t="shared" ref="K76:K85" si="19">-((A76*H76*$H$7)/(2*SQRT($H$5)))+($H$6*$H$4*(EXP(-$H$6*$H$5))*J76)</f>
        <v>-10.161904579606333</v>
      </c>
    </row>
    <row r="77" spans="1:11" x14ac:dyDescent="0.25">
      <c r="A77" s="1">
        <v>2430</v>
      </c>
      <c r="B77" s="1">
        <f t="shared" si="10"/>
        <v>0.89329882493694235</v>
      </c>
      <c r="C77" s="1">
        <f t="shared" si="11"/>
        <v>0.26768886389404417</v>
      </c>
      <c r="D77" s="1">
        <f t="shared" si="12"/>
        <v>0.71163980369109281</v>
      </c>
      <c r="E77" s="1">
        <f t="shared" si="13"/>
        <v>0.76165607381954303</v>
      </c>
      <c r="F77" s="1">
        <f t="shared" si="14"/>
        <v>-198.6473726206851</v>
      </c>
      <c r="G77" s="1">
        <f t="shared" si="15"/>
        <v>2.5427057402554674</v>
      </c>
      <c r="H77" s="1">
        <f t="shared" si="16"/>
        <v>1.5738981057242706E-2</v>
      </c>
      <c r="I77" s="1">
        <f t="shared" si="17"/>
        <v>2.361046719009618</v>
      </c>
      <c r="J77" s="1">
        <f t="shared" si="18"/>
        <v>9.1117173353561943E-3</v>
      </c>
      <c r="K77" s="1">
        <f t="shared" si="19"/>
        <v>-9.141543471030861</v>
      </c>
    </row>
    <row r="78" spans="1:11" x14ac:dyDescent="0.25">
      <c r="A78" s="1">
        <v>2450</v>
      </c>
      <c r="B78" s="1">
        <f t="shared" si="10"/>
        <v>0.9384205433518259</v>
      </c>
      <c r="C78" s="1">
        <f t="shared" si="11"/>
        <v>0.25685203702681941</v>
      </c>
      <c r="D78" s="1">
        <f t="shared" si="12"/>
        <v>0.75676152210597636</v>
      </c>
      <c r="E78" s="1">
        <f t="shared" si="13"/>
        <v>0.77540362549190678</v>
      </c>
      <c r="F78" s="1">
        <f t="shared" si="14"/>
        <v>-194.07372178239729</v>
      </c>
      <c r="G78" s="1">
        <f t="shared" si="15"/>
        <v>2.5878274586703509</v>
      </c>
      <c r="H78" s="1">
        <f t="shared" si="16"/>
        <v>1.4018687596611956E-2</v>
      </c>
      <c r="I78" s="1">
        <f t="shared" si="17"/>
        <v>2.4061684374245016</v>
      </c>
      <c r="J78" s="1">
        <f t="shared" si="18"/>
        <v>8.0604150289393245E-3</v>
      </c>
      <c r="K78" s="1">
        <f t="shared" si="19"/>
        <v>-8.2138340549111124</v>
      </c>
    </row>
    <row r="79" spans="1:11" x14ac:dyDescent="0.25">
      <c r="A79" s="1">
        <v>2470</v>
      </c>
      <c r="B79" s="1">
        <f t="shared" si="10"/>
        <v>0.98317541446966095</v>
      </c>
      <c r="C79" s="1">
        <f t="shared" si="11"/>
        <v>0.24604139594351668</v>
      </c>
      <c r="D79" s="1">
        <f t="shared" si="12"/>
        <v>0.80151639322381141</v>
      </c>
      <c r="E79" s="1">
        <f t="shared" si="13"/>
        <v>0.78858362121140768</v>
      </c>
      <c r="F79" s="1">
        <f t="shared" si="14"/>
        <v>-189.38076229441663</v>
      </c>
      <c r="G79" s="1">
        <f t="shared" si="15"/>
        <v>2.6325823297881867</v>
      </c>
      <c r="H79" s="1">
        <f t="shared" si="16"/>
        <v>1.247306955060724E-2</v>
      </c>
      <c r="I79" s="1">
        <f t="shared" si="17"/>
        <v>2.4509233085423374</v>
      </c>
      <c r="J79" s="1">
        <f t="shared" si="18"/>
        <v>7.1245154398547356E-3</v>
      </c>
      <c r="K79" s="1">
        <f t="shared" si="19"/>
        <v>-7.3717437581509015</v>
      </c>
    </row>
    <row r="80" spans="1:11" x14ac:dyDescent="0.25">
      <c r="A80" s="1">
        <v>2490</v>
      </c>
      <c r="B80" s="1">
        <f t="shared" si="10"/>
        <v>1.0275693552793288</v>
      </c>
      <c r="C80" s="1">
        <f t="shared" si="11"/>
        <v>0.23530142594339412</v>
      </c>
      <c r="D80" s="1">
        <f t="shared" si="12"/>
        <v>0.84591033403347926</v>
      </c>
      <c r="E80" s="1">
        <f t="shared" si="13"/>
        <v>0.80119861644022305</v>
      </c>
      <c r="F80" s="1">
        <f t="shared" si="14"/>
        <v>-184.59644841039119</v>
      </c>
      <c r="G80" s="1">
        <f t="shared" si="15"/>
        <v>2.6769762705978546</v>
      </c>
      <c r="H80" s="1">
        <f t="shared" si="16"/>
        <v>1.1086362718877359E-2</v>
      </c>
      <c r="I80" s="1">
        <f t="shared" si="17"/>
        <v>2.4953172493520053</v>
      </c>
      <c r="J80" s="1">
        <f t="shared" si="18"/>
        <v>6.2922280181008034E-3</v>
      </c>
      <c r="K80" s="1">
        <f t="shared" si="19"/>
        <v>-6.6085755297347468</v>
      </c>
    </row>
    <row r="81" spans="1:11" x14ac:dyDescent="0.25">
      <c r="A81" s="1">
        <v>2510</v>
      </c>
      <c r="B81" s="1">
        <f t="shared" si="10"/>
        <v>1.071608140758908</v>
      </c>
      <c r="C81" s="1">
        <f t="shared" si="11"/>
        <v>0.22467271474393458</v>
      </c>
      <c r="D81" s="1">
        <f t="shared" si="12"/>
        <v>0.88994911951305855</v>
      </c>
      <c r="E81" s="1">
        <f t="shared" si="13"/>
        <v>0.8132533963925993</v>
      </c>
      <c r="F81" s="1">
        <f t="shared" si="14"/>
        <v>-179.74730238320836</v>
      </c>
      <c r="G81" s="1">
        <f t="shared" si="15"/>
        <v>2.7210150560774338</v>
      </c>
      <c r="H81" s="1">
        <f t="shared" si="16"/>
        <v>9.8439325250118184E-3</v>
      </c>
      <c r="I81" s="1">
        <f t="shared" si="17"/>
        <v>2.5393560348315845</v>
      </c>
      <c r="J81" s="1">
        <f t="shared" si="18"/>
        <v>5.5528370820751155E-3</v>
      </c>
      <c r="K81" s="1">
        <f t="shared" si="19"/>
        <v>-5.917983048078387</v>
      </c>
    </row>
    <row r="82" spans="1:11" x14ac:dyDescent="0.25">
      <c r="A82" s="1">
        <v>2530</v>
      </c>
      <c r="B82" s="1">
        <f t="shared" si="10"/>
        <v>1.1152974083840783</v>
      </c>
      <c r="C82" s="1">
        <f t="shared" si="11"/>
        <v>0.21419195334037733</v>
      </c>
      <c r="D82" s="1">
        <f t="shared" si="12"/>
        <v>0.93363838713822866</v>
      </c>
      <c r="E82" s="1">
        <f t="shared" si="13"/>
        <v>0.82475477156282251</v>
      </c>
      <c r="F82" s="1">
        <f t="shared" si="14"/>
        <v>-174.85830838377456</v>
      </c>
      <c r="G82" s="1">
        <f t="shared" si="15"/>
        <v>2.7647043237026034</v>
      </c>
      <c r="H82" s="1">
        <f t="shared" si="16"/>
        <v>8.7322384596793673E-3</v>
      </c>
      <c r="I82" s="1">
        <f t="shared" si="17"/>
        <v>2.5830453024567541</v>
      </c>
      <c r="J82" s="1">
        <f t="shared" si="18"/>
        <v>4.8966231299706411E-3</v>
      </c>
      <c r="K82" s="1">
        <f t="shared" si="19"/>
        <v>-5.2939792914309187</v>
      </c>
    </row>
    <row r="83" spans="1:11" x14ac:dyDescent="0.25">
      <c r="A83" s="1">
        <v>2550</v>
      </c>
      <c r="B83" s="1">
        <f t="shared" si="10"/>
        <v>1.1586426624590165</v>
      </c>
      <c r="C83" s="1">
        <f t="shared" si="11"/>
        <v>0.20389197843858184</v>
      </c>
      <c r="D83" s="1">
        <f t="shared" si="12"/>
        <v>0.97698364121316683</v>
      </c>
      <c r="E83" s="1">
        <f t="shared" si="13"/>
        <v>0.83571137441069077</v>
      </c>
      <c r="F83" s="1">
        <f t="shared" si="14"/>
        <v>-169.95283276331008</v>
      </c>
      <c r="G83" s="1">
        <f t="shared" si="15"/>
        <v>2.8080495777775414</v>
      </c>
      <c r="H83" s="1">
        <f t="shared" si="16"/>
        <v>7.7387914356833792E-3</v>
      </c>
      <c r="I83" s="1">
        <f t="shared" si="17"/>
        <v>2.6263905565316921</v>
      </c>
      <c r="J83" s="1">
        <f t="shared" si="18"/>
        <v>4.314786928470201E-3</v>
      </c>
      <c r="K83" s="1">
        <f t="shared" si="19"/>
        <v>-4.7309394725589602</v>
      </c>
    </row>
    <row r="84" spans="1:11" x14ac:dyDescent="0.25">
      <c r="A84" s="1">
        <v>2570</v>
      </c>
      <c r="B84" s="1">
        <f t="shared" si="10"/>
        <v>1.2016492782781147</v>
      </c>
      <c r="C84" s="1">
        <f t="shared" si="11"/>
        <v>0.19380185124993879</v>
      </c>
      <c r="D84" s="1">
        <f t="shared" si="12"/>
        <v>1.0199902570322652</v>
      </c>
      <c r="E84" s="1">
        <f t="shared" si="13"/>
        <v>0.8461334592468277</v>
      </c>
      <c r="F84" s="1">
        <f t="shared" si="14"/>
        <v>-165.05256888384969</v>
      </c>
      <c r="G84" s="1">
        <f t="shared" si="15"/>
        <v>2.8510561935966394</v>
      </c>
      <c r="H84" s="1">
        <f t="shared" si="16"/>
        <v>6.8521059039100708E-3</v>
      </c>
      <c r="I84" s="1">
        <f t="shared" si="17"/>
        <v>2.6693971723507901</v>
      </c>
      <c r="J84" s="1">
        <f t="shared" si="18"/>
        <v>3.7993768131213438E-3</v>
      </c>
      <c r="K84" s="1">
        <f t="shared" si="19"/>
        <v>-4.2235992531589837</v>
      </c>
    </row>
    <row r="85" spans="1:11" x14ac:dyDescent="0.25">
      <c r="A85" s="1">
        <v>2590</v>
      </c>
      <c r="B85" s="1">
        <f t="shared" si="10"/>
        <v>1.2443225061263854</v>
      </c>
      <c r="C85" s="1">
        <f t="shared" si="11"/>
        <v>0.18394696753573142</v>
      </c>
      <c r="D85" s="1">
        <f t="shared" si="12"/>
        <v>1.0626634848805359</v>
      </c>
      <c r="E85" s="1">
        <f t="shared" si="13"/>
        <v>0.85603270708924684</v>
      </c>
      <c r="F85" s="1">
        <f t="shared" si="14"/>
        <v>-160.1775045850662</v>
      </c>
      <c r="G85" s="1">
        <f t="shared" si="15"/>
        <v>2.8937294214449105</v>
      </c>
      <c r="H85" s="1">
        <f t="shared" si="16"/>
        <v>6.0616483225070178E-3</v>
      </c>
      <c r="I85" s="1">
        <f t="shared" si="17"/>
        <v>2.7120704001990608</v>
      </c>
      <c r="J85" s="1">
        <f t="shared" si="18"/>
        <v>3.3432195131860671E-3</v>
      </c>
      <c r="K85" s="1">
        <f t="shared" si="19"/>
        <v>-3.7670490665094993</v>
      </c>
    </row>
  </sheetData>
  <mergeCells count="2">
    <mergeCell ref="B9:F9"/>
    <mergeCell ref="G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3787-E3E7-4F83-8074-BA7E4A982BDA}">
  <dimension ref="A1:G85"/>
  <sheetViews>
    <sheetView topLeftCell="A19" zoomScale="85" zoomScaleNormal="85" workbookViewId="0">
      <selection activeCell="A34" sqref="A34"/>
    </sheetView>
  </sheetViews>
  <sheetFormatPr defaultRowHeight="15" x14ac:dyDescent="0.25"/>
  <cols>
    <col min="1" max="1" width="21" customWidth="1"/>
    <col min="2" max="3" width="15.7109375" customWidth="1"/>
    <col min="4" max="4" width="21.7109375" customWidth="1"/>
    <col min="5" max="6" width="15.5703125" customWidth="1"/>
    <col min="7" max="7" width="18.5703125" customWidth="1"/>
  </cols>
  <sheetData>
    <row r="1" spans="1:7" x14ac:dyDescent="0.25">
      <c r="A1" s="4" t="s">
        <v>5</v>
      </c>
      <c r="B1" t="s">
        <v>9</v>
      </c>
    </row>
    <row r="2" spans="1:7" x14ac:dyDescent="0.25">
      <c r="A2" s="1" t="s">
        <v>8</v>
      </c>
      <c r="B2" s="1">
        <v>1629.13</v>
      </c>
      <c r="C2" s="6"/>
    </row>
    <row r="3" spans="1:7" x14ac:dyDescent="0.25">
      <c r="A3" s="5" t="s">
        <v>6</v>
      </c>
      <c r="B3" s="1"/>
      <c r="C3" s="6"/>
      <c r="E3" s="5" t="s">
        <v>29</v>
      </c>
      <c r="F3" s="5"/>
      <c r="G3" s="1"/>
    </row>
    <row r="4" spans="1:7" x14ac:dyDescent="0.25">
      <c r="A4" s="1" t="s">
        <v>7</v>
      </c>
      <c r="B4" s="1">
        <v>2105</v>
      </c>
      <c r="C4" s="6"/>
      <c r="E4" s="1" t="s">
        <v>7</v>
      </c>
      <c r="F4" s="1"/>
      <c r="G4" s="1">
        <v>1560</v>
      </c>
    </row>
    <row r="5" spans="1:7" x14ac:dyDescent="0.25">
      <c r="A5" s="1" t="s">
        <v>10</v>
      </c>
      <c r="B5" s="1">
        <f>132/360</f>
        <v>0.36666666666666664</v>
      </c>
      <c r="C5" s="2">
        <v>43573</v>
      </c>
      <c r="E5" s="1" t="s">
        <v>10</v>
      </c>
      <c r="F5" s="1"/>
      <c r="G5" s="1">
        <f>132/360</f>
        <v>0.36666666666666664</v>
      </c>
    </row>
    <row r="6" spans="1:7" x14ac:dyDescent="0.25">
      <c r="A6" s="3" t="s">
        <v>11</v>
      </c>
      <c r="B6" s="8">
        <v>2.3599999999999999E-2</v>
      </c>
      <c r="C6" t="s">
        <v>12</v>
      </c>
      <c r="E6" s="3" t="s">
        <v>11</v>
      </c>
      <c r="F6" s="3"/>
      <c r="G6" s="8">
        <v>2.3599999999999999E-2</v>
      </c>
    </row>
    <row r="7" spans="1:7" x14ac:dyDescent="0.25">
      <c r="A7" s="3" t="s">
        <v>26</v>
      </c>
      <c r="B7" s="8">
        <v>0.3</v>
      </c>
      <c r="C7">
        <v>1</v>
      </c>
      <c r="E7" s="3" t="s">
        <v>26</v>
      </c>
      <c r="F7" s="3"/>
      <c r="G7" s="8">
        <v>0.3</v>
      </c>
    </row>
    <row r="8" spans="1:7" x14ac:dyDescent="0.25">
      <c r="A8" s="3" t="s">
        <v>30</v>
      </c>
      <c r="B8" s="14">
        <v>1.7600000000000001E-2</v>
      </c>
      <c r="C8" s="7"/>
      <c r="E8" s="3" t="s">
        <v>30</v>
      </c>
      <c r="F8" s="3"/>
      <c r="G8" s="8">
        <v>1.7600000000000001E-2</v>
      </c>
    </row>
    <row r="9" spans="1:7" x14ac:dyDescent="0.25">
      <c r="A9" s="12" t="s">
        <v>40</v>
      </c>
      <c r="B9" s="9" t="s">
        <v>27</v>
      </c>
      <c r="C9" s="9"/>
      <c r="D9" s="9"/>
      <c r="E9" s="9" t="s">
        <v>28</v>
      </c>
      <c r="F9" s="9"/>
      <c r="G9" s="9"/>
    </row>
    <row r="10" spans="1:7" ht="45" x14ac:dyDescent="0.25">
      <c r="A10" s="1" t="s">
        <v>0</v>
      </c>
      <c r="B10" s="1" t="s">
        <v>4</v>
      </c>
      <c r="C10" s="1" t="s">
        <v>34</v>
      </c>
      <c r="D10" s="13" t="s">
        <v>41</v>
      </c>
      <c r="E10" s="1" t="s">
        <v>4</v>
      </c>
      <c r="F10" s="1" t="s">
        <v>34</v>
      </c>
      <c r="G10" s="13" t="s">
        <v>41</v>
      </c>
    </row>
    <row r="11" spans="1:7" x14ac:dyDescent="0.25">
      <c r="A11" s="1">
        <v>1220</v>
      </c>
      <c r="B11" s="1">
        <f>(LN(A11/$B$4)+$B$5*($B$6-$B$8+$B$7^2/2))/($B$7*SQRT($B$5))</f>
        <v>-2.8997437329373192</v>
      </c>
      <c r="C11" s="1">
        <f>(EXP(-0.5*(B11^2)))/SQRT(2*PI())</f>
        <v>5.9569576385909498E-3</v>
      </c>
      <c r="D11" s="1">
        <f>$A11*(SQRT($B$5))*C11</f>
        <v>4.4006827165329696</v>
      </c>
      <c r="E11" s="1">
        <f>(LN(A11/$G$4)+$G$5*($G$6-$G$8+$G$7^2/2))/($G$7*SQRT($G$5))</f>
        <v>-1.2503368176187948</v>
      </c>
      <c r="F11" s="1">
        <f>(EXP(-0.5*(E11^2)))/(SQRT(2*PI()))</f>
        <v>0.18257219193132479</v>
      </c>
      <c r="G11" s="1">
        <f>$A11*(SQRT($G$5))*F11</f>
        <v>134.87460181801228</v>
      </c>
    </row>
    <row r="12" spans="1:7" x14ac:dyDescent="0.25">
      <c r="A12" s="1">
        <v>1240</v>
      </c>
      <c r="B12" s="1">
        <f t="shared" ref="B12:B75" si="0">(LN(A12/$B$4)+$B$5*($B$6-$B$8+$B$7^2/2))/($B$7*SQRT($B$5))</f>
        <v>-2.8102325115277655</v>
      </c>
      <c r="C12" s="1">
        <f t="shared" ref="C12:C75" si="1">(EXP(-0.5*(B12^2)))/SQRT(2*PI())</f>
        <v>7.6914810661651758E-3</v>
      </c>
      <c r="D12" s="1">
        <f t="shared" ref="D12:D75" si="2">$A12*(SQRT($B$5))*C12</f>
        <v>5.7752046126302679</v>
      </c>
      <c r="E12" s="1">
        <f t="shared" ref="E12:E75" si="3">(LN(A12/$G$4)+$G$5*($G$6-$G$8+$G$7^2/2))/($G$7*SQRT($G$5))</f>
        <v>-1.1608255962092402</v>
      </c>
      <c r="F12" s="1">
        <f t="shared" ref="F12:F75" si="4">(EXP(-0.5*(E12^2)))/(SQRT(2*PI()))</f>
        <v>0.2033764536953237</v>
      </c>
      <c r="G12" s="1">
        <f t="shared" ref="G12:G75" si="5">$A12*(SQRT($G$5))*F12</f>
        <v>152.70669242734323</v>
      </c>
    </row>
    <row r="13" spans="1:7" x14ac:dyDescent="0.25">
      <c r="A13" s="1">
        <v>1260</v>
      </c>
      <c r="B13" s="1">
        <f t="shared" si="0"/>
        <v>-2.7221535312673408</v>
      </c>
      <c r="C13" s="1">
        <f t="shared" si="1"/>
        <v>9.8134787355212433E-3</v>
      </c>
      <c r="D13" s="1">
        <f t="shared" si="2"/>
        <v>7.4873691568693319</v>
      </c>
      <c r="E13" s="1">
        <f t="shared" si="3"/>
        <v>-1.0727466159488157</v>
      </c>
      <c r="F13" s="1">
        <f t="shared" si="4"/>
        <v>0.22439863590215131</v>
      </c>
      <c r="G13" s="1">
        <f t="shared" si="5"/>
        <v>171.2089535809319</v>
      </c>
    </row>
    <row r="14" spans="1:7" x14ac:dyDescent="0.25">
      <c r="A14" s="1">
        <v>1280</v>
      </c>
      <c r="B14" s="1">
        <f t="shared" si="0"/>
        <v>-2.6354616793563586</v>
      </c>
      <c r="C14" s="1">
        <f t="shared" si="1"/>
        <v>1.2378828249373346E-2</v>
      </c>
      <c r="D14" s="1">
        <f t="shared" si="2"/>
        <v>9.5945635155269731</v>
      </c>
      <c r="E14" s="1">
        <f t="shared" si="3"/>
        <v>-0.98605476403783365</v>
      </c>
      <c r="F14" s="1">
        <f t="shared" si="4"/>
        <v>0.24534484387689096</v>
      </c>
      <c r="G14" s="1">
        <f t="shared" si="5"/>
        <v>190.16151128060483</v>
      </c>
    </row>
    <row r="15" spans="1:7" x14ac:dyDescent="0.25">
      <c r="A15" s="1">
        <v>1300</v>
      </c>
      <c r="B15" s="1">
        <f t="shared" si="0"/>
        <v>-2.5501139414370706</v>
      </c>
      <c r="C15" s="1">
        <f t="shared" si="1"/>
        <v>1.5444858868112496E-2</v>
      </c>
      <c r="D15" s="1">
        <f t="shared" si="2"/>
        <v>12.158024429466909</v>
      </c>
      <c r="E15" s="1">
        <f t="shared" si="3"/>
        <v>-0.90070702611854458</v>
      </c>
      <c r="F15" s="1">
        <f t="shared" si="4"/>
        <v>0.26591592099418465</v>
      </c>
      <c r="G15" s="1">
        <f t="shared" si="5"/>
        <v>209.32611241313296</v>
      </c>
    </row>
    <row r="16" spans="1:7" x14ac:dyDescent="0.25">
      <c r="A16" s="1">
        <v>1320</v>
      </c>
      <c r="B16" s="1">
        <f t="shared" si="0"/>
        <v>-2.4660692734316974</v>
      </c>
      <c r="C16" s="1">
        <f t="shared" si="1"/>
        <v>1.9069075041296516E-2</v>
      </c>
      <c r="D16" s="1">
        <f t="shared" si="2"/>
        <v>15.241905835488559</v>
      </c>
      <c r="E16" s="1">
        <f t="shared" si="3"/>
        <v>-0.81666235811317178</v>
      </c>
      <c r="F16" s="1">
        <f t="shared" si="4"/>
        <v>0.28581594142606875</v>
      </c>
      <c r="G16" s="1">
        <f t="shared" si="5"/>
        <v>228.45259437405105</v>
      </c>
    </row>
    <row r="17" spans="1:7" x14ac:dyDescent="0.25">
      <c r="A17" s="1">
        <v>1340</v>
      </c>
      <c r="B17" s="1">
        <f t="shared" si="0"/>
        <v>-2.3832884830178318</v>
      </c>
      <c r="C17" s="1">
        <f t="shared" si="1"/>
        <v>2.3307722633045473E-2</v>
      </c>
      <c r="D17" s="1">
        <f t="shared" si="2"/>
        <v>18.912126095083195</v>
      </c>
      <c r="E17" s="1">
        <f t="shared" si="3"/>
        <v>-0.73388156769930712</v>
      </c>
      <c r="F17" s="1">
        <f t="shared" si="4"/>
        <v>0.30476033111224654</v>
      </c>
      <c r="G17" s="1">
        <f t="shared" si="5"/>
        <v>247.28567014103902</v>
      </c>
    </row>
    <row r="18" spans="1:7" x14ac:dyDescent="0.25">
      <c r="A18" s="1">
        <v>1360</v>
      </c>
      <c r="B18" s="1">
        <f t="shared" si="0"/>
        <v>-2.3017341198844394</v>
      </c>
      <c r="C18" s="1">
        <f t="shared" si="1"/>
        <v>2.8214238629520993E-2</v>
      </c>
      <c r="D18" s="1">
        <f t="shared" si="2"/>
        <v>23.235015085014819</v>
      </c>
      <c r="E18" s="1">
        <f t="shared" si="3"/>
        <v>-0.6523272045659142</v>
      </c>
      <c r="F18" s="1">
        <f t="shared" si="4"/>
        <v>0.32248330094157596</v>
      </c>
      <c r="G18" s="1">
        <f t="shared" si="5"/>
        <v>265.571737037871</v>
      </c>
    </row>
    <row r="19" spans="1:7" x14ac:dyDescent="0.25">
      <c r="A19" s="1">
        <v>1380</v>
      </c>
      <c r="B19" s="1">
        <f t="shared" si="0"/>
        <v>-2.2213703739992563</v>
      </c>
      <c r="C19" s="1">
        <f t="shared" si="1"/>
        <v>3.383763269727319E-2</v>
      </c>
      <c r="D19" s="1">
        <f t="shared" si="2"/>
        <v>28.275791690490728</v>
      </c>
      <c r="E19" s="1">
        <f t="shared" si="3"/>
        <v>-0.57196345868073062</v>
      </c>
      <c r="F19" s="1">
        <f t="shared" si="4"/>
        <v>0.33874433430137685</v>
      </c>
      <c r="G19" s="1">
        <f t="shared" si="5"/>
        <v>283.06543542011883</v>
      </c>
    </row>
    <row r="20" spans="1:7" x14ac:dyDescent="0.25">
      <c r="A20" s="1">
        <v>1400</v>
      </c>
      <c r="B20" s="1">
        <f t="shared" si="0"/>
        <v>-2.1421629811958645</v>
      </c>
      <c r="C20" s="1">
        <f t="shared" si="1"/>
        <v>4.022085437960838E-2</v>
      </c>
      <c r="D20" s="1">
        <f t="shared" si="2"/>
        <v>34.096911521266989</v>
      </c>
      <c r="E20" s="1">
        <f t="shared" si="3"/>
        <v>-0.49275606587733894</v>
      </c>
      <c r="F20" s="1">
        <f t="shared" si="4"/>
        <v>0.35333353724559396</v>
      </c>
      <c r="G20" s="1">
        <f t="shared" si="5"/>
        <v>299.53571456371969</v>
      </c>
    </row>
    <row r="21" spans="1:7" x14ac:dyDescent="0.25">
      <c r="A21" s="1">
        <v>1420</v>
      </c>
      <c r="B21" s="1">
        <f t="shared" si="0"/>
        <v>-2.0640791354574266</v>
      </c>
      <c r="C21" s="1">
        <f t="shared" si="1"/>
        <v>4.7399202661022176E-2</v>
      </c>
      <c r="D21" s="1">
        <f t="shared" si="2"/>
        <v>40.756332412645442</v>
      </c>
      <c r="E21" s="1">
        <f t="shared" si="3"/>
        <v>-0.41467222013890181</v>
      </c>
      <c r="F21" s="1">
        <f t="shared" si="4"/>
        <v>0.36607572858467152</v>
      </c>
      <c r="G21" s="1">
        <f t="shared" si="5"/>
        <v>314.77120383434931</v>
      </c>
    </row>
    <row r="22" spans="1:7" x14ac:dyDescent="0.25">
      <c r="A22" s="1">
        <v>1440</v>
      </c>
      <c r="B22" s="1">
        <f t="shared" si="0"/>
        <v>-1.9870874073350377</v>
      </c>
      <c r="C22" s="1">
        <f t="shared" si="1"/>
        <v>5.539883494080422E-2</v>
      </c>
      <c r="D22" s="1">
        <f t="shared" si="2"/>
        <v>48.305751040832938</v>
      </c>
      <c r="E22" s="1">
        <f t="shared" si="3"/>
        <v>-0.33768049201651151</v>
      </c>
      <c r="F22" s="1">
        <f t="shared" si="4"/>
        <v>0.37683321477528953</v>
      </c>
      <c r="G22" s="1">
        <f t="shared" si="5"/>
        <v>328.58473425122918</v>
      </c>
    </row>
    <row r="23" spans="1:7" x14ac:dyDescent="0.25">
      <c r="A23" s="1">
        <v>1460</v>
      </c>
      <c r="B23" s="1">
        <f t="shared" si="0"/>
        <v>-1.9111576679929514</v>
      </c>
      <c r="C23" s="1">
        <f t="shared" si="1"/>
        <v>6.4235430140182528E-2</v>
      </c>
      <c r="D23" s="1">
        <f t="shared" si="2"/>
        <v>56.788867460382264</v>
      </c>
      <c r="E23" s="1">
        <f t="shared" si="3"/>
        <v>-0.26175075267442582</v>
      </c>
      <c r="F23" s="1">
        <f t="shared" si="4"/>
        <v>0.38550725691739679</v>
      </c>
      <c r="G23" s="1">
        <f t="shared" si="5"/>
        <v>340.81690541062784</v>
      </c>
    </row>
    <row r="24" spans="1:7" x14ac:dyDescent="0.25">
      <c r="A24" s="1">
        <v>1480</v>
      </c>
      <c r="B24" s="1">
        <f t="shared" si="0"/>
        <v>-1.8362610184213048</v>
      </c>
      <c r="C24" s="1">
        <f t="shared" si="1"/>
        <v>7.3913055879058456E-2</v>
      </c>
      <c r="D24" s="1">
        <f t="shared" si="2"/>
        <v>66.239735382179063</v>
      </c>
      <c r="E24" s="1">
        <f t="shared" si="3"/>
        <v>-0.18685410310277981</v>
      </c>
      <c r="F24" s="1">
        <f t="shared" si="4"/>
        <v>0.39203829167111898</v>
      </c>
      <c r="G24" s="1">
        <f t="shared" si="5"/>
        <v>351.33864228896033</v>
      </c>
    </row>
    <row r="25" spans="1:7" x14ac:dyDescent="0.25">
      <c r="A25" s="1">
        <v>1500</v>
      </c>
      <c r="B25" s="1">
        <f t="shared" si="0"/>
        <v>-1.7623697234000983</v>
      </c>
      <c r="C25" s="1">
        <f t="shared" si="1"/>
        <v>8.4423282688622162E-2</v>
      </c>
      <c r="D25" s="1">
        <f t="shared" si="2"/>
        <v>76.681254517883843</v>
      </c>
      <c r="E25" s="1">
        <f t="shared" si="3"/>
        <v>-0.1129628080815729</v>
      </c>
      <c r="F25" s="1">
        <f t="shared" si="4"/>
        <v>0.39640501263527039</v>
      </c>
      <c r="G25" s="1">
        <f t="shared" si="5"/>
        <v>360.05273306135905</v>
      </c>
    </row>
    <row r="26" spans="1:7" x14ac:dyDescent="0.25">
      <c r="A26" s="1">
        <v>1520</v>
      </c>
      <c r="B26" s="1">
        <f t="shared" si="0"/>
        <v>-1.6894571498368232</v>
      </c>
      <c r="C26" s="1">
        <f t="shared" si="1"/>
        <v>9.5744579472985369E-2</v>
      </c>
      <c r="D26" s="1">
        <f t="shared" si="2"/>
        <v>88.123857423067065</v>
      </c>
      <c r="E26" s="1">
        <f t="shared" si="3"/>
        <v>-4.005023451829761E-2</v>
      </c>
      <c r="F26" s="1">
        <f t="shared" si="4"/>
        <v>0.39862245271656027</v>
      </c>
      <c r="G26" s="1">
        <f t="shared" si="5"/>
        <v>366.89438067602526</v>
      </c>
    </row>
    <row r="27" spans="1:7" x14ac:dyDescent="0.25">
      <c r="A27" s="1">
        <v>1540</v>
      </c>
      <c r="B27" s="1">
        <f t="shared" si="0"/>
        <v>-1.6174977091346647</v>
      </c>
      <c r="C27" s="1">
        <f t="shared" si="1"/>
        <v>0.10784201437139608</v>
      </c>
      <c r="D27" s="1">
        <f t="shared" si="2"/>
        <v>100.56443720342838</v>
      </c>
      <c r="E27" s="1">
        <f t="shared" si="3"/>
        <v>3.1909206183860776E-2</v>
      </c>
      <c r="F27" s="1">
        <f t="shared" si="4"/>
        <v>0.39873923108772763</v>
      </c>
      <c r="G27" s="1">
        <f t="shared" si="5"/>
        <v>371.83083605215859</v>
      </c>
    </row>
    <row r="28" spans="1:7" x14ac:dyDescent="0.25">
      <c r="A28" s="1">
        <v>1560</v>
      </c>
      <c r="B28" s="1">
        <f t="shared" si="0"/>
        <v>-1.5464668032792106</v>
      </c>
      <c r="C28" s="1">
        <f t="shared" si="1"/>
        <v>0.12066727432109411</v>
      </c>
      <c r="D28" s="1">
        <f t="shared" si="2"/>
        <v>113.9855545377868</v>
      </c>
      <c r="E28" s="1">
        <f t="shared" si="3"/>
        <v>0.10294011203931472</v>
      </c>
      <c r="F28" s="1">
        <f t="shared" si="4"/>
        <v>0.39683414096353098</v>
      </c>
      <c r="G28" s="1">
        <f t="shared" si="5"/>
        <v>374.86020855073701</v>
      </c>
    </row>
    <row r="29" spans="1:7" x14ac:dyDescent="0.25">
      <c r="A29" s="1">
        <v>1580</v>
      </c>
      <c r="B29" s="1">
        <f t="shared" si="0"/>
        <v>-1.476340774359407</v>
      </c>
      <c r="C29" s="1">
        <f t="shared" si="1"/>
        <v>0.1341590055084006</v>
      </c>
      <c r="D29" s="1">
        <f t="shared" si="2"/>
        <v>128.35495312838893</v>
      </c>
      <c r="E29" s="1">
        <f t="shared" si="3"/>
        <v>0.17306614095911863</v>
      </c>
      <c r="F29" s="1">
        <f t="shared" si="4"/>
        <v>0.39301225759979241</v>
      </c>
      <c r="G29" s="1">
        <f t="shared" si="5"/>
        <v>376.00956948018649</v>
      </c>
    </row>
    <row r="30" spans="1:7" x14ac:dyDescent="0.25">
      <c r="A30" s="1">
        <v>1600</v>
      </c>
      <c r="B30" s="1">
        <f t="shared" si="0"/>
        <v>-1.4070968572635607</v>
      </c>
      <c r="C30" s="1">
        <f t="shared" si="1"/>
        <v>0.14824346603104502</v>
      </c>
      <c r="D30" s="1">
        <f t="shared" si="2"/>
        <v>143.62540237489051</v>
      </c>
      <c r="E30" s="1">
        <f t="shared" si="3"/>
        <v>0.24231005805496431</v>
      </c>
      <c r="F30" s="1">
        <f t="shared" si="4"/>
        <v>0.38740074097575655</v>
      </c>
      <c r="G30" s="1">
        <f t="shared" si="5"/>
        <v>375.33247698972156</v>
      </c>
    </row>
    <row r="31" spans="1:7" x14ac:dyDescent="0.25">
      <c r="A31" s="1">
        <v>1620</v>
      </c>
      <c r="B31" s="1">
        <f t="shared" si="0"/>
        <v>-1.3387131353137156</v>
      </c>
      <c r="C31" s="1">
        <f t="shared" si="1"/>
        <v>0.16283547194045406</v>
      </c>
      <c r="D31" s="1">
        <f t="shared" si="2"/>
        <v>159.73487526676792</v>
      </c>
      <c r="E31" s="1">
        <f t="shared" si="3"/>
        <v>0.31069378000481024</v>
      </c>
      <c r="F31" s="1">
        <f t="shared" si="4"/>
        <v>0.38014449608983775</v>
      </c>
      <c r="G31" s="1">
        <f t="shared" si="5"/>
        <v>372.90605629505353</v>
      </c>
    </row>
    <row r="32" spans="1:7" x14ac:dyDescent="0.25">
      <c r="A32" s="1">
        <v>1640</v>
      </c>
      <c r="B32" s="1">
        <f t="shared" si="0"/>
        <v>-1.2711684986220504</v>
      </c>
      <c r="C32" s="1">
        <f t="shared" si="1"/>
        <v>0.17783960878390878</v>
      </c>
      <c r="D32" s="1">
        <f t="shared" si="2"/>
        <v>176.60705867834872</v>
      </c>
      <c r="E32" s="1">
        <f t="shared" si="3"/>
        <v>0.37823841669647496</v>
      </c>
      <c r="F32" s="1">
        <f t="shared" si="4"/>
        <v>0.37140183729298376</v>
      </c>
      <c r="G32" s="1">
        <f t="shared" si="5"/>
        <v>368.82776857516006</v>
      </c>
    </row>
    <row r="33" spans="1:7" x14ac:dyDescent="0.25">
      <c r="A33" s="1">
        <v>1660</v>
      </c>
      <c r="B33" s="1">
        <f t="shared" si="0"/>
        <v>-1.204442604971329</v>
      </c>
      <c r="C33" s="1">
        <f t="shared" si="1"/>
        <v>0.19315167313630807</v>
      </c>
      <c r="D33" s="1">
        <f t="shared" si="2"/>
        <v>194.15218287980113</v>
      </c>
      <c r="E33" s="1">
        <f t="shared" si="3"/>
        <v>0.44496431034719675</v>
      </c>
      <c r="F33" s="1">
        <f t="shared" si="4"/>
        <v>0.36134028317876582</v>
      </c>
      <c r="G33" s="1">
        <f t="shared" si="5"/>
        <v>363.21199605687156</v>
      </c>
    </row>
    <row r="34" spans="1:7" x14ac:dyDescent="0.25">
      <c r="A34" s="1">
        <v>1680</v>
      </c>
      <c r="B34" s="1">
        <f t="shared" si="0"/>
        <v>-1.1385158430380051</v>
      </c>
      <c r="C34" s="1">
        <f t="shared" si="1"/>
        <v>0.20866030262260749</v>
      </c>
      <c r="D34" s="1">
        <f t="shared" si="2"/>
        <v>212.26814754479955</v>
      </c>
      <c r="E34" s="1">
        <f t="shared" si="3"/>
        <v>0.51089107228052011</v>
      </c>
      <c r="F34" s="1">
        <f t="shared" si="4"/>
        <v>0.3501325867059642</v>
      </c>
      <c r="G34" s="1">
        <f t="shared" si="5"/>
        <v>356.18656084078469</v>
      </c>
    </row>
    <row r="35" spans="1:7" x14ac:dyDescent="0.25">
      <c r="A35" s="1">
        <v>1700</v>
      </c>
      <c r="B35" s="1">
        <f t="shared" si="0"/>
        <v>-1.0733692977916414</v>
      </c>
      <c r="C35" s="1">
        <f t="shared" si="1"/>
        <v>0.22424874871488487</v>
      </c>
      <c r="D35" s="1">
        <f t="shared" si="2"/>
        <v>230.84191317386379</v>
      </c>
      <c r="E35" s="1">
        <f t="shared" si="3"/>
        <v>0.57603761752688332</v>
      </c>
      <c r="F35" s="1">
        <f t="shared" si="4"/>
        <v>0.33795308273585878</v>
      </c>
      <c r="G35" s="1">
        <f t="shared" si="5"/>
        <v>347.88928200861096</v>
      </c>
    </row>
    <row r="36" spans="1:7" x14ac:dyDescent="0.25">
      <c r="A36" s="1">
        <v>1720</v>
      </c>
      <c r="B36" s="1">
        <f t="shared" si="0"/>
        <v>-1.0089847179178884</v>
      </c>
      <c r="C36" s="1">
        <f t="shared" si="1"/>
        <v>0.23979674418271629</v>
      </c>
      <c r="D36" s="1">
        <f t="shared" si="2"/>
        <v>249.75111991806193</v>
      </c>
      <c r="E36" s="1">
        <f t="shared" si="3"/>
        <v>0.64042219740063777</v>
      </c>
      <c r="F36" s="1">
        <f t="shared" si="4"/>
        <v>0.32497441310271596</v>
      </c>
      <c r="G36" s="1">
        <f t="shared" si="5"/>
        <v>338.46466053465349</v>
      </c>
    </row>
    <row r="37" spans="1:7" x14ac:dyDescent="0.25">
      <c r="A37" s="1">
        <v>1740</v>
      </c>
      <c r="B37" s="1">
        <f t="shared" si="0"/>
        <v>-0.94534448512465918</v>
      </c>
      <c r="C37" s="1">
        <f t="shared" si="1"/>
        <v>0.25518241643999856</v>
      </c>
      <c r="D37" s="1">
        <f t="shared" si="2"/>
        <v>268.86589045591728</v>
      </c>
      <c r="E37" s="1">
        <f t="shared" si="3"/>
        <v>0.70406243019386638</v>
      </c>
      <c r="F37" s="1">
        <f t="shared" si="4"/>
        <v>0.31136466855892458</v>
      </c>
      <c r="G37" s="1">
        <f t="shared" si="5"/>
        <v>328.06076545752484</v>
      </c>
    </row>
    <row r="38" spans="1:7" x14ac:dyDescent="0.25">
      <c r="A38" s="1">
        <v>1760</v>
      </c>
      <c r="B38" s="1">
        <f t="shared" si="0"/>
        <v>-0.88243158520236087</v>
      </c>
      <c r="C38" s="1">
        <f t="shared" si="1"/>
        <v>0.27028419905191614</v>
      </c>
      <c r="D38" s="1">
        <f t="shared" si="2"/>
        <v>288.0507699402047</v>
      </c>
      <c r="E38" s="1">
        <f t="shared" si="3"/>
        <v>0.76697533011616437</v>
      </c>
      <c r="F38" s="1">
        <f t="shared" si="4"/>
        <v>0.29728496808040544</v>
      </c>
      <c r="G38" s="1">
        <f t="shared" si="5"/>
        <v>316.82637848452833</v>
      </c>
    </row>
    <row r="39" spans="1:7" x14ac:dyDescent="0.25">
      <c r="A39" s="1">
        <v>1780</v>
      </c>
      <c r="B39" s="1">
        <f t="shared" si="0"/>
        <v>-0.82022958071924157</v>
      </c>
      <c r="C39" s="1">
        <f t="shared" si="1"/>
        <v>0.28498269617045791</v>
      </c>
      <c r="D39" s="1">
        <f t="shared" si="2"/>
        <v>307.16675410608349</v>
      </c>
      <c r="E39" s="1">
        <f t="shared" si="3"/>
        <v>0.82917733459928333</v>
      </c>
      <c r="F39" s="1">
        <f t="shared" si="4"/>
        <v>0.28288747950876569</v>
      </c>
      <c r="G39" s="1">
        <f t="shared" si="5"/>
        <v>304.90843839158822</v>
      </c>
    </row>
    <row r="40" spans="1:7" x14ac:dyDescent="0.25">
      <c r="A40" s="1">
        <v>1800</v>
      </c>
      <c r="B40" s="1">
        <f t="shared" si="0"/>
        <v>-0.75872258524223934</v>
      </c>
      <c r="C40" s="1">
        <f t="shared" si="1"/>
        <v>0.29916245843986911</v>
      </c>
      <c r="D40" s="1">
        <f t="shared" si="2"/>
        <v>326.07335636213242</v>
      </c>
      <c r="E40" s="1">
        <f t="shared" si="3"/>
        <v>0.89068433007628589</v>
      </c>
      <c r="F40" s="1">
        <f t="shared" si="4"/>
        <v>0.26831387158238368</v>
      </c>
      <c r="G40" s="1">
        <f t="shared" si="5"/>
        <v>292.44981179004219</v>
      </c>
    </row>
    <row r="41" spans="1:7" x14ac:dyDescent="0.25">
      <c r="A41" s="1">
        <v>1820</v>
      </c>
      <c r="B41" s="1">
        <f t="shared" si="0"/>
        <v>-0.69789523898217842</v>
      </c>
      <c r="C41" s="1">
        <f t="shared" si="1"/>
        <v>0.31271363370971961</v>
      </c>
      <c r="D41" s="1">
        <f t="shared" si="2"/>
        <v>344.63066595497384</v>
      </c>
      <c r="E41" s="1">
        <f t="shared" si="3"/>
        <v>0.95151167633634715</v>
      </c>
      <c r="F41" s="1">
        <f t="shared" si="4"/>
        <v>0.25369417614741169</v>
      </c>
      <c r="G41" s="1">
        <f t="shared" si="5"/>
        <v>279.58740345724635</v>
      </c>
    </row>
    <row r="42" spans="1:7" x14ac:dyDescent="0.25">
      <c r="A42" s="1">
        <v>1840</v>
      </c>
      <c r="B42" s="1">
        <f t="shared" si="0"/>
        <v>-0.63773268576991948</v>
      </c>
      <c r="C42" s="1">
        <f t="shared" si="1"/>
        <v>0.32553346145297762</v>
      </c>
      <c r="D42" s="1">
        <f t="shared" si="2"/>
        <v>362.70135194063778</v>
      </c>
      <c r="E42" s="1">
        <f t="shared" si="3"/>
        <v>1.0116742295486059</v>
      </c>
      <c r="F42" s="1">
        <f t="shared" si="4"/>
        <v>0.23914603068934501</v>
      </c>
      <c r="G42" s="1">
        <f t="shared" si="5"/>
        <v>266.45060773511858</v>
      </c>
    </row>
    <row r="43" spans="1:7" x14ac:dyDescent="0.25">
      <c r="A43" s="1">
        <v>1860</v>
      </c>
      <c r="B43" s="1">
        <f t="shared" si="0"/>
        <v>-0.57822055127710781</v>
      </c>
      <c r="C43" s="1">
        <f t="shared" si="1"/>
        <v>0.33752758584784642</v>
      </c>
      <c r="D43" s="1">
        <f t="shared" si="2"/>
        <v>380.1525715092842</v>
      </c>
      <c r="E43" s="1">
        <f t="shared" si="3"/>
        <v>1.0711863640414179</v>
      </c>
      <c r="F43" s="1">
        <f t="shared" si="4"/>
        <v>0.22477426513361501</v>
      </c>
      <c r="G43" s="1">
        <f t="shared" si="5"/>
        <v>253.16009263365098</v>
      </c>
    </row>
    <row r="44" spans="1:7" x14ac:dyDescent="0.25">
      <c r="A44" s="1">
        <v>1880</v>
      </c>
      <c r="B44" s="1">
        <f t="shared" si="0"/>
        <v>-0.51934492240165853</v>
      </c>
      <c r="C44" s="1">
        <f t="shared" si="1"/>
        <v>0.34861116879281656</v>
      </c>
      <c r="D44" s="1">
        <f t="shared" si="2"/>
        <v>396.85774596785473</v>
      </c>
      <c r="E44" s="1">
        <f t="shared" si="3"/>
        <v>1.1300619929168667</v>
      </c>
      <c r="F44" s="1">
        <f t="shared" si="4"/>
        <v>0.21067079290469323</v>
      </c>
      <c r="G44" s="1">
        <f t="shared" si="5"/>
        <v>239.82690027669608</v>
      </c>
    </row>
    <row r="45" spans="1:7" x14ac:dyDescent="0.25">
      <c r="A45" s="1">
        <v>1900</v>
      </c>
      <c r="B45" s="1">
        <f t="shared" si="0"/>
        <v>-0.46109232774402464</v>
      </c>
      <c r="C45" s="1">
        <f t="shared" si="1"/>
        <v>0.35870979045088536</v>
      </c>
      <c r="D45" s="1">
        <f t="shared" si="2"/>
        <v>412.69817314920681</v>
      </c>
      <c r="E45" s="1">
        <f t="shared" si="3"/>
        <v>1.1883145875745003</v>
      </c>
      <c r="F45" s="1">
        <f t="shared" si="4"/>
        <v>0.19691476423585549</v>
      </c>
      <c r="G45" s="1">
        <f t="shared" si="5"/>
        <v>226.55184115297055</v>
      </c>
    </row>
    <row r="46" spans="1:7" x14ac:dyDescent="0.25">
      <c r="A46" s="1">
        <v>1920</v>
      </c>
      <c r="B46" s="1">
        <f t="shared" si="0"/>
        <v>-0.40344971910570088</v>
      </c>
      <c r="C46" s="1">
        <f t="shared" si="1"/>
        <v>0.36776013105360056</v>
      </c>
      <c r="D46" s="1">
        <f t="shared" si="2"/>
        <v>427.56445094683147</v>
      </c>
      <c r="E46" s="1">
        <f t="shared" si="3"/>
        <v>1.2459571962128244</v>
      </c>
      <c r="F46" s="1">
        <f t="shared" si="4"/>
        <v>0.18357293938999739</v>
      </c>
      <c r="G46" s="1">
        <f t="shared" si="5"/>
        <v>213.4251551795877</v>
      </c>
    </row>
    <row r="47" spans="1:7" x14ac:dyDescent="0.25">
      <c r="A47" s="1">
        <v>1940</v>
      </c>
      <c r="B47" s="1">
        <f t="shared" si="0"/>
        <v>-0.34640445394641134</v>
      </c>
      <c r="C47" s="1">
        <f t="shared" si="1"/>
        <v>0.3757104334618277</v>
      </c>
      <c r="D47" s="1">
        <f t="shared" si="2"/>
        <v>441.357692840624</v>
      </c>
      <c r="E47" s="1">
        <f t="shared" si="3"/>
        <v>1.3030024613721143</v>
      </c>
      <c r="F47" s="1">
        <f t="shared" si="4"/>
        <v>0.17070024048338353</v>
      </c>
      <c r="G47" s="1">
        <f t="shared" si="5"/>
        <v>200.52640969508872</v>
      </c>
    </row>
    <row r="48" spans="1:7" x14ac:dyDescent="0.25">
      <c r="A48" s="1">
        <v>1960</v>
      </c>
      <c r="B48" s="1">
        <f t="shared" si="0"/>
        <v>-0.28994427874097289</v>
      </c>
      <c r="C48" s="1">
        <f t="shared" si="1"/>
        <v>0.38252075123513607</v>
      </c>
      <c r="D48" s="1">
        <f t="shared" si="2"/>
        <v>453.99052246726569</v>
      </c>
      <c r="E48" s="1">
        <f t="shared" si="3"/>
        <v>1.3594626365775524</v>
      </c>
      <c r="F48" s="1">
        <f t="shared" si="4"/>
        <v>0.15834044270484704</v>
      </c>
      <c r="G48" s="1">
        <f t="shared" si="5"/>
        <v>187.92460298992722</v>
      </c>
    </row>
    <row r="49" spans="1:7" x14ac:dyDescent="0.25">
      <c r="A49" s="1">
        <v>1980</v>
      </c>
      <c r="B49" s="1">
        <f t="shared" si="0"/>
        <v>-0.2340573131810392</v>
      </c>
      <c r="C49" s="1">
        <f t="shared" si="1"/>
        <v>0.38816299159752948</v>
      </c>
      <c r="D49" s="1">
        <f t="shared" si="2"/>
        <v>465.38784030728948</v>
      </c>
      <c r="E49" s="1">
        <f t="shared" si="3"/>
        <v>1.4153496021374858</v>
      </c>
      <c r="F49" s="1">
        <f t="shared" si="4"/>
        <v>0.14652696861756809</v>
      </c>
      <c r="G49" s="1">
        <f t="shared" si="5"/>
        <v>175.67844165424557</v>
      </c>
    </row>
    <row r="50" spans="1:7" x14ac:dyDescent="0.25">
      <c r="A50" s="1">
        <v>2000</v>
      </c>
      <c r="B50" s="1">
        <f t="shared" si="0"/>
        <v>-0.17873203517076264</v>
      </c>
      <c r="C50" s="1">
        <f t="shared" si="1"/>
        <v>0.3926207666303389</v>
      </c>
      <c r="D50" s="1">
        <f t="shared" si="2"/>
        <v>475.48736124574964</v>
      </c>
      <c r="E50" s="1">
        <f t="shared" si="3"/>
        <v>1.4706748801477636</v>
      </c>
      <c r="F50" s="1">
        <f t="shared" si="4"/>
        <v>0.13528375267032056</v>
      </c>
      <c r="G50" s="1">
        <f t="shared" si="5"/>
        <v>163.83676067037339</v>
      </c>
    </row>
    <row r="51" spans="1:7" x14ac:dyDescent="0.25">
      <c r="A51" s="1">
        <v>2020</v>
      </c>
      <c r="B51" s="1">
        <f t="shared" si="0"/>
        <v>-0.12395726656897785</v>
      </c>
      <c r="C51" s="1">
        <f t="shared" si="1"/>
        <v>0.39588906923224204</v>
      </c>
      <c r="D51" s="1">
        <f t="shared" si="2"/>
        <v>484.23992698030685</v>
      </c>
      <c r="E51" s="1">
        <f t="shared" si="3"/>
        <v>1.5254496487495479</v>
      </c>
      <c r="F51" s="1">
        <f t="shared" si="4"/>
        <v>0.12462614681205415</v>
      </c>
      <c r="G51" s="1">
        <f t="shared" si="5"/>
        <v>152.43905660022997</v>
      </c>
    </row>
    <row r="52" spans="1:7" x14ac:dyDescent="0.25">
      <c r="A52" s="1">
        <v>2040</v>
      </c>
      <c r="B52" s="1">
        <f t="shared" si="0"/>
        <v>-6.9722159633781977E-2</v>
      </c>
      <c r="C52" s="1">
        <f t="shared" si="1"/>
        <v>0.39797379284983936</v>
      </c>
      <c r="D52" s="1">
        <f t="shared" si="2"/>
        <v>491.60960189608181</v>
      </c>
      <c r="E52" s="1">
        <f t="shared" si="3"/>
        <v>1.5796847556847435</v>
      </c>
      <c r="F52" s="1">
        <f t="shared" si="4"/>
        <v>0.11456184201287614</v>
      </c>
      <c r="G52" s="1">
        <f t="shared" si="5"/>
        <v>141.5161062268289</v>
      </c>
    </row>
    <row r="53" spans="1:7" x14ac:dyDescent="0.25">
      <c r="A53" s="1">
        <v>2060</v>
      </c>
      <c r="B53" s="1">
        <f t="shared" si="0"/>
        <v>-1.6016184128380941E-2</v>
      </c>
      <c r="C53" s="1">
        <f t="shared" si="1"/>
        <v>0.39889111571400326</v>
      </c>
      <c r="D53" s="1">
        <f t="shared" si="2"/>
        <v>497.57356502799229</v>
      </c>
      <c r="E53" s="1">
        <f t="shared" si="3"/>
        <v>1.6333907311901441</v>
      </c>
      <c r="F53" s="1">
        <f t="shared" si="4"/>
        <v>0.10509178439406421</v>
      </c>
      <c r="G53" s="1">
        <f t="shared" si="5"/>
        <v>131.09064543217139</v>
      </c>
    </row>
    <row r="54" spans="1:7" x14ac:dyDescent="0.25">
      <c r="A54" s="1">
        <v>2080</v>
      </c>
      <c r="B54" s="1">
        <f t="shared" si="0"/>
        <v>3.7170884950125216E-2</v>
      </c>
      <c r="C54" s="1">
        <f t="shared" si="1"/>
        <v>0.3986667713529628</v>
      </c>
      <c r="D54" s="1">
        <f t="shared" si="2"/>
        <v>502.12181404473978</v>
      </c>
      <c r="E54" s="1">
        <f t="shared" si="3"/>
        <v>1.6865778002686505</v>
      </c>
      <c r="F54" s="1">
        <f t="shared" si="4"/>
        <v>9.6211068439607861E-2</v>
      </c>
      <c r="G54" s="1">
        <f t="shared" si="5"/>
        <v>121.17808577857912</v>
      </c>
    </row>
    <row r="55" spans="1:7" x14ac:dyDescent="0.25">
      <c r="A55" s="1">
        <v>2100</v>
      </c>
      <c r="B55" s="1">
        <f t="shared" si="0"/>
        <v>8.9848979054793207E-2</v>
      </c>
      <c r="C55" s="1">
        <f t="shared" si="1"/>
        <v>0.39733522754571787</v>
      </c>
      <c r="D55" s="1">
        <f t="shared" si="2"/>
        <v>505.256699797164</v>
      </c>
      <c r="E55" s="1">
        <f t="shared" si="3"/>
        <v>1.739255894373319</v>
      </c>
      <c r="F55" s="1">
        <f t="shared" si="4"/>
        <v>8.7909793311368264E-2</v>
      </c>
      <c r="G55" s="1">
        <f t="shared" si="5"/>
        <v>111.78724907607659</v>
      </c>
    </row>
    <row r="56" spans="1:7" x14ac:dyDescent="0.25">
      <c r="A56" s="1">
        <v>2120</v>
      </c>
      <c r="B56" s="1">
        <f t="shared" si="0"/>
        <v>0.14202774721910957</v>
      </c>
      <c r="C56" s="1">
        <f t="shared" si="1"/>
        <v>0.39493879569479878</v>
      </c>
      <c r="D56" s="1">
        <f t="shared" si="2"/>
        <v>506.99231188405037</v>
      </c>
      <c r="E56" s="1">
        <f t="shared" si="3"/>
        <v>1.7914346625376349</v>
      </c>
      <c r="F56" s="1">
        <f t="shared" si="4"/>
        <v>8.017387155504517E-2</v>
      </c>
      <c r="G56" s="1">
        <f t="shared" si="5"/>
        <v>102.92110305567171</v>
      </c>
    </row>
    <row r="57" spans="1:7" x14ac:dyDescent="0.25">
      <c r="A57" s="1">
        <v>2140</v>
      </c>
      <c r="B57" s="1">
        <f t="shared" si="0"/>
        <v>0.19371656666469819</v>
      </c>
      <c r="C57" s="1">
        <f t="shared" si="1"/>
        <v>0.39152669191034312</v>
      </c>
      <c r="D57" s="1">
        <f t="shared" si="2"/>
        <v>507.35373692761505</v>
      </c>
      <c r="E57" s="1">
        <f t="shared" si="3"/>
        <v>1.8431234819832234</v>
      </c>
      <c r="F57" s="1">
        <f t="shared" si="4"/>
        <v>7.2985782423533541E-2</v>
      </c>
      <c r="G57" s="1">
        <f t="shared" si="5"/>
        <v>94.577484039440932</v>
      </c>
    </row>
    <row r="58" spans="1:7" x14ac:dyDescent="0.25">
      <c r="A58" s="1">
        <v>2160</v>
      </c>
      <c r="B58" s="1">
        <f t="shared" si="0"/>
        <v>0.24492455291562099</v>
      </c>
      <c r="C58" s="1">
        <f t="shared" si="1"/>
        <v>0.38715406998775209</v>
      </c>
      <c r="D58" s="1">
        <f t="shared" si="2"/>
        <v>506.37621186231951</v>
      </c>
      <c r="E58" s="1">
        <f t="shared" si="3"/>
        <v>1.8943314682341459</v>
      </c>
      <c r="F58" s="1">
        <f t="shared" si="4"/>
        <v>6.6325264636123468E-2</v>
      </c>
      <c r="G58" s="1">
        <f t="shared" si="5"/>
        <v>86.749795135225028</v>
      </c>
    </row>
    <row r="59" spans="1:7" x14ac:dyDescent="0.25">
      <c r="A59" s="1">
        <v>2180</v>
      </c>
      <c r="B59" s="1">
        <f t="shared" si="0"/>
        <v>0.29566056944656111</v>
      </c>
      <c r="C59" s="1">
        <f t="shared" si="1"/>
        <v>0.38188104501028325</v>
      </c>
      <c r="D59" s="1">
        <f t="shared" si="2"/>
        <v>504.10419458074779</v>
      </c>
      <c r="E59" s="1">
        <f t="shared" si="3"/>
        <v>1.9450674847650868</v>
      </c>
      <c r="F59" s="1">
        <f t="shared" si="4"/>
        <v>6.016994563041337E-2</v>
      </c>
      <c r="G59" s="1">
        <f t="shared" si="5"/>
        <v>79.427670936561256</v>
      </c>
    </row>
    <row r="60" spans="1:7" x14ac:dyDescent="0.25">
      <c r="A60" s="1">
        <v>2200</v>
      </c>
      <c r="B60" s="1">
        <f t="shared" si="0"/>
        <v>0.34593323689043687</v>
      </c>
      <c r="C60" s="1">
        <f t="shared" si="1"/>
        <v>0.37577172459607328</v>
      </c>
      <c r="D60" s="1">
        <f t="shared" si="2"/>
        <v>500.59037381457551</v>
      </c>
      <c r="E60" s="1">
        <f t="shared" si="3"/>
        <v>1.9953401522089629</v>
      </c>
      <c r="F60" s="1">
        <f t="shared" si="4"/>
        <v>5.4495906255437078E-2</v>
      </c>
      <c r="G60" s="1">
        <f t="shared" si="5"/>
        <v>72.597601943300617</v>
      </c>
    </row>
    <row r="61" spans="1:7" x14ac:dyDescent="0.25">
      <c r="A61" s="1">
        <v>2220</v>
      </c>
      <c r="B61" s="1">
        <f t="shared" si="0"/>
        <v>0.39575094182935255</v>
      </c>
      <c r="C61" s="1">
        <f t="shared" si="1"/>
        <v>0.36889326291291141</v>
      </c>
      <c r="D61" s="1">
        <f t="shared" si="2"/>
        <v>495.89463922861006</v>
      </c>
      <c r="E61" s="1">
        <f t="shared" si="3"/>
        <v>2.0451578571478781</v>
      </c>
      <c r="F61" s="1">
        <f t="shared" si="4"/>
        <v>4.9278181415541765E-2</v>
      </c>
      <c r="G61" s="1">
        <f t="shared" si="5"/>
        <v>66.243513914948167</v>
      </c>
    </row>
    <row r="62" spans="1:7" x14ac:dyDescent="0.25">
      <c r="A62" s="1">
        <v>2240</v>
      </c>
      <c r="B62" s="1">
        <f t="shared" si="0"/>
        <v>0.44512184519133102</v>
      </c>
      <c r="C62" s="1">
        <f t="shared" si="1"/>
        <v>0.36131495057475305</v>
      </c>
      <c r="D62" s="1">
        <f t="shared" si="2"/>
        <v>490.08303144566912</v>
      </c>
      <c r="E62" s="1">
        <f t="shared" si="3"/>
        <v>2.0945287605098564</v>
      </c>
      <c r="F62" s="1">
        <f t="shared" si="4"/>
        <v>4.4491198428056787E-2</v>
      </c>
      <c r="G62" s="1">
        <f t="shared" si="5"/>
        <v>60.347299118367687</v>
      </c>
    </row>
    <row r="63" spans="1:7" x14ac:dyDescent="0.25">
      <c r="A63" s="1">
        <v>2260</v>
      </c>
      <c r="B63" s="1">
        <f t="shared" si="0"/>
        <v>0.49405389027383828</v>
      </c>
      <c r="C63" s="1">
        <f t="shared" si="1"/>
        <v>0.35310735147579236</v>
      </c>
      <c r="D63" s="1">
        <f t="shared" si="2"/>
        <v>483.22669017400983</v>
      </c>
      <c r="E63" s="1">
        <f t="shared" si="3"/>
        <v>2.1434608055923632</v>
      </c>
      <c r="F63" s="1">
        <f t="shared" si="4"/>
        <v>4.0109155831368738E-2</v>
      </c>
      <c r="G63" s="1">
        <f t="shared" si="5"/>
        <v>54.889297934638556</v>
      </c>
    </row>
    <row r="64" spans="1:7" x14ac:dyDescent="0.25">
      <c r="A64" s="1">
        <v>2280</v>
      </c>
      <c r="B64" s="1">
        <f t="shared" si="0"/>
        <v>0.54255481041383513</v>
      </c>
      <c r="C64" s="1">
        <f t="shared" si="1"/>
        <v>0.34434149556743665</v>
      </c>
      <c r="D64" s="1">
        <f t="shared" si="2"/>
        <v>475.40081684925548</v>
      </c>
      <c r="E64" s="1">
        <f t="shared" si="3"/>
        <v>2.19196172573236</v>
      </c>
      <c r="F64" s="1">
        <f t="shared" si="4"/>
        <v>3.6106346103853083E-2</v>
      </c>
      <c r="G64" s="1">
        <f t="shared" si="5"/>
        <v>49.848730554322806</v>
      </c>
    </row>
    <row r="65" spans="1:7" x14ac:dyDescent="0.25">
      <c r="A65" s="1">
        <v>2300</v>
      </c>
      <c r="B65" s="1">
        <f t="shared" si="0"/>
        <v>0.59063213632287892</v>
      </c>
      <c r="C65" s="1">
        <f t="shared" si="1"/>
        <v>0.3350881345890086</v>
      </c>
      <c r="D65" s="1">
        <f t="shared" si="2"/>
        <v>466.68366629744872</v>
      </c>
      <c r="E65" s="1">
        <f t="shared" si="3"/>
        <v>2.2400390516414044</v>
      </c>
      <c r="F65" s="1">
        <f t="shared" si="4"/>
        <v>3.2457426259432903E-2</v>
      </c>
      <c r="G65" s="1">
        <f t="shared" si="5"/>
        <v>45.204079529434019</v>
      </c>
    </row>
    <row r="66" spans="1:7" x14ac:dyDescent="0.25">
      <c r="A66" s="1">
        <v>2320</v>
      </c>
      <c r="B66" s="1">
        <f t="shared" si="0"/>
        <v>0.63829320310467652</v>
      </c>
      <c r="C66" s="1">
        <f t="shared" si="1"/>
        <v>0.32541706586427865</v>
      </c>
      <c r="D66" s="1">
        <f t="shared" si="2"/>
        <v>457.15557993771438</v>
      </c>
      <c r="E66" s="1">
        <f t="shared" si="3"/>
        <v>2.2877001184232029</v>
      </c>
      <c r="F66" s="1">
        <f t="shared" si="4"/>
        <v>2.9137640603311126E-2</v>
      </c>
      <c r="G66" s="1">
        <f t="shared" si="5"/>
        <v>40.933424781043698</v>
      </c>
    </row>
    <row r="67" spans="1:7" x14ac:dyDescent="0.25">
      <c r="A67" s="1">
        <v>2340</v>
      </c>
      <c r="B67" s="1">
        <f t="shared" si="0"/>
        <v>0.68554515697144669</v>
      </c>
      <c r="C67" s="1">
        <f t="shared" si="1"/>
        <v>0.31539652750454839</v>
      </c>
      <c r="D67" s="1">
        <f t="shared" si="2"/>
        <v>446.89807102836409</v>
      </c>
      <c r="E67" s="1">
        <f t="shared" si="3"/>
        <v>2.3349520722899726</v>
      </c>
      <c r="F67" s="1">
        <f t="shared" si="4"/>
        <v>2.6123000091463931E-2</v>
      </c>
      <c r="G67" s="1">
        <f t="shared" si="5"/>
        <v>37.014733303240483</v>
      </c>
    </row>
    <row r="68" spans="1:7" x14ac:dyDescent="0.25">
      <c r="A68" s="1">
        <v>2360</v>
      </c>
      <c r="B68" s="1">
        <f t="shared" si="0"/>
        <v>0.73239496167446039</v>
      </c>
      <c r="C68" s="1">
        <f t="shared" si="1"/>
        <v>0.30509266673863311</v>
      </c>
      <c r="D68" s="1">
        <f t="shared" si="2"/>
        <v>435.99297046833971</v>
      </c>
      <c r="E68" s="1">
        <f t="shared" si="3"/>
        <v>2.3818018769929861</v>
      </c>
      <c r="F68" s="1">
        <f t="shared" si="4"/>
        <v>2.3390422767725755E-2</v>
      </c>
      <c r="G68" s="1">
        <f t="shared" si="5"/>
        <v>33.426106277891996</v>
      </c>
    </row>
    <row r="69" spans="1:7" x14ac:dyDescent="0.25">
      <c r="A69" s="1">
        <v>2380</v>
      </c>
      <c r="B69" s="1">
        <f t="shared" si="0"/>
        <v>0.77884940466325014</v>
      </c>
      <c r="C69" s="1">
        <f t="shared" si="1"/>
        <v>0.29456908163704038</v>
      </c>
      <c r="D69" s="1">
        <f t="shared" si="2"/>
        <v>424.52163973848968</v>
      </c>
      <c r="E69" s="1">
        <f t="shared" si="3"/>
        <v>2.428256319981775</v>
      </c>
      <c r="F69" s="1">
        <f t="shared" si="4"/>
        <v>2.0917839678361756E-2</v>
      </c>
      <c r="G69" s="1">
        <f t="shared" si="5"/>
        <v>30.145986641553748</v>
      </c>
    </row>
    <row r="70" spans="1:7" x14ac:dyDescent="0.25">
      <c r="A70" s="1">
        <v>2400</v>
      </c>
      <c r="B70" s="1">
        <f t="shared" si="0"/>
        <v>0.82491510298709725</v>
      </c>
      <c r="C70" s="1">
        <f t="shared" si="1"/>
        <v>0.28388643522164347</v>
      </c>
      <c r="D70" s="1">
        <f t="shared" si="2"/>
        <v>412.56425573869603</v>
      </c>
      <c r="E70" s="1">
        <f t="shared" si="3"/>
        <v>2.4743220183056231</v>
      </c>
      <c r="F70" s="1">
        <f t="shared" si="4"/>
        <v>1.8684270508940039E-2</v>
      </c>
      <c r="G70" s="1">
        <f t="shared" si="5"/>
        <v>27.153330346773899</v>
      </c>
    </row>
    <row r="71" spans="1:7" x14ac:dyDescent="0.25">
      <c r="A71" s="1">
        <v>2420</v>
      </c>
      <c r="B71" s="1">
        <f t="shared" si="0"/>
        <v>0.87059850895163715</v>
      </c>
      <c r="C71" s="1">
        <f t="shared" si="1"/>
        <v>0.27310213985705134</v>
      </c>
      <c r="D71" s="1">
        <f t="shared" si="2"/>
        <v>400.19917057440432</v>
      </c>
      <c r="E71" s="1">
        <f t="shared" si="3"/>
        <v>2.5200054242701624</v>
      </c>
      <c r="F71" s="1">
        <f t="shared" si="4"/>
        <v>1.6669872972404135E-2</v>
      </c>
      <c r="G71" s="1">
        <f t="shared" si="5"/>
        <v>24.427744654907237</v>
      </c>
    </row>
    <row r="72" spans="1:7" x14ac:dyDescent="0.25">
      <c r="A72" s="1">
        <v>2440</v>
      </c>
      <c r="B72" s="1">
        <f t="shared" si="0"/>
        <v>0.91590591554267398</v>
      </c>
      <c r="C72" s="1">
        <f t="shared" si="1"/>
        <v>0.26227010890454194</v>
      </c>
      <c r="D72" s="1">
        <f t="shared" si="2"/>
        <v>387.50234778988374</v>
      </c>
      <c r="E72" s="1">
        <f t="shared" si="3"/>
        <v>2.565312830861199</v>
      </c>
      <c r="F72" s="1">
        <f t="shared" si="4"/>
        <v>1.4855969718102859E-2</v>
      </c>
      <c r="G72" s="1">
        <f t="shared" si="5"/>
        <v>21.949596805008156</v>
      </c>
    </row>
    <row r="73" spans="1:7" x14ac:dyDescent="0.25">
      <c r="A73" s="1">
        <v>2460</v>
      </c>
      <c r="B73" s="1">
        <f t="shared" si="0"/>
        <v>0.96084346162860657</v>
      </c>
      <c r="C73" s="1">
        <f t="shared" si="1"/>
        <v>0.25144057187853469</v>
      </c>
      <c r="D73" s="1">
        <f t="shared" si="2"/>
        <v>374.54687514940048</v>
      </c>
      <c r="E73" s="1">
        <f t="shared" si="3"/>
        <v>2.6102503769471319</v>
      </c>
      <c r="F73" s="1">
        <f t="shared" si="4"/>
        <v>1.3225056244150503E-2</v>
      </c>
      <c r="G73" s="1">
        <f t="shared" si="5"/>
        <v>19.700096340516261</v>
      </c>
    </row>
    <row r="74" spans="1:7" x14ac:dyDescent="0.25">
      <c r="A74" s="1">
        <v>2480</v>
      </c>
      <c r="B74" s="1">
        <f t="shared" si="0"/>
        <v>1.0054171369522282</v>
      </c>
      <c r="C74" s="1">
        <f t="shared" si="1"/>
        <v>0.24065994877043215</v>
      </c>
      <c r="D74" s="1">
        <f t="shared" si="2"/>
        <v>361.40255283949398</v>
      </c>
      <c r="E74" s="1">
        <f t="shared" si="3"/>
        <v>2.654824052270754</v>
      </c>
      <c r="F74" s="1">
        <f t="shared" si="4"/>
        <v>1.1760792992355176E-2</v>
      </c>
      <c r="G74" s="1">
        <f t="shared" si="5"/>
        <v>17.661354257614637</v>
      </c>
    </row>
    <row r="75" spans="1:7" x14ac:dyDescent="0.25">
      <c r="A75" s="1">
        <v>2500</v>
      </c>
      <c r="B75" s="1">
        <f t="shared" si="0"/>
        <v>1.0496327869220357</v>
      </c>
      <c r="C75" s="1">
        <f t="shared" si="1"/>
        <v>0.22997077878400107</v>
      </c>
      <c r="D75" s="1">
        <f t="shared" si="2"/>
        <v>348.13555490872835</v>
      </c>
      <c r="E75" s="1">
        <f t="shared" si="3"/>
        <v>2.6990397022405617</v>
      </c>
      <c r="F75" s="1">
        <f t="shared" si="4"/>
        <v>1.0447984496307669E-2</v>
      </c>
      <c r="G75" s="1">
        <f t="shared" si="5"/>
        <v>15.816421979925506</v>
      </c>
    </row>
    <row r="76" spans="1:7" x14ac:dyDescent="0.25">
      <c r="A76" s="1">
        <v>2520</v>
      </c>
      <c r="B76" s="1">
        <f t="shared" ref="B76:B85" si="6">(LN(A76/$B$4)+$B$5*($B$6-$B$8+$B$7^2/2))/($B$7*SQRT($B$5))</f>
        <v>1.0934961172126527</v>
      </c>
      <c r="C76" s="1">
        <f t="shared" ref="C76:C85" si="7">(EXP(-0.5*(B76^2)))/SQRT(2*PI())</f>
        <v>0.21941169844710384</v>
      </c>
      <c r="D76" s="1">
        <f t="shared" ref="D76:D85" si="8">$A76*(SQRT($B$5))*C76</f>
        <v>334.80816087423898</v>
      </c>
      <c r="E76" s="1">
        <f t="shared" ref="E76:E85" si="9">(LN(A76/$G$4)+$G$5*($G$6-$G$8+$G$7^2/2))/($G$7*SQRT($G$5))</f>
        <v>2.7429030325311783</v>
      </c>
      <c r="F76" s="1">
        <f t="shared" ref="F76:F85" si="10">(EXP(-0.5*(E76^2)))/(SQRT(2*PI()))</f>
        <v>9.272548147224155E-3</v>
      </c>
      <c r="G76" s="1">
        <f t="shared" ref="G76:G85" si="11">$A76*(SQRT($G$5))*F76</f>
        <v>14.149312975389941</v>
      </c>
    </row>
    <row r="77" spans="1:7" x14ac:dyDescent="0.25">
      <c r="A77" s="1">
        <v>2540</v>
      </c>
      <c r="B77" s="1">
        <f t="shared" si="6"/>
        <v>1.1370126981834088</v>
      </c>
      <c r="C77" s="1">
        <f t="shared" si="7"/>
        <v>0.20901746391217285</v>
      </c>
      <c r="D77" s="1">
        <f t="shared" si="8"/>
        <v>321.47855370213489</v>
      </c>
      <c r="E77" s="1">
        <f t="shared" si="9"/>
        <v>2.7864196135019341</v>
      </c>
      <c r="F77" s="1">
        <f t="shared" si="10"/>
        <v>8.2214748451357646E-3</v>
      </c>
      <c r="G77" s="1">
        <f t="shared" si="11"/>
        <v>12.645009622848089</v>
      </c>
    </row>
    <row r="78" spans="1:7" x14ac:dyDescent="0.25">
      <c r="A78" s="1">
        <v>2560</v>
      </c>
      <c r="B78" s="1">
        <f t="shared" si="6"/>
        <v>1.1801879691236352</v>
      </c>
      <c r="C78" s="1">
        <f t="shared" si="7"/>
        <v>0.19881901221725135</v>
      </c>
      <c r="D78" s="1">
        <f t="shared" si="8"/>
        <v>308.20067980332772</v>
      </c>
      <c r="E78" s="1">
        <f t="shared" si="9"/>
        <v>2.8295948844421606</v>
      </c>
      <c r="F78" s="1">
        <f t="shared" si="10"/>
        <v>7.2827835197644807E-3</v>
      </c>
      <c r="G78" s="1">
        <f t="shared" si="11"/>
        <v>11.289457716444316</v>
      </c>
    </row>
    <row r="79" spans="1:7" x14ac:dyDescent="0.25">
      <c r="A79" s="1">
        <v>2580</v>
      </c>
      <c r="B79" s="1">
        <f t="shared" si="6"/>
        <v>1.2230272423327699</v>
      </c>
      <c r="C79" s="1">
        <f t="shared" si="7"/>
        <v>0.18884355633546721</v>
      </c>
      <c r="D79" s="1">
        <f t="shared" si="8"/>
        <v>295.02416626738312</v>
      </c>
      <c r="E79" s="1">
        <f t="shared" si="9"/>
        <v>2.8724341576512953</v>
      </c>
      <c r="F79" s="1">
        <f t="shared" si="10"/>
        <v>6.4454712393117184E-3</v>
      </c>
      <c r="G79" s="1">
        <f t="shared" si="11"/>
        <v>10.069550772494097</v>
      </c>
    </row>
    <row r="80" spans="1:7" x14ac:dyDescent="0.25">
      <c r="A80" s="1">
        <v>2600</v>
      </c>
      <c r="B80" s="1">
        <f t="shared" si="6"/>
        <v>1.2655357070429232</v>
      </c>
      <c r="C80" s="1">
        <f t="shared" si="7"/>
        <v>0.17911470897842785</v>
      </c>
      <c r="D80" s="1">
        <f t="shared" si="8"/>
        <v>281.99429027255519</v>
      </c>
      <c r="E80" s="1">
        <f t="shared" si="9"/>
        <v>2.9149426223614494</v>
      </c>
      <c r="F80" s="1">
        <f t="shared" si="10"/>
        <v>5.6994603786559555E-3</v>
      </c>
      <c r="G80" s="1">
        <f t="shared" si="11"/>
        <v>8.9731060814732082</v>
      </c>
    </row>
    <row r="81" spans="1:7" x14ac:dyDescent="0.25">
      <c r="A81" s="1">
        <v>2620</v>
      </c>
      <c r="B81" s="1">
        <f t="shared" si="6"/>
        <v>1.3077184331911531</v>
      </c>
      <c r="C81" s="1">
        <f t="shared" si="7"/>
        <v>0.16965263032374267</v>
      </c>
      <c r="D81" s="1">
        <f t="shared" si="8"/>
        <v>269.15199544718314</v>
      </c>
      <c r="E81" s="1">
        <f t="shared" si="9"/>
        <v>2.9571253485096793</v>
      </c>
      <c r="F81" s="1">
        <f t="shared" si="10"/>
        <v>5.0355440924014826E-3</v>
      </c>
      <c r="G81" s="1">
        <f t="shared" si="11"/>
        <v>7.9888342317228282</v>
      </c>
    </row>
    <row r="82" spans="1:7" x14ac:dyDescent="0.25">
      <c r="A82" s="1">
        <v>2640</v>
      </c>
      <c r="B82" s="1">
        <f t="shared" si="6"/>
        <v>1.3495803750482966</v>
      </c>
      <c r="C82" s="1">
        <f t="shared" si="7"/>
        <v>0.16047419509502353</v>
      </c>
      <c r="D82" s="1">
        <f t="shared" si="8"/>
        <v>256.53394990236177</v>
      </c>
      <c r="E82" s="1">
        <f t="shared" si="9"/>
        <v>2.9989872903668222</v>
      </c>
      <c r="F82" s="1">
        <f t="shared" si="10"/>
        <v>4.4453311333660338E-3</v>
      </c>
      <c r="G82" s="1">
        <f t="shared" si="11"/>
        <v>7.1063036246485929</v>
      </c>
    </row>
    <row r="83" spans="1:7" x14ac:dyDescent="0.25">
      <c r="A83" s="1">
        <v>2660</v>
      </c>
      <c r="B83" s="1">
        <f t="shared" si="6"/>
        <v>1.3911263747108671</v>
      </c>
      <c r="C83" s="1">
        <f t="shared" si="7"/>
        <v>0.1515931747215889</v>
      </c>
      <c r="D83" s="1">
        <f t="shared" si="8"/>
        <v>244.17264069427733</v>
      </c>
      <c r="E83" s="1">
        <f t="shared" si="9"/>
        <v>3.0405332900293929</v>
      </c>
      <c r="F83" s="1">
        <f t="shared" si="10"/>
        <v>3.9211908733531101E-3</v>
      </c>
      <c r="G83" s="1">
        <f t="shared" si="11"/>
        <v>6.3159013060538216</v>
      </c>
    </row>
    <row r="84" spans="1:7" x14ac:dyDescent="0.25">
      <c r="A84" s="1">
        <v>2680</v>
      </c>
      <c r="B84" s="1">
        <f t="shared" si="6"/>
        <v>1.432361165462162</v>
      </c>
      <c r="C84" s="1">
        <f t="shared" si="7"/>
        <v>0.1430204306331751</v>
      </c>
      <c r="D84" s="1">
        <f t="shared" si="8"/>
        <v>232.09649959304366</v>
      </c>
      <c r="E84" s="1">
        <f t="shared" si="9"/>
        <v>3.0817680807806869</v>
      </c>
      <c r="F84" s="1">
        <f t="shared" si="10"/>
        <v>3.4561992198679074E-3</v>
      </c>
      <c r="G84" s="1">
        <f t="shared" si="11"/>
        <v>5.6087912564393951</v>
      </c>
    </row>
    <row r="85" spans="1:7" x14ac:dyDescent="0.25">
      <c r="A85" s="1">
        <v>2700</v>
      </c>
      <c r="B85" s="1">
        <f t="shared" si="6"/>
        <v>1.4732893750084188</v>
      </c>
      <c r="C85" s="1">
        <f t="shared" si="7"/>
        <v>0.13476411509186609</v>
      </c>
      <c r="D85" s="1">
        <f t="shared" si="8"/>
        <v>220.33005521986269</v>
      </c>
      <c r="E85" s="1">
        <f t="shared" si="9"/>
        <v>3.1226962903269442</v>
      </c>
      <c r="F85" s="1">
        <f t="shared" si="10"/>
        <v>3.0440859788943737E-3</v>
      </c>
      <c r="G85" s="1">
        <f t="shared" si="11"/>
        <v>4.9768711156274907</v>
      </c>
    </row>
  </sheetData>
  <mergeCells count="2">
    <mergeCell ref="B9:D9"/>
    <mergeCell ref="E9:G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C726-EA4C-44AE-B57E-A0D2615978D8}">
  <dimension ref="A1:G140"/>
  <sheetViews>
    <sheetView topLeftCell="F18" zoomScaleNormal="100" workbookViewId="0">
      <selection activeCell="V21" sqref="V21"/>
    </sheetView>
  </sheetViews>
  <sheetFormatPr defaultRowHeight="15" x14ac:dyDescent="0.25"/>
  <cols>
    <col min="1" max="1" width="21" customWidth="1"/>
    <col min="2" max="3" width="15.7109375" customWidth="1"/>
    <col min="4" max="4" width="21.7109375" customWidth="1"/>
    <col min="5" max="6" width="15.5703125" customWidth="1"/>
    <col min="7" max="7" width="25.7109375" customWidth="1"/>
  </cols>
  <sheetData>
    <row r="1" spans="1:7" x14ac:dyDescent="0.25">
      <c r="A1" s="4" t="s">
        <v>5</v>
      </c>
      <c r="B1" t="s">
        <v>9</v>
      </c>
    </row>
    <row r="2" spans="1:7" x14ac:dyDescent="0.25">
      <c r="A2" s="1" t="s">
        <v>8</v>
      </c>
      <c r="B2" s="1">
        <v>1629.13</v>
      </c>
      <c r="C2" s="6"/>
    </row>
    <row r="3" spans="1:7" x14ac:dyDescent="0.25">
      <c r="A3" s="5" t="s">
        <v>6</v>
      </c>
      <c r="B3" s="1"/>
      <c r="C3" s="6"/>
      <c r="E3" s="5" t="s">
        <v>29</v>
      </c>
      <c r="F3" s="5"/>
      <c r="G3" s="1"/>
    </row>
    <row r="4" spans="1:7" x14ac:dyDescent="0.25">
      <c r="A4" s="1" t="s">
        <v>7</v>
      </c>
      <c r="B4" s="1">
        <v>2105</v>
      </c>
      <c r="C4" s="6"/>
      <c r="E4" s="1" t="s">
        <v>7</v>
      </c>
      <c r="F4" s="1"/>
      <c r="G4" s="1">
        <v>1560</v>
      </c>
    </row>
    <row r="5" spans="1:7" x14ac:dyDescent="0.25">
      <c r="A5" s="1" t="s">
        <v>10</v>
      </c>
      <c r="B5" s="1">
        <f>132/360</f>
        <v>0.36666666666666664</v>
      </c>
      <c r="C5" s="2">
        <v>43573</v>
      </c>
      <c r="E5" s="1" t="s">
        <v>10</v>
      </c>
      <c r="F5" s="1"/>
      <c r="G5" s="1">
        <f>132/360</f>
        <v>0.36666666666666664</v>
      </c>
    </row>
    <row r="6" spans="1:7" x14ac:dyDescent="0.25">
      <c r="A6" s="3" t="s">
        <v>11</v>
      </c>
      <c r="B6" s="8">
        <v>2.3599999999999999E-2</v>
      </c>
      <c r="C6" t="s">
        <v>12</v>
      </c>
      <c r="E6" s="3" t="s">
        <v>11</v>
      </c>
      <c r="F6" s="3"/>
      <c r="G6" s="8">
        <v>2.3599999999999999E-2</v>
      </c>
    </row>
    <row r="7" spans="1:7" x14ac:dyDescent="0.25">
      <c r="A7" s="3" t="s">
        <v>26</v>
      </c>
      <c r="B7" s="8">
        <v>0.3</v>
      </c>
      <c r="C7">
        <v>1</v>
      </c>
      <c r="E7" s="3" t="s">
        <v>26</v>
      </c>
      <c r="F7" s="3"/>
      <c r="G7" s="8">
        <v>0.3</v>
      </c>
    </row>
    <row r="8" spans="1:7" x14ac:dyDescent="0.25">
      <c r="A8" s="3" t="s">
        <v>30</v>
      </c>
      <c r="B8" s="14">
        <v>1.7600000000000001E-2</v>
      </c>
      <c r="C8" s="7"/>
      <c r="E8" s="3" t="s">
        <v>30</v>
      </c>
      <c r="F8" s="3"/>
      <c r="G8" s="8">
        <v>1.7600000000000001E-2</v>
      </c>
    </row>
    <row r="9" spans="1:7" x14ac:dyDescent="0.25">
      <c r="A9" s="12" t="s">
        <v>35</v>
      </c>
      <c r="B9" s="9" t="s">
        <v>27</v>
      </c>
      <c r="C9" s="9"/>
      <c r="D9" s="9"/>
      <c r="E9" s="9" t="s">
        <v>28</v>
      </c>
      <c r="F9" s="9"/>
      <c r="G9" s="9"/>
    </row>
    <row r="10" spans="1:7" ht="30.75" x14ac:dyDescent="0.3">
      <c r="A10" s="1" t="s">
        <v>39</v>
      </c>
      <c r="B10" s="1" t="s">
        <v>3</v>
      </c>
      <c r="C10" s="1" t="s">
        <v>1</v>
      </c>
      <c r="D10" s="15" t="s">
        <v>37</v>
      </c>
      <c r="E10" s="1" t="s">
        <v>3</v>
      </c>
      <c r="F10" s="1" t="s">
        <v>38</v>
      </c>
      <c r="G10" s="13" t="s">
        <v>36</v>
      </c>
    </row>
    <row r="11" spans="1:7" x14ac:dyDescent="0.25">
      <c r="A11" s="16">
        <v>1310</v>
      </c>
      <c r="B11" s="1">
        <f>(LN(A11/$B$4)+$B$5*($B$6-$B$8-$B$7^2/2))/($B$7*SQRT($B$5))</f>
        <v>-2.68959023653469</v>
      </c>
      <c r="C11" s="1">
        <f>NORMSDIST(B11)</f>
        <v>3.5769901336249548E-3</v>
      </c>
      <c r="D11" s="1">
        <f>$B$4*$B$5*(EXP(-$B$6*$B$5))*C11/100</f>
        <v>2.7370528160418729E-2</v>
      </c>
      <c r="E11" s="1">
        <f>(LN(A11/$B$4)+$B$5*($B$6-$B$8-$B$7^2/2))/($B$7*SQRT($B$5))</f>
        <v>-2.68959023653469</v>
      </c>
      <c r="F11" s="1">
        <f>NORMSDIST(-E11)</f>
        <v>0.996423009866375</v>
      </c>
      <c r="G11" s="1">
        <f>-$B$4*$B$5*(EXP(-$B$6*$B$5))*F11/100</f>
        <v>-7.6244616374153873</v>
      </c>
    </row>
    <row r="12" spans="1:7" x14ac:dyDescent="0.25">
      <c r="A12" s="16">
        <v>1320</v>
      </c>
      <c r="B12" s="1">
        <f t="shared" ref="B12:B75" si="0">(LN(A12/$B$4)+$B$5*($B$6-$B$8-$B$7^2/2))/($B$7*SQRT($B$5))</f>
        <v>-2.6477282946775467</v>
      </c>
      <c r="C12" s="1">
        <f t="shared" ref="C12:C75" si="1">NORMSDIST(B12)</f>
        <v>4.0517312444726811E-3</v>
      </c>
      <c r="D12" s="1">
        <f t="shared" ref="D12:D75" si="2">$B$4*$B$5*(EXP(-$B$6*$B$5))*C12/100</f>
        <v>3.1003167462724551E-2</v>
      </c>
      <c r="E12" s="1">
        <f t="shared" ref="E12:E75" si="3">(LN(A12/$B$4)+$B$5*($B$6-$B$8-$B$7^2/2))/($B$7*SQRT($B$5))</f>
        <v>-2.6477282946775467</v>
      </c>
      <c r="F12" s="1">
        <f t="shared" ref="F12:F75" si="4">NORMSDIST(-E12)</f>
        <v>0.99594826875552733</v>
      </c>
      <c r="G12" s="1">
        <f t="shared" ref="G12:G75" si="5">-$B$4*$B$5*(EXP(-$B$6*$B$5))*F12/100</f>
        <v>-7.6208289981130815</v>
      </c>
    </row>
    <row r="13" spans="1:7" x14ac:dyDescent="0.25">
      <c r="A13" s="16">
        <v>1330</v>
      </c>
      <c r="B13" s="1">
        <f t="shared" si="0"/>
        <v>-2.606182295014976</v>
      </c>
      <c r="C13" s="1">
        <f t="shared" si="1"/>
        <v>4.5778859246797437E-3</v>
      </c>
      <c r="D13" s="1">
        <f t="shared" si="2"/>
        <v>3.5029214768801206E-2</v>
      </c>
      <c r="E13" s="1">
        <f t="shared" si="3"/>
        <v>-2.606182295014976</v>
      </c>
      <c r="F13" s="1">
        <f t="shared" si="4"/>
        <v>0.99542211407532022</v>
      </c>
      <c r="G13" s="1">
        <f t="shared" si="5"/>
        <v>-7.6168029508070045</v>
      </c>
    </row>
    <row r="14" spans="1:7" x14ac:dyDescent="0.25">
      <c r="A14" s="16">
        <v>1340</v>
      </c>
      <c r="B14" s="1">
        <f t="shared" si="0"/>
        <v>-2.5649475042636816</v>
      </c>
      <c r="C14" s="1">
        <f t="shared" si="1"/>
        <v>5.1595708044975932E-3</v>
      </c>
      <c r="D14" s="1">
        <f t="shared" si="2"/>
        <v>3.9480169842420525E-2</v>
      </c>
      <c r="E14" s="1">
        <f t="shared" si="3"/>
        <v>-2.5649475042636816</v>
      </c>
      <c r="F14" s="1">
        <f t="shared" si="4"/>
        <v>0.99484042919550242</v>
      </c>
      <c r="G14" s="1">
        <f t="shared" si="5"/>
        <v>-7.6123519957333858</v>
      </c>
    </row>
    <row r="15" spans="1:7" x14ac:dyDescent="0.25">
      <c r="A15" s="16">
        <v>1350</v>
      </c>
      <c r="B15" s="1">
        <f t="shared" si="0"/>
        <v>-2.5240192947174243</v>
      </c>
      <c r="C15" s="1">
        <f t="shared" si="1"/>
        <v>5.8010780226484338E-3</v>
      </c>
      <c r="D15" s="1">
        <f t="shared" si="2"/>
        <v>4.438887540871618E-2</v>
      </c>
      <c r="E15" s="1">
        <f t="shared" si="3"/>
        <v>-2.5240192947174243</v>
      </c>
      <c r="F15" s="1">
        <f t="shared" si="4"/>
        <v>0.9941989219773516</v>
      </c>
      <c r="G15" s="1">
        <f t="shared" si="5"/>
        <v>-7.6074432901670903</v>
      </c>
    </row>
    <row r="16" spans="1:7" x14ac:dyDescent="0.25">
      <c r="A16" s="16">
        <v>1360</v>
      </c>
      <c r="B16" s="1">
        <f t="shared" si="0"/>
        <v>-2.4833931411302888</v>
      </c>
      <c r="C16" s="1">
        <f t="shared" si="1"/>
        <v>6.5068686480931684E-3</v>
      </c>
      <c r="D16" s="1">
        <f t="shared" si="2"/>
        <v>4.9789466818656071E-2</v>
      </c>
      <c r="E16" s="1">
        <f t="shared" si="3"/>
        <v>-2.4833931411302888</v>
      </c>
      <c r="F16" s="1">
        <f t="shared" si="4"/>
        <v>0.99349313135190687</v>
      </c>
      <c r="G16" s="1">
        <f t="shared" si="5"/>
        <v>-7.6020426987571499</v>
      </c>
    </row>
    <row r="17" spans="1:7" x14ac:dyDescent="0.25">
      <c r="A17" s="16">
        <v>1370</v>
      </c>
      <c r="B17" s="1">
        <f t="shared" si="0"/>
        <v>-2.4430646177141133</v>
      </c>
      <c r="C17" s="1">
        <f t="shared" si="1"/>
        <v>7.2815647579785158E-3</v>
      </c>
      <c r="D17" s="1">
        <f t="shared" si="2"/>
        <v>5.5717311430823216E-2</v>
      </c>
      <c r="E17" s="1">
        <f t="shared" si="3"/>
        <v>-2.4430646177141133</v>
      </c>
      <c r="F17" s="1">
        <f t="shared" si="4"/>
        <v>0.99271843524202152</v>
      </c>
      <c r="G17" s="1">
        <f t="shared" si="5"/>
        <v>-7.5961148541449832</v>
      </c>
    </row>
    <row r="18" spans="1:7" x14ac:dyDescent="0.25">
      <c r="A18" s="16">
        <v>1380</v>
      </c>
      <c r="B18" s="1">
        <f t="shared" si="0"/>
        <v>-2.4030293952451056</v>
      </c>
      <c r="C18" s="1">
        <f t="shared" si="1"/>
        <v>8.129940171450448E-3</v>
      </c>
      <c r="D18" s="1">
        <f t="shared" si="2"/>
        <v>6.2208937708111423E-2</v>
      </c>
      <c r="E18" s="1">
        <f t="shared" si="3"/>
        <v>-2.4030293952451056</v>
      </c>
      <c r="F18" s="1">
        <f t="shared" si="4"/>
        <v>0.99187005982854959</v>
      </c>
      <c r="G18" s="1">
        <f t="shared" si="5"/>
        <v>-7.5896232278676949</v>
      </c>
    </row>
    <row r="19" spans="1:7" x14ac:dyDescent="0.25">
      <c r="A19" s="16">
        <v>1390</v>
      </c>
      <c r="B19" s="1">
        <f t="shared" si="0"/>
        <v>-2.3632832382749238</v>
      </c>
      <c r="C19" s="1">
        <f t="shared" si="1"/>
        <v>9.0569098507503627E-3</v>
      </c>
      <c r="D19" s="1">
        <f t="shared" si="2"/>
        <v>6.9301954116692002E-2</v>
      </c>
      <c r="E19" s="1">
        <f t="shared" si="3"/>
        <v>-2.3632832382749238</v>
      </c>
      <c r="F19" s="1">
        <f t="shared" si="4"/>
        <v>0.99094309014924964</v>
      </c>
      <c r="G19" s="1">
        <f t="shared" si="5"/>
        <v>-7.5825302114591144</v>
      </c>
    </row>
    <row r="20" spans="1:7" x14ac:dyDescent="0.25">
      <c r="A20" s="16">
        <v>1400</v>
      </c>
      <c r="B20" s="1">
        <f t="shared" si="0"/>
        <v>-2.3238220024417138</v>
      </c>
      <c r="C20" s="1">
        <f t="shared" si="1"/>
        <v>1.006751799284117E-2</v>
      </c>
      <c r="D20" s="1">
        <f t="shared" si="2"/>
        <v>7.7034958005135254E-2</v>
      </c>
      <c r="E20" s="1">
        <f t="shared" si="3"/>
        <v>-2.3238220024417138</v>
      </c>
      <c r="F20" s="1">
        <f t="shared" si="4"/>
        <v>0.98993248200715878</v>
      </c>
      <c r="G20" s="1">
        <f t="shared" si="5"/>
        <v>-7.5747972075706711</v>
      </c>
    </row>
    <row r="21" spans="1:7" x14ac:dyDescent="0.25">
      <c r="A21" s="16">
        <v>1410</v>
      </c>
      <c r="B21" s="1">
        <f t="shared" si="0"/>
        <v>-2.2846416318768439</v>
      </c>
      <c r="C21" s="1">
        <f t="shared" si="1"/>
        <v>1.1166924846602571E-2</v>
      </c>
      <c r="D21" s="1">
        <f t="shared" si="2"/>
        <v>8.5447434731801233E-2</v>
      </c>
      <c r="E21" s="1">
        <f t="shared" si="3"/>
        <v>-2.2846416318768439</v>
      </c>
      <c r="F21" s="1">
        <f t="shared" si="4"/>
        <v>0.98883307515339747</v>
      </c>
      <c r="G21" s="1">
        <f t="shared" si="5"/>
        <v>-7.5663847308440051</v>
      </c>
    </row>
    <row r="22" spans="1:7" x14ac:dyDescent="0.25">
      <c r="A22" s="16">
        <v>1420</v>
      </c>
      <c r="B22" s="1">
        <f t="shared" si="0"/>
        <v>-2.2457381567032764</v>
      </c>
      <c r="C22" s="1">
        <f t="shared" si="1"/>
        <v>1.2360392302254507E-2</v>
      </c>
      <c r="D22" s="1">
        <f t="shared" si="2"/>
        <v>9.4579647397526626E-2</v>
      </c>
      <c r="E22" s="1">
        <f t="shared" si="3"/>
        <v>-2.2457381567032764</v>
      </c>
      <c r="F22" s="1">
        <f t="shared" si="4"/>
        <v>0.9876396076977455</v>
      </c>
      <c r="G22" s="1">
        <f t="shared" si="5"/>
        <v>-7.557252518178279</v>
      </c>
    </row>
    <row r="23" spans="1:7" x14ac:dyDescent="0.25">
      <c r="A23" s="16">
        <v>1430</v>
      </c>
      <c r="B23" s="1">
        <f t="shared" si="0"/>
        <v>-2.2071076906217195</v>
      </c>
      <c r="C23" s="1">
        <f t="shared" si="1"/>
        <v>1.3653268310978886E-2</v>
      </c>
      <c r="D23" s="1">
        <f t="shared" si="2"/>
        <v>0.1044725176271851</v>
      </c>
      <c r="E23" s="1">
        <f t="shared" si="3"/>
        <v>-2.2071076906217195</v>
      </c>
      <c r="F23" s="1">
        <f t="shared" si="4"/>
        <v>0.98634673168902109</v>
      </c>
      <c r="G23" s="1">
        <f t="shared" si="5"/>
        <v>-7.5473596479486211</v>
      </c>
    </row>
    <row r="24" spans="1:7" x14ac:dyDescent="0.25">
      <c r="A24" s="16">
        <v>1440</v>
      </c>
      <c r="B24" s="1">
        <f t="shared" si="0"/>
        <v>-2.1687464285808873</v>
      </c>
      <c r="C24" s="1">
        <f t="shared" si="1"/>
        <v>1.5050970203586277E-2</v>
      </c>
      <c r="D24" s="1">
        <f t="shared" si="2"/>
        <v>0.11516749792692452</v>
      </c>
      <c r="E24" s="1">
        <f t="shared" si="3"/>
        <v>-2.1687464285808873</v>
      </c>
      <c r="F24" s="1">
        <f t="shared" si="4"/>
        <v>0.98494902979641374</v>
      </c>
      <c r="G24" s="1">
        <f t="shared" si="5"/>
        <v>-7.536664667648882</v>
      </c>
    </row>
    <row r="25" spans="1:7" x14ac:dyDescent="0.25">
      <c r="A25" s="16">
        <v>1450</v>
      </c>
      <c r="B25" s="1">
        <f t="shared" si="0"/>
        <v>-2.1306506445283682</v>
      </c>
      <c r="C25" s="1">
        <f t="shared" si="1"/>
        <v>1.6558966987392742E-2</v>
      </c>
      <c r="D25" s="1">
        <f t="shared" si="2"/>
        <v>0.1267064362228397</v>
      </c>
      <c r="E25" s="1">
        <f t="shared" si="3"/>
        <v>-2.1306506445283682</v>
      </c>
      <c r="F25" s="1">
        <f t="shared" si="4"/>
        <v>0.98344103301260721</v>
      </c>
      <c r="G25" s="1">
        <f t="shared" si="5"/>
        <v>-7.5251257293529656</v>
      </c>
    </row>
    <row r="26" spans="1:7" x14ac:dyDescent="0.25">
      <c r="A26" s="16">
        <v>1460</v>
      </c>
      <c r="B26" s="1">
        <f t="shared" si="0"/>
        <v>-2.0928166892388007</v>
      </c>
      <c r="C26" s="1">
        <f t="shared" si="1"/>
        <v>1.8182760710119303E-2</v>
      </c>
      <c r="D26" s="1">
        <f t="shared" si="2"/>
        <v>0.13913143326065888</v>
      </c>
      <c r="E26" s="1">
        <f t="shared" si="3"/>
        <v>-2.0928166892388007</v>
      </c>
      <c r="F26" s="1">
        <f t="shared" si="4"/>
        <v>0.98181723928988074</v>
      </c>
      <c r="G26" s="1">
        <f t="shared" si="5"/>
        <v>-7.5127007323151478</v>
      </c>
    </row>
    <row r="27" spans="1:7" x14ac:dyDescent="0.25">
      <c r="A27" s="16">
        <v>1470</v>
      </c>
      <c r="B27" s="1">
        <f t="shared" si="0"/>
        <v>-2.0552409882161582</v>
      </c>
      <c r="C27" s="1">
        <f t="shared" si="1"/>
        <v>1.9927866988502827E-2</v>
      </c>
      <c r="D27" s="1">
        <f t="shared" si="2"/>
        <v>0.15248469361394221</v>
      </c>
      <c r="E27" s="1">
        <f t="shared" si="3"/>
        <v>-2.0552409882161582</v>
      </c>
      <c r="F27" s="1">
        <f t="shared" si="4"/>
        <v>0.9800721330114972</v>
      </c>
      <c r="G27" s="1">
        <f t="shared" si="5"/>
        <v>-7.4993474719618645</v>
      </c>
    </row>
    <row r="28" spans="1:7" x14ac:dyDescent="0.25">
      <c r="A28" s="16">
        <v>1480</v>
      </c>
      <c r="B28" s="1">
        <f t="shared" si="0"/>
        <v>-2.0179200396671542</v>
      </c>
      <c r="C28" s="1">
        <f t="shared" si="1"/>
        <v>2.1799794807313057E-2</v>
      </c>
      <c r="D28" s="1">
        <f t="shared" si="2"/>
        <v>0.16680837110955049</v>
      </c>
      <c r="E28" s="1">
        <f t="shared" si="3"/>
        <v>-2.0179200396671542</v>
      </c>
      <c r="F28" s="1">
        <f t="shared" si="4"/>
        <v>0.97820020519268691</v>
      </c>
      <c r="G28" s="1">
        <f t="shared" si="5"/>
        <v>-7.4850237944662554</v>
      </c>
    </row>
    <row r="29" spans="1:7" x14ac:dyDescent="0.25">
      <c r="A29" s="16">
        <v>1490</v>
      </c>
      <c r="B29" s="1">
        <f t="shared" si="0"/>
        <v>-1.980850412542881</v>
      </c>
      <c r="C29" s="1">
        <f t="shared" si="1"/>
        <v>2.3804025701533567E-2</v>
      </c>
      <c r="D29" s="1">
        <f t="shared" si="2"/>
        <v>0.18214440953318775</v>
      </c>
      <c r="E29" s="1">
        <f t="shared" si="3"/>
        <v>-1.980850412542881</v>
      </c>
      <c r="F29" s="1">
        <f t="shared" si="4"/>
        <v>0.97619597429846638</v>
      </c>
      <c r="G29" s="1">
        <f t="shared" si="5"/>
        <v>-7.4696877560426183</v>
      </c>
    </row>
    <row r="30" spans="1:7" x14ac:dyDescent="0.25">
      <c r="A30" s="16">
        <v>1500</v>
      </c>
      <c r="B30" s="1">
        <f t="shared" si="0"/>
        <v>-1.9440287446459477</v>
      </c>
      <c r="C30" s="1">
        <f t="shared" si="1"/>
        <v>2.5945992440510879E-2</v>
      </c>
      <c r="D30" s="1">
        <f t="shared" si="2"/>
        <v>0.19853437952408787</v>
      </c>
      <c r="E30" s="1">
        <f t="shared" si="3"/>
        <v>-1.9440287446459477</v>
      </c>
      <c r="F30" s="1">
        <f t="shared" si="4"/>
        <v>0.97405400755948912</v>
      </c>
      <c r="G30" s="1">
        <f t="shared" si="5"/>
        <v>-7.4532977860517189</v>
      </c>
    </row>
    <row r="31" spans="1:7" x14ac:dyDescent="0.25">
      <c r="A31" s="16">
        <v>1510</v>
      </c>
      <c r="B31" s="1">
        <f t="shared" si="0"/>
        <v>-1.9074517408005067</v>
      </c>
      <c r="C31" s="1">
        <f t="shared" si="1"/>
        <v>2.8231057337855553E-2</v>
      </c>
      <c r="D31" s="1">
        <f t="shared" si="2"/>
        <v>0.21601931260601803</v>
      </c>
      <c r="E31" s="1">
        <f t="shared" si="3"/>
        <v>-1.9074517408005067</v>
      </c>
      <c r="F31" s="1">
        <f t="shared" si="4"/>
        <v>0.97176894266214442</v>
      </c>
      <c r="G31" s="1">
        <f t="shared" si="5"/>
        <v>-7.4358128529697876</v>
      </c>
    </row>
    <row r="32" spans="1:7" x14ac:dyDescent="0.25">
      <c r="A32" s="16">
        <v>1520</v>
      </c>
      <c r="B32" s="1">
        <f t="shared" si="0"/>
        <v>-1.8711161710826727</v>
      </c>
      <c r="C32" s="1">
        <f t="shared" si="1"/>
        <v>3.0664490314748674E-2</v>
      </c>
      <c r="D32" s="1">
        <f t="shared" si="2"/>
        <v>0.23463953333138168</v>
      </c>
      <c r="E32" s="1">
        <f t="shared" si="3"/>
        <v>-1.8711161710826727</v>
      </c>
      <c r="F32" s="1">
        <f t="shared" si="4"/>
        <v>0.96933550968525128</v>
      </c>
      <c r="G32" s="1">
        <f t="shared" si="5"/>
        <v>-7.4171926322444248</v>
      </c>
    </row>
    <row r="33" spans="1:7" x14ac:dyDescent="0.25">
      <c r="A33" s="16">
        <v>1530</v>
      </c>
      <c r="B33" s="1">
        <f t="shared" si="0"/>
        <v>-1.8350188691089677</v>
      </c>
      <c r="C33" s="1">
        <f t="shared" si="1"/>
        <v>3.3251446847041448E-2</v>
      </c>
      <c r="D33" s="1">
        <f t="shared" si="2"/>
        <v>0.25443449053612599</v>
      </c>
      <c r="E33" s="1">
        <f t="shared" si="3"/>
        <v>-1.8350188691089677</v>
      </c>
      <c r="F33" s="1">
        <f t="shared" si="4"/>
        <v>0.9667485531529586</v>
      </c>
      <c r="G33" s="1">
        <f t="shared" si="5"/>
        <v>-7.3973976750396808</v>
      </c>
    </row>
    <row r="34" spans="1:7" x14ac:dyDescent="0.25">
      <c r="A34" s="16">
        <v>1540</v>
      </c>
      <c r="B34" s="1">
        <f t="shared" si="0"/>
        <v>-1.7991567303805143</v>
      </c>
      <c r="C34" s="1">
        <f t="shared" si="1"/>
        <v>3.5996945928121075E-2</v>
      </c>
      <c r="D34" s="1">
        <f t="shared" si="2"/>
        <v>0.27544258871528987</v>
      </c>
      <c r="E34" s="1">
        <f t="shared" si="3"/>
        <v>-1.7991567303805143</v>
      </c>
      <c r="F34" s="1">
        <f t="shared" si="4"/>
        <v>0.96400305407187892</v>
      </c>
      <c r="G34" s="1">
        <f t="shared" si="5"/>
        <v>-7.3763895768605163</v>
      </c>
    </row>
    <row r="35" spans="1:7" x14ac:dyDescent="0.25">
      <c r="A35" s="16">
        <v>1550</v>
      </c>
      <c r="B35" s="1">
        <f t="shared" si="0"/>
        <v>-1.7635267106808161</v>
      </c>
      <c r="C35" s="1">
        <f t="shared" si="1"/>
        <v>3.8905848179952955E-2</v>
      </c>
      <c r="D35" s="1">
        <f t="shared" si="2"/>
        <v>0.29770102053237296</v>
      </c>
      <c r="E35" s="1">
        <f t="shared" si="3"/>
        <v>-1.7635267106808161</v>
      </c>
      <c r="F35" s="1">
        <f t="shared" si="4"/>
        <v>0.96109415182004709</v>
      </c>
      <c r="G35" s="1">
        <f t="shared" si="5"/>
        <v>-7.3541311450434339</v>
      </c>
    </row>
    <row r="36" spans="1:7" x14ac:dyDescent="0.25">
      <c r="A36" s="16">
        <v>1560</v>
      </c>
      <c r="B36" s="1">
        <f t="shared" si="0"/>
        <v>-1.7281258245250599</v>
      </c>
      <c r="C36" s="1">
        <f t="shared" si="1"/>
        <v>4.1982834244011176E-2</v>
      </c>
      <c r="D36" s="1">
        <f t="shared" si="2"/>
        <v>0.32124560147036213</v>
      </c>
      <c r="E36" s="1">
        <f t="shared" si="3"/>
        <v>-1.7281258245250599</v>
      </c>
      <c r="F36" s="1">
        <f t="shared" si="4"/>
        <v>0.95801716575598883</v>
      </c>
      <c r="G36" s="1">
        <f t="shared" si="5"/>
        <v>-7.3305865641054444</v>
      </c>
    </row>
    <row r="37" spans="1:7" x14ac:dyDescent="0.25">
      <c r="A37" s="16">
        <v>1570</v>
      </c>
      <c r="B37" s="1">
        <f t="shared" si="0"/>
        <v>-1.6929511436589586</v>
      </c>
      <c r="C37" s="1">
        <f t="shared" si="1"/>
        <v>4.5232383582002073E-2</v>
      </c>
      <c r="D37" s="1">
        <f t="shared" si="2"/>
        <v>0.34611060761842644</v>
      </c>
      <c r="E37" s="1">
        <f t="shared" si="3"/>
        <v>-1.6929511436589586</v>
      </c>
      <c r="F37" s="1">
        <f t="shared" si="4"/>
        <v>0.9547676164179979</v>
      </c>
      <c r="G37" s="1">
        <f t="shared" si="5"/>
        <v>-7.30572155795738</v>
      </c>
    </row>
    <row r="38" spans="1:7" x14ac:dyDescent="0.25">
      <c r="A38" s="16">
        <v>1580</v>
      </c>
      <c r="B38" s="1">
        <f t="shared" si="0"/>
        <v>-1.6579997956052563</v>
      </c>
      <c r="C38" s="1">
        <f t="shared" si="1"/>
        <v>4.865875381340419E-2</v>
      </c>
      <c r="D38" s="1">
        <f t="shared" si="2"/>
        <v>0.37232861756624058</v>
      </c>
      <c r="E38" s="1">
        <f t="shared" si="3"/>
        <v>-1.6579997956052563</v>
      </c>
      <c r="F38" s="1">
        <f t="shared" si="4"/>
        <v>0.95134124618659577</v>
      </c>
      <c r="G38" s="1">
        <f t="shared" si="5"/>
        <v>-7.2795035480095658</v>
      </c>
    </row>
    <row r="39" spans="1:7" x14ac:dyDescent="0.25">
      <c r="A39" s="16">
        <v>1590</v>
      </c>
      <c r="B39" s="1">
        <f t="shared" si="0"/>
        <v>-1.6232689622560765</v>
      </c>
      <c r="C39" s="1">
        <f t="shared" si="1"/>
        <v>5.2265960712948409E-2</v>
      </c>
      <c r="D39" s="1">
        <f t="shared" si="2"/>
        <v>0.39993035934806004</v>
      </c>
      <c r="E39" s="1">
        <f t="shared" si="3"/>
        <v>-1.6232689622560765</v>
      </c>
      <c r="F39" s="1">
        <f t="shared" si="4"/>
        <v>0.94773403928705158</v>
      </c>
      <c r="G39" s="1">
        <f t="shared" si="5"/>
        <v>-7.2519018062277461</v>
      </c>
    </row>
    <row r="40" spans="1:7" x14ac:dyDescent="0.25">
      <c r="A40" s="16">
        <v>1600</v>
      </c>
      <c r="B40" s="1">
        <f t="shared" si="0"/>
        <v>-1.58875587850941</v>
      </c>
      <c r="C40" s="1">
        <f t="shared" si="1"/>
        <v>5.6057758986285899E-2</v>
      </c>
      <c r="D40" s="1">
        <f t="shared" si="2"/>
        <v>0.42894456334135866</v>
      </c>
      <c r="E40" s="1">
        <f t="shared" si="3"/>
        <v>-1.58875587850941</v>
      </c>
      <c r="F40" s="1">
        <f t="shared" si="4"/>
        <v>0.94394224101371416</v>
      </c>
      <c r="G40" s="1">
        <f t="shared" si="5"/>
        <v>-7.2228876022344481</v>
      </c>
    </row>
    <row r="41" spans="1:7" x14ac:dyDescent="0.25">
      <c r="A41" s="16">
        <v>1610</v>
      </c>
      <c r="B41" s="1">
        <f t="shared" si="0"/>
        <v>-1.554457830948073</v>
      </c>
      <c r="C41" s="1">
        <f t="shared" si="1"/>
        <v>6.0037623936328097E-2</v>
      </c>
      <c r="D41" s="1">
        <f t="shared" si="2"/>
        <v>0.45939782198073931</v>
      </c>
      <c r="E41" s="1">
        <f t="shared" si="3"/>
        <v>-1.554457830948073</v>
      </c>
      <c r="F41" s="1">
        <f t="shared" si="4"/>
        <v>0.93996237606367194</v>
      </c>
      <c r="G41" s="1">
        <f t="shared" si="5"/>
        <v>-7.1924343435950675</v>
      </c>
    </row>
    <row r="42" spans="1:7" x14ac:dyDescent="0.25">
      <c r="A42" s="16">
        <v>1620</v>
      </c>
      <c r="B42" s="1">
        <f t="shared" si="0"/>
        <v>-1.5203721565595649</v>
      </c>
      <c r="C42" s="1">
        <f t="shared" si="1"/>
        <v>6.4208734126142558E-2</v>
      </c>
      <c r="D42" s="1">
        <f t="shared" si="2"/>
        <v>0.49131445709732263</v>
      </c>
      <c r="E42" s="1">
        <f t="shared" si="3"/>
        <v>-1.5203721565595649</v>
      </c>
      <c r="F42" s="1">
        <f t="shared" si="4"/>
        <v>0.93579126587385741</v>
      </c>
      <c r="G42" s="1">
        <f t="shared" si="5"/>
        <v>-7.1605177084784835</v>
      </c>
    </row>
    <row r="43" spans="1:7" x14ac:dyDescent="0.25">
      <c r="A43" s="16">
        <v>1630</v>
      </c>
      <c r="B43" s="1">
        <f t="shared" si="0"/>
        <v>-1.4864962414953198</v>
      </c>
      <c r="C43" s="1">
        <f t="shared" si="1"/>
        <v>6.8573955136948209E-2</v>
      </c>
      <c r="D43" s="1">
        <f t="shared" si="2"/>
        <v>0.5247163956376526</v>
      </c>
      <c r="E43" s="1">
        <f t="shared" si="3"/>
        <v>-1.4864962414953198</v>
      </c>
      <c r="F43" s="1">
        <f t="shared" si="4"/>
        <v>0.93142604486305181</v>
      </c>
      <c r="G43" s="1">
        <f t="shared" si="5"/>
        <v>-7.127115769938154</v>
      </c>
    </row>
    <row r="44" spans="1:7" x14ac:dyDescent="0.25">
      <c r="A44" s="16">
        <v>1640</v>
      </c>
      <c r="B44" s="1">
        <f t="shared" si="0"/>
        <v>-1.4528275198678999</v>
      </c>
      <c r="C44" s="1">
        <f t="shared" si="1"/>
        <v>7.3135824511751421E-2</v>
      </c>
      <c r="D44" s="1">
        <f t="shared" si="2"/>
        <v>0.55962305445492699</v>
      </c>
      <c r="E44" s="1">
        <f t="shared" si="3"/>
        <v>-1.4528275198678999</v>
      </c>
      <c r="F44" s="1">
        <f t="shared" si="4"/>
        <v>0.92686417548824862</v>
      </c>
      <c r="G44" s="1">
        <f t="shared" si="5"/>
        <v>-7.0922091111208792</v>
      </c>
    </row>
    <row r="45" spans="1:7" x14ac:dyDescent="0.25">
      <c r="A45" s="16">
        <v>1650</v>
      </c>
      <c r="B45" s="1">
        <f t="shared" si="0"/>
        <v>-1.4193634725847486</v>
      </c>
      <c r="C45" s="1">
        <f t="shared" si="1"/>
        <v>7.7896537966591073E-2</v>
      </c>
      <c r="D45" s="1">
        <f t="shared" si="2"/>
        <v>0.59605123479975863</v>
      </c>
      <c r="E45" s="1">
        <f t="shared" si="3"/>
        <v>-1.4193634725847486</v>
      </c>
      <c r="F45" s="1">
        <f t="shared" si="4"/>
        <v>0.92210346203340898</v>
      </c>
      <c r="G45" s="1">
        <f t="shared" si="5"/>
        <v>-7.0557809307760477</v>
      </c>
    </row>
    <row r="46" spans="1:7" x14ac:dyDescent="0.25">
      <c r="A46" s="16">
        <v>1660</v>
      </c>
      <c r="B46" s="1">
        <f t="shared" si="0"/>
        <v>-1.3861016262171784</v>
      </c>
      <c r="C46" s="1">
        <f t="shared" si="1"/>
        <v>8.2857936942307336E-2</v>
      </c>
      <c r="D46" s="1">
        <f t="shared" si="2"/>
        <v>0.63401502706839918</v>
      </c>
      <c r="E46" s="1">
        <f t="shared" si="3"/>
        <v>-1.3861016262171784</v>
      </c>
      <c r="F46" s="1">
        <f t="shared" si="4"/>
        <v>0.91714206305769264</v>
      </c>
      <c r="G46" s="1">
        <f t="shared" si="5"/>
        <v>-7.0178171385074073</v>
      </c>
    </row>
    <row r="47" spans="1:7" x14ac:dyDescent="0.25">
      <c r="A47" s="16">
        <v>1670</v>
      </c>
      <c r="B47" s="1">
        <f t="shared" si="0"/>
        <v>-1.3530395519033263</v>
      </c>
      <c r="C47" s="1">
        <f t="shared" si="1"/>
        <v>8.8021497560309719E-2</v>
      </c>
      <c r="D47" s="1">
        <f t="shared" si="2"/>
        <v>0.67352572629413032</v>
      </c>
      <c r="E47" s="1">
        <f t="shared" si="3"/>
        <v>-1.3530395519033263</v>
      </c>
      <c r="F47" s="1">
        <f t="shared" si="4"/>
        <v>0.91197850243969025</v>
      </c>
      <c r="G47" s="1">
        <f t="shared" si="5"/>
        <v>-6.9783064392816758</v>
      </c>
    </row>
    <row r="48" spans="1:7" x14ac:dyDescent="0.25">
      <c r="A48" s="16">
        <v>1680</v>
      </c>
      <c r="B48" s="1">
        <f t="shared" si="0"/>
        <v>-1.3201748642838547</v>
      </c>
      <c r="C48" s="1">
        <f t="shared" si="1"/>
        <v>9.3388321036091793E-2</v>
      </c>
      <c r="D48" s="1">
        <f t="shared" si="2"/>
        <v>0.7145917587930869</v>
      </c>
      <c r="E48" s="1">
        <f t="shared" si="3"/>
        <v>-1.3201748642838547</v>
      </c>
      <c r="F48" s="1">
        <f t="shared" si="4"/>
        <v>0.90661167896390826</v>
      </c>
      <c r="G48" s="1">
        <f t="shared" si="5"/>
        <v>-6.9372404067827196</v>
      </c>
    </row>
    <row r="49" spans="1:7" x14ac:dyDescent="0.25">
      <c r="A49" s="16">
        <v>1690</v>
      </c>
      <c r="B49" s="1">
        <f t="shared" si="0"/>
        <v>-1.2875052204692337</v>
      </c>
      <c r="C49" s="1">
        <f t="shared" si="1"/>
        <v>9.8959125594308195E-2</v>
      </c>
      <c r="D49" s="1">
        <f t="shared" si="2"/>
        <v>0.75721862029978348</v>
      </c>
      <c r="E49" s="1">
        <f t="shared" si="3"/>
        <v>-1.2875052204692337</v>
      </c>
      <c r="F49" s="1">
        <f t="shared" si="4"/>
        <v>0.90104087440569181</v>
      </c>
      <c r="G49" s="1">
        <f t="shared" si="5"/>
        <v>-6.8946135452760231</v>
      </c>
    </row>
    <row r="50" spans="1:7" x14ac:dyDescent="0.25">
      <c r="A50" s="16">
        <v>1700</v>
      </c>
      <c r="B50" s="1">
        <f t="shared" si="0"/>
        <v>-1.2550283190374909</v>
      </c>
      <c r="C50" s="1">
        <f t="shared" si="1"/>
        <v>0.10473423991919412</v>
      </c>
      <c r="D50" s="1">
        <f t="shared" si="2"/>
        <v>0.80140882585082318</v>
      </c>
      <c r="E50" s="1">
        <f t="shared" si="3"/>
        <v>-1.2550283190374909</v>
      </c>
      <c r="F50" s="1">
        <f t="shared" si="4"/>
        <v>0.89526576008080583</v>
      </c>
      <c r="G50" s="1">
        <f t="shared" si="5"/>
        <v>-6.8504233397249825</v>
      </c>
    </row>
    <row r="51" spans="1:7" x14ac:dyDescent="0.25">
      <c r="A51" s="16">
        <v>1710</v>
      </c>
      <c r="B51" s="1">
        <f t="shared" si="0"/>
        <v>-1.2227418990613506</v>
      </c>
      <c r="C51" s="1">
        <f t="shared" si="1"/>
        <v>0.11071359816405349</v>
      </c>
      <c r="D51" s="1">
        <f t="shared" si="2"/>
        <v>0.84716187159833911</v>
      </c>
      <c r="E51" s="1">
        <f t="shared" si="3"/>
        <v>-1.2227418990613506</v>
      </c>
      <c r="F51" s="1">
        <f t="shared" si="4"/>
        <v>0.88928640183594654</v>
      </c>
      <c r="G51" s="1">
        <f t="shared" si="5"/>
        <v>-6.804670293977467</v>
      </c>
    </row>
    <row r="52" spans="1:7" x14ac:dyDescent="0.25">
      <c r="A52" s="16">
        <v>1720</v>
      </c>
      <c r="B52" s="1">
        <f t="shared" si="0"/>
        <v>-1.1906437391637379</v>
      </c>
      <c r="C52" s="1">
        <f t="shared" si="1"/>
        <v>0.11689673653355484</v>
      </c>
      <c r="D52" s="1">
        <f t="shared" si="2"/>
        <v>0.89447420865829541</v>
      </c>
      <c r="E52" s="1">
        <f t="shared" si="3"/>
        <v>-1.1906437391637379</v>
      </c>
      <c r="F52" s="1">
        <f t="shared" si="4"/>
        <v>0.88310326346644519</v>
      </c>
      <c r="G52" s="1">
        <f t="shared" si="5"/>
        <v>-6.7573579569175113</v>
      </c>
    </row>
    <row r="53" spans="1:7" x14ac:dyDescent="0.25">
      <c r="A53" s="16">
        <v>1730</v>
      </c>
      <c r="B53" s="1">
        <f t="shared" si="0"/>
        <v>-1.1587316566006576</v>
      </c>
      <c r="C53" s="1">
        <f t="shared" si="1"/>
        <v>0.12328279144273629</v>
      </c>
      <c r="D53" s="1">
        <f t="shared" si="2"/>
        <v>0.94333922902350342</v>
      </c>
      <c r="E53" s="1">
        <f t="shared" si="3"/>
        <v>-1.1587316566006576</v>
      </c>
      <c r="F53" s="1">
        <f t="shared" si="4"/>
        <v>0.87671720855726365</v>
      </c>
      <c r="G53" s="1">
        <f t="shared" si="5"/>
        <v>-6.7084929365523021</v>
      </c>
    </row>
    <row r="54" spans="1:7" x14ac:dyDescent="0.25">
      <c r="A54" s="16">
        <v>1740</v>
      </c>
      <c r="B54" s="1">
        <f t="shared" si="0"/>
        <v>-1.1270035063705088</v>
      </c>
      <c r="C54" s="1">
        <f t="shared" si="1"/>
        <v>0.12987049924700661</v>
      </c>
      <c r="D54" s="1">
        <f t="shared" si="2"/>
        <v>0.99374726349763376</v>
      </c>
      <c r="E54" s="1">
        <f t="shared" si="3"/>
        <v>-1.1270035063705088</v>
      </c>
      <c r="F54" s="1">
        <f t="shared" si="4"/>
        <v>0.87012950075299345</v>
      </c>
      <c r="G54" s="1">
        <f t="shared" si="5"/>
        <v>-6.6580849020781727</v>
      </c>
    </row>
    <row r="55" spans="1:7" x14ac:dyDescent="0.25">
      <c r="A55" s="16">
        <v>1750</v>
      </c>
      <c r="B55" s="1">
        <f t="shared" si="0"/>
        <v>-1.0954571803489157</v>
      </c>
      <c r="C55" s="1">
        <f t="shared" si="1"/>
        <v>0.1366581975281172</v>
      </c>
      <c r="D55" s="1">
        <f t="shared" si="2"/>
        <v>1.0456855915352594</v>
      </c>
      <c r="E55" s="1">
        <f t="shared" si="3"/>
        <v>-1.0954571803489157</v>
      </c>
      <c r="F55" s="1">
        <f t="shared" si="4"/>
        <v>0.86334180247188286</v>
      </c>
      <c r="G55" s="1">
        <f t="shared" si="5"/>
        <v>-6.6061465740405474</v>
      </c>
    </row>
    <row r="56" spans="1:7" x14ac:dyDescent="0.25">
      <c r="A56" s="16">
        <v>1760</v>
      </c>
      <c r="B56" s="1">
        <f t="shared" si="0"/>
        <v>-1.0640906064482105</v>
      </c>
      <c r="C56" s="1">
        <f t="shared" si="1"/>
        <v>0.1436438279121226</v>
      </c>
      <c r="D56" s="1">
        <f t="shared" si="2"/>
        <v>1.0991384628044156</v>
      </c>
      <c r="E56" s="1">
        <f t="shared" si="3"/>
        <v>-1.0640906064482105</v>
      </c>
      <c r="F56" s="1">
        <f t="shared" si="4"/>
        <v>0.8563561720878774</v>
      </c>
      <c r="G56" s="1">
        <f t="shared" si="5"/>
        <v>-6.5526937027713901</v>
      </c>
    </row>
    <row r="57" spans="1:7" x14ac:dyDescent="0.25">
      <c r="A57" s="16">
        <v>1770</v>
      </c>
      <c r="B57" s="1">
        <f t="shared" si="0"/>
        <v>-1.032901747800725</v>
      </c>
      <c r="C57" s="1">
        <f t="shared" si="1"/>
        <v>0.15082494038681693</v>
      </c>
      <c r="D57" s="1">
        <f t="shared" si="2"/>
        <v>1.1540871302228992</v>
      </c>
      <c r="E57" s="1">
        <f t="shared" si="3"/>
        <v>-1.032901747800725</v>
      </c>
      <c r="F57" s="1">
        <f t="shared" si="4"/>
        <v>0.84917505961318307</v>
      </c>
      <c r="G57" s="1">
        <f t="shared" si="5"/>
        <v>-6.4977450353529074</v>
      </c>
    </row>
    <row r="58" spans="1:7" x14ac:dyDescent="0.25">
      <c r="A58" s="16">
        <v>1780</v>
      </c>
      <c r="B58" s="1">
        <f t="shared" si="0"/>
        <v>-1.0018886019650912</v>
      </c>
      <c r="C58" s="1">
        <f t="shared" si="1"/>
        <v>0.15819869907807232</v>
      </c>
      <c r="D58" s="1">
        <f t="shared" si="2"/>
        <v>1.2105098941578414</v>
      </c>
      <c r="E58" s="1">
        <f t="shared" si="3"/>
        <v>-1.0018886019650912</v>
      </c>
      <c r="F58" s="1">
        <f t="shared" si="4"/>
        <v>0.84180130092192762</v>
      </c>
      <c r="G58" s="1">
        <f t="shared" si="5"/>
        <v>-6.4413222714179641</v>
      </c>
    </row>
    <row r="59" spans="1:7" x14ac:dyDescent="0.25">
      <c r="A59" s="16">
        <v>1790</v>
      </c>
      <c r="B59" s="1">
        <f t="shared" si="0"/>
        <v>-0.9710492001547737</v>
      </c>
      <c r="C59" s="1">
        <f t="shared" si="1"/>
        <v>0.16576188943696774</v>
      </c>
      <c r="D59" s="1">
        <f t="shared" si="2"/>
        <v>1.2683821574204102</v>
      </c>
      <c r="E59" s="1">
        <f t="shared" si="3"/>
        <v>-0.9710492001547737</v>
      </c>
      <c r="F59" s="1">
        <f t="shared" si="4"/>
        <v>0.83423811056303232</v>
      </c>
      <c r="G59" s="1">
        <f t="shared" si="5"/>
        <v>-6.3834500081553962</v>
      </c>
    </row>
    <row r="60" spans="1:7" x14ac:dyDescent="0.25">
      <c r="A60" s="16">
        <v>1800</v>
      </c>
      <c r="B60" s="1">
        <f t="shared" si="0"/>
        <v>-0.94038160648808877</v>
      </c>
      <c r="C60" s="1">
        <f t="shared" si="1"/>
        <v>0.17351092678261704</v>
      </c>
      <c r="D60" s="1">
        <f t="shared" si="2"/>
        <v>1.3276764906340979</v>
      </c>
      <c r="E60" s="1">
        <f t="shared" si="3"/>
        <v>-0.94038160648808877</v>
      </c>
      <c r="F60" s="1">
        <f t="shared" si="4"/>
        <v>0.82648907321738296</v>
      </c>
      <c r="G60" s="1">
        <f t="shared" si="5"/>
        <v>-6.3241556749417089</v>
      </c>
    </row>
    <row r="61" spans="1:7" x14ac:dyDescent="0.25">
      <c r="A61" s="16">
        <v>1810</v>
      </c>
      <c r="B61" s="1">
        <f t="shared" si="0"/>
        <v>-0.9098839172590053</v>
      </c>
      <c r="C61" s="1">
        <f t="shared" si="1"/>
        <v>0.18144186613921015</v>
      </c>
      <c r="D61" s="1">
        <f t="shared" si="2"/>
        <v>1.388362707506108</v>
      </c>
      <c r="E61" s="1">
        <f t="shared" si="3"/>
        <v>-0.9098839172590053</v>
      </c>
      <c r="F61" s="1">
        <f t="shared" si="4"/>
        <v>0.8185581338607899</v>
      </c>
      <c r="G61" s="1">
        <f t="shared" si="5"/>
        <v>-6.2634694580696983</v>
      </c>
    </row>
    <row r="62" spans="1:7" x14ac:dyDescent="0.25">
      <c r="A62" s="16">
        <v>1820</v>
      </c>
      <c r="B62" s="1">
        <f t="shared" si="0"/>
        <v>-0.87955426022802796</v>
      </c>
      <c r="C62" s="1">
        <f t="shared" si="1"/>
        <v>0.18955041330001599</v>
      </c>
      <c r="D62" s="1">
        <f t="shared" si="2"/>
        <v>1.4504079494872506</v>
      </c>
      <c r="E62" s="1">
        <f t="shared" si="3"/>
        <v>-0.87955426022802796</v>
      </c>
      <c r="F62" s="1">
        <f t="shared" si="4"/>
        <v>0.81044958669998401</v>
      </c>
      <c r="G62" s="1">
        <f t="shared" si="5"/>
        <v>-6.2014242160885553</v>
      </c>
    </row>
    <row r="63" spans="1:7" x14ac:dyDescent="0.25">
      <c r="A63" s="16">
        <v>1830</v>
      </c>
      <c r="B63" s="1">
        <f t="shared" si="0"/>
        <v>-0.84939079393251204</v>
      </c>
      <c r="C63" s="1">
        <f t="shared" si="1"/>
        <v>0.19783193704594912</v>
      </c>
      <c r="D63" s="1">
        <f t="shared" si="2"/>
        <v>1.5137767792663614</v>
      </c>
      <c r="E63" s="1">
        <f t="shared" si="3"/>
        <v>-0.84939079393251204</v>
      </c>
      <c r="F63" s="1">
        <f t="shared" si="4"/>
        <v>0.80216806295405085</v>
      </c>
      <c r="G63" s="1">
        <f t="shared" si="5"/>
        <v>-6.1380553863094454</v>
      </c>
    </row>
    <row r="64" spans="1:7" x14ac:dyDescent="0.25">
      <c r="A64" s="16">
        <v>1840</v>
      </c>
      <c r="B64" s="1">
        <f t="shared" si="0"/>
        <v>-0.81939170701576902</v>
      </c>
      <c r="C64" s="1">
        <f t="shared" si="1"/>
        <v>0.20628148244182093</v>
      </c>
      <c r="D64" s="1">
        <f t="shared" si="2"/>
        <v>1.5784312825109863</v>
      </c>
      <c r="E64" s="1">
        <f t="shared" si="3"/>
        <v>-0.81939170701576902</v>
      </c>
      <c r="F64" s="1">
        <f t="shared" si="4"/>
        <v>0.79371851755817913</v>
      </c>
      <c r="G64" s="1">
        <f t="shared" si="5"/>
        <v>-6.0734008830648198</v>
      </c>
    </row>
    <row r="65" spans="1:7" x14ac:dyDescent="0.25">
      <c r="A65" s="16">
        <v>1850</v>
      </c>
      <c r="B65" s="1">
        <f t="shared" si="0"/>
        <v>-0.78955521757435598</v>
      </c>
      <c r="C65" s="1">
        <f t="shared" si="1"/>
        <v>0.2148937851295524</v>
      </c>
      <c r="D65" s="1">
        <f t="shared" si="2"/>
        <v>1.6443311772366451</v>
      </c>
      <c r="E65" s="1">
        <f t="shared" si="3"/>
        <v>-0.78955521757435598</v>
      </c>
      <c r="F65" s="1">
        <f t="shared" si="4"/>
        <v>0.78510621487044763</v>
      </c>
      <c r="G65" s="1">
        <f t="shared" si="5"/>
        <v>-6.007500988339161</v>
      </c>
    </row>
    <row r="66" spans="1:7" x14ac:dyDescent="0.25">
      <c r="A66" s="16">
        <v>1860</v>
      </c>
      <c r="B66" s="1">
        <f t="shared" si="0"/>
        <v>-0.75987957252295735</v>
      </c>
      <c r="C66" s="1">
        <f t="shared" si="1"/>
        <v>0.22366328653445033</v>
      </c>
      <c r="D66" s="1">
        <f t="shared" si="2"/>
        <v>1.7114339301627053</v>
      </c>
      <c r="E66" s="1">
        <f t="shared" si="3"/>
        <v>-0.75987957252295735</v>
      </c>
      <c r="F66" s="1">
        <f t="shared" si="4"/>
        <v>0.77633671346554967</v>
      </c>
      <c r="G66" s="1">
        <f t="shared" si="5"/>
        <v>-5.9403982354131015</v>
      </c>
    </row>
    <row r="67" spans="1:7" x14ac:dyDescent="0.25">
      <c r="A67" s="16">
        <v>1870</v>
      </c>
      <c r="B67" s="1">
        <f t="shared" si="0"/>
        <v>-0.73036304697629162</v>
      </c>
      <c r="C67" s="1">
        <f t="shared" si="1"/>
        <v>0.23258414989811663</v>
      </c>
      <c r="D67" s="1">
        <f t="shared" si="2"/>
        <v>1.7796948793935139</v>
      </c>
      <c r="E67" s="1">
        <f t="shared" si="3"/>
        <v>-0.73036304697629162</v>
      </c>
      <c r="F67" s="1">
        <f t="shared" si="4"/>
        <v>0.7674158501018834</v>
      </c>
      <c r="G67" s="1">
        <f t="shared" si="5"/>
        <v>-5.8721372861822934</v>
      </c>
    </row>
    <row r="68" spans="1:7" x14ac:dyDescent="0.25">
      <c r="A68" s="16">
        <v>1880</v>
      </c>
      <c r="B68" s="1">
        <f t="shared" si="0"/>
        <v>-0.70100394364750807</v>
      </c>
      <c r="C68" s="1">
        <f t="shared" si="1"/>
        <v>0.24165027704966363</v>
      </c>
      <c r="D68" s="1">
        <f t="shared" si="2"/>
        <v>1.8490673627489214</v>
      </c>
      <c r="E68" s="1">
        <f t="shared" si="3"/>
        <v>-0.70100394364750807</v>
      </c>
      <c r="F68" s="1">
        <f t="shared" si="4"/>
        <v>0.75834972295033642</v>
      </c>
      <c r="G68" s="1">
        <f t="shared" si="5"/>
        <v>-5.8027648028268857</v>
      </c>
    </row>
    <row r="69" spans="1:7" x14ac:dyDescent="0.25">
      <c r="A69" s="16">
        <v>1890</v>
      </c>
      <c r="B69" s="1">
        <f t="shared" si="0"/>
        <v>-0.67180059226253297</v>
      </c>
      <c r="C69" s="1">
        <f t="shared" si="1"/>
        <v>0.25085532582564851</v>
      </c>
      <c r="D69" s="1">
        <f t="shared" si="2"/>
        <v>1.9195028510586964</v>
      </c>
      <c r="E69" s="1">
        <f t="shared" si="3"/>
        <v>-0.67180059226253297</v>
      </c>
      <c r="F69" s="1">
        <f t="shared" si="4"/>
        <v>0.74914467417435149</v>
      </c>
      <c r="G69" s="1">
        <f t="shared" si="5"/>
        <v>-5.7323293145171101</v>
      </c>
    </row>
    <row r="70" spans="1:7" x14ac:dyDescent="0.25">
      <c r="A70" s="16">
        <v>1900</v>
      </c>
      <c r="B70" s="1">
        <f t="shared" si="0"/>
        <v>-0.64275134898987407</v>
      </c>
      <c r="C70" s="1">
        <f t="shared" si="1"/>
        <v>0.26019272804846993</v>
      </c>
      <c r="D70" s="1">
        <f t="shared" si="2"/>
        <v>1.9909510857302004</v>
      </c>
      <c r="E70" s="1">
        <f t="shared" si="3"/>
        <v>-0.64275134898987407</v>
      </c>
      <c r="F70" s="1">
        <f t="shared" si="4"/>
        <v>0.73980727195153007</v>
      </c>
      <c r="G70" s="1">
        <f t="shared" si="5"/>
        <v>-5.6608810798456055</v>
      </c>
    </row>
    <row r="71" spans="1:7" x14ac:dyDescent="0.25">
      <c r="A71" s="16">
        <v>1910</v>
      </c>
      <c r="B71" s="1">
        <f t="shared" si="0"/>
        <v>-0.61385459588538882</v>
      </c>
      <c r="C71" s="1">
        <f t="shared" si="1"/>
        <v>0.26965570797289384</v>
      </c>
      <c r="D71" s="1">
        <f t="shared" si="2"/>
        <v>2.0633602198981054</v>
      </c>
      <c r="E71" s="1">
        <f t="shared" si="3"/>
        <v>-0.61385459588538882</v>
      </c>
      <c r="F71" s="1">
        <f t="shared" si="4"/>
        <v>0.73034429202710616</v>
      </c>
      <c r="G71" s="1">
        <f t="shared" si="5"/>
        <v>-5.5884719456777008</v>
      </c>
    </row>
    <row r="72" spans="1:7" x14ac:dyDescent="0.25">
      <c r="A72" s="16">
        <v>1920</v>
      </c>
      <c r="B72" s="1">
        <f t="shared" si="0"/>
        <v>-0.58510874035155036</v>
      </c>
      <c r="C72" s="1">
        <f t="shared" si="1"/>
        <v>0.2792373011108471</v>
      </c>
      <c r="D72" s="1">
        <f t="shared" si="2"/>
        <v>2.1366769624685569</v>
      </c>
      <c r="E72" s="1">
        <f t="shared" si="3"/>
        <v>-0.58510874035155036</v>
      </c>
      <c r="F72" s="1">
        <f t="shared" si="4"/>
        <v>0.7207626988891529</v>
      </c>
      <c r="G72" s="1">
        <f t="shared" si="5"/>
        <v>-5.5151552031072493</v>
      </c>
    </row>
    <row r="73" spans="1:7" x14ac:dyDescent="0.25">
      <c r="A73" s="16">
        <v>1930</v>
      </c>
      <c r="B73" s="1">
        <f t="shared" si="0"/>
        <v>-0.55651221461075895</v>
      </c>
      <c r="C73" s="1">
        <f t="shared" si="1"/>
        <v>0.28893037334561833</v>
      </c>
      <c r="D73" s="1">
        <f t="shared" si="2"/>
        <v>2.2108467243778289</v>
      </c>
      <c r="E73" s="1">
        <f t="shared" si="3"/>
        <v>-0.55651221461075895</v>
      </c>
      <c r="F73" s="1">
        <f t="shared" si="4"/>
        <v>0.71106962665438167</v>
      </c>
      <c r="G73" s="1">
        <f t="shared" si="5"/>
        <v>-5.4409854411979781</v>
      </c>
    </row>
    <row r="74" spans="1:7" x14ac:dyDescent="0.25">
      <c r="A74" s="16">
        <v>1940</v>
      </c>
      <c r="B74" s="1">
        <f t="shared" si="0"/>
        <v>-0.52806347519226082</v>
      </c>
      <c r="C74" s="1">
        <f t="shared" si="1"/>
        <v>0.29872764024809889</v>
      </c>
      <c r="D74" s="1">
        <f t="shared" si="2"/>
        <v>2.2858137663969611</v>
      </c>
      <c r="E74" s="1">
        <f t="shared" si="3"/>
        <v>-0.52806347519226082</v>
      </c>
      <c r="F74" s="1">
        <f t="shared" si="4"/>
        <v>0.70127235975190105</v>
      </c>
      <c r="G74" s="1">
        <f t="shared" si="5"/>
        <v>-5.366018399178845</v>
      </c>
    </row>
    <row r="75" spans="1:7" x14ac:dyDescent="0.25">
      <c r="A75" s="16">
        <v>1950</v>
      </c>
      <c r="B75" s="1">
        <f t="shared" si="0"/>
        <v>-0.49976100243226207</v>
      </c>
      <c r="C75" s="1">
        <f t="shared" si="1"/>
        <v>0.30862168650964616</v>
      </c>
      <c r="D75" s="1">
        <f t="shared" si="2"/>
        <v>2.3615213478287633</v>
      </c>
      <c r="E75" s="1">
        <f t="shared" si="3"/>
        <v>-0.49976100243226207</v>
      </c>
      <c r="F75" s="1">
        <f t="shared" si="4"/>
        <v>0.69137831349035384</v>
      </c>
      <c r="G75" s="1">
        <f t="shared" si="5"/>
        <v>-5.2903108177470424</v>
      </c>
    </row>
    <row r="76" spans="1:7" x14ac:dyDescent="0.25">
      <c r="A76" s="16">
        <v>1960</v>
      </c>
      <c r="B76" s="1">
        <f t="shared" ref="B76:B139" si="6">(LN(A76/$B$4)+$B$5*($B$6-$B$8-$B$7^2/2))/($B$7*SQRT($B$5))</f>
        <v>-0.47160329998682232</v>
      </c>
      <c r="C76" s="1">
        <f t="shared" ref="C76:C139" si="7">NORMSDIST(B76)</f>
        <v>0.31860498540853072</v>
      </c>
      <c r="D76" s="1">
        <f t="shared" ref="D76:D139" si="8">$B$4*$B$5*(EXP(-$B$6*$B$5))*C76/100</f>
        <v>2.4379118754618059</v>
      </c>
      <c r="E76" s="1">
        <f t="shared" ref="E76:E139" si="9">(LN(A76/$B$4)+$B$5*($B$6-$B$8-$B$7^2/2))/($B$7*SQRT($B$5))</f>
        <v>-0.47160329998682232</v>
      </c>
      <c r="F76" s="1">
        <f t="shared" ref="F76:F139" si="10">NORMSDIST(-E76)</f>
        <v>0.68139501459146934</v>
      </c>
      <c r="G76" s="1">
        <f t="shared" ref="G76:G139" si="11">-$B$4*$B$5*(EXP(-$B$6*$B$5))*F76/100</f>
        <v>-5.2139202901140012</v>
      </c>
    </row>
    <row r="77" spans="1:7" x14ac:dyDescent="0.25">
      <c r="A77" s="16">
        <v>1970</v>
      </c>
      <c r="B77" s="1">
        <f t="shared" si="6"/>
        <v>-0.44358889435714555</v>
      </c>
      <c r="C77" s="1">
        <f t="shared" si="7"/>
        <v>0.32866991822968705</v>
      </c>
      <c r="D77" s="1">
        <f t="shared" si="8"/>
        <v>2.5149270521670894</v>
      </c>
      <c r="E77" s="1">
        <f t="shared" si="9"/>
        <v>-0.44358889435714555</v>
      </c>
      <c r="F77" s="1">
        <f t="shared" si="10"/>
        <v>0.67133008177031295</v>
      </c>
      <c r="G77" s="1">
        <f t="shared" si="11"/>
        <v>-5.1369051134087167</v>
      </c>
    </row>
    <row r="78" spans="1:7" x14ac:dyDescent="0.25">
      <c r="A78" s="16">
        <v>1980</v>
      </c>
      <c r="B78" s="1">
        <f t="shared" si="6"/>
        <v>-0.41571633442688871</v>
      </c>
      <c r="C78" s="1">
        <f t="shared" si="7"/>
        <v>0.33880879356059646</v>
      </c>
      <c r="D78" s="1">
        <f t="shared" si="8"/>
        <v>2.5925080245469054</v>
      </c>
      <c r="E78" s="1">
        <f t="shared" si="9"/>
        <v>-0.41571633442688871</v>
      </c>
      <c r="F78" s="1">
        <f t="shared" si="10"/>
        <v>0.66119120643940354</v>
      </c>
      <c r="G78" s="1">
        <f t="shared" si="11"/>
        <v>-5.0593241410289007</v>
      </c>
    </row>
    <row r="79" spans="1:7" x14ac:dyDescent="0.25">
      <c r="A79" s="16">
        <v>1990</v>
      </c>
      <c r="B79" s="1">
        <f t="shared" si="6"/>
        <v>-0.38798419101112497</v>
      </c>
      <c r="C79" s="1">
        <f t="shared" si="7"/>
        <v>0.34901386638955167</v>
      </c>
      <c r="D79" s="1">
        <f t="shared" si="8"/>
        <v>2.6705955290715484</v>
      </c>
      <c r="E79" s="1">
        <f t="shared" si="9"/>
        <v>-0.38798419101112497</v>
      </c>
      <c r="F79" s="1">
        <f t="shared" si="10"/>
        <v>0.65098613361044833</v>
      </c>
      <c r="G79" s="1">
        <f t="shared" si="11"/>
        <v>-4.9812366365042582</v>
      </c>
    </row>
    <row r="80" spans="1:7" x14ac:dyDescent="0.25">
      <c r="A80" s="16">
        <v>2000</v>
      </c>
      <c r="B80" s="1">
        <f t="shared" si="6"/>
        <v>-0.36039105641661218</v>
      </c>
      <c r="C80" s="1">
        <f t="shared" si="7"/>
        <v>0.35927735693624008</v>
      </c>
      <c r="D80" s="1">
        <f t="shared" si="8"/>
        <v>2.7491300361677822</v>
      </c>
      <c r="E80" s="1">
        <f t="shared" si="9"/>
        <v>-0.36039105641661218</v>
      </c>
      <c r="F80" s="1">
        <f t="shared" si="10"/>
        <v>0.64072264306375992</v>
      </c>
      <c r="G80" s="1">
        <f t="shared" si="11"/>
        <v>-4.9027021294080244</v>
      </c>
    </row>
    <row r="81" spans="1:7" x14ac:dyDescent="0.25">
      <c r="A81" s="16">
        <v>2010</v>
      </c>
      <c r="B81" s="1">
        <f t="shared" si="6"/>
        <v>-0.33293554401302405</v>
      </c>
      <c r="C81" s="1">
        <f t="shared" si="7"/>
        <v>0.36959146914850788</v>
      </c>
      <c r="D81" s="1">
        <f t="shared" si="8"/>
        <v>2.8280518917529709</v>
      </c>
      <c r="E81" s="1">
        <f t="shared" si="9"/>
        <v>-0.33293554401302405</v>
      </c>
      <c r="F81" s="1">
        <f t="shared" si="10"/>
        <v>0.63040853085149218</v>
      </c>
      <c r="G81" s="1">
        <f t="shared" si="11"/>
        <v>-4.8237802738228366</v>
      </c>
    </row>
    <row r="82" spans="1:7" x14ac:dyDescent="0.25">
      <c r="A82" s="16">
        <v>2020</v>
      </c>
      <c r="B82" s="1">
        <f t="shared" si="6"/>
        <v>-0.30561628781482736</v>
      </c>
      <c r="C82" s="1">
        <f t="shared" si="7"/>
        <v>0.37994840880327907</v>
      </c>
      <c r="D82" s="1">
        <f t="shared" si="8"/>
        <v>2.907301455740277</v>
      </c>
      <c r="E82" s="1">
        <f t="shared" si="9"/>
        <v>-0.30561628781482736</v>
      </c>
      <c r="F82" s="1">
        <f t="shared" si="10"/>
        <v>0.62005159119672093</v>
      </c>
      <c r="G82" s="1">
        <f t="shared" si="11"/>
        <v>-4.7445307098355292</v>
      </c>
    </row>
    <row r="83" spans="1:7" x14ac:dyDescent="0.25">
      <c r="A83" s="16">
        <v>2030</v>
      </c>
      <c r="B83" s="1">
        <f t="shared" si="6"/>
        <v>-0.27843194207347643</v>
      </c>
      <c r="C83" s="1">
        <f t="shared" si="7"/>
        <v>0.39034040115388813</v>
      </c>
      <c r="D83" s="1">
        <f t="shared" si="8"/>
        <v>2.9868192370730848</v>
      </c>
      <c r="E83" s="1">
        <f t="shared" si="9"/>
        <v>-0.27843194207347643</v>
      </c>
      <c r="F83" s="1">
        <f t="shared" si="10"/>
        <v>0.60965959884611187</v>
      </c>
      <c r="G83" s="1">
        <f t="shared" si="11"/>
        <v>-4.6650129285027218</v>
      </c>
    </row>
    <row r="84" spans="1:7" x14ac:dyDescent="0.25">
      <c r="A84" s="16">
        <v>2040</v>
      </c>
      <c r="B84" s="1">
        <f t="shared" si="6"/>
        <v>-0.25138118087963146</v>
      </c>
      <c r="C84" s="1">
        <f t="shared" si="7"/>
        <v>0.4007597080704724</v>
      </c>
      <c r="D84" s="1">
        <f t="shared" si="8"/>
        <v>3.0665460248804108</v>
      </c>
      <c r="E84" s="1">
        <f t="shared" si="9"/>
        <v>-0.25138118087963146</v>
      </c>
      <c r="F84" s="1">
        <f t="shared" si="10"/>
        <v>0.59924029192952766</v>
      </c>
      <c r="G84" s="1">
        <f t="shared" si="11"/>
        <v>-4.5852861406953966</v>
      </c>
    </row>
    <row r="85" spans="1:7" x14ac:dyDescent="0.25">
      <c r="A85" s="16">
        <v>2050</v>
      </c>
      <c r="B85" s="1">
        <f t="shared" si="6"/>
        <v>-0.22446269777510178</v>
      </c>
      <c r="C85" s="1">
        <f t="shared" si="7"/>
        <v>0.41119864462456368</v>
      </c>
      <c r="D85" s="1">
        <f t="shared" si="8"/>
        <v>3.1464230153794115</v>
      </c>
      <c r="E85" s="1">
        <f t="shared" si="9"/>
        <v>-0.22446269777510178</v>
      </c>
      <c r="F85" s="1">
        <f t="shared" si="10"/>
        <v>0.58880135537543632</v>
      </c>
      <c r="G85" s="1">
        <f t="shared" si="11"/>
        <v>-4.5054091501963951</v>
      </c>
    </row>
    <row r="86" spans="1:7" x14ac:dyDescent="0.25">
      <c r="A86" s="16">
        <v>2060</v>
      </c>
      <c r="B86" s="1">
        <f t="shared" si="6"/>
        <v>-0.19767520537423042</v>
      </c>
      <c r="C86" s="1">
        <f t="shared" si="7"/>
        <v>0.42164959507355371</v>
      </c>
      <c r="D86" s="1">
        <f t="shared" si="8"/>
        <v>3.2263919341858323</v>
      </c>
      <c r="E86" s="1">
        <f t="shared" si="9"/>
        <v>-0.19767520537423042</v>
      </c>
      <c r="F86" s="1">
        <f t="shared" si="10"/>
        <v>0.57835040492644629</v>
      </c>
      <c r="G86" s="1">
        <f t="shared" si="11"/>
        <v>-4.4254402313899739</v>
      </c>
    </row>
    <row r="87" spans="1:7" x14ac:dyDescent="0.25">
      <c r="A87" s="16">
        <v>2070</v>
      </c>
      <c r="B87" s="1">
        <f t="shared" si="6"/>
        <v>-0.17101743499444785</v>
      </c>
      <c r="C87" s="1">
        <f t="shared" si="7"/>
        <v>0.43210502820527247</v>
      </c>
      <c r="D87" s="1">
        <f t="shared" si="8"/>
        <v>3.3063951537281451</v>
      </c>
      <c r="E87" s="1">
        <f t="shared" si="9"/>
        <v>-0.17101743499444785</v>
      </c>
      <c r="F87" s="1">
        <f t="shared" si="10"/>
        <v>0.56789497179472748</v>
      </c>
      <c r="G87" s="1">
        <f t="shared" si="11"/>
        <v>-4.3454370118476611</v>
      </c>
    </row>
    <row r="88" spans="1:7" x14ac:dyDescent="0.25">
      <c r="A88" s="16">
        <v>2080</v>
      </c>
      <c r="B88" s="1">
        <f t="shared" si="6"/>
        <v>-0.14448813629572427</v>
      </c>
      <c r="C88" s="1">
        <f t="shared" si="7"/>
        <v>0.44255751200747617</v>
      </c>
      <c r="D88" s="1">
        <f t="shared" si="8"/>
        <v>3.3863758054960074</v>
      </c>
      <c r="E88" s="1">
        <f t="shared" si="9"/>
        <v>-0.14448813629572427</v>
      </c>
      <c r="F88" s="1">
        <f t="shared" si="10"/>
        <v>0.55744248799252383</v>
      </c>
      <c r="G88" s="1">
        <f t="shared" si="11"/>
        <v>-4.2654563600797992</v>
      </c>
    </row>
    <row r="89" spans="1:7" x14ac:dyDescent="0.25">
      <c r="A89" s="16">
        <v>2090</v>
      </c>
      <c r="B89" s="1">
        <f t="shared" si="6"/>
        <v>-0.11808607692867466</v>
      </c>
      <c r="C89" s="1">
        <f t="shared" si="7"/>
        <v>0.45299972763155771</v>
      </c>
      <c r="D89" s="1">
        <f t="shared" si="8"/>
        <v>3.4662778868882329</v>
      </c>
      <c r="E89" s="1">
        <f t="shared" si="9"/>
        <v>-0.11808607692867466</v>
      </c>
      <c r="F89" s="1">
        <f t="shared" si="10"/>
        <v>0.54700027236844229</v>
      </c>
      <c r="G89" s="1">
        <f t="shared" si="11"/>
        <v>-4.1855542786875732</v>
      </c>
    </row>
    <row r="90" spans="1:7" x14ac:dyDescent="0.25">
      <c r="A90" s="16">
        <v>2100</v>
      </c>
      <c r="B90" s="1">
        <f t="shared" si="6"/>
        <v>-9.1810042191056304E-2</v>
      </c>
      <c r="C90" s="1">
        <f t="shared" si="7"/>
        <v>0.46342448262426345</v>
      </c>
      <c r="D90" s="1">
        <f t="shared" si="8"/>
        <v>3.5460463624596654</v>
      </c>
      <c r="E90" s="1">
        <f t="shared" si="9"/>
        <v>-9.1810042191056304E-2</v>
      </c>
      <c r="F90" s="1">
        <f t="shared" si="10"/>
        <v>0.5365755173757365</v>
      </c>
      <c r="G90" s="1">
        <f t="shared" si="11"/>
        <v>-4.1057858031161407</v>
      </c>
    </row>
    <row r="91" spans="1:7" x14ac:dyDescent="0.25">
      <c r="A91" s="16">
        <v>2110</v>
      </c>
      <c r="B91" s="1">
        <f t="shared" si="6"/>
        <v>-6.5658834692428586E-2</v>
      </c>
      <c r="C91" s="1">
        <f t="shared" si="7"/>
        <v>0.47382472340556869</v>
      </c>
      <c r="D91" s="1">
        <f t="shared" si="8"/>
        <v>3.6256272593997902</v>
      </c>
      <c r="E91" s="1">
        <f t="shared" si="9"/>
        <v>-6.5658834692428586E-2</v>
      </c>
      <c r="F91" s="1">
        <f t="shared" si="10"/>
        <v>0.52617527659443131</v>
      </c>
      <c r="G91" s="1">
        <f t="shared" si="11"/>
        <v>-4.0262049061760159</v>
      </c>
    </row>
    <row r="92" spans="1:7" x14ac:dyDescent="0.25">
      <c r="A92" s="16">
        <v>2120</v>
      </c>
      <c r="B92" s="1">
        <f t="shared" si="6"/>
        <v>-3.9631274026739924E-2</v>
      </c>
      <c r="C92" s="1">
        <f t="shared" si="7"/>
        <v>0.48419354697514178</v>
      </c>
      <c r="D92" s="1">
        <f t="shared" si="8"/>
        <v>3.7049677571086299</v>
      </c>
      <c r="E92" s="1">
        <f t="shared" si="9"/>
        <v>-3.9631274026739924E-2</v>
      </c>
      <c r="F92" s="1">
        <f t="shared" si="10"/>
        <v>0.51580645302485828</v>
      </c>
      <c r="G92" s="1">
        <f t="shared" si="11"/>
        <v>-3.9468644084671767</v>
      </c>
    </row>
    <row r="93" spans="1:7" x14ac:dyDescent="0.25">
      <c r="A93" s="16">
        <v>2130</v>
      </c>
      <c r="B93" s="1">
        <f t="shared" si="6"/>
        <v>-1.3726196452618645E-2</v>
      </c>
      <c r="C93" s="1">
        <f t="shared" si="7"/>
        <v>0.49452421183397172</v>
      </c>
      <c r="D93" s="1">
        <f t="shared" si="8"/>
        <v>3.7840162707672085</v>
      </c>
      <c r="E93" s="1">
        <f t="shared" si="9"/>
        <v>-1.3726196452618645E-2</v>
      </c>
      <c r="F93" s="1">
        <f t="shared" si="10"/>
        <v>0.50547578816602834</v>
      </c>
      <c r="G93" s="1">
        <f t="shared" si="11"/>
        <v>-3.8678158948085981</v>
      </c>
    </row>
    <row r="94" spans="1:7" x14ac:dyDescent="0.25">
      <c r="A94" s="16">
        <v>2140</v>
      </c>
      <c r="B94" s="1">
        <f t="shared" si="6"/>
        <v>1.20575454188487E-2</v>
      </c>
      <c r="C94" s="1">
        <f t="shared" si="7"/>
        <v>0.50481014811173952</v>
      </c>
      <c r="D94" s="1">
        <f t="shared" si="8"/>
        <v>3.8627225288304952</v>
      </c>
      <c r="E94" s="1">
        <f t="shared" si="9"/>
        <v>1.20575454188487E-2</v>
      </c>
      <c r="F94" s="1">
        <f t="shared" si="10"/>
        <v>0.49518985188826048</v>
      </c>
      <c r="G94" s="1">
        <f t="shared" si="11"/>
        <v>-3.789109636745311</v>
      </c>
    </row>
    <row r="95" spans="1:7" x14ac:dyDescent="0.25">
      <c r="A95" s="16">
        <v>2150</v>
      </c>
      <c r="B95" s="1">
        <f t="shared" si="6"/>
        <v>3.7721082929061109E-2</v>
      </c>
      <c r="C95" s="1">
        <f t="shared" si="7"/>
        <v>0.51504496689435886</v>
      </c>
      <c r="D95" s="1">
        <f t="shared" si="8"/>
        <v>3.9410376444001813</v>
      </c>
      <c r="E95" s="1">
        <f t="shared" si="9"/>
        <v>3.7721082929061109E-2</v>
      </c>
      <c r="F95" s="1">
        <f t="shared" si="10"/>
        <v>0.4849550331056412</v>
      </c>
      <c r="G95" s="1">
        <f t="shared" si="11"/>
        <v>-3.7107945211756252</v>
      </c>
    </row>
    <row r="96" spans="1:7" x14ac:dyDescent="0.25">
      <c r="A96" s="16">
        <v>2160</v>
      </c>
      <c r="B96" s="1">
        <f t="shared" si="6"/>
        <v>6.3265531669771488E-2</v>
      </c>
      <c r="C96" s="1">
        <f t="shared" si="7"/>
        <v>0.52522246874978773</v>
      </c>
      <c r="D96" s="1">
        <f t="shared" si="8"/>
        <v>4.0189141804627591</v>
      </c>
      <c r="E96" s="1">
        <f t="shared" si="9"/>
        <v>6.3265531669771488E-2</v>
      </c>
      <c r="F96" s="1">
        <f t="shared" si="10"/>
        <v>0.47477753125021233</v>
      </c>
      <c r="G96" s="1">
        <f t="shared" si="11"/>
        <v>-3.6329179851130471</v>
      </c>
    </row>
    <row r="97" spans="1:7" x14ac:dyDescent="0.25">
      <c r="A97" s="16">
        <v>2170</v>
      </c>
      <c r="B97" s="1">
        <f t="shared" si="6"/>
        <v>8.8691991774075815E-2</v>
      </c>
      <c r="C97" s="1">
        <f t="shared" si="7"/>
        <v>0.53533665145370546</v>
      </c>
      <c r="D97" s="1">
        <f t="shared" si="8"/>
        <v>4.0963062090051077</v>
      </c>
      <c r="E97" s="1">
        <f t="shared" si="9"/>
        <v>8.8691991774075815E-2</v>
      </c>
      <c r="F97" s="1">
        <f t="shared" si="10"/>
        <v>0.46466334854629449</v>
      </c>
      <c r="G97" s="1">
        <f t="shared" si="11"/>
        <v>-3.5555259565706985</v>
      </c>
    </row>
    <row r="98" spans="1:7" x14ac:dyDescent="0.25">
      <c r="A98" s="16">
        <v>2180</v>
      </c>
      <c r="B98" s="1">
        <f t="shared" si="6"/>
        <v>0.11400154820071159</v>
      </c>
      <c r="C98" s="1">
        <f t="shared" si="7"/>
        <v>0.54538171691994941</v>
      </c>
      <c r="D98" s="1">
        <f t="shared" si="8"/>
        <v>4.1731693640450276</v>
      </c>
      <c r="E98" s="1">
        <f t="shared" si="9"/>
        <v>0.11400154820071159</v>
      </c>
      <c r="F98" s="1">
        <f t="shared" si="10"/>
        <v>0.45461828308005059</v>
      </c>
      <c r="G98" s="1">
        <f t="shared" si="11"/>
        <v>-3.4786628015307786</v>
      </c>
    </row>
    <row r="99" spans="1:7" x14ac:dyDescent="0.25">
      <c r="A99" s="16">
        <v>2190</v>
      </c>
      <c r="B99" s="1">
        <f t="shared" si="6"/>
        <v>0.13919527101185658</v>
      </c>
      <c r="C99" s="1">
        <f t="shared" si="7"/>
        <v>0.55535207734370884</v>
      </c>
      <c r="D99" s="1">
        <f t="shared" si="8"/>
        <v>4.2494608886379339</v>
      </c>
      <c r="E99" s="1">
        <f t="shared" si="9"/>
        <v>0.13919527101185658</v>
      </c>
      <c r="F99" s="1">
        <f t="shared" si="10"/>
        <v>0.44464792265629116</v>
      </c>
      <c r="G99" s="1">
        <f t="shared" si="11"/>
        <v>-3.4023712769378722</v>
      </c>
    </row>
    <row r="100" spans="1:7" x14ac:dyDescent="0.25">
      <c r="A100" s="16">
        <v>2200</v>
      </c>
      <c r="B100" s="1">
        <f t="shared" si="6"/>
        <v>0.16427421564458738</v>
      </c>
      <c r="C100" s="1">
        <f t="shared" si="7"/>
        <v>0.56524236056836419</v>
      </c>
      <c r="D100" s="1">
        <f t="shared" si="8"/>
        <v>4.3251396759430074</v>
      </c>
      <c r="E100" s="1">
        <f t="shared" si="9"/>
        <v>0.16427421564458738</v>
      </c>
      <c r="F100" s="1">
        <f t="shared" si="10"/>
        <v>0.43475763943163581</v>
      </c>
      <c r="G100" s="1">
        <f t="shared" si="11"/>
        <v>-3.3266924896327992</v>
      </c>
    </row>
    <row r="101" spans="1:7" x14ac:dyDescent="0.25">
      <c r="A101" s="16">
        <v>2210</v>
      </c>
      <c r="B101" s="1">
        <f t="shared" si="6"/>
        <v>0.18923942317619472</v>
      </c>
      <c r="C101" s="1">
        <f t="shared" si="7"/>
        <v>0.57504741468955811</v>
      </c>
      <c r="D101" s="1">
        <f t="shared" si="8"/>
        <v>4.4001663044527701</v>
      </c>
      <c r="E101" s="1">
        <f t="shared" si="9"/>
        <v>0.18923942317619472</v>
      </c>
      <c r="F101" s="1">
        <f t="shared" si="10"/>
        <v>0.42495258531044189</v>
      </c>
      <c r="G101" s="1">
        <f t="shared" si="11"/>
        <v>-3.251665861123036</v>
      </c>
    </row>
    <row r="102" spans="1:7" x14ac:dyDescent="0.25">
      <c r="A102" s="16">
        <v>2220</v>
      </c>
      <c r="B102" s="1">
        <f t="shared" si="6"/>
        <v>0.21409192058350304</v>
      </c>
      <c r="C102" s="1">
        <f t="shared" si="7"/>
        <v>0.58476231191254813</v>
      </c>
      <c r="D102" s="1">
        <f t="shared" si="8"/>
        <v>4.4745030675089081</v>
      </c>
      <c r="E102" s="1">
        <f t="shared" si="9"/>
        <v>0.21409192058350304</v>
      </c>
      <c r="F102" s="1">
        <f t="shared" si="10"/>
        <v>0.41523768808745187</v>
      </c>
      <c r="G102" s="1">
        <f t="shared" si="11"/>
        <v>-3.177329098066898</v>
      </c>
    </row>
    <row r="103" spans="1:7" x14ac:dyDescent="0.25">
      <c r="A103" s="16">
        <v>2230</v>
      </c>
      <c r="B103" s="1">
        <f t="shared" si="6"/>
        <v>0.23883272099636452</v>
      </c>
      <c r="C103" s="1">
        <f t="shared" si="7"/>
        <v>0.59438235168116171</v>
      </c>
      <c r="D103" s="1">
        <f t="shared" si="8"/>
        <v>4.5481139972445046</v>
      </c>
      <c r="E103" s="1">
        <f t="shared" si="9"/>
        <v>0.23883272099636452</v>
      </c>
      <c r="F103" s="1">
        <f t="shared" si="10"/>
        <v>0.40561764831883834</v>
      </c>
      <c r="G103" s="1">
        <f t="shared" si="11"/>
        <v>-3.1037181683313024</v>
      </c>
    </row>
    <row r="104" spans="1:7" x14ac:dyDescent="0.25">
      <c r="A104" s="16">
        <v>2240</v>
      </c>
      <c r="B104" s="1">
        <f t="shared" si="6"/>
        <v>0.26346282394548154</v>
      </c>
      <c r="C104" s="1">
        <f t="shared" si="7"/>
        <v>0.60390306309872321</v>
      </c>
      <c r="D104" s="1">
        <f t="shared" si="8"/>
        <v>4.6209648831085666</v>
      </c>
      <c r="E104" s="1">
        <f t="shared" si="9"/>
        <v>0.26346282394548154</v>
      </c>
      <c r="F104" s="1">
        <f t="shared" si="10"/>
        <v>0.39609693690127673</v>
      </c>
      <c r="G104" s="1">
        <f t="shared" si="11"/>
        <v>-3.0308672824672396</v>
      </c>
    </row>
    <row r="105" spans="1:7" x14ac:dyDescent="0.25">
      <c r="A105" s="16">
        <v>2250</v>
      </c>
      <c r="B105" s="1">
        <f t="shared" si="6"/>
        <v>0.2879832156047098</v>
      </c>
      <c r="C105" s="1">
        <f t="shared" si="7"/>
        <v>0.61332020666316622</v>
      </c>
      <c r="D105" s="1">
        <f t="shared" si="8"/>
        <v>4.6930232851428162</v>
      </c>
      <c r="E105" s="1">
        <f t="shared" si="9"/>
        <v>0.2879832156047098</v>
      </c>
      <c r="F105" s="1">
        <f t="shared" si="10"/>
        <v>0.38667979333683383</v>
      </c>
      <c r="G105" s="1">
        <f t="shared" si="11"/>
        <v>-2.9588088804329904</v>
      </c>
    </row>
    <row r="106" spans="1:7" x14ac:dyDescent="0.25">
      <c r="A106" s="16">
        <v>2260</v>
      </c>
      <c r="B106" s="1">
        <f t="shared" si="6"/>
        <v>0.3123948690279888</v>
      </c>
      <c r="C106" s="1">
        <f t="shared" si="7"/>
        <v>0.62262977534017339</v>
      </c>
      <c r="D106" s="1">
        <f t="shared" si="8"/>
        <v>4.7642585421931765</v>
      </c>
      <c r="E106" s="1">
        <f t="shared" si="9"/>
        <v>0.3123948690279888</v>
      </c>
      <c r="F106" s="1">
        <f t="shared" si="10"/>
        <v>0.37737022465982661</v>
      </c>
      <c r="G106" s="1">
        <f t="shared" si="11"/>
        <v>-2.8875736233826297</v>
      </c>
    </row>
    <row r="107" spans="1:7" x14ac:dyDescent="0.25">
      <c r="A107" s="16">
        <v>2270</v>
      </c>
      <c r="B107" s="1">
        <f t="shared" si="6"/>
        <v>0.33669874438104225</v>
      </c>
      <c r="C107" s="1">
        <f t="shared" si="7"/>
        <v>0.63182799499962616</v>
      </c>
      <c r="D107" s="1">
        <f t="shared" si="8"/>
        <v>4.8346417752494091</v>
      </c>
      <c r="E107" s="1">
        <f t="shared" si="9"/>
        <v>0.33669874438104225</v>
      </c>
      <c r="F107" s="1">
        <f t="shared" si="10"/>
        <v>0.36817200500037384</v>
      </c>
      <c r="G107" s="1">
        <f t="shared" si="11"/>
        <v>-2.8171903903263971</v>
      </c>
    </row>
    <row r="108" spans="1:7" x14ac:dyDescent="0.25">
      <c r="A108" s="16">
        <v>2280</v>
      </c>
      <c r="B108" s="1">
        <f t="shared" si="6"/>
        <v>0.36089578916798565</v>
      </c>
      <c r="C108" s="1">
        <f t="shared" si="7"/>
        <v>0.64091132424187003</v>
      </c>
      <c r="D108" s="1">
        <f t="shared" si="8"/>
        <v>4.9041458861157263</v>
      </c>
      <c r="E108" s="1">
        <f t="shared" si="9"/>
        <v>0.36089578916798565</v>
      </c>
      <c r="F108" s="1">
        <f t="shared" si="10"/>
        <v>0.35908867575812997</v>
      </c>
      <c r="G108" s="1">
        <f t="shared" si="11"/>
        <v>-2.7476862794600798</v>
      </c>
    </row>
    <row r="109" spans="1:7" x14ac:dyDescent="0.25">
      <c r="A109" s="16">
        <v>2290</v>
      </c>
      <c r="B109" s="1">
        <f t="shared" si="6"/>
        <v>0.38498693845297544</v>
      </c>
      <c r="C109" s="1">
        <f t="shared" si="7"/>
        <v>0.64987645364135105</v>
      </c>
      <c r="D109" s="1">
        <f t="shared" si="8"/>
        <v>4.9727455516232242</v>
      </c>
      <c r="E109" s="1">
        <f t="shared" si="9"/>
        <v>0.38498693845297544</v>
      </c>
      <c r="F109" s="1">
        <f t="shared" si="10"/>
        <v>0.35012354635864895</v>
      </c>
      <c r="G109" s="1">
        <f t="shared" si="11"/>
        <v>-2.679086613952582</v>
      </c>
    </row>
    <row r="110" spans="1:7" x14ac:dyDescent="0.25">
      <c r="A110" s="16">
        <v>2300</v>
      </c>
      <c r="B110" s="1">
        <f t="shared" si="6"/>
        <v>0.40897311507702949</v>
      </c>
      <c r="C110" s="1">
        <f t="shared" si="7"/>
        <v>0.65872030443602947</v>
      </c>
      <c r="D110" s="1">
        <f t="shared" si="8"/>
        <v>5.040417213601498</v>
      </c>
      <c r="E110" s="1">
        <f t="shared" si="9"/>
        <v>0.40897311507702949</v>
      </c>
      <c r="F110" s="1">
        <f t="shared" si="10"/>
        <v>0.34127969556397053</v>
      </c>
      <c r="G110" s="1">
        <f t="shared" si="11"/>
        <v>-2.6114149519743086</v>
      </c>
    </row>
    <row r="111" spans="1:7" x14ac:dyDescent="0.25">
      <c r="A111" s="16">
        <v>2310</v>
      </c>
      <c r="B111" s="1">
        <f t="shared" si="6"/>
        <v>0.43285522987014391</v>
      </c>
      <c r="C111" s="1">
        <f t="shared" si="7"/>
        <v>0.66744002669165547</v>
      </c>
      <c r="D111" s="1">
        <f t="shared" si="8"/>
        <v>5.1071390648319843</v>
      </c>
      <c r="E111" s="1">
        <f t="shared" si="9"/>
        <v>0.43285522987014391</v>
      </c>
      <c r="F111" s="1">
        <f t="shared" si="10"/>
        <v>0.33255997330834453</v>
      </c>
      <c r="G111" s="1">
        <f t="shared" si="11"/>
        <v>-2.5446931007438223</v>
      </c>
    </row>
    <row r="112" spans="1:7" x14ac:dyDescent="0.25">
      <c r="A112" s="16">
        <v>2320</v>
      </c>
      <c r="B112" s="1">
        <f t="shared" si="6"/>
        <v>0.45663418185882704</v>
      </c>
      <c r="C112" s="1">
        <f t="shared" si="7"/>
        <v>0.67603299697050012</v>
      </c>
      <c r="D112" s="1">
        <f t="shared" si="8"/>
        <v>5.1728910312094847</v>
      </c>
      <c r="E112" s="1">
        <f t="shared" si="9"/>
        <v>0.45663418185882704</v>
      </c>
      <c r="F112" s="1">
        <f t="shared" si="10"/>
        <v>0.32396700302949982</v>
      </c>
      <c r="G112" s="1">
        <f t="shared" si="11"/>
        <v>-2.4789411343663215</v>
      </c>
    </row>
    <row r="113" spans="1:7" x14ac:dyDescent="0.25">
      <c r="A113" s="16">
        <v>2330</v>
      </c>
      <c r="B113" s="1">
        <f t="shared" si="6"/>
        <v>0.48031085846917676</v>
      </c>
      <c r="C113" s="1">
        <f t="shared" si="7"/>
        <v>0.68449681553448072</v>
      </c>
      <c r="D113" s="1">
        <f t="shared" si="8"/>
        <v>5.2376547503409485</v>
      </c>
      <c r="E113" s="1">
        <f t="shared" si="9"/>
        <v>0.48031085846917676</v>
      </c>
      <c r="F113" s="1">
        <f t="shared" si="10"/>
        <v>0.31550318446551928</v>
      </c>
      <c r="G113" s="1">
        <f t="shared" si="11"/>
        <v>-2.4141774152348576</v>
      </c>
    </row>
    <row r="114" spans="1:7" x14ac:dyDescent="0.25">
      <c r="A114" s="16">
        <v>2340</v>
      </c>
      <c r="B114" s="1">
        <f t="shared" si="6"/>
        <v>0.50388613572559726</v>
      </c>
      <c r="C114" s="1">
        <f t="shared" si="7"/>
        <v>0.69282930311280255</v>
      </c>
      <c r="D114" s="1">
        <f t="shared" si="8"/>
        <v>5.3014135468120127</v>
      </c>
      <c r="E114" s="1">
        <f t="shared" si="9"/>
        <v>0.50388613572559726</v>
      </c>
      <c r="F114" s="1">
        <f t="shared" si="10"/>
        <v>0.30717069688719745</v>
      </c>
      <c r="G114" s="1">
        <f t="shared" si="11"/>
        <v>-2.3504186187637934</v>
      </c>
    </row>
    <row r="115" spans="1:7" x14ac:dyDescent="0.25">
      <c r="A115" s="16">
        <v>2350</v>
      </c>
      <c r="B115" s="1">
        <f t="shared" si="6"/>
        <v>0.52736087844529012</v>
      </c>
      <c r="C115" s="1">
        <f t="shared" si="7"/>
        <v>0.70102849726430316</v>
      </c>
      <c r="D115" s="1">
        <f t="shared" si="8"/>
        <v>5.3641524043522653</v>
      </c>
      <c r="E115" s="1">
        <f t="shared" si="9"/>
        <v>0.52736087844529012</v>
      </c>
      <c r="F115" s="1">
        <f t="shared" si="10"/>
        <v>0.29897150273569684</v>
      </c>
      <c r="G115" s="1">
        <f t="shared" si="11"/>
        <v>-2.28767976122354</v>
      </c>
    </row>
    <row r="116" spans="1:7" x14ac:dyDescent="0.25">
      <c r="A116" s="16">
        <v>2360</v>
      </c>
      <c r="B116" s="1">
        <f t="shared" si="6"/>
        <v>0.55073594042861096</v>
      </c>
      <c r="C116" s="1">
        <f t="shared" si="7"/>
        <v>0.70909264836457975</v>
      </c>
      <c r="D116" s="1">
        <f t="shared" si="8"/>
        <v>5.425857935129426</v>
      </c>
      <c r="E116" s="1">
        <f t="shared" si="9"/>
        <v>0.55073594042861096</v>
      </c>
      <c r="F116" s="1">
        <f t="shared" si="10"/>
        <v>0.29090735163542025</v>
      </c>
      <c r="G116" s="1">
        <f t="shared" si="11"/>
        <v>-2.2259742304463801</v>
      </c>
    </row>
    <row r="117" spans="1:7" x14ac:dyDescent="0.25">
      <c r="A117" s="16">
        <v>2370</v>
      </c>
      <c r="B117" s="1">
        <f t="shared" si="6"/>
        <v>0.57401216464540161</v>
      </c>
      <c r="C117" s="1">
        <f t="shared" si="7"/>
        <v>0.71702021524777571</v>
      </c>
      <c r="D117" s="1">
        <f t="shared" si="8"/>
        <v>5.4865183464010183</v>
      </c>
      <c r="E117" s="1">
        <f t="shared" si="9"/>
        <v>0.57401216464540161</v>
      </c>
      <c r="F117" s="1">
        <f t="shared" si="10"/>
        <v>0.28297978475222429</v>
      </c>
      <c r="G117" s="1">
        <f t="shared" si="11"/>
        <v>-2.1653138191747878</v>
      </c>
    </row>
    <row r="118" spans="1:7" x14ac:dyDescent="0.25">
      <c r="A118" s="16">
        <v>2380</v>
      </c>
      <c r="B118" s="1">
        <f t="shared" si="6"/>
        <v>0.59719038341740061</v>
      </c>
      <c r="C118" s="1">
        <f t="shared" si="7"/>
        <v>0.72480986053256913</v>
      </c>
      <c r="D118" s="1">
        <f t="shared" si="8"/>
        <v>5.5461234047496273</v>
      </c>
      <c r="E118" s="1">
        <f t="shared" si="9"/>
        <v>0.59719038341740061</v>
      </c>
      <c r="F118" s="1">
        <f t="shared" si="10"/>
        <v>0.27519013946743087</v>
      </c>
      <c r="G118" s="1">
        <f t="shared" si="11"/>
        <v>-2.1057087608261797</v>
      </c>
    </row>
    <row r="119" spans="1:7" x14ac:dyDescent="0.25">
      <c r="A119" s="16">
        <v>2390</v>
      </c>
      <c r="B119" s="1">
        <f t="shared" si="6"/>
        <v>0.6202714185968291</v>
      </c>
      <c r="C119" s="1">
        <f t="shared" si="7"/>
        <v>0.73246044566146684</v>
      </c>
      <c r="D119" s="1">
        <f t="shared" si="8"/>
        <v>5.6046643981244015</v>
      </c>
      <c r="E119" s="1">
        <f t="shared" si="9"/>
        <v>0.6202714185968291</v>
      </c>
      <c r="F119" s="1">
        <f t="shared" si="10"/>
        <v>0.26753955433853316</v>
      </c>
      <c r="G119" s="1">
        <f t="shared" si="11"/>
        <v>-2.0471677674514042</v>
      </c>
    </row>
    <row r="120" spans="1:7" x14ac:dyDescent="0.25">
      <c r="A120" s="16">
        <v>2400</v>
      </c>
      <c r="B120" s="1">
        <f t="shared" si="6"/>
        <v>0.64325608174124782</v>
      </c>
      <c r="C120" s="1">
        <f t="shared" si="7"/>
        <v>0.73997102568197171</v>
      </c>
      <c r="D120" s="1">
        <f t="shared" si="8"/>
        <v>5.6621340959074322</v>
      </c>
      <c r="E120" s="1">
        <f t="shared" si="9"/>
        <v>0.64325608174124782</v>
      </c>
      <c r="F120" s="1">
        <f t="shared" si="10"/>
        <v>0.26002897431802829</v>
      </c>
      <c r="G120" s="1">
        <f t="shared" si="11"/>
        <v>-1.9896980696683741</v>
      </c>
    </row>
    <row r="121" spans="1:7" x14ac:dyDescent="0.25">
      <c r="A121" s="16">
        <v>2410</v>
      </c>
      <c r="B121" s="1">
        <f t="shared" si="6"/>
        <v>0.66614517428477993</v>
      </c>
      <c r="C121" s="1">
        <f t="shared" si="7"/>
        <v>0.74734084379756482</v>
      </c>
      <c r="D121" s="1">
        <f t="shared" si="8"/>
        <v>5.7185267072187704</v>
      </c>
      <c r="E121" s="1">
        <f t="shared" si="9"/>
        <v>0.66614517428477993</v>
      </c>
      <c r="F121" s="1">
        <f t="shared" si="10"/>
        <v>0.25265915620243518</v>
      </c>
      <c r="G121" s="1">
        <f t="shared" si="11"/>
        <v>-1.9333054583570357</v>
      </c>
    </row>
    <row r="122" spans="1:7" x14ac:dyDescent="0.25">
      <c r="A122" s="16">
        <v>2420</v>
      </c>
      <c r="B122" s="1">
        <f t="shared" si="6"/>
        <v>0.68893948770578761</v>
      </c>
      <c r="C122" s="1">
        <f t="shared" si="7"/>
        <v>0.75456932571573909</v>
      </c>
      <c r="D122" s="1">
        <f t="shared" si="8"/>
        <v>5.7738378376685402</v>
      </c>
      <c r="E122" s="1">
        <f t="shared" si="9"/>
        <v>0.68893948770578761</v>
      </c>
      <c r="F122" s="1">
        <f t="shared" si="10"/>
        <v>0.24543067428426085</v>
      </c>
      <c r="G122" s="1">
        <f t="shared" si="11"/>
        <v>-1.8779943279072659</v>
      </c>
    </row>
    <row r="123" spans="1:7" x14ac:dyDescent="0.25">
      <c r="A123" s="16">
        <v>2430</v>
      </c>
      <c r="B123" s="1">
        <f t="shared" si="6"/>
        <v>0.71163980369109281</v>
      </c>
      <c r="C123" s="1">
        <f t="shared" si="7"/>
        <v>0.76165607381954303</v>
      </c>
      <c r="D123" s="1">
        <f t="shared" si="8"/>
        <v>5.8280644447585601</v>
      </c>
      <c r="E123" s="1">
        <f t="shared" si="9"/>
        <v>0.71163980369109281</v>
      </c>
      <c r="F123" s="1">
        <f t="shared" si="10"/>
        <v>0.23834392618045691</v>
      </c>
      <c r="G123" s="1">
        <f t="shared" si="11"/>
        <v>-1.8237677208172456</v>
      </c>
    </row>
    <row r="124" spans="1:7" x14ac:dyDescent="0.25">
      <c r="A124" s="16">
        <v>2440</v>
      </c>
      <c r="B124" s="1">
        <f t="shared" si="6"/>
        <v>0.73424689429682444</v>
      </c>
      <c r="C124" s="1">
        <f t="shared" si="7"/>
        <v>0.76860086118825421</v>
      </c>
      <c r="D124" s="1">
        <f t="shared" si="8"/>
        <v>5.8812047921295489</v>
      </c>
      <c r="E124" s="1">
        <f t="shared" si="9"/>
        <v>0.73424689429682444</v>
      </c>
      <c r="F124" s="1">
        <f t="shared" si="10"/>
        <v>0.23139913881174579</v>
      </c>
      <c r="G124" s="1">
        <f t="shared" si="11"/>
        <v>-1.7706273734462572</v>
      </c>
    </row>
    <row r="125" spans="1:7" x14ac:dyDescent="0.25">
      <c r="A125" s="16">
        <v>2450</v>
      </c>
      <c r="B125" s="1">
        <f t="shared" si="6"/>
        <v>0.75676152210597636</v>
      </c>
      <c r="C125" s="1">
        <f t="shared" si="7"/>
        <v>0.77540362549190678</v>
      </c>
      <c r="D125" s="1">
        <f t="shared" si="8"/>
        <v>5.9332584028430686</v>
      </c>
      <c r="E125" s="1">
        <f t="shared" si="9"/>
        <v>0.75676152210597636</v>
      </c>
      <c r="F125" s="1">
        <f t="shared" si="10"/>
        <v>0.22459637450809328</v>
      </c>
      <c r="G125" s="1">
        <f t="shared" si="11"/>
        <v>-1.7185737627327382</v>
      </c>
    </row>
    <row r="126" spans="1:7" x14ac:dyDescent="0.25">
      <c r="A126" s="16">
        <v>2460</v>
      </c>
      <c r="B126" s="1">
        <f t="shared" si="6"/>
        <v>0.77918444038275714</v>
      </c>
      <c r="C126" s="1">
        <f t="shared" si="7"/>
        <v>0.78206446278345954</v>
      </c>
      <c r="D126" s="1">
        <f t="shared" si="8"/>
        <v>5.9842260118802395</v>
      </c>
      <c r="E126" s="1">
        <f t="shared" si="9"/>
        <v>0.77918444038275714</v>
      </c>
      <c r="F126" s="1">
        <f t="shared" si="10"/>
        <v>0.21793553721654044</v>
      </c>
      <c r="G126" s="1">
        <f t="shared" si="11"/>
        <v>-1.6676061536955675</v>
      </c>
    </row>
    <row r="127" spans="1:7" x14ac:dyDescent="0.25">
      <c r="A127" s="16">
        <v>2470</v>
      </c>
      <c r="B127" s="1">
        <f t="shared" si="6"/>
        <v>0.80151639322381141</v>
      </c>
      <c r="C127" s="1">
        <f t="shared" si="7"/>
        <v>0.78858362121140768</v>
      </c>
      <c r="D127" s="1">
        <f t="shared" si="8"/>
        <v>6.0341095180316975</v>
      </c>
      <c r="E127" s="1">
        <f t="shared" si="9"/>
        <v>0.80151639322381141</v>
      </c>
      <c r="F127" s="1">
        <f t="shared" si="10"/>
        <v>0.21141637878859232</v>
      </c>
      <c r="G127" s="1">
        <f t="shared" si="11"/>
        <v>-1.6177226475441093</v>
      </c>
    </row>
    <row r="128" spans="1:7" x14ac:dyDescent="0.25">
      <c r="A128" s="16">
        <v>2480</v>
      </c>
      <c r="B128" s="1">
        <f t="shared" si="6"/>
        <v>0.8237581157063788</v>
      </c>
      <c r="C128" s="1">
        <f t="shared" si="7"/>
        <v>0.79496149467462851</v>
      </c>
      <c r="D128" s="1">
        <f t="shared" si="8"/>
        <v>6.0829119353455425</v>
      </c>
      <c r="E128" s="1">
        <f t="shared" si="9"/>
        <v>0.8237581157063788</v>
      </c>
      <c r="F128" s="1">
        <f t="shared" si="10"/>
        <v>0.20503850532537152</v>
      </c>
      <c r="G128" s="1">
        <f t="shared" si="11"/>
        <v>-1.5689202302302641</v>
      </c>
    </row>
    <row r="129" spans="1:7" x14ac:dyDescent="0.25">
      <c r="A129" s="16">
        <v>2490</v>
      </c>
      <c r="B129" s="1">
        <f t="shared" si="6"/>
        <v>0.84591033403347926</v>
      </c>
      <c r="C129" s="1">
        <f t="shared" si="7"/>
        <v>0.80119861644022305</v>
      </c>
      <c r="D129" s="1">
        <f t="shared" si="8"/>
        <v>6.1306373442921309</v>
      </c>
      <c r="E129" s="1">
        <f t="shared" si="9"/>
        <v>0.84591033403347926</v>
      </c>
      <c r="F129" s="1">
        <f t="shared" si="10"/>
        <v>0.19880138355977692</v>
      </c>
      <c r="G129" s="1">
        <f t="shared" si="11"/>
        <v>-1.5211948212836743</v>
      </c>
    </row>
    <row r="130" spans="1:7" x14ac:dyDescent="0.25">
      <c r="A130" s="16">
        <v>2500</v>
      </c>
      <c r="B130" s="1">
        <f t="shared" si="6"/>
        <v>0.86797376567618612</v>
      </c>
      <c r="C130" s="1">
        <f t="shared" si="7"/>
        <v>0.80729565274405191</v>
      </c>
      <c r="D130" s="1">
        <f t="shared" si="8"/>
        <v>6.1772908427964524</v>
      </c>
      <c r="E130" s="1">
        <f t="shared" si="9"/>
        <v>0.86797376567618612</v>
      </c>
      <c r="F130" s="1">
        <f t="shared" si="10"/>
        <v>0.19270434725594807</v>
      </c>
      <c r="G130" s="1">
        <f t="shared" si="11"/>
        <v>-1.4745413227793531</v>
      </c>
    </row>
    <row r="131" spans="1:7" x14ac:dyDescent="0.25">
      <c r="A131" s="16">
        <v>2510</v>
      </c>
      <c r="B131" s="1">
        <f t="shared" si="6"/>
        <v>0.88994911951305855</v>
      </c>
      <c r="C131" s="1">
        <f t="shared" si="7"/>
        <v>0.8132533963925993</v>
      </c>
      <c r="D131" s="1">
        <f t="shared" si="8"/>
        <v>6.2228784972806626</v>
      </c>
      <c r="E131" s="1">
        <f t="shared" si="9"/>
        <v>0.88994911951305855</v>
      </c>
      <c r="F131" s="1">
        <f t="shared" si="10"/>
        <v>0.18674660360740072</v>
      </c>
      <c r="G131" s="1">
        <f t="shared" si="11"/>
        <v>-1.4289536682951438</v>
      </c>
    </row>
    <row r="132" spans="1:7" x14ac:dyDescent="0.25">
      <c r="A132" s="16">
        <v>2520</v>
      </c>
      <c r="B132" s="1">
        <f t="shared" si="6"/>
        <v>0.91183709596680307</v>
      </c>
      <c r="C132" s="1">
        <f t="shared" si="7"/>
        <v>0.81907276038372989</v>
      </c>
      <c r="D132" s="1">
        <f t="shared" si="8"/>
        <v>6.2674072938511891</v>
      </c>
      <c r="E132" s="1">
        <f t="shared" si="9"/>
        <v>0.91183709596680307</v>
      </c>
      <c r="F132" s="1">
        <f t="shared" si="10"/>
        <v>0.18092723961627011</v>
      </c>
      <c r="G132" s="1">
        <f t="shared" si="11"/>
        <v>-1.3844248717246168</v>
      </c>
    </row>
    <row r="133" spans="1:7" x14ac:dyDescent="0.25">
      <c r="A133" s="16">
        <v>2530</v>
      </c>
      <c r="B133" s="1">
        <f t="shared" si="6"/>
        <v>0.93363838713822866</v>
      </c>
      <c r="C133" s="1">
        <f t="shared" si="7"/>
        <v>0.82475477156282251</v>
      </c>
      <c r="D133" s="1">
        <f t="shared" si="8"/>
        <v>6.3108850897565318</v>
      </c>
      <c r="E133" s="1">
        <f t="shared" si="9"/>
        <v>0.93363838713822866</v>
      </c>
      <c r="F133" s="1">
        <f t="shared" si="10"/>
        <v>0.17524522843717755</v>
      </c>
      <c r="G133" s="1">
        <f t="shared" si="11"/>
        <v>-1.3409470758192752</v>
      </c>
    </row>
    <row r="134" spans="1:7" x14ac:dyDescent="0.25">
      <c r="A134" s="16">
        <v>2540</v>
      </c>
      <c r="B134" s="1">
        <f t="shared" si="6"/>
        <v>0.95535367693755924</v>
      </c>
      <c r="C134" s="1">
        <f t="shared" si="7"/>
        <v>0.83030056432969745</v>
      </c>
      <c r="D134" s="1">
        <f t="shared" si="8"/>
        <v>6.353320565233723</v>
      </c>
      <c r="E134" s="1">
        <f t="shared" si="9"/>
        <v>0.95535367693755924</v>
      </c>
      <c r="F134" s="1">
        <f t="shared" si="10"/>
        <v>0.1696994356703026</v>
      </c>
      <c r="G134" s="1">
        <f t="shared" si="11"/>
        <v>-1.298511600342084</v>
      </c>
    </row>
    <row r="135" spans="1:7" x14ac:dyDescent="0.25">
      <c r="A135" s="16">
        <v>2550</v>
      </c>
      <c r="B135" s="1">
        <f t="shared" si="6"/>
        <v>0.97698364121316683</v>
      </c>
      <c r="C135" s="1">
        <f t="shared" si="7"/>
        <v>0.83571137441069077</v>
      </c>
      <c r="D135" s="1">
        <f t="shared" si="8"/>
        <v>6.3947231758532892</v>
      </c>
      <c r="E135" s="1">
        <f t="shared" si="9"/>
        <v>0.97698364121316683</v>
      </c>
      <c r="F135" s="1">
        <f t="shared" si="10"/>
        <v>0.16428862558930918</v>
      </c>
      <c r="G135" s="1">
        <f t="shared" si="11"/>
        <v>-1.2571089897225165</v>
      </c>
    </row>
    <row r="136" spans="1:7" x14ac:dyDescent="0.25">
      <c r="A136" s="16">
        <v>2560</v>
      </c>
      <c r="B136" s="1">
        <f t="shared" si="6"/>
        <v>0.99852894787778568</v>
      </c>
      <c r="C136" s="1">
        <f t="shared" si="7"/>
        <v>0.84098853270917984</v>
      </c>
      <c r="D136" s="1">
        <f t="shared" si="8"/>
        <v>6.4351031054645036</v>
      </c>
      <c r="E136" s="1">
        <f t="shared" si="9"/>
        <v>0.99852894787778568</v>
      </c>
      <c r="F136" s="1">
        <f t="shared" si="10"/>
        <v>0.15901146729082014</v>
      </c>
      <c r="G136" s="1">
        <f t="shared" si="11"/>
        <v>-1.2167290601113028</v>
      </c>
    </row>
    <row r="137" spans="1:7" x14ac:dyDescent="0.25">
      <c r="A137" s="16">
        <v>2570</v>
      </c>
      <c r="B137" s="1">
        <f t="shared" si="6"/>
        <v>1.0199902570322652</v>
      </c>
      <c r="C137" s="1">
        <f t="shared" si="7"/>
        <v>0.8461334592468277</v>
      </c>
      <c r="D137" s="1">
        <f t="shared" si="8"/>
        <v>6.4744712198348022</v>
      </c>
      <c r="E137" s="1">
        <f t="shared" si="9"/>
        <v>1.0199902570322652</v>
      </c>
      <c r="F137" s="1">
        <f t="shared" si="10"/>
        <v>0.15386654075317224</v>
      </c>
      <c r="G137" s="1">
        <f t="shared" si="11"/>
        <v>-1.1773609457410041</v>
      </c>
    </row>
    <row r="138" spans="1:7" x14ac:dyDescent="0.25">
      <c r="A138" s="16">
        <v>2580</v>
      </c>
      <c r="B138" s="1">
        <f t="shared" si="6"/>
        <v>1.0413682210869206</v>
      </c>
      <c r="C138" s="1">
        <f t="shared" si="7"/>
        <v>0.85114765720680419</v>
      </c>
      <c r="D138" s="1">
        <f t="shared" si="8"/>
        <v>6.5128390210695146</v>
      </c>
      <c r="E138" s="1">
        <f t="shared" si="9"/>
        <v>1.0413682210869206</v>
      </c>
      <c r="F138" s="1">
        <f t="shared" si="10"/>
        <v>0.14885234279319587</v>
      </c>
      <c r="G138" s="1">
        <f t="shared" si="11"/>
        <v>-1.1389931445062922</v>
      </c>
    </row>
    <row r="139" spans="1:7" x14ac:dyDescent="0.25">
      <c r="A139" s="16">
        <v>2590</v>
      </c>
      <c r="B139" s="1">
        <f t="shared" si="6"/>
        <v>1.0626634848805359</v>
      </c>
      <c r="C139" s="1">
        <f t="shared" si="7"/>
        <v>0.85603270708924684</v>
      </c>
      <c r="D139" s="1">
        <f t="shared" si="8"/>
        <v>6.5502186028904319</v>
      </c>
      <c r="E139" s="1">
        <f t="shared" si="9"/>
        <v>1.0626634848805359</v>
      </c>
      <c r="F139" s="1">
        <f t="shared" si="10"/>
        <v>0.14396729291075319</v>
      </c>
      <c r="G139" s="1">
        <f t="shared" si="11"/>
        <v>-1.1016135626853751</v>
      </c>
    </row>
    <row r="140" spans="1:7" x14ac:dyDescent="0.25">
      <c r="A140" s="16">
        <v>2600</v>
      </c>
      <c r="B140" s="1">
        <f t="shared" ref="B140" si="12">(LN(A140/$B$4)+$B$5*($B$6-$B$8-$B$7^2/2))/($B$7*SQRT($B$5))</f>
        <v>1.0838766857970736</v>
      </c>
      <c r="C140" s="1">
        <f t="shared" ref="C140" si="13">NORMSDIST(B140)</f>
        <v>0.86079026098826183</v>
      </c>
      <c r="D140" s="1">
        <f t="shared" ref="D140" si="14">$B$4*$B$5*(EXP(-$B$6*$B$5))*C140/100</f>
        <v>6.5866226068443749</v>
      </c>
      <c r="E140" s="1">
        <f t="shared" ref="E140" si="15">(LN(A140/$B$4)+$B$5*($B$6-$B$8-$B$7^2/2))/($B$7*SQRT($B$5))</f>
        <v>1.0838766857970736</v>
      </c>
      <c r="F140" s="1">
        <f t="shared" ref="F140" si="16">NORMSDIST(-E140)</f>
        <v>0.13920973901173817</v>
      </c>
      <c r="G140" s="1">
        <f t="shared" ref="G140" si="17">-$B$4*$B$5*(EXP(-$B$6*$B$5))*F140/100</f>
        <v>-1.0652095587314312</v>
      </c>
    </row>
  </sheetData>
  <mergeCells count="2">
    <mergeCell ref="B9:D9"/>
    <mergeCell ref="E9:G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DA3A-AAFC-47C2-ACF1-A12251FE46CC}">
  <dimension ref="A1:H142"/>
  <sheetViews>
    <sheetView topLeftCell="A22" workbookViewId="0">
      <selection activeCell="B8" sqref="B8"/>
    </sheetView>
  </sheetViews>
  <sheetFormatPr defaultRowHeight="15" x14ac:dyDescent="0.25"/>
  <cols>
    <col min="1" max="1" width="21" customWidth="1"/>
    <col min="2" max="3" width="15.7109375" customWidth="1"/>
    <col min="4" max="4" width="21.7109375" customWidth="1"/>
    <col min="5" max="6" width="15.5703125" customWidth="1"/>
    <col min="7" max="7" width="15.85546875" customWidth="1"/>
    <col min="8" max="8" width="12" bestFit="1" customWidth="1"/>
  </cols>
  <sheetData>
    <row r="1" spans="1:8" x14ac:dyDescent="0.25">
      <c r="A1" s="4" t="s">
        <v>5</v>
      </c>
      <c r="B1" t="s">
        <v>9</v>
      </c>
    </row>
    <row r="2" spans="1:8" x14ac:dyDescent="0.25">
      <c r="A2" s="1" t="s">
        <v>8</v>
      </c>
      <c r="B2" s="1">
        <v>1629.13</v>
      </c>
      <c r="C2" s="6"/>
    </row>
    <row r="3" spans="1:8" x14ac:dyDescent="0.25">
      <c r="A3" s="5" t="s">
        <v>6</v>
      </c>
      <c r="B3" s="1"/>
      <c r="C3" s="6"/>
      <c r="E3" s="5" t="s">
        <v>29</v>
      </c>
      <c r="F3" s="5"/>
      <c r="G3" s="1"/>
    </row>
    <row r="4" spans="1:8" x14ac:dyDescent="0.25">
      <c r="A4" s="1" t="s">
        <v>7</v>
      </c>
      <c r="B4" s="1">
        <v>2105</v>
      </c>
      <c r="C4" s="6"/>
      <c r="E4" s="1" t="s">
        <v>7</v>
      </c>
      <c r="F4" s="1"/>
      <c r="G4" s="1">
        <v>1560</v>
      </c>
    </row>
    <row r="5" spans="1:8" x14ac:dyDescent="0.25">
      <c r="A5" s="1" t="s">
        <v>10</v>
      </c>
      <c r="B5" s="1">
        <f>132/360</f>
        <v>0.36666666666666664</v>
      </c>
      <c r="C5" s="2">
        <v>43573</v>
      </c>
      <c r="E5" s="1" t="s">
        <v>10</v>
      </c>
      <c r="F5" s="1"/>
      <c r="G5" s="1">
        <f>132/360</f>
        <v>0.36666666666666664</v>
      </c>
    </row>
    <row r="6" spans="1:8" x14ac:dyDescent="0.25">
      <c r="A6" s="3" t="s">
        <v>11</v>
      </c>
      <c r="B6" s="8">
        <v>2.3599999999999999E-2</v>
      </c>
      <c r="C6" t="s">
        <v>12</v>
      </c>
      <c r="E6" s="3" t="s">
        <v>11</v>
      </c>
      <c r="F6" s="3"/>
      <c r="G6" s="8">
        <v>2.3599999999999999E-2</v>
      </c>
      <c r="H6">
        <f>NORMSDIST(B11)</f>
        <v>2.5653475451915662E-59</v>
      </c>
    </row>
    <row r="7" spans="1:8" x14ac:dyDescent="0.25">
      <c r="A7" s="3" t="s">
        <v>26</v>
      </c>
      <c r="B7" s="8">
        <v>0.3</v>
      </c>
      <c r="C7">
        <v>1</v>
      </c>
      <c r="E7" s="3" t="s">
        <v>26</v>
      </c>
      <c r="F7" s="3"/>
      <c r="G7" s="8">
        <v>0.3</v>
      </c>
    </row>
    <row r="8" spans="1:8" x14ac:dyDescent="0.25">
      <c r="A8" s="3" t="s">
        <v>30</v>
      </c>
      <c r="B8" s="14">
        <v>1.7600000000000001E-2</v>
      </c>
      <c r="C8" s="7"/>
      <c r="E8" s="3" t="s">
        <v>30</v>
      </c>
      <c r="F8" s="3"/>
      <c r="G8" s="8">
        <v>1.7600000000000001E-2</v>
      </c>
    </row>
    <row r="9" spans="1:8" x14ac:dyDescent="0.25">
      <c r="A9" s="12" t="s">
        <v>32</v>
      </c>
      <c r="B9" s="9" t="s">
        <v>27</v>
      </c>
      <c r="C9" s="9"/>
      <c r="D9" s="9"/>
      <c r="E9" s="9" t="s">
        <v>28</v>
      </c>
      <c r="F9" s="9"/>
      <c r="G9" s="9"/>
    </row>
    <row r="10" spans="1:8" ht="45" x14ac:dyDescent="0.25">
      <c r="A10" s="1" t="s">
        <v>10</v>
      </c>
      <c r="B10" s="1" t="s">
        <v>4</v>
      </c>
      <c r="C10" s="1" t="s">
        <v>34</v>
      </c>
      <c r="D10" s="13" t="s">
        <v>33</v>
      </c>
      <c r="E10" s="1" t="s">
        <v>4</v>
      </c>
      <c r="F10" s="1" t="s">
        <v>34</v>
      </c>
      <c r="G10" s="13" t="s">
        <v>33</v>
      </c>
    </row>
    <row r="11" spans="1:8" x14ac:dyDescent="0.25">
      <c r="A11" s="1">
        <v>1</v>
      </c>
      <c r="B11" s="1">
        <f>(LN($B$2/$B$4)+(A11/360)*($B$6-$B$8+$B$7^2/2))/($B$7*SQRT(A11/360))</f>
        <v>-16.198936209655944</v>
      </c>
      <c r="C11" s="1">
        <f>(EXP(-0.5*(B11^2)))/(SQRT(2*PI()))</f>
        <v>4.1713081773103801E-58</v>
      </c>
      <c r="D11" s="1">
        <f>C11/($B$2*$B$7*SQRT(A11/360))</f>
        <v>1.6193716477857871E-59</v>
      </c>
      <c r="E11" s="1">
        <f>(LN($B$2/$G$4)+(A11/360)*($G$6-$G$8+$G$7^2/2))/($G$7*SQRT(A11/360))</f>
        <v>2.7513064997046923</v>
      </c>
      <c r="F11" s="1">
        <f>(EXP(-0.5*(E11^2)))/(SQRT(2*PI()))</f>
        <v>9.060941365361409E-3</v>
      </c>
      <c r="G11" s="1">
        <f>F11/($B$2*$G$7*SQRT(A11/360))</f>
        <v>3.5176090870314778E-4</v>
      </c>
    </row>
    <row r="12" spans="1:8" x14ac:dyDescent="0.25">
      <c r="A12" s="1">
        <v>2</v>
      </c>
      <c r="B12" s="1">
        <f t="shared" ref="B12:B75" si="0">(LN($B$2/$B$4)+(A12/360)*($B$6-$B$8+$B$7^2/2))/($B$7*SQRT(A12/360))</f>
        <v>-11.448042115919774</v>
      </c>
      <c r="C12" s="1">
        <f t="shared" ref="C12:C75" si="1">(EXP(-0.5*(B12^2)))/(SQRT(2*PI()))</f>
        <v>1.387071957142808E-29</v>
      </c>
      <c r="D12" s="1">
        <f t="shared" ref="D12:D75" si="2">C12/($B$2*$B$7*SQRT(A12/360))</f>
        <v>3.8076607586319002E-31</v>
      </c>
      <c r="E12" s="1">
        <f t="shared" ref="E12:E75" si="3">(LN($B$2/$G$4)+(A12/360)*($G$6-$G$8+$G$7^2/2))/($G$7*SQRT(A12/360))</f>
        <v>1.9518030090000609</v>
      </c>
      <c r="F12" s="1">
        <f t="shared" ref="F12:F75" si="4">(EXP(-0.5*(E12^2)))/(SQRT(2*PI()))</f>
        <v>5.9385450352630584E-2</v>
      </c>
      <c r="G12" s="1">
        <f t="shared" ref="G12:G75" si="5">F12/($B$2*$G$7*SQRT(A12/360))</f>
        <v>1.6301940773654753E-3</v>
      </c>
    </row>
    <row r="13" spans="1:8" x14ac:dyDescent="0.25">
      <c r="A13" s="1">
        <v>3</v>
      </c>
      <c r="B13" s="1">
        <f t="shared" si="0"/>
        <v>-9.342114310699781</v>
      </c>
      <c r="C13" s="1">
        <f t="shared" si="1"/>
        <v>4.4602884087730422E-20</v>
      </c>
      <c r="D13" s="1">
        <f t="shared" si="2"/>
        <v>9.9971582970207769E-22</v>
      </c>
      <c r="E13" s="1">
        <f t="shared" si="3"/>
        <v>1.5988134187583243</v>
      </c>
      <c r="F13" s="1">
        <f t="shared" si="4"/>
        <v>0.11113154300398388</v>
      </c>
      <c r="G13" s="1">
        <f t="shared" si="5"/>
        <v>2.4908694805872832E-3</v>
      </c>
    </row>
    <row r="14" spans="1:8" x14ac:dyDescent="0.25">
      <c r="A14" s="1">
        <v>4</v>
      </c>
      <c r="B14" s="1">
        <f t="shared" si="0"/>
        <v>-8.0860284247722554</v>
      </c>
      <c r="C14" s="1">
        <f t="shared" si="1"/>
        <v>2.529217632104218E-15</v>
      </c>
      <c r="D14" s="1">
        <f t="shared" si="2"/>
        <v>4.9094230759406154E-17</v>
      </c>
      <c r="E14" s="1">
        <f t="shared" si="3"/>
        <v>1.3890929299080617</v>
      </c>
      <c r="F14" s="1">
        <f t="shared" si="4"/>
        <v>0.1520222910619293</v>
      </c>
      <c r="G14" s="1">
        <f t="shared" si="5"/>
        <v>2.950879886029685E-3</v>
      </c>
    </row>
    <row r="15" spans="1:8" x14ac:dyDescent="0.25">
      <c r="A15" s="1">
        <v>5</v>
      </c>
      <c r="B15" s="1">
        <f t="shared" si="0"/>
        <v>-7.2283567518877998</v>
      </c>
      <c r="C15" s="1">
        <f t="shared" si="1"/>
        <v>1.7995055207052382E-12</v>
      </c>
      <c r="D15" s="1">
        <f t="shared" si="2"/>
        <v>3.1242259524367069E-14</v>
      </c>
      <c r="E15" s="1">
        <f t="shared" si="3"/>
        <v>1.2464494257622343</v>
      </c>
      <c r="F15" s="1">
        <f t="shared" si="4"/>
        <v>0.18346036695787596</v>
      </c>
      <c r="G15" s="1">
        <f t="shared" si="5"/>
        <v>3.1851618852979566E-3</v>
      </c>
    </row>
    <row r="16" spans="1:8" x14ac:dyDescent="0.25">
      <c r="A16" s="1">
        <v>6</v>
      </c>
      <c r="B16" s="1">
        <f t="shared" si="0"/>
        <v>-6.5948989269014504</v>
      </c>
      <c r="C16" s="1">
        <f t="shared" si="1"/>
        <v>1.4341415808405485E-10</v>
      </c>
      <c r="D16" s="1">
        <f t="shared" si="2"/>
        <v>2.2729540546995522E-12</v>
      </c>
      <c r="E16" s="1">
        <f t="shared" si="3"/>
        <v>1.1415052630703129</v>
      </c>
      <c r="F16" s="1">
        <f t="shared" si="4"/>
        <v>0.20795040483328084</v>
      </c>
      <c r="G16" s="1">
        <f t="shared" si="5"/>
        <v>3.2957814078941401E-3</v>
      </c>
    </row>
    <row r="17" spans="1:7" x14ac:dyDescent="0.25">
      <c r="A17" s="1">
        <v>7</v>
      </c>
      <c r="B17" s="1">
        <f t="shared" si="0"/>
        <v>-6.1023035014340117</v>
      </c>
      <c r="C17" s="1">
        <f t="shared" si="1"/>
        <v>3.2715807959480891E-9</v>
      </c>
      <c r="D17" s="1">
        <f t="shared" si="2"/>
        <v>4.8004603255309804E-11</v>
      </c>
      <c r="E17" s="1">
        <f t="shared" si="3"/>
        <v>1.0602149976064303</v>
      </c>
      <c r="F17" s="1">
        <f t="shared" si="4"/>
        <v>0.22741779335582965</v>
      </c>
      <c r="G17" s="1">
        <f t="shared" si="5"/>
        <v>3.3369498184992576E-3</v>
      </c>
    </row>
    <row r="18" spans="1:7" x14ac:dyDescent="0.25">
      <c r="A18" s="1">
        <v>8</v>
      </c>
      <c r="B18" s="1">
        <f t="shared" si="0"/>
        <v>-5.7050144801511395</v>
      </c>
      <c r="C18" s="1">
        <f t="shared" si="1"/>
        <v>3.4148962141191761E-8</v>
      </c>
      <c r="D18" s="1">
        <f t="shared" si="2"/>
        <v>4.6871275287283123E-10</v>
      </c>
      <c r="E18" s="1">
        <f t="shared" si="3"/>
        <v>0.99490808230877881</v>
      </c>
      <c r="F18" s="1">
        <f t="shared" si="4"/>
        <v>0.24320280887013349</v>
      </c>
      <c r="G18" s="1">
        <f t="shared" si="5"/>
        <v>3.3380885070713037E-3</v>
      </c>
    </row>
    <row r="19" spans="1:7" x14ac:dyDescent="0.25">
      <c r="A19" s="1">
        <v>9</v>
      </c>
      <c r="B19" s="1">
        <f t="shared" si="0"/>
        <v>-5.3757526386751522</v>
      </c>
      <c r="C19" s="1">
        <f t="shared" si="1"/>
        <v>2.1165743341893578E-7</v>
      </c>
      <c r="D19" s="1">
        <f t="shared" si="2"/>
        <v>2.738965269026113E-9</v>
      </c>
      <c r="E19" s="1">
        <f t="shared" si="3"/>
        <v>0.94099493111172516</v>
      </c>
      <c r="F19" s="1">
        <f t="shared" si="4"/>
        <v>0.25623141873978267</v>
      </c>
      <c r="G19" s="1">
        <f t="shared" si="5"/>
        <v>3.3157775062520652E-3</v>
      </c>
    </row>
    <row r="20" spans="1:7" x14ac:dyDescent="0.25">
      <c r="A20" s="1">
        <v>10</v>
      </c>
      <c r="B20" s="1">
        <f t="shared" si="0"/>
        <v>-5.0970534094287627</v>
      </c>
      <c r="C20" s="1">
        <f t="shared" si="1"/>
        <v>9.1082481077353402E-7</v>
      </c>
      <c r="D20" s="1">
        <f t="shared" si="2"/>
        <v>1.1181732713454837E-8</v>
      </c>
      <c r="E20" s="1">
        <f t="shared" si="3"/>
        <v>0.89553950802922078</v>
      </c>
      <c r="F20" s="1">
        <f t="shared" si="4"/>
        <v>0.26715292321218698</v>
      </c>
      <c r="G20" s="1">
        <f t="shared" si="5"/>
        <v>3.2797004930507322E-3</v>
      </c>
    </row>
    <row r="21" spans="1:7" x14ac:dyDescent="0.25">
      <c r="A21" s="1">
        <v>11</v>
      </c>
      <c r="B21" s="1">
        <f t="shared" si="0"/>
        <v>-4.857148263940827</v>
      </c>
      <c r="C21" s="1">
        <f t="shared" si="1"/>
        <v>3.0060514164979595E-6</v>
      </c>
      <c r="D21" s="1">
        <f t="shared" si="2"/>
        <v>3.5186357957677102E-8</v>
      </c>
      <c r="E21" s="1">
        <f t="shared" si="3"/>
        <v>0.8565648954334607</v>
      </c>
      <c r="F21" s="1">
        <f t="shared" si="4"/>
        <v>0.27643204873512361</v>
      </c>
      <c r="G21" s="1">
        <f t="shared" si="5"/>
        <v>3.2356855123588015E-3</v>
      </c>
    </row>
    <row r="22" spans="1:7" x14ac:dyDescent="0.25">
      <c r="A22" s="1">
        <v>12</v>
      </c>
      <c r="B22" s="1">
        <f t="shared" si="0"/>
        <v>-4.6477789466559214</v>
      </c>
      <c r="C22" s="1">
        <f t="shared" si="1"/>
        <v>8.1307035413786025E-6</v>
      </c>
      <c r="D22" s="1">
        <f t="shared" si="2"/>
        <v>9.111959016980842E-8</v>
      </c>
      <c r="E22" s="1">
        <f t="shared" si="3"/>
        <v>0.82268491807313171</v>
      </c>
      <c r="F22" s="1">
        <f t="shared" si="4"/>
        <v>0.28440847827121524</v>
      </c>
      <c r="G22" s="1">
        <f t="shared" si="5"/>
        <v>3.1873236859522665E-3</v>
      </c>
    </row>
    <row r="23" spans="1:7" x14ac:dyDescent="0.25">
      <c r="A23" s="1">
        <v>13</v>
      </c>
      <c r="B23" s="1">
        <f t="shared" si="0"/>
        <v>-4.4629565744116215</v>
      </c>
      <c r="C23" s="1">
        <f t="shared" si="1"/>
        <v>1.8870150448037421E-5</v>
      </c>
      <c r="D23" s="1">
        <f t="shared" si="2"/>
        <v>2.031785895045988E-7</v>
      </c>
      <c r="E23" s="1">
        <f t="shared" si="3"/>
        <v>0.79289510028740962</v>
      </c>
      <c r="F23" s="1">
        <f t="shared" si="4"/>
        <v>0.29133547136663501</v>
      </c>
      <c r="G23" s="1">
        <f t="shared" si="5"/>
        <v>3.1368658298687106E-3</v>
      </c>
    </row>
    <row r="24" spans="1:7" x14ac:dyDescent="0.25">
      <c r="A24" s="1">
        <v>14</v>
      </c>
      <c r="B24" s="1">
        <f t="shared" si="0"/>
        <v>-4.2982179606702866</v>
      </c>
      <c r="C24" s="1">
        <f t="shared" si="1"/>
        <v>3.8831555650336528E-5</v>
      </c>
      <c r="D24" s="1">
        <f t="shared" si="2"/>
        <v>4.0289792067679167E-7</v>
      </c>
      <c r="E24" s="1">
        <f t="shared" si="3"/>
        <v>0.76644744037530155</v>
      </c>
      <c r="F24" s="1">
        <f t="shared" si="4"/>
        <v>0.29740531527620478</v>
      </c>
      <c r="G24" s="1">
        <f t="shared" si="5"/>
        <v>3.0857373884780261E-3</v>
      </c>
    </row>
    <row r="25" spans="1:7" x14ac:dyDescent="0.25">
      <c r="A25" s="1">
        <v>15</v>
      </c>
      <c r="B25" s="1">
        <f t="shared" si="0"/>
        <v>-4.1501596467081177</v>
      </c>
      <c r="C25" s="1">
        <f t="shared" si="1"/>
        <v>7.2577828177058853E-5</v>
      </c>
      <c r="D25" s="1">
        <f t="shared" si="2"/>
        <v>7.2749932243256861E-7</v>
      </c>
      <c r="E25" s="1">
        <f t="shared" si="3"/>
        <v>0.74277198128803279</v>
      </c>
      <c r="F25" s="1">
        <f t="shared" si="4"/>
        <v>0.302766426222837</v>
      </c>
      <c r="G25" s="1">
        <f t="shared" si="5"/>
        <v>3.0348437734330964E-3</v>
      </c>
    </row>
    <row r="26" spans="1:7" x14ac:dyDescent="0.25">
      <c r="A26" s="1">
        <v>16</v>
      </c>
      <c r="B26" s="1">
        <f t="shared" si="0"/>
        <v>-4.0161348522746971</v>
      </c>
      <c r="C26" s="1">
        <f t="shared" si="1"/>
        <v>1.2544939484564061E-4</v>
      </c>
      <c r="D26" s="1">
        <f t="shared" si="2"/>
        <v>1.217538866763277E-6</v>
      </c>
      <c r="E26" s="1">
        <f t="shared" si="3"/>
        <v>0.72142582506546216</v>
      </c>
      <c r="F26" s="1">
        <f t="shared" si="4"/>
        <v>0.30753507175841799</v>
      </c>
      <c r="G26" s="1">
        <f t="shared" si="5"/>
        <v>2.9847565484029041E-3</v>
      </c>
    </row>
    <row r="27" spans="1:7" x14ac:dyDescent="0.25">
      <c r="A27" s="1">
        <v>17</v>
      </c>
      <c r="B27" s="1">
        <f t="shared" si="0"/>
        <v>-3.8940500390381763</v>
      </c>
      <c r="C27" s="1">
        <f t="shared" si="1"/>
        <v>2.0331554305370384E-4</v>
      </c>
      <c r="D27" s="1">
        <f t="shared" si="2"/>
        <v>1.9143457331297195E-6</v>
      </c>
      <c r="E27" s="1">
        <f t="shared" si="3"/>
        <v>0.70205892106681711</v>
      </c>
      <c r="F27" s="1">
        <f t="shared" si="4"/>
        <v>0.31180356228204281</v>
      </c>
      <c r="G27" s="1">
        <f t="shared" si="5"/>
        <v>2.9358297455478358E-3</v>
      </c>
    </row>
    <row r="28" spans="1:7" x14ac:dyDescent="0.25">
      <c r="A28" s="1">
        <v>18</v>
      </c>
      <c r="B28" s="1">
        <f t="shared" si="0"/>
        <v>-3.782224566979929</v>
      </c>
      <c r="C28" s="1">
        <f t="shared" si="1"/>
        <v>3.1229888288532076E-4</v>
      </c>
      <c r="D28" s="1">
        <f t="shared" si="2"/>
        <v>2.8576460295938031E-6</v>
      </c>
      <c r="E28" s="1">
        <f t="shared" si="3"/>
        <v>0.68439047466001734</v>
      </c>
      <c r="F28" s="1">
        <f t="shared" si="4"/>
        <v>0.31564607967064651</v>
      </c>
      <c r="G28" s="1">
        <f t="shared" si="5"/>
        <v>2.8882740725617558E-3</v>
      </c>
    </row>
    <row r="29" spans="1:7" x14ac:dyDescent="0.25">
      <c r="A29" s="1">
        <v>19</v>
      </c>
      <c r="B29" s="1">
        <f t="shared" si="0"/>
        <v>-3.6792915497050234</v>
      </c>
      <c r="C29" s="1">
        <f t="shared" si="1"/>
        <v>4.5850851864127353E-4</v>
      </c>
      <c r="D29" s="1">
        <f t="shared" si="2"/>
        <v>4.0836156813436309E-6</v>
      </c>
      <c r="E29" s="1">
        <f t="shared" si="3"/>
        <v>0.66819228848820911</v>
      </c>
      <c r="F29" s="1">
        <f t="shared" si="4"/>
        <v>0.31912289474514688</v>
      </c>
      <c r="G29" s="1">
        <f t="shared" si="5"/>
        <v>2.8422051156624835E-3</v>
      </c>
    </row>
    <row r="30" spans="1:7" x14ac:dyDescent="0.25">
      <c r="A30" s="1">
        <v>20</v>
      </c>
      <c r="B30" s="1">
        <f t="shared" si="0"/>
        <v>-3.5841263377434709</v>
      </c>
      <c r="C30" s="1">
        <f t="shared" si="1"/>
        <v>6.4780596987320995E-4</v>
      </c>
      <c r="D30" s="1">
        <f t="shared" si="2"/>
        <v>5.6234676691298425E-6</v>
      </c>
      <c r="E30" s="1">
        <f t="shared" si="3"/>
        <v>0.65327675108154548</v>
      </c>
      <c r="F30" s="1">
        <f t="shared" si="4"/>
        <v>0.32228346649991357</v>
      </c>
      <c r="G30" s="1">
        <f t="shared" si="5"/>
        <v>2.7976751349050892E-3</v>
      </c>
    </row>
    <row r="31" spans="1:7" x14ac:dyDescent="0.25">
      <c r="A31" s="1">
        <v>21</v>
      </c>
      <c r="B31" s="1">
        <f t="shared" si="0"/>
        <v>-3.4957939687091426</v>
      </c>
      <c r="C31" s="1">
        <f t="shared" si="1"/>
        <v>8.8561674467002561E-4</v>
      </c>
      <c r="D31" s="1">
        <f t="shared" si="2"/>
        <v>7.5025763968949813E-6</v>
      </c>
      <c r="E31" s="1">
        <f t="shared" si="3"/>
        <v>0.63948801478753092</v>
      </c>
      <c r="F31" s="1">
        <f t="shared" si="4"/>
        <v>0.32516875224486746</v>
      </c>
      <c r="G31" s="1">
        <f t="shared" si="5"/>
        <v>2.7546943079865922E-3</v>
      </c>
    </row>
    <row r="32" spans="1:7" x14ac:dyDescent="0.25">
      <c r="A32" s="1">
        <v>22</v>
      </c>
      <c r="B32" s="1">
        <f t="shared" si="0"/>
        <v>-3.4135099122809209</v>
      </c>
      <c r="C32" s="1">
        <f t="shared" si="1"/>
        <v>1.1767916386919181E-3</v>
      </c>
      <c r="D32" s="1">
        <f t="shared" si="2"/>
        <v>9.7400791950793917E-6</v>
      </c>
      <c r="E32" s="1">
        <f t="shared" si="3"/>
        <v>0.62669540846745031</v>
      </c>
      <c r="F32" s="1">
        <f t="shared" si="4"/>
        <v>0.32781295227986013</v>
      </c>
      <c r="G32" s="1">
        <f t="shared" si="5"/>
        <v>2.7132450736374754E-3</v>
      </c>
    </row>
    <row r="33" spans="1:7" x14ac:dyDescent="0.25">
      <c r="A33" s="1">
        <v>23</v>
      </c>
      <c r="B33" s="1">
        <f t="shared" si="0"/>
        <v>-3.33661030926267</v>
      </c>
      <c r="C33" s="1">
        <f t="shared" si="1"/>
        <v>1.5255157778153903E-3</v>
      </c>
      <c r="D33" s="1">
        <f t="shared" si="2"/>
        <v>1.2348864924820661E-5</v>
      </c>
      <c r="E33" s="1">
        <f t="shared" si="3"/>
        <v>0.61478844551901601</v>
      </c>
      <c r="F33" s="1">
        <f t="shared" si="4"/>
        <v>0.33024484351780881</v>
      </c>
      <c r="G33" s="1">
        <f t="shared" si="5"/>
        <v>2.6732918951255006E-3</v>
      </c>
    </row>
    <row r="34" spans="1:7" x14ac:dyDescent="0.25">
      <c r="A34" s="1">
        <v>24</v>
      </c>
      <c r="B34" s="1">
        <f t="shared" si="0"/>
        <v>-3.2645291050079623</v>
      </c>
      <c r="C34" s="1">
        <f t="shared" si="1"/>
        <v>1.9352598503560995E-3</v>
      </c>
      <c r="D34" s="1">
        <f t="shared" si="2"/>
        <v>1.5335852410004176E-5</v>
      </c>
      <c r="E34" s="1">
        <f t="shared" si="3"/>
        <v>0.60367298997791952</v>
      </c>
      <c r="F34" s="1">
        <f t="shared" si="4"/>
        <v>0.33248881032210398</v>
      </c>
      <c r="G34" s="1">
        <f t="shared" si="5"/>
        <v>2.6347879444403362E-3</v>
      </c>
    </row>
    <row r="35" spans="1:7" x14ac:dyDescent="0.25">
      <c r="A35" s="1">
        <v>25</v>
      </c>
      <c r="B35" s="1">
        <f t="shared" si="0"/>
        <v>-3.1967802657528983</v>
      </c>
      <c r="C35" s="1">
        <f t="shared" si="1"/>
        <v>2.4087663103697548E-3</v>
      </c>
      <c r="D35" s="1">
        <f t="shared" si="2"/>
        <v>1.870246792299813E-5</v>
      </c>
      <c r="E35" s="1">
        <f t="shared" si="3"/>
        <v>0.59326827611922839</v>
      </c>
      <c r="F35" s="1">
        <f t="shared" si="4"/>
        <v>0.33456564955245038</v>
      </c>
      <c r="G35" s="1">
        <f t="shared" si="5"/>
        <v>2.5976796926934905E-3</v>
      </c>
    </row>
    <row r="36" spans="1:7" x14ac:dyDescent="0.25">
      <c r="A36" s="1">
        <v>26</v>
      </c>
      <c r="B36" s="1">
        <f t="shared" si="0"/>
        <v>-3.132943794287363</v>
      </c>
      <c r="C36" s="1">
        <f t="shared" si="1"/>
        <v>2.9480629769350771E-3</v>
      </c>
      <c r="D36" s="1">
        <f t="shared" si="2"/>
        <v>2.2445244326506421E-5</v>
      </c>
      <c r="E36" s="1">
        <f t="shared" si="3"/>
        <v>0.58350456580299415</v>
      </c>
      <c r="F36" s="1">
        <f t="shared" si="4"/>
        <v>0.33649320530453625</v>
      </c>
      <c r="G36" s="1">
        <f t="shared" si="5"/>
        <v>2.5619100631024032E-3</v>
      </c>
    </row>
    <row r="37" spans="1:7" x14ac:dyDescent="0.25">
      <c r="A37" s="1">
        <v>27</v>
      </c>
      <c r="B37" s="1">
        <f t="shared" si="0"/>
        <v>-3.0726546214439812</v>
      </c>
      <c r="C37" s="1">
        <f t="shared" si="1"/>
        <v>3.5544969006534263E-3</v>
      </c>
      <c r="D37" s="1">
        <f t="shared" si="2"/>
        <v>2.6556480153620929E-5</v>
      </c>
      <c r="E37" s="1">
        <f t="shared" si="3"/>
        <v>0.57432128837538732</v>
      </c>
      <c r="F37" s="1">
        <f t="shared" si="4"/>
        <v>0.33828687382568612</v>
      </c>
      <c r="G37" s="1">
        <f t="shared" si="5"/>
        <v>2.5274205892065393E-3</v>
      </c>
    </row>
    <row r="38" spans="1:7" x14ac:dyDescent="0.25">
      <c r="A38" s="1">
        <v>28</v>
      </c>
      <c r="B38" s="1">
        <f t="shared" si="0"/>
        <v>-3.0155936995893078</v>
      </c>
      <c r="C38" s="1">
        <f t="shared" si="1"/>
        <v>4.2287822408035407E-3</v>
      </c>
      <c r="D38" s="1">
        <f t="shared" si="2"/>
        <v>3.1024912173083771E-5</v>
      </c>
      <c r="E38" s="1">
        <f t="shared" si="3"/>
        <v>0.56566554993091334</v>
      </c>
      <c r="F38" s="1">
        <f t="shared" si="4"/>
        <v>0.33996000848462576</v>
      </c>
      <c r="G38" s="1">
        <f t="shared" si="5"/>
        <v>2.4941528801899655E-3</v>
      </c>
    </row>
    <row r="39" spans="1:7" x14ac:dyDescent="0.25">
      <c r="A39" s="1">
        <v>29</v>
      </c>
      <c r="B39" s="1">
        <f t="shared" si="0"/>
        <v>-2.9614808001457176</v>
      </c>
      <c r="C39" s="1">
        <f t="shared" si="1"/>
        <v>4.9710569374097988E-3</v>
      </c>
      <c r="D39" s="1">
        <f t="shared" si="2"/>
        <v>3.5836368442123972E-5</v>
      </c>
      <c r="E39" s="1">
        <f t="shared" si="3"/>
        <v>0.55749092830621672</v>
      </c>
      <c r="F39" s="1">
        <f t="shared" si="4"/>
        <v>0.34152424708576079</v>
      </c>
      <c r="G39" s="1">
        <f t="shared" si="5"/>
        <v>2.4620496012386275E-3</v>
      </c>
    </row>
    <row r="40" spans="1:7" x14ac:dyDescent="0.25">
      <c r="A40" s="1">
        <v>30</v>
      </c>
      <c r="B40" s="1">
        <f t="shared" si="0"/>
        <v>-2.9100686427535178</v>
      </c>
      <c r="C40" s="1">
        <f t="shared" si="1"/>
        <v>5.7809440107570199E-3</v>
      </c>
      <c r="D40" s="1">
        <f t="shared" si="2"/>
        <v>4.097437995470859E-5</v>
      </c>
      <c r="E40" s="1">
        <f t="shared" si="3"/>
        <v>0.5497564912846945</v>
      </c>
      <c r="F40" s="1">
        <f t="shared" si="4"/>
        <v>0.34298977832585653</v>
      </c>
      <c r="G40" s="1">
        <f t="shared" si="5"/>
        <v>2.4310551134129671E-3</v>
      </c>
    </row>
    <row r="41" spans="1:7" x14ac:dyDescent="0.25">
      <c r="A41" s="1">
        <v>31</v>
      </c>
      <c r="B41" s="1">
        <f t="shared" si="0"/>
        <v>-2.8611380745367145</v>
      </c>
      <c r="C41" s="1">
        <f t="shared" si="1"/>
        <v>6.6576142855545081E-3</v>
      </c>
      <c r="D41" s="1">
        <f t="shared" si="2"/>
        <v>4.6420737710716759E-5</v>
      </c>
      <c r="E41" s="1">
        <f t="shared" si="3"/>
        <v>0.54242599075869058</v>
      </c>
      <c r="F41" s="1">
        <f t="shared" si="4"/>
        <v>0.34436556017182068</v>
      </c>
      <c r="G41" s="1">
        <f t="shared" si="5"/>
        <v>2.4011158741991767E-3</v>
      </c>
    </row>
    <row r="42" spans="1:7" x14ac:dyDescent="0.25">
      <c r="A42" s="1">
        <v>32</v>
      </c>
      <c r="B42" s="1">
        <f t="shared" si="0"/>
        <v>-2.8144940844580733</v>
      </c>
      <c r="C42" s="1">
        <f t="shared" si="1"/>
        <v>7.5998481744958398E-3</v>
      </c>
      <c r="D42" s="1">
        <f t="shared" si="2"/>
        <v>5.2155988585473172E-5</v>
      </c>
      <c r="E42" s="1">
        <f t="shared" si="3"/>
        <v>0.53546719677188581</v>
      </c>
      <c r="F42" s="1">
        <f t="shared" si="4"/>
        <v>0.34565949996713558</v>
      </c>
      <c r="G42" s="1">
        <f t="shared" si="5"/>
        <v>2.3721806700358517E-3</v>
      </c>
    </row>
    <row r="43" spans="1:7" x14ac:dyDescent="0.25">
      <c r="A43" s="1">
        <v>33</v>
      </c>
      <c r="B43" s="1">
        <f t="shared" si="0"/>
        <v>-2.7699624870003885</v>
      </c>
      <c r="C43" s="1">
        <f t="shared" si="1"/>
        <v>8.6060948529834789E-3</v>
      </c>
      <c r="D43" s="1">
        <f t="shared" si="2"/>
        <v>5.8159868103682848E-5</v>
      </c>
      <c r="E43" s="1">
        <f t="shared" si="3"/>
        <v>0.52885134363666375</v>
      </c>
      <c r="F43" s="1">
        <f t="shared" si="4"/>
        <v>0.34687860385697433</v>
      </c>
      <c r="G43" s="1">
        <f t="shared" si="5"/>
        <v>2.3442007313360493E-3</v>
      </c>
    </row>
    <row r="44" spans="1:7" x14ac:dyDescent="0.25">
      <c r="A44" s="1">
        <v>34</v>
      </c>
      <c r="B44" s="1">
        <f t="shared" si="0"/>
        <v>-2.7273871462546375</v>
      </c>
      <c r="C44" s="1">
        <f t="shared" si="1"/>
        <v>9.674527717541322E-3</v>
      </c>
      <c r="D44" s="1">
        <f t="shared" si="2"/>
        <v>6.4411671473286902E-5</v>
      </c>
      <c r="E44" s="1">
        <f t="shared" si="3"/>
        <v>0.52255266650785392</v>
      </c>
      <c r="F44" s="1">
        <f t="shared" si="4"/>
        <v>0.34802910145201771</v>
      </c>
      <c r="G44" s="1">
        <f t="shared" si="5"/>
        <v>2.3171297659548879E-3</v>
      </c>
    </row>
    <row r="45" spans="1:7" x14ac:dyDescent="0.25">
      <c r="A45" s="1">
        <v>35</v>
      </c>
      <c r="B45" s="1">
        <f t="shared" si="0"/>
        <v>-2.6866276393248492</v>
      </c>
      <c r="C45" s="1">
        <f t="shared" si="1"/>
        <v>1.0803095458436015E-2</v>
      </c>
      <c r="D45" s="1">
        <f t="shared" si="2"/>
        <v>7.0890566344492605E-5</v>
      </c>
      <c r="E45" s="1">
        <f t="shared" si="3"/>
        <v>0.51654801146598905</v>
      </c>
      <c r="F45" s="1">
        <f t="shared" si="4"/>
        <v>0.34911655038258033</v>
      </c>
      <c r="G45" s="1">
        <f t="shared" si="5"/>
        <v>2.2909239367620727E-3</v>
      </c>
    </row>
    <row r="46" spans="1:7" x14ac:dyDescent="0.25">
      <c r="A46" s="1">
        <v>36</v>
      </c>
      <c r="B46" s="1">
        <f t="shared" si="0"/>
        <v>-2.6475572791704298</v>
      </c>
      <c r="C46" s="1">
        <f t="shared" si="1"/>
        <v>1.19895684096595E-2</v>
      </c>
      <c r="D46" s="1">
        <f t="shared" si="2"/>
        <v>7.7575852012887775E-5</v>
      </c>
      <c r="E46" s="1">
        <f t="shared" si="3"/>
        <v>0.51081650572300941</v>
      </c>
      <c r="F46" s="1">
        <f t="shared" si="4"/>
        <v>0.35014592442352327</v>
      </c>
      <c r="G46" s="1">
        <f t="shared" si="5"/>
        <v>2.2655418016641056E-3</v>
      </c>
    </row>
    <row r="47" spans="1:7" x14ac:dyDescent="0.25">
      <c r="A47" s="1">
        <v>37</v>
      </c>
      <c r="B47" s="1">
        <f t="shared" si="0"/>
        <v>-2.6100614333106962</v>
      </c>
      <c r="C47" s="1">
        <f t="shared" si="1"/>
        <v>1.323158008475255E-2</v>
      </c>
      <c r="D47" s="1">
        <f t="shared" si="2"/>
        <v>8.4447170417431279E-5</v>
      </c>
      <c r="E47" s="1">
        <f t="shared" si="3"/>
        <v>0.50533927729892236</v>
      </c>
      <c r="F47" s="1">
        <f t="shared" si="4"/>
        <v>0.35112168812124744</v>
      </c>
      <c r="G47" s="1">
        <f t="shared" si="5"/>
        <v>2.2409442291929913E-3</v>
      </c>
    </row>
    <row r="48" spans="1:7" x14ac:dyDescent="0.25">
      <c r="A48" s="1">
        <v>38</v>
      </c>
      <c r="B48" s="1">
        <f t="shared" si="0"/>
        <v>-2.5740360874484911</v>
      </c>
      <c r="C48" s="1">
        <f t="shared" si="1"/>
        <v>1.4526663981928747E-2</v>
      </c>
      <c r="D48" s="1">
        <f t="shared" si="2"/>
        <v>9.1484674479470749E-5</v>
      </c>
      <c r="E48" s="1">
        <f t="shared" si="3"/>
        <v>0.50009921563686255</v>
      </c>
      <c r="F48" s="1">
        <f t="shared" si="4"/>
        <v>0.35204786027195706</v>
      </c>
      <c r="G48" s="1">
        <f t="shared" si="5"/>
        <v>2.2170942990241849E-3</v>
      </c>
    </row>
    <row r="49" spans="1:7" x14ac:dyDescent="0.25">
      <c r="A49" s="1">
        <v>39</v>
      </c>
      <c r="B49" s="1">
        <f t="shared" si="0"/>
        <v>-2.5393866129305778</v>
      </c>
      <c r="C49" s="1">
        <f t="shared" si="1"/>
        <v>1.5872285861570627E-2</v>
      </c>
      <c r="D49" s="1">
        <f t="shared" si="2"/>
        <v>9.8669159229883836E-5</v>
      </c>
      <c r="E49" s="1">
        <f t="shared" si="3"/>
        <v>0.49508076627765296</v>
      </c>
      <c r="F49" s="1">
        <f t="shared" si="4"/>
        <v>0.35292806814500144</v>
      </c>
      <c r="G49" s="1">
        <f t="shared" si="5"/>
        <v>2.1939571940804595E-3</v>
      </c>
    </row>
    <row r="50" spans="1:7" x14ac:dyDescent="0.25">
      <c r="A50" s="1">
        <v>40</v>
      </c>
      <c r="B50" s="1">
        <f t="shared" si="0"/>
        <v>-2.5060267047143814</v>
      </c>
      <c r="C50" s="1">
        <f t="shared" si="1"/>
        <v>1.7265871776138433E-2</v>
      </c>
      <c r="D50" s="1">
        <f t="shared" si="2"/>
        <v>1.0598216088426604E-4</v>
      </c>
      <c r="E50" s="1">
        <f t="shared" si="3"/>
        <v>0.49026975401461043</v>
      </c>
      <c r="F50" s="1">
        <f t="shared" si="4"/>
        <v>0.35376559398656648</v>
      </c>
      <c r="G50" s="1">
        <f t="shared" si="5"/>
        <v>2.1715000889221021E-3</v>
      </c>
    </row>
    <row r="51" spans="1:7" x14ac:dyDescent="0.25">
      <c r="A51" s="1">
        <v>41</v>
      </c>
      <c r="B51" s="1">
        <f t="shared" si="0"/>
        <v>-2.4738774626453823</v>
      </c>
      <c r="C51" s="1">
        <f t="shared" si="1"/>
        <v>1.8704832177341361E-2</v>
      </c>
      <c r="D51" s="1">
        <f t="shared" si="2"/>
        <v>1.1340602862830866E-4</v>
      </c>
      <c r="E51" s="1">
        <f t="shared" si="3"/>
        <v>0.48565322997759824</v>
      </c>
      <c r="F51" s="1">
        <f t="shared" si="4"/>
        <v>0.35456341505496086</v>
      </c>
      <c r="G51" s="1">
        <f t="shared" si="5"/>
        <v>2.1496920377068588E-3</v>
      </c>
    </row>
    <row r="52" spans="1:7" x14ac:dyDescent="0.25">
      <c r="A52" s="1">
        <v>42</v>
      </c>
      <c r="B52" s="1">
        <f t="shared" si="0"/>
        <v>-2.4428665937350496</v>
      </c>
      <c r="C52" s="1">
        <f t="shared" si="1"/>
        <v>2.0186582446515437E-2</v>
      </c>
      <c r="D52" s="1">
        <f t="shared" si="2"/>
        <v>1.2092397342223146E-4</v>
      </c>
      <c r="E52" s="1">
        <f t="shared" si="3"/>
        <v>0.4812193389140052</v>
      </c>
      <c r="F52" s="1">
        <f t="shared" si="4"/>
        <v>0.35532423821243297</v>
      </c>
      <c r="G52" s="1">
        <f t="shared" si="5"/>
        <v>2.1285038639758357E-3</v>
      </c>
    </row>
    <row r="53" spans="1:7" x14ac:dyDescent="0.25">
      <c r="A53" s="1">
        <v>43</v>
      </c>
      <c r="B53" s="1">
        <f t="shared" si="0"/>
        <v>-2.4129277170433139</v>
      </c>
      <c r="C53" s="1">
        <f t="shared" si="1"/>
        <v>2.1708560198196811E-2</v>
      </c>
      <c r="D53" s="1">
        <f t="shared" si="2"/>
        <v>1.2852009766236837E-4</v>
      </c>
      <c r="E53" s="1">
        <f t="shared" si="3"/>
        <v>0.4769572035900474</v>
      </c>
      <c r="F53" s="1">
        <f t="shared" si="4"/>
        <v>0.35605052991712616</v>
      </c>
      <c r="G53" s="1">
        <f t="shared" si="5"/>
        <v>2.1079080537772387E-3</v>
      </c>
    </row>
    <row r="54" spans="1:7" x14ac:dyDescent="0.25">
      <c r="A54" s="1">
        <v>44</v>
      </c>
      <c r="B54" s="1">
        <f t="shared" si="0"/>
        <v>-2.383999755923182</v>
      </c>
      <c r="C54" s="1">
        <f t="shared" si="1"/>
        <v>2.3268239699050831E-2</v>
      </c>
      <c r="D54" s="1">
        <f t="shared" si="2"/>
        <v>1.3617940907505286E-4</v>
      </c>
      <c r="E54" s="1">
        <f t="shared" si="3"/>
        <v>0.47285682376396176</v>
      </c>
      <c r="F54" s="1">
        <f t="shared" si="4"/>
        <v>0.35674454231273434</v>
      </c>
      <c r="G54" s="1">
        <f t="shared" si="5"/>
        <v>2.0878786531015538E-3</v>
      </c>
    </row>
    <row r="55" spans="1:7" x14ac:dyDescent="0.25">
      <c r="A55" s="1">
        <v>45</v>
      </c>
      <c r="B55" s="1">
        <f t="shared" si="0"/>
        <v>-2.356026404939616</v>
      </c>
      <c r="C55" s="1">
        <f t="shared" si="1"/>
        <v>2.4863143728567606E-2</v>
      </c>
      <c r="D55" s="1">
        <f t="shared" si="2"/>
        <v>1.4388782177878937E-4</v>
      </c>
      <c r="E55" s="1">
        <f t="shared" si="3"/>
        <v>0.46890898761039507</v>
      </c>
      <c r="F55" s="1">
        <f t="shared" si="4"/>
        <v>0.35740833599518185</v>
      </c>
      <c r="G55" s="1">
        <f t="shared" si="5"/>
        <v>2.0683911702139022E-3</v>
      </c>
    </row>
    <row r="56" spans="1:7" x14ac:dyDescent="0.25">
      <c r="A56" s="1">
        <v>46</v>
      </c>
      <c r="B56" s="1">
        <f t="shared" si="0"/>
        <v>-2.328955660854747</v>
      </c>
      <c r="C56" s="1">
        <f t="shared" si="1"/>
        <v>2.6490853187230299E-2</v>
      </c>
      <c r="D56" s="1">
        <f t="shared" si="2"/>
        <v>1.5163214704462194E-4</v>
      </c>
      <c r="E56" s="1">
        <f t="shared" si="3"/>
        <v>0.46510519382346277</v>
      </c>
      <c r="F56" s="1">
        <f t="shared" si="4"/>
        <v>0.35804379993948171</v>
      </c>
      <c r="G56" s="1">
        <f t="shared" si="5"/>
        <v>2.0494224831916399E-3</v>
      </c>
    </row>
    <row r="57" spans="1:7" x14ac:dyDescent="0.25">
      <c r="A57" s="1">
        <v>47</v>
      </c>
      <c r="B57" s="1">
        <f t="shared" si="0"/>
        <v>-2.3027394087731849</v>
      </c>
      <c r="C57" s="1">
        <f t="shared" si="1"/>
        <v>2.8149014734398146E-2</v>
      </c>
      <c r="D57" s="1">
        <f t="shared" si="2"/>
        <v>1.5940007591626947E-4</v>
      </c>
      <c r="E57" s="1">
        <f t="shared" si="3"/>
        <v>0.46143758291074272</v>
      </c>
      <c r="F57" s="1">
        <f t="shared" si="4"/>
        <v>0.35865266899133286</v>
      </c>
      <c r="G57" s="1">
        <f t="shared" si="5"/>
        <v>2.0309507527782201E-3</v>
      </c>
    </row>
    <row r="58" spans="1:7" x14ac:dyDescent="0.25">
      <c r="A58" s="1">
        <v>48</v>
      </c>
      <c r="B58" s="1">
        <f t="shared" si="0"/>
        <v>-2.2773330559400216</v>
      </c>
      <c r="C58" s="1">
        <f t="shared" si="1"/>
        <v>2.983534671350118E-2</v>
      </c>
      <c r="D58" s="1">
        <f t="shared" si="2"/>
        <v>1.6718015552239765E-4</v>
      </c>
      <c r="E58" s="1">
        <f t="shared" si="3"/>
        <v>0.457898876424505</v>
      </c>
      <c r="F58" s="1">
        <f t="shared" si="4"/>
        <v>0.35923653926350974</v>
      </c>
      <c r="G58" s="1">
        <f t="shared" si="5"/>
        <v>2.0129553405264832E-3</v>
      </c>
    </row>
    <row r="59" spans="1:7" x14ac:dyDescent="0.25">
      <c r="A59" s="1">
        <v>49</v>
      </c>
      <c r="B59" s="1">
        <f t="shared" si="0"/>
        <v>-2.252695206839006</v>
      </c>
      <c r="C59" s="1">
        <f t="shared" si="1"/>
        <v>3.1547643597442929E-2</v>
      </c>
      <c r="D59" s="1">
        <f t="shared" si="2"/>
        <v>1.7496176062271234E-4</v>
      </c>
      <c r="E59" s="1">
        <f t="shared" si="3"/>
        <v>0.45448232306965597</v>
      </c>
      <c r="F59" s="1">
        <f t="shared" si="4"/>
        <v>0.35979688172392771</v>
      </c>
      <c r="G59" s="1">
        <f t="shared" si="5"/>
        <v>1.9954167321099888E-3</v>
      </c>
    </row>
    <row r="60" spans="1:7" x14ac:dyDescent="0.25">
      <c r="A60" s="1">
        <v>50</v>
      </c>
      <c r="B60" s="1">
        <f t="shared" si="0"/>
        <v>-2.228787374195961</v>
      </c>
      <c r="C60" s="1">
        <f t="shared" si="1"/>
        <v>3.3283779163110663E-2</v>
      </c>
      <c r="D60" s="1">
        <f t="shared" si="2"/>
        <v>1.827350616753887E-4</v>
      </c>
      <c r="E60" s="1">
        <f t="shared" si="3"/>
        <v>0.45118165078800648</v>
      </c>
      <c r="F60" s="1">
        <f t="shared" si="4"/>
        <v>0.36033505421826617</v>
      </c>
      <c r="G60" s="1">
        <f t="shared" si="5"/>
        <v>1.9783164656181286E-3</v>
      </c>
    </row>
    <row r="61" spans="1:7" x14ac:dyDescent="0.25">
      <c r="A61" s="1">
        <v>51</v>
      </c>
      <c r="B61" s="1">
        <f t="shared" si="0"/>
        <v>-2.2055737212897157</v>
      </c>
      <c r="C61" s="1">
        <f t="shared" si="1"/>
        <v>3.5041708581100804E-2</v>
      </c>
      <c r="D61" s="1">
        <f t="shared" si="2"/>
        <v>1.9049099049296841E-4</v>
      </c>
      <c r="E61" s="1">
        <f t="shared" si="3"/>
        <v>0.44799102405175306</v>
      </c>
      <c r="F61" s="1">
        <f t="shared" si="4"/>
        <v>0.36085231213347124</v>
      </c>
      <c r="G61" s="1">
        <f t="shared" si="5"/>
        <v>1.9616370646109446E-3</v>
      </c>
    </row>
    <row r="62" spans="1:7" x14ac:dyDescent="0.25">
      <c r="A62" s="1">
        <v>52</v>
      </c>
      <c r="B62" s="1">
        <f t="shared" si="0"/>
        <v>-2.1830208316390975</v>
      </c>
      <c r="C62" s="1">
        <f t="shared" si="1"/>
        <v>3.6819469585482725E-2</v>
      </c>
      <c r="D62" s="1">
        <f t="shared" si="2"/>
        <v>1.9822120436416299E-4</v>
      </c>
      <c r="E62" s="1">
        <f t="shared" si="3"/>
        <v>0.44490500571041819</v>
      </c>
      <c r="F62" s="1">
        <f t="shared" si="4"/>
        <v>0.36134981787797676</v>
      </c>
      <c r="G62" s="1">
        <f t="shared" si="5"/>
        <v>1.9453619756864954E-3</v>
      </c>
    </row>
    <row r="63" spans="1:7" x14ac:dyDescent="0.25">
      <c r="A63" s="1">
        <v>53</v>
      </c>
      <c r="B63" s="1">
        <f t="shared" si="0"/>
        <v>-2.16109750269342</v>
      </c>
      <c r="C63" s="1">
        <f t="shared" si="1"/>
        <v>3.8615182868807683E-2</v>
      </c>
      <c r="D63" s="1">
        <f t="shared" si="2"/>
        <v>2.0591804935677382E-4</v>
      </c>
      <c r="E63" s="1">
        <f t="shared" si="3"/>
        <v>0.44191852282888899</v>
      </c>
      <c r="F63" s="1">
        <f t="shared" si="4"/>
        <v>0.36182864932896736</v>
      </c>
      <c r="G63" s="1">
        <f t="shared" si="5"/>
        <v>1.9294755103025014E-3</v>
      </c>
    </row>
    <row r="64" spans="1:7" x14ac:dyDescent="0.25">
      <c r="A64" s="1">
        <v>54</v>
      </c>
      <c r="B64" s="1">
        <f t="shared" si="0"/>
        <v>-2.1397745606244603</v>
      </c>
      <c r="C64" s="1">
        <f t="shared" si="1"/>
        <v>4.0427051829675514E-2</v>
      </c>
      <c r="D64" s="1">
        <f t="shared" si="2"/>
        <v>2.1357452337900508E-4</v>
      </c>
      <c r="E64" s="1">
        <f t="shared" si="3"/>
        <v>0.43902683603279408</v>
      </c>
      <c r="F64" s="1">
        <f t="shared" si="4"/>
        <v>0.36228980737558503</v>
      </c>
      <c r="G64" s="1">
        <f t="shared" si="5"/>
        <v>1.9139627905914796E-3</v>
      </c>
    </row>
    <row r="65" spans="1:7" x14ac:dyDescent="0.25">
      <c r="A65" s="1">
        <v>55</v>
      </c>
      <c r="B65" s="1">
        <f t="shared" si="0"/>
        <v>-2.1190246937153567</v>
      </c>
      <c r="C65" s="1">
        <f t="shared" si="1"/>
        <v>4.2253361783996336E-2</v>
      </c>
      <c r="D65" s="1">
        <f t="shared" si="2"/>
        <v>2.211842394598538E-4</v>
      </c>
      <c r="E65" s="1">
        <f t="shared" si="3"/>
        <v>0.43622551194384229</v>
      </c>
      <c r="F65" s="1">
        <f t="shared" si="4"/>
        <v>0.36273422266892613</v>
      </c>
      <c r="G65" s="1">
        <f t="shared" si="5"/>
        <v>1.8988096989119478E-3</v>
      </c>
    </row>
    <row r="66" spans="1:7" x14ac:dyDescent="0.25">
      <c r="A66" s="1">
        <v>56</v>
      </c>
      <c r="B66" s="1">
        <f t="shared" si="0"/>
        <v>-2.0988223021787968</v>
      </c>
      <c r="C66" s="1">
        <f t="shared" si="1"/>
        <v>4.4092478736552608E-2</v>
      </c>
      <c r="D66" s="1">
        <f t="shared" si="2"/>
        <v>2.2874138961116719E-4</v>
      </c>
      <c r="E66" s="1">
        <f t="shared" si="3"/>
        <v>0.43351039834399757</v>
      </c>
      <c r="F66" s="1">
        <f t="shared" si="4"/>
        <v>0.3631627616744198</v>
      </c>
      <c r="G66" s="1">
        <f t="shared" si="5"/>
        <v>1.8840028308857741E-3</v>
      </c>
    </row>
    <row r="67" spans="1:7" x14ac:dyDescent="0.25">
      <c r="A67" s="1">
        <v>57</v>
      </c>
      <c r="B67" s="1">
        <f t="shared" si="0"/>
        <v>-2.0791433625232383</v>
      </c>
      <c r="C67" s="1">
        <f t="shared" si="1"/>
        <v>4.59428477965073E-2</v>
      </c>
      <c r="D67" s="1">
        <f t="shared" si="2"/>
        <v>2.3624070955193988E-4</v>
      </c>
      <c r="E67" s="1">
        <f t="shared" si="3"/>
        <v>0.43087760175517215</v>
      </c>
      <c r="F67" s="1">
        <f t="shared" si="4"/>
        <v>0.36357623210924223</v>
      </c>
      <c r="G67" s="1">
        <f t="shared" si="5"/>
        <v>1.8695294516818759E-3</v>
      </c>
    </row>
    <row r="68" spans="1:7" x14ac:dyDescent="0.25">
      <c r="A68" s="1">
        <v>58</v>
      </c>
      <c r="B68" s="1">
        <f t="shared" si="0"/>
        <v>-2.0599653048302216</v>
      </c>
      <c r="C68" s="1">
        <f t="shared" si="1"/>
        <v>4.7802991308988275E-2</v>
      </c>
      <c r="D68" s="1">
        <f t="shared" si="2"/>
        <v>2.4367744450713523E-4</v>
      </c>
      <c r="E68" s="1">
        <f t="shared" si="3"/>
        <v>0.42832346716188752</v>
      </c>
      <c r="F68" s="1">
        <f t="shared" si="4"/>
        <v>0.36397538783641925</v>
      </c>
      <c r="G68" s="1">
        <f t="shared" si="5"/>
        <v>1.8553774553182706E-3</v>
      </c>
    </row>
    <row r="69" spans="1:7" x14ac:dyDescent="0.25">
      <c r="A69" s="1">
        <v>59</v>
      </c>
      <c r="B69" s="1">
        <f t="shared" si="0"/>
        <v>-2.0412669015147484</v>
      </c>
      <c r="C69" s="1">
        <f t="shared" si="1"/>
        <v>4.9671506764707524E-2</v>
      </c>
      <c r="D69" s="1">
        <f t="shared" si="2"/>
        <v>2.5104731623683659E-4</v>
      </c>
      <c r="E69" s="1">
        <f t="shared" si="3"/>
        <v>0.42584455963920975</v>
      </c>
      <c r="F69" s="1">
        <f t="shared" si="4"/>
        <v>0.36436093327789065</v>
      </c>
      <c r="G69" s="1">
        <f t="shared" si="5"/>
        <v>1.8415353267671735E-3</v>
      </c>
    </row>
    <row r="70" spans="1:7" x14ac:dyDescent="0.25">
      <c r="A70" s="1">
        <v>60</v>
      </c>
      <c r="B70" s="1">
        <f t="shared" si="0"/>
        <v>-2.0230281663199161</v>
      </c>
      <c r="C70" s="1">
        <f t="shared" si="1"/>
        <v>5.1547064540614765E-2</v>
      </c>
      <c r="D70" s="1">
        <f t="shared" si="2"/>
        <v>2.5834649140506145E-4</v>
      </c>
      <c r="E70" s="1">
        <f t="shared" si="3"/>
        <v>0.42343764767815895</v>
      </c>
      <c r="F70" s="1">
        <f t="shared" si="4"/>
        <v>0.3647335274007853</v>
      </c>
      <c r="G70" s="1">
        <f t="shared" si="5"/>
        <v>1.8279921066609187E-3</v>
      </c>
    </row>
    <row r="71" spans="1:7" x14ac:dyDescent="0.25">
      <c r="A71" s="1">
        <v>61</v>
      </c>
      <c r="B71" s="1">
        <f t="shared" si="0"/>
        <v>-2.0052302624511511</v>
      </c>
      <c r="C71" s="1">
        <f t="shared" si="1"/>
        <v>5.3428405516727638E-2</v>
      </c>
      <c r="D71" s="1">
        <f t="shared" si="2"/>
        <v>2.6557155135960086E-4</v>
      </c>
      <c r="E71" s="1">
        <f t="shared" si="3"/>
        <v>0.42109968802649383</v>
      </c>
      <c r="F71" s="1">
        <f t="shared" si="4"/>
        <v>0.36509378732427977</v>
      </c>
      <c r="G71" s="1">
        <f t="shared" si="5"/>
        <v>1.8147373584095614E-3</v>
      </c>
    </row>
    <row r="72" spans="1:7" x14ac:dyDescent="0.25">
      <c r="A72" s="1">
        <v>62</v>
      </c>
      <c r="B72" s="1">
        <f t="shared" si="0"/>
        <v>-1.987855418888298</v>
      </c>
      <c r="C72" s="1">
        <f t="shared" si="1"/>
        <v>5.5314338607411362E-2</v>
      </c>
      <c r="D72" s="1">
        <f t="shared" si="2"/>
        <v>2.7271946336345496E-4</v>
      </c>
      <c r="E72" s="1">
        <f t="shared" si="3"/>
        <v>0.4188278118849364</v>
      </c>
      <c r="F72" s="1">
        <f t="shared" si="4"/>
        <v>0.36544229158849795</v>
      </c>
      <c r="G72" s="1">
        <f t="shared" si="5"/>
        <v>1.8017611375538147E-3</v>
      </c>
    </row>
    <row r="73" spans="1:7" x14ac:dyDescent="0.25">
      <c r="A73" s="1">
        <v>63</v>
      </c>
      <c r="B73" s="1">
        <f t="shared" si="0"/>
        <v>-1.970886854028763</v>
      </c>
      <c r="C73" s="1">
        <f t="shared" si="1"/>
        <v>5.7203738239389679E-2</v>
      </c>
      <c r="D73" s="1">
        <f t="shared" si="2"/>
        <v>2.7978755329365735E-4</v>
      </c>
      <c r="E73" s="1">
        <f t="shared" si="3"/>
        <v>0.41661931231805133</v>
      </c>
      <c r="F73" s="1">
        <f t="shared" si="4"/>
        <v>0.36577958312181469</v>
      </c>
      <c r="G73" s="1">
        <f t="shared" si="5"/>
        <v>1.7890539631893537E-3</v>
      </c>
    </row>
    <row r="74" spans="1:7" x14ac:dyDescent="0.25">
      <c r="A74" s="1">
        <v>64</v>
      </c>
      <c r="B74" s="1">
        <f t="shared" si="0"/>
        <v>-1.9543087059144857</v>
      </c>
      <c r="C74" s="1">
        <f t="shared" si="1"/>
        <v>5.9095541803567242E-2</v>
      </c>
      <c r="D74" s="1">
        <f t="shared" si="2"/>
        <v>2.8677347980358731E-4</v>
      </c>
      <c r="E74" s="1">
        <f t="shared" si="3"/>
        <v>0.41447163275559351</v>
      </c>
      <c r="F74" s="1">
        <f t="shared" si="4"/>
        <v>0.36610617193852496</v>
      </c>
      <c r="G74" s="1">
        <f t="shared" si="5"/>
        <v>1.7766067913103328E-3</v>
      </c>
    </row>
    <row r="75" spans="1:7" x14ac:dyDescent="0.25">
      <c r="A75" s="1">
        <v>65</v>
      </c>
      <c r="B75" s="1">
        <f t="shared" si="0"/>
        <v>-1.9381059683820783</v>
      </c>
      <c r="C75" s="1">
        <f t="shared" si="1"/>
        <v>6.0988747103226743E-2</v>
      </c>
      <c r="D75" s="1">
        <f t="shared" si="2"/>
        <v>2.9367520992934742E-4</v>
      </c>
      <c r="E75" s="1">
        <f t="shared" si="3"/>
        <v>0.41238235647455035</v>
      </c>
      <c r="F75" s="1">
        <f t="shared" si="4"/>
        <v>0.36642253759502619</v>
      </c>
      <c r="G75" s="1">
        <f t="shared" si="5"/>
        <v>1.7644109899311281E-3</v>
      </c>
    </row>
    <row r="76" spans="1:7" x14ac:dyDescent="0.25">
      <c r="A76" s="1">
        <v>66</v>
      </c>
      <c r="B76" s="1">
        <f t="shared" ref="B76:B139" si="6">(LN($B$2/$B$4)+(A76/360)*($B$6-$B$8+$B$7^2/2))/($B$7*SQRT(A76/360))</f>
        <v>-1.9222644325507772</v>
      </c>
      <c r="C76" s="1">
        <f t="shared" ref="C76:C139" si="7">(EXP(-0.5*(B76^2)))/(SQRT(2*PI()))</f>
        <v>6.2882409817268878E-2</v>
      </c>
      <c r="D76" s="1">
        <f t="shared" ref="D76:D139" si="8">C76/($B$2*$B$7*SQRT(A76/360))</f>
        <v>3.004909961088189E-4</v>
      </c>
      <c r="E76" s="1">
        <f t="shared" ref="E76:E139" si="9">(LN($B$2/$G$4)+(A76/360)*($G$6-$G$8+$G$7^2/2))/($G$7*SQRT(A76/360))</f>
        <v>0.41034919696465322</v>
      </c>
      <c r="F76" s="1">
        <f t="shared" ref="F76:F139" si="10">(EXP(-0.5*(E76^2)))/(SQRT(2*PI()))</f>
        <v>0.36672913142935526</v>
      </c>
      <c r="G76" s="1">
        <f t="shared" ref="G76:G139" si="11">F76/($B$2*$G$7*SQRT(A76/360))</f>
        <v>1.7524583158558585E-3</v>
      </c>
    </row>
    <row r="77" spans="1:7" x14ac:dyDescent="0.25">
      <c r="A77" s="1">
        <v>67</v>
      </c>
      <c r="B77" s="1">
        <f t="shared" si="6"/>
        <v>-1.9067706331286343</v>
      </c>
      <c r="C77" s="1">
        <f t="shared" si="7"/>
        <v>6.4775640993796915E-2</v>
      </c>
      <c r="D77" s="1">
        <f t="shared" si="8"/>
        <v>3.0721935457289255E-4</v>
      </c>
      <c r="E77" s="1">
        <f t="shared" si="9"/>
        <v>0.40836998909107819</v>
      </c>
      <c r="F77" s="1">
        <f t="shared" si="10"/>
        <v>0.36702637860604481</v>
      </c>
      <c r="G77" s="1">
        <f t="shared" si="11"/>
        <v>1.740740892975079E-3</v>
      </c>
    </row>
    <row r="78" spans="1:7" x14ac:dyDescent="0.25">
      <c r="A78" s="1">
        <v>68</v>
      </c>
      <c r="B78" s="1">
        <f t="shared" si="6"/>
        <v>-1.8916117990748658</v>
      </c>
      <c r="C78" s="1">
        <f t="shared" si="7"/>
        <v>6.6667604586458457E-2</v>
      </c>
      <c r="D78" s="1">
        <f t="shared" si="8"/>
        <v>3.1385904506168327E-4</v>
      </c>
      <c r="E78" s="1">
        <f t="shared" si="9"/>
        <v>0.40644268097763109</v>
      </c>
      <c r="F78" s="1">
        <f t="shared" si="10"/>
        <v>0.36731467998575346</v>
      </c>
      <c r="G78" s="1">
        <f t="shared" si="11"/>
        <v>1.7292511919782263E-3</v>
      </c>
    </row>
    <row r="79" spans="1:7" x14ac:dyDescent="0.25">
      <c r="A79" s="1">
        <v>69</v>
      </c>
      <c r="B79" s="1">
        <f t="shared" si="6"/>
        <v>-1.8767758082066646</v>
      </c>
      <c r="C79" s="1">
        <f t="shared" si="7"/>
        <v>6.8557515043479844E-2</v>
      </c>
      <c r="D79" s="1">
        <f t="shared" si="8"/>
        <v>3.204090518137883E-4</v>
      </c>
      <c r="E79" s="1">
        <f t="shared" si="9"/>
        <v>0.40456532654209387</v>
      </c>
      <c r="F79" s="1">
        <f t="shared" si="10"/>
        <v>0.36759441383693731</v>
      </c>
      <c r="G79" s="1">
        <f t="shared" si="11"/>
        <v>1.7179820113789246E-3</v>
      </c>
    </row>
    <row r="80" spans="1:7" x14ac:dyDescent="0.25">
      <c r="A80" s="1">
        <v>70</v>
      </c>
      <c r="B80" s="1">
        <f t="shared" si="6"/>
        <v>-1.8622511453830588</v>
      </c>
      <c r="C80" s="1">
        <f t="shared" si="7"/>
        <v>7.044463495720775E-2</v>
      </c>
      <c r="D80" s="1">
        <f t="shared" si="8"/>
        <v>3.2686856577349149E-4</v>
      </c>
      <c r="E80" s="1">
        <f t="shared" si="9"/>
        <v>0.40273607862277572</v>
      </c>
      <c r="F80" s="1">
        <f t="shared" si="10"/>
        <v>0.36786593740491097</v>
      </c>
      <c r="G80" s="1">
        <f t="shared" si="11"/>
        <v>1.7069264597581843E-3</v>
      </c>
    </row>
    <row r="81" spans="1:7" x14ac:dyDescent="0.25">
      <c r="A81" s="1">
        <v>71</v>
      </c>
      <c r="B81" s="1">
        <f t="shared" si="6"/>
        <v>-1.8480268639373139</v>
      </c>
      <c r="C81" s="1">
        <f t="shared" si="7"/>
        <v>7.2328272780171274E-2</v>
      </c>
      <c r="D81" s="1">
        <f t="shared" si="8"/>
        <v>3.332369679589672E-4</v>
      </c>
      <c r="E81" s="1">
        <f t="shared" si="9"/>
        <v>0.40095318264178559</v>
      </c>
      <c r="F81" s="1">
        <f t="shared" si="10"/>
        <v>0.36812958835196663</v>
      </c>
      <c r="G81" s="1">
        <f t="shared" si="11"/>
        <v>1.6960779391378355E-3</v>
      </c>
    </row>
    <row r="82" spans="1:7" x14ac:dyDescent="0.25">
      <c r="A82" s="1">
        <v>72</v>
      </c>
      <c r="B82" s="1">
        <f t="shared" si="6"/>
        <v>-1.83409255006372</v>
      </c>
      <c r="C82" s="1">
        <f t="shared" si="7"/>
        <v>7.4207780612143642E-2</v>
      </c>
      <c r="D82" s="1">
        <f t="shared" si="8"/>
        <v>3.395138139337031E-4</v>
      </c>
      <c r="E82" s="1">
        <f t="shared" si="9"/>
        <v>0.39921497075625328</v>
      </c>
      <c r="F82" s="1">
        <f t="shared" si="10"/>
        <v>0.36838568608074357</v>
      </c>
      <c r="G82" s="1">
        <f t="shared" si="11"/>
        <v>1.6854301294033024E-3</v>
      </c>
    </row>
    <row r="83" spans="1:7" x14ac:dyDescent="0.25">
      <c r="A83" s="1">
        <v>73</v>
      </c>
      <c r="B83" s="1">
        <f t="shared" si="6"/>
        <v>-1.8204382898949145</v>
      </c>
      <c r="C83" s="1">
        <f t="shared" si="7"/>
        <v>7.6082552061388628E-2</v>
      </c>
      <c r="D83" s="1">
        <f t="shared" si="8"/>
        <v>3.456988193233697E-4</v>
      </c>
      <c r="E83" s="1">
        <f t="shared" si="9"/>
        <v>0.39751985645376331</v>
      </c>
      <c r="F83" s="1">
        <f t="shared" si="10"/>
        <v>0.36863453295173931</v>
      </c>
      <c r="G83" s="1">
        <f t="shared" si="11"/>
        <v>1.6749769737010604E-3</v>
      </c>
    </row>
    <row r="84" spans="1:7" x14ac:dyDescent="0.25">
      <c r="A84" s="1">
        <v>74</v>
      </c>
      <c r="B84" s="1">
        <f t="shared" si="6"/>
        <v>-1.8070546390327222</v>
      </c>
      <c r="C84" s="1">
        <f t="shared" si="7"/>
        <v>7.7952020182184376E-2</v>
      </c>
      <c r="D84" s="1">
        <f t="shared" si="8"/>
        <v>3.5179184632100298E-4</v>
      </c>
      <c r="E84" s="1">
        <f t="shared" si="9"/>
        <v>0.39586632955272755</v>
      </c>
      <c r="F84" s="1">
        <f t="shared" si="10"/>
        <v>0.36887641540471028</v>
      </c>
      <c r="G84" s="1">
        <f t="shared" si="11"/>
        <v>1.6647126647418714E-3</v>
      </c>
    </row>
    <row r="85" spans="1:7" x14ac:dyDescent="0.25">
      <c r="A85" s="1">
        <v>75</v>
      </c>
      <c r="B85" s="1">
        <f t="shared" si="6"/>
        <v>-1.7939325943192537</v>
      </c>
      <c r="C85" s="1">
        <f t="shared" si="7"/>
        <v>7.9815655489805681E-2</v>
      </c>
      <c r="D85" s="1">
        <f t="shared" si="8"/>
        <v>3.5779289112452753E-4</v>
      </c>
      <c r="E85" s="1">
        <f t="shared" si="9"/>
        <v>0.39425295157236745</v>
      </c>
      <c r="F85" s="1">
        <f t="shared" si="10"/>
        <v>0.36911160499269502</v>
      </c>
      <c r="G85" s="1">
        <f t="shared" si="11"/>
        <v>1.6546316319461761E-3</v>
      </c>
    </row>
    <row r="86" spans="1:7" x14ac:dyDescent="0.25">
      <c r="A86" s="1">
        <v>76</v>
      </c>
      <c r="B86" s="1">
        <f t="shared" si="6"/>
        <v>-1.7810635676561282</v>
      </c>
      <c r="C86" s="1">
        <f t="shared" si="7"/>
        <v>8.1672964053382799E-2</v>
      </c>
      <c r="D86" s="1">
        <f t="shared" si="8"/>
        <v>3.6370207225217092E-4</v>
      </c>
      <c r="E86" s="1">
        <f t="shared" si="9"/>
        <v>0.39267835144048796</v>
      </c>
      <c r="F86" s="1">
        <f t="shared" si="10"/>
        <v>0.36934035933650045</v>
      </c>
      <c r="G86" s="1">
        <f t="shared" si="11"/>
        <v>1.644728529372908E-3</v>
      </c>
    </row>
    <row r="87" spans="1:7" x14ac:dyDescent="0.25">
      <c r="A87" s="1">
        <v>77</v>
      </c>
      <c r="B87" s="1">
        <f t="shared" si="6"/>
        <v>-1.7684393616984495</v>
      </c>
      <c r="C87" s="1">
        <f t="shared" si="7"/>
        <v>8.352348566642441E-2</v>
      </c>
      <c r="D87" s="1">
        <f t="shared" si="8"/>
        <v>3.695196196831305E-4</v>
      </c>
      <c r="E87" s="1">
        <f t="shared" si="9"/>
        <v>0.39114122151033959</v>
      </c>
      <c r="F87" s="1">
        <f t="shared" si="10"/>
        <v>0.36956292300669613</v>
      </c>
      <c r="G87" s="1">
        <f t="shared" si="11"/>
        <v>1.6349982243774629E-3</v>
      </c>
    </row>
    <row r="88" spans="1:7" x14ac:dyDescent="0.25">
      <c r="A88" s="1">
        <v>78</v>
      </c>
      <c r="B88" s="1">
        <f t="shared" si="6"/>
        <v>-1.7560521472668713</v>
      </c>
      <c r="C88" s="1">
        <f t="shared" si="7"/>
        <v>8.5366792094277721E-2</v>
      </c>
      <c r="D88" s="1">
        <f t="shared" si="8"/>
        <v>3.7524586477287962E-4</v>
      </c>
      <c r="E88" s="1">
        <f t="shared" si="9"/>
        <v>0.38964031386063924</v>
      </c>
      <c r="F88" s="1">
        <f t="shared" si="10"/>
        <v>0.36977952833945776</v>
      </c>
      <c r="G88" s="1">
        <f t="shared" si="11"/>
        <v>1.6254357869486884E-3</v>
      </c>
    </row>
    <row r="89" spans="1:7" x14ac:dyDescent="0.25">
      <c r="A89" s="1">
        <v>79</v>
      </c>
      <c r="B89" s="1">
        <f t="shared" si="6"/>
        <v>-1.7438944423360241</v>
      </c>
      <c r="C89" s="1">
        <f t="shared" si="7"/>
        <v>8.7202485397375101E-2</v>
      </c>
      <c r="D89" s="1">
        <f t="shared" si="8"/>
        <v>3.808812308946379E-4</v>
      </c>
      <c r="E89" s="1">
        <f t="shared" si="9"/>
        <v>0.38817443685530045</v>
      </c>
      <c r="F89" s="1">
        <f t="shared" si="10"/>
        <v>0.36999039619197643</v>
      </c>
      <c r="G89" s="1">
        <f t="shared" si="11"/>
        <v>1.6160364796785557E-3</v>
      </c>
    </row>
    <row r="90" spans="1:7" x14ac:dyDescent="0.25">
      <c r="A90" s="1">
        <v>80</v>
      </c>
      <c r="B90" s="1">
        <f t="shared" si="6"/>
        <v>-1.731959092470879</v>
      </c>
      <c r="C90" s="1">
        <f t="shared" si="7"/>
        <v>8.9030196328781563E-2</v>
      </c>
      <c r="D90" s="1">
        <f t="shared" si="8"/>
        <v>3.8642622476076869E-4</v>
      </c>
      <c r="E90" s="1">
        <f t="shared" si="9"/>
        <v>0.38674245194162926</v>
      </c>
      <c r="F90" s="1">
        <f t="shared" si="10"/>
        <v>0.3701957366425912</v>
      </c>
      <c r="G90" s="1">
        <f t="shared" si="11"/>
        <v>1.6067957483216532E-3</v>
      </c>
    </row>
    <row r="91" spans="1:7" x14ac:dyDescent="0.25">
      <c r="A91" s="1">
        <v>81</v>
      </c>
      <c r="B91" s="1">
        <f t="shared" si="6"/>
        <v>-1.7202392525945678</v>
      </c>
      <c r="C91" s="1">
        <f t="shared" si="7"/>
        <v>9.0849582804287191E-2</v>
      </c>
      <c r="D91" s="1">
        <f t="shared" si="8"/>
        <v>3.9188142838013026E-4</v>
      </c>
      <c r="E91" s="1">
        <f t="shared" si="9"/>
        <v>0.385343270667725</v>
      </c>
      <c r="F91" s="1">
        <f t="shared" si="10"/>
        <v>0.37039574964030553</v>
      </c>
      <c r="G91" s="1">
        <f t="shared" si="11"/>
        <v>1.597709212904854E-3</v>
      </c>
    </row>
    <row r="92" spans="1:7" x14ac:dyDescent="0.25">
      <c r="A92" s="1">
        <v>82</v>
      </c>
      <c r="B92" s="1">
        <f t="shared" si="6"/>
        <v>-1.7087283699818367</v>
      </c>
      <c r="C92" s="1">
        <f t="shared" si="7"/>
        <v>9.2660328443085568E-2</v>
      </c>
      <c r="D92" s="1">
        <f t="shared" si="8"/>
        <v>3.9724749160969662E-4</v>
      </c>
      <c r="E92" s="1">
        <f t="shared" si="9"/>
        <v>0.38397585190159256</v>
      </c>
      <c r="F92" s="1">
        <f t="shared" si="10"/>
        <v>0.37059062560790651</v>
      </c>
      <c r="G92" s="1">
        <f t="shared" si="11"/>
        <v>1.5887726593504701E-3</v>
      </c>
    </row>
    <row r="93" spans="1:7" x14ac:dyDescent="0.25">
      <c r="A93" s="1">
        <v>83</v>
      </c>
      <c r="B93" s="1">
        <f t="shared" si="6"/>
        <v>-1.6974201683819281</v>
      </c>
      <c r="C93" s="1">
        <f t="shared" si="7"/>
        <v>9.4462141176917702E-2</v>
      </c>
      <c r="D93" s="1">
        <f t="shared" si="8"/>
        <v>4.0252512526099758E-4</v>
      </c>
      <c r="E93" s="1">
        <f t="shared" si="9"/>
        <v>0.38263919923606649</v>
      </c>
      <c r="F93" s="1">
        <f t="shared" si="10"/>
        <v>0.37078054600250543</v>
      </c>
      <c r="G93" s="1">
        <f t="shared" si="11"/>
        <v>1.5799820315789029E-3</v>
      </c>
    </row>
    <row r="94" spans="1:7" x14ac:dyDescent="0.25">
      <c r="A94" s="1">
        <v>84</v>
      </c>
      <c r="B94" s="1">
        <f t="shared" si="6"/>
        <v>-1.6863086331832662</v>
      </c>
      <c r="C94" s="1">
        <f t="shared" si="7"/>
        <v>9.6254751925452686E-2</v>
      </c>
      <c r="D94" s="1">
        <f t="shared" si="8"/>
        <v>4.0771509472415984E-4</v>
      </c>
      <c r="E94" s="1">
        <f t="shared" si="9"/>
        <v>0.38133235856507064</v>
      </c>
      <c r="F94" s="1">
        <f t="shared" si="10"/>
        <v>0.37096568383696715</v>
      </c>
      <c r="G94" s="1">
        <f t="shared" si="11"/>
        <v>1.5713334240593179E-3</v>
      </c>
    </row>
    <row r="95" spans="1:7" x14ac:dyDescent="0.25">
      <c r="A95" s="1">
        <v>85</v>
      </c>
      <c r="B95" s="1">
        <f t="shared" si="6"/>
        <v>-1.6753879975401011</v>
      </c>
      <c r="C95" s="1">
        <f t="shared" si="7"/>
        <v>9.8037913335595139E-2</v>
      </c>
      <c r="D95" s="1">
        <f t="shared" si="8"/>
        <v>4.1281821407446835E-4</v>
      </c>
      <c r="E95" s="1">
        <f t="shared" si="9"/>
        <v>0.3800544158180259</v>
      </c>
      <c r="F95" s="1">
        <f t="shared" si="10"/>
        <v>0.37114620416537308</v>
      </c>
      <c r="G95" s="1">
        <f t="shared" si="11"/>
        <v>1.5628230747791571E-3</v>
      </c>
    </row>
    <row r="96" spans="1:7" x14ac:dyDescent="0.25">
      <c r="A96" s="1">
        <v>86</v>
      </c>
      <c r="B96" s="1">
        <f t="shared" si="6"/>
        <v>-1.6646527293882258</v>
      </c>
      <c r="C96" s="1">
        <f t="shared" si="7"/>
        <v>9.981139858236579E-2</v>
      </c>
      <c r="D96" s="1">
        <f t="shared" si="8"/>
        <v>4.1783534062846248E-4</v>
      </c>
      <c r="E96" s="1">
        <f t="shared" si="9"/>
        <v>0.37880449484037154</v>
      </c>
      <c r="F96" s="1">
        <f t="shared" si="10"/>
        <v>0.37132226453538042</v>
      </c>
      <c r="G96" s="1">
        <f t="shared" si="11"/>
        <v>1.5544473586054347E-3</v>
      </c>
    </row>
    <row r="97" spans="1:7" x14ac:dyDescent="0.25">
      <c r="A97" s="1">
        <v>87</v>
      </c>
      <c r="B97" s="1">
        <f t="shared" si="6"/>
        <v>-1.6540975192831953</v>
      </c>
      <c r="C97" s="1">
        <f t="shared" si="7"/>
        <v>0.10157500022897684</v>
      </c>
      <c r="D97" s="1">
        <f t="shared" si="8"/>
        <v>4.2276736991857402E-4</v>
      </c>
      <c r="E97" s="1">
        <f t="shared" si="9"/>
        <v>0.37758175540921185</v>
      </c>
      <c r="F97" s="1">
        <f t="shared" si="10"/>
        <v>0.37149401541007909</v>
      </c>
      <c r="G97" s="1">
        <f t="shared" si="11"/>
        <v>1.5462027810126972E-3</v>
      </c>
    </row>
    <row r="98" spans="1:7" x14ac:dyDescent="0.25">
      <c r="A98" s="1">
        <v>88</v>
      </c>
      <c r="B98" s="1">
        <f t="shared" si="6"/>
        <v>-1.6437172690001474</v>
      </c>
      <c r="C98" s="1">
        <f t="shared" si="7"/>
        <v>0.10332852914372755</v>
      </c>
      <c r="D98" s="1">
        <f t="shared" si="8"/>
        <v>4.2761523105725271E-4</v>
      </c>
      <c r="E98" s="1">
        <f t="shared" si="9"/>
        <v>0.37638539137403831</v>
      </c>
      <c r="F98" s="1">
        <f t="shared" si="10"/>
        <v>0.37166160056172076</v>
      </c>
      <c r="G98" s="1">
        <f t="shared" si="11"/>
        <v>1.5380859721543434E-3</v>
      </c>
    </row>
    <row r="99" spans="1:7" x14ac:dyDescent="0.25">
      <c r="A99" s="1">
        <v>89</v>
      </c>
      <c r="B99" s="1">
        <f t="shared" si="6"/>
        <v>-1.6335070808394916</v>
      </c>
      <c r="C99" s="1">
        <f t="shared" si="7"/>
        <v>0.10507181347135697</v>
      </c>
      <c r="D99" s="1">
        <f t="shared" si="8"/>
        <v>4.3237988246333763E-4</v>
      </c>
      <c r="E99" s="1">
        <f t="shared" si="9"/>
        <v>0.37521462891333346</v>
      </c>
      <c r="F99" s="1">
        <f t="shared" si="10"/>
        <v>0.37182515743948275</v>
      </c>
      <c r="G99" s="1">
        <f t="shared" si="11"/>
        <v>1.5300936812556497E-3</v>
      </c>
    </row>
    <row r="100" spans="1:7" x14ac:dyDescent="0.25">
      <c r="A100" s="1">
        <v>90</v>
      </c>
      <c r="B100" s="1">
        <f t="shared" si="6"/>
        <v>-1.6234622475873652</v>
      </c>
      <c r="C100" s="1">
        <f t="shared" si="7"/>
        <v>0.10680469765652598</v>
      </c>
      <c r="D100" s="1">
        <f t="shared" si="8"/>
        <v>4.3706230792519511E-4</v>
      </c>
      <c r="E100" s="1">
        <f t="shared" si="9"/>
        <v>0.37406872489862913</v>
      </c>
      <c r="F100" s="1">
        <f t="shared" si="10"/>
        <v>0.37198481751324186</v>
      </c>
      <c r="G100" s="1">
        <f t="shared" si="11"/>
        <v>1.5222227713083745E-3</v>
      </c>
    </row>
    <row r="101" spans="1:7" x14ac:dyDescent="0.25">
      <c r="A101" s="1">
        <v>91</v>
      </c>
      <c r="B101" s="1">
        <f t="shared" si="6"/>
        <v>-1.6135782430839911</v>
      </c>
      <c r="C101" s="1">
        <f t="shared" si="7"/>
        <v>0.10852704151714014</v>
      </c>
      <c r="D101" s="1">
        <f t="shared" si="8"/>
        <v>4.4166351297678693E-4</v>
      </c>
      <c r="E101" s="1">
        <f t="shared" si="9"/>
        <v>0.37294696535829264</v>
      </c>
      <c r="F101" s="1">
        <f t="shared" si="10"/>
        <v>0.37214070659516546</v>
      </c>
      <c r="G101" s="1">
        <f t="shared" si="11"/>
        <v>1.5144702140482314E-3</v>
      </c>
    </row>
    <row r="102" spans="1:7" x14ac:dyDescent="0.25">
      <c r="A102" s="1">
        <v>92</v>
      </c>
      <c r="B102" s="1">
        <f t="shared" si="6"/>
        <v>-1.6038507133568967</v>
      </c>
      <c r="C102" s="1">
        <f t="shared" si="7"/>
        <v>0.11023871936527747</v>
      </c>
      <c r="D102" s="1">
        <f t="shared" si="8"/>
        <v>4.4618452156440535E-4</v>
      </c>
      <c r="E102" s="1">
        <f t="shared" si="9"/>
        <v>0.37184866403394617</v>
      </c>
      <c r="F102" s="1">
        <f t="shared" si="10"/>
        <v>0.37229294514077016</v>
      </c>
      <c r="G102" s="1">
        <f t="shared" si="11"/>
        <v>1.5068330851978218E-3</v>
      </c>
    </row>
    <row r="103" spans="1:7" x14ac:dyDescent="0.25">
      <c r="A103" s="1">
        <v>93</v>
      </c>
      <c r="B103" s="1">
        <f t="shared" si="6"/>
        <v>-1.594275468279436</v>
      </c>
      <c r="C103" s="1">
        <f t="shared" si="7"/>
        <v>0.11193961917354132</v>
      </c>
      <c r="D103" s="1">
        <f t="shared" si="8"/>
        <v>4.5062637298328025E-4</v>
      </c>
      <c r="E103" s="1">
        <f t="shared" si="9"/>
        <v>0.37077316102300334</v>
      </c>
      <c r="F103" s="1">
        <f t="shared" si="10"/>
        <v>0.37244164853096212</v>
      </c>
      <c r="G103" s="1">
        <f t="shared" si="11"/>
        <v>1.4993085599588213E-3</v>
      </c>
    </row>
    <row r="104" spans="1:7" x14ac:dyDescent="0.25">
      <c r="A104" s="1">
        <v>94</v>
      </c>
      <c r="B104" s="1">
        <f t="shared" si="6"/>
        <v>-1.5848484737182116</v>
      </c>
      <c r="C104" s="1">
        <f t="shared" si="7"/>
        <v>0.1136296417847252</v>
      </c>
      <c r="D104" s="1">
        <f t="shared" si="8"/>
        <v>4.5499011906467062E-4</v>
      </c>
      <c r="E104" s="1">
        <f t="shared" si="9"/>
        <v>0.36971982150132426</v>
      </c>
      <c r="F104" s="1">
        <f t="shared" si="10"/>
        <v>0.37258692733644572</v>
      </c>
      <c r="G104" s="1">
        <f t="shared" si="11"/>
        <v>1.4918939087383235E-3</v>
      </c>
    </row>
    <row r="105" spans="1:7" x14ac:dyDescent="0.25">
      <c r="A105" s="1">
        <v>95</v>
      </c>
      <c r="B105" s="1">
        <f t="shared" si="6"/>
        <v>-1.5755658441358806</v>
      </c>
      <c r="C105" s="1">
        <f t="shared" si="7"/>
        <v>0.11530870016274035</v>
      </c>
      <c r="D105" s="1">
        <f t="shared" si="8"/>
        <v>4.5927682159534785E-4</v>
      </c>
      <c r="E105" s="1">
        <f t="shared" si="9"/>
        <v>0.36868803452047216</v>
      </c>
      <c r="F105" s="1">
        <f t="shared" si="10"/>
        <v>0.37272888756577272</v>
      </c>
      <c r="G105" s="1">
        <f t="shared" si="11"/>
        <v>1.4845864930952803E-3</v>
      </c>
    </row>
    <row r="106" spans="1:7" x14ac:dyDescent="0.25">
      <c r="A106" s="1">
        <v>96</v>
      </c>
      <c r="B106" s="1">
        <f t="shared" si="6"/>
        <v>-1.566423835618455</v>
      </c>
      <c r="C106" s="1">
        <f t="shared" si="7"/>
        <v>0.11697671868282933</v>
      </c>
      <c r="D106" s="1">
        <f t="shared" si="8"/>
        <v>4.6348754995262093E-4</v>
      </c>
      <c r="E106" s="1">
        <f t="shared" si="9"/>
        <v>0.36767721187448582</v>
      </c>
      <c r="F106" s="1">
        <f t="shared" si="10"/>
        <v>0.37286763089820085</v>
      </c>
      <c r="G106" s="1">
        <f t="shared" si="11"/>
        <v>1.4773837618939209E-3</v>
      </c>
    </row>
    <row r="107" spans="1:7" x14ac:dyDescent="0.25">
      <c r="A107" s="1">
        <v>97</v>
      </c>
      <c r="B107" s="1">
        <f t="shared" si="6"/>
        <v>-1.557418839298589</v>
      </c>
      <c r="C107" s="1">
        <f t="shared" si="7"/>
        <v>0.11863363245915977</v>
      </c>
      <c r="D107" s="1">
        <f t="shared" si="8"/>
        <v>4.6762337893920089E-4</v>
      </c>
      <c r="E107" s="1">
        <f t="shared" si="9"/>
        <v>0.36668678703147517</v>
      </c>
      <c r="F107" s="1">
        <f t="shared" si="10"/>
        <v>0.37300325490243608</v>
      </c>
      <c r="G107" s="1">
        <f t="shared" si="11"/>
        <v>1.4702832476519163E-3</v>
      </c>
    </row>
    <row r="108" spans="1:7" x14ac:dyDescent="0.25">
      <c r="A108" s="1">
        <v>98</v>
      </c>
      <c r="B108" s="1">
        <f t="shared" si="6"/>
        <v>-1.5485473751485475</v>
      </c>
      <c r="C108" s="1">
        <f t="shared" si="7"/>
        <v>0.12027938670796541</v>
      </c>
      <c r="D108" s="1">
        <f t="shared" si="8"/>
        <v>4.7168538680328987E-4</v>
      </c>
      <c r="E108" s="1">
        <f t="shared" si="9"/>
        <v>0.36571621412571481</v>
      </c>
      <c r="F108" s="1">
        <f t="shared" si="10"/>
        <v>0.37313585324224641</v>
      </c>
      <c r="G108" s="1">
        <f t="shared" si="11"/>
        <v>1.463282563071873E-3</v>
      </c>
    </row>
    <row r="109" spans="1:7" x14ac:dyDescent="0.25">
      <c r="A109" s="1">
        <v>99</v>
      </c>
      <c r="B109" s="1">
        <f t="shared" si="6"/>
        <v>-1.5398060861185303</v>
      </c>
      <c r="C109" s="1">
        <f t="shared" si="7"/>
        <v>0.12191393614447475</v>
      </c>
      <c r="D109" s="1">
        <f t="shared" si="8"/>
        <v>4.7567465343028767E-4</v>
      </c>
      <c r="E109" s="1">
        <f t="shared" si="9"/>
        <v>0.36476496700623162</v>
      </c>
      <c r="F109" s="1">
        <f t="shared" si="10"/>
        <v>0.37326551586985807</v>
      </c>
      <c r="G109" s="1">
        <f t="shared" si="11"/>
        <v>1.4563793977454902E-3</v>
      </c>
    </row>
    <row r="110" spans="1:7" x14ac:dyDescent="0.25">
      <c r="A110" s="1">
        <v>100</v>
      </c>
      <c r="B110" s="1">
        <f t="shared" si="6"/>
        <v>-1.531191732597871</v>
      </c>
      <c r="C110" s="1">
        <f t="shared" si="7"/>
        <v>0.12353724441194036</v>
      </c>
      <c r="D110" s="1">
        <f t="shared" si="8"/>
        <v>4.7959225869346198E-4</v>
      </c>
      <c r="E110" s="1">
        <f t="shared" si="9"/>
        <v>0.36383253833819224</v>
      </c>
      <c r="F110" s="1">
        <f t="shared" si="10"/>
        <v>0.37339232920797166</v>
      </c>
      <c r="G110" s="1">
        <f t="shared" si="11"/>
        <v>1.4495715150204165E-3</v>
      </c>
    </row>
    <row r="111" spans="1:7" x14ac:dyDescent="0.25">
      <c r="A111" s="1">
        <v>101</v>
      </c>
      <c r="B111" s="1">
        <f t="shared" si="6"/>
        <v>-1.5227011871782867</v>
      </c>
      <c r="C111" s="1">
        <f t="shared" si="7"/>
        <v>0.12514928354115309</v>
      </c>
      <c r="D111" s="1">
        <f t="shared" si="8"/>
        <v>4.8343928095180783E-4</v>
      </c>
      <c r="E111" s="1">
        <f t="shared" si="9"/>
        <v>0.36291843875366703</v>
      </c>
      <c r="F111" s="1">
        <f t="shared" si="10"/>
        <v>0.37351637632117257</v>
      </c>
      <c r="G111" s="1">
        <f t="shared" si="11"/>
        <v>1.4428567490204968E-3</v>
      </c>
    </row>
    <row r="112" spans="1:7" x14ac:dyDescent="0.25">
      <c r="A112" s="1">
        <v>102</v>
      </c>
      <c r="B112" s="1">
        <f t="shared" si="6"/>
        <v>-1.5143314296999044</v>
      </c>
      <c r="C112" s="1">
        <f t="shared" si="7"/>
        <v>0.1267500334388971</v>
      </c>
      <c r="D112" s="1">
        <f t="shared" si="8"/>
        <v>4.8721679568415241E-4</v>
      </c>
      <c r="E112" s="1">
        <f t="shared" si="9"/>
        <v>0.36202219604860225</v>
      </c>
      <c r="F112" s="1">
        <f t="shared" si="10"/>
        <v>0.37363773707744907</v>
      </c>
      <c r="G112" s="1">
        <f t="shared" si="11"/>
        <v>1.4362330018106904E-3</v>
      </c>
    </row>
    <row r="113" spans="1:7" x14ac:dyDescent="0.25">
      <c r="A113" s="1">
        <v>103</v>
      </c>
      <c r="B113" s="1">
        <f t="shared" si="6"/>
        <v>-1.5060795425621822</v>
      </c>
      <c r="C113" s="1">
        <f t="shared" si="7"/>
        <v>0.12833948140386958</v>
      </c>
      <c r="D113" s="1">
        <f t="shared" si="8"/>
        <v>4.9092587424933148E-4</v>
      </c>
      <c r="E113" s="1">
        <f t="shared" si="9"/>
        <v>0.36114335442306494</v>
      </c>
      <c r="F113" s="1">
        <f t="shared" si="10"/>
        <v>0.3737564883004782</v>
      </c>
      <c r="G113" s="1">
        <f t="shared" si="11"/>
        <v>1.4296982406985163E-3</v>
      </c>
    </row>
    <row r="114" spans="1:7" x14ac:dyDescent="0.25">
      <c r="A114" s="1">
        <v>104</v>
      </c>
      <c r="B114" s="1">
        <f t="shared" si="6"/>
        <v>-1.4979427062831439</v>
      </c>
      <c r="C114" s="1">
        <f t="shared" si="7"/>
        <v>0.12991762166865847</v>
      </c>
      <c r="D114" s="1">
        <f t="shared" si="8"/>
        <v>4.9456758276298545E-4</v>
      </c>
      <c r="E114" s="1">
        <f t="shared" si="9"/>
        <v>0.36028147376203473</v>
      </c>
      <c r="F114" s="1">
        <f t="shared" si="10"/>
        <v>0.37387270391328897</v>
      </c>
      <c r="G114" s="1">
        <f t="shared" si="11"/>
        <v>1.4232504956643887E-3</v>
      </c>
    </row>
    <row r="115" spans="1:7" x14ac:dyDescent="0.25">
      <c r="A115" s="1">
        <v>105</v>
      </c>
      <c r="B115" s="1">
        <f t="shared" si="6"/>
        <v>-1.4899181952915272</v>
      </c>
      <c r="C115" s="1">
        <f t="shared" si="7"/>
        <v>0.13148445496643466</v>
      </c>
      <c r="D115" s="1">
        <f t="shared" si="8"/>
        <v>4.9814298108218937E-4</v>
      </c>
      <c r="E115" s="1">
        <f t="shared" si="9"/>
        <v>0.35943612895421773</v>
      </c>
      <c r="F115" s="1">
        <f t="shared" si="10"/>
        <v>0.37398645507386685</v>
      </c>
      <c r="G115" s="1">
        <f t="shared" si="11"/>
        <v>1.416887856913691E-3</v>
      </c>
    </row>
    <row r="116" spans="1:7" x14ac:dyDescent="0.25">
      <c r="A116" s="1">
        <v>106</v>
      </c>
      <c r="B116" s="1">
        <f t="shared" si="6"/>
        <v>-1.4820033739375482</v>
      </c>
      <c r="C116" s="1">
        <f t="shared" si="7"/>
        <v>0.13303998812107901</v>
      </c>
      <c r="D116" s="1">
        <f t="shared" si="8"/>
        <v>5.0165312188975525E-4</v>
      </c>
      <c r="E116" s="1">
        <f t="shared" si="9"/>
        <v>0.35860690924653205</v>
      </c>
      <c r="F116" s="1">
        <f t="shared" si="10"/>
        <v>0.37409781030322237</v>
      </c>
      <c r="G116" s="1">
        <f t="shared" si="11"/>
        <v>1.4106084725438934E-3</v>
      </c>
    </row>
    <row r="117" spans="1:7" x14ac:dyDescent="0.25">
      <c r="A117" s="1">
        <v>107</v>
      </c>
      <c r="B117" s="1">
        <f t="shared" si="6"/>
        <v>-1.4741956927089648</v>
      </c>
      <c r="C117" s="1">
        <f t="shared" si="7"/>
        <v>0.13458423365952968</v>
      </c>
      <c r="D117" s="1">
        <f t="shared" si="8"/>
        <v>5.0509904987064143E-4</v>
      </c>
      <c r="E117" s="1">
        <f t="shared" si="9"/>
        <v>0.35779341763208361</v>
      </c>
      <c r="F117" s="1">
        <f t="shared" si="10"/>
        <v>0.37420683560640794</v>
      </c>
      <c r="G117" s="1">
        <f t="shared" si="11"/>
        <v>1.404410546320426E-3</v>
      </c>
    </row>
    <row r="118" spans="1:7" x14ac:dyDescent="0.25">
      <c r="A118" s="1">
        <v>108</v>
      </c>
      <c r="B118" s="1">
        <f t="shared" si="6"/>
        <v>-1.4664926846400819</v>
      </c>
      <c r="C118" s="1">
        <f t="shared" si="7"/>
        <v>0.13611720944518757</v>
      </c>
      <c r="D118" s="1">
        <f t="shared" si="8"/>
        <v>5.0848180097341994E-4</v>
      </c>
      <c r="E118" s="1">
        <f t="shared" si="9"/>
        <v>0.35699527026960237</v>
      </c>
      <c r="F118" s="1">
        <f t="shared" si="10"/>
        <v>0.37431359458693114</v>
      </c>
      <c r="G118" s="1">
        <f t="shared" si="11"/>
        <v>1.3982923355554179E-3</v>
      </c>
    </row>
    <row r="119" spans="1:7" x14ac:dyDescent="0.25">
      <c r="A119" s="1">
        <v>109</v>
      </c>
      <c r="B119" s="1">
        <f t="shared" si="6"/>
        <v>-1.4588919619021614</v>
      </c>
      <c r="C119" s="1">
        <f t="shared" si="7"/>
        <v>0.13763893833128032</v>
      </c>
      <c r="D119" s="1">
        <f t="shared" si="8"/>
        <v>5.1180240175027931E-4</v>
      </c>
      <c r="E119" s="1">
        <f t="shared" si="9"/>
        <v>0.35621209593244901</v>
      </c>
      <c r="F119" s="1">
        <f t="shared" si="10"/>
        <v>0.37441814855498179</v>
      </c>
      <c r="G119" s="1">
        <f t="shared" si="11"/>
        <v>1.3922521490837628E-3</v>
      </c>
    </row>
    <row r="120" spans="1:7" x14ac:dyDescent="0.25">
      <c r="A120" s="1">
        <v>110</v>
      </c>
      <c r="B120" s="1">
        <f t="shared" si="6"/>
        <v>-1.4513912125645072</v>
      </c>
      <c r="C120" s="1">
        <f t="shared" si="7"/>
        <v>0.13914944783313846</v>
      </c>
      <c r="D120" s="1">
        <f t="shared" si="8"/>
        <v>5.1506186876950201E-4</v>
      </c>
      <c r="E120" s="1">
        <f t="shared" si="9"/>
        <v>0.35544353548543228</v>
      </c>
      <c r="F120" s="1">
        <f t="shared" si="10"/>
        <v>0.37452055662985889</v>
      </c>
      <c r="G120" s="1">
        <f t="shared" si="11"/>
        <v>1.3862883453313265E-3</v>
      </c>
    </row>
    <row r="121" spans="1:7" x14ac:dyDescent="0.25">
      <c r="A121" s="1">
        <v>111</v>
      </c>
      <c r="B121" s="1">
        <f t="shared" si="6"/>
        <v>-1.4439881975162174</v>
      </c>
      <c r="C121" s="1">
        <f t="shared" si="7"/>
        <v>0.14064876981838728</v>
      </c>
      <c r="D121" s="1">
        <f t="shared" si="8"/>
        <v>5.1826120809478576E-4</v>
      </c>
      <c r="E121" s="1">
        <f t="shared" si="9"/>
        <v>0.35468924138779723</v>
      </c>
      <c r="F121" s="1">
        <f t="shared" si="10"/>
        <v>0.37462087583695702</v>
      </c>
      <c r="G121" s="1">
        <f t="shared" si="11"/>
        <v>1.3803993304704063E-3</v>
      </c>
    </row>
    <row r="122" spans="1:7" x14ac:dyDescent="0.25">
      <c r="A122" s="1">
        <v>112</v>
      </c>
      <c r="B122" s="1">
        <f t="shared" si="6"/>
        <v>-1.4366807475392576</v>
      </c>
      <c r="C122" s="1">
        <f t="shared" si="7"/>
        <v>0.14213694021411277</v>
      </c>
      <c r="D122" s="1">
        <f t="shared" si="8"/>
        <v>5.214014148261951E-4</v>
      </c>
      <c r="E122" s="1">
        <f t="shared" si="9"/>
        <v>0.35394887722085305</v>
      </c>
      <c r="F122" s="1">
        <f t="shared" si="10"/>
        <v>0.37471916119964699</v>
      </c>
      <c r="G122" s="1">
        <f t="shared" si="11"/>
        <v>1.3745835566578619E-3</v>
      </c>
    </row>
    <row r="123" spans="1:7" x14ac:dyDescent="0.25">
      <c r="A123" s="1">
        <v>113</v>
      </c>
      <c r="B123" s="1">
        <f t="shared" si="6"/>
        <v>-1.4294667605241518</v>
      </c>
      <c r="C123" s="1">
        <f t="shared" si="7"/>
        <v>0.14361399873010181</v>
      </c>
      <c r="D123" s="1">
        <f t="shared" si="8"/>
        <v>5.2448347269789413E-4</v>
      </c>
      <c r="E123" s="1">
        <f t="shared" si="9"/>
        <v>0.35322211723881514</v>
      </c>
      <c r="F123" s="1">
        <f t="shared" si="10"/>
        <v>0.37481546582635994</v>
      </c>
      <c r="G123" s="1">
        <f t="shared" si="11"/>
        <v>1.3688395203516018E-3</v>
      </c>
    </row>
    <row r="124" spans="1:7" x14ac:dyDescent="0.25">
      <c r="A124" s="1">
        <v>114</v>
      </c>
      <c r="B124" s="1">
        <f t="shared" si="6"/>
        <v>-1.4223441988201353</v>
      </c>
      <c r="C124" s="1">
        <f t="shared" si="7"/>
        <v>0.14507998859730967</v>
      </c>
      <c r="D124" s="1">
        <f t="shared" si="8"/>
        <v>5.2750835372817576E-4</v>
      </c>
      <c r="E124" s="1">
        <f t="shared" si="9"/>
        <v>0.35250864594152553</v>
      </c>
      <c r="F124" s="1">
        <f t="shared" si="10"/>
        <v>0.37490984099316649</v>
      </c>
      <c r="G124" s="1">
        <f t="shared" si="11"/>
        <v>1.3631657607013677E-3</v>
      </c>
    </row>
    <row r="125" spans="1:7" x14ac:dyDescent="0.25">
      <c r="A125" s="1">
        <v>115</v>
      </c>
      <c r="B125" s="1">
        <f t="shared" si="6"/>
        <v>-1.4153110867121657</v>
      </c>
      <c r="C125" s="1">
        <f t="shared" si="7"/>
        <v>0.14653495632074573</v>
      </c>
      <c r="D125" s="1">
        <f t="shared" si="8"/>
        <v>5.304770179176164E-4</v>
      </c>
      <c r="E125" s="1">
        <f t="shared" si="9"/>
        <v>0.35180815766780887</v>
      </c>
      <c r="F125" s="1">
        <f t="shared" si="10"/>
        <v>0.37500233622211898</v>
      </c>
      <c r="G125" s="1">
        <f t="shared" si="11"/>
        <v>1.3575608580099971E-3</v>
      </c>
    </row>
    <row r="126" spans="1:7" x14ac:dyDescent="0.25">
      <c r="A126" s="1">
        <v>116</v>
      </c>
      <c r="B126" s="1">
        <f t="shared" si="6"/>
        <v>-1.4083655080176716</v>
      </c>
      <c r="C126" s="1">
        <f t="shared" si="7"/>
        <v>0.1479789514460132</v>
      </c>
      <c r="D126" s="1">
        <f t="shared" si="8"/>
        <v>5.3339041299149551E-4</v>
      </c>
      <c r="E126" s="1">
        <f t="shared" si="9"/>
        <v>0.35112035620829557</v>
      </c>
      <c r="F126" s="1">
        <f t="shared" si="10"/>
        <v>0.37509299935560897</v>
      </c>
      <c r="G126" s="1">
        <f t="shared" si="11"/>
        <v>1.3520234322615702E-3</v>
      </c>
    </row>
    <row r="127" spans="1:7" x14ac:dyDescent="0.25">
      <c r="A127" s="1">
        <v>117</v>
      </c>
      <c r="B127" s="1">
        <f t="shared" si="6"/>
        <v>-1.4015056037963831</v>
      </c>
      <c r="C127" s="1">
        <f t="shared" si="7"/>
        <v>0.14941202633877648</v>
      </c>
      <c r="D127" s="1">
        <f t="shared" si="8"/>
        <v>5.3624947418289502E-4</v>
      </c>
      <c r="E127" s="1">
        <f t="shared" si="9"/>
        <v>0.35044495443662688</v>
      </c>
      <c r="F127" s="1">
        <f t="shared" si="10"/>
        <v>0.37518187662697416</v>
      </c>
      <c r="G127" s="1">
        <f t="shared" si="11"/>
        <v>1.346552141713054E-3</v>
      </c>
    </row>
    <row r="128" spans="1:7" x14ac:dyDescent="0.25">
      <c r="A128" s="1">
        <v>118</v>
      </c>
      <c r="B128" s="1">
        <f t="shared" si="6"/>
        <v>-1.3947295701669977</v>
      </c>
      <c r="C128" s="1">
        <f t="shared" si="7"/>
        <v>0.15083423597647058</v>
      </c>
      <c r="D128" s="1">
        <f t="shared" si="8"/>
        <v>5.3905512405316356E-4</v>
      </c>
      <c r="E128" s="1">
        <f t="shared" si="9"/>
        <v>0.34978167395801779</v>
      </c>
      <c r="F128" s="1">
        <f t="shared" si="10"/>
        <v>0.37526901272757363</v>
      </c>
      <c r="G128" s="1">
        <f t="shared" si="11"/>
        <v>1.3411456815462426E-3</v>
      </c>
    </row>
    <row r="129" spans="1:7" x14ac:dyDescent="0.25">
      <c r="A129" s="1">
        <v>119</v>
      </c>
      <c r="B129" s="1">
        <f t="shared" si="6"/>
        <v>-1.3880356562248461</v>
      </c>
      <c r="C129" s="1">
        <f t="shared" si="7"/>
        <v>0.15224563775159905</v>
      </c>
      <c r="D129" s="1">
        <f t="shared" si="8"/>
        <v>5.4180827234666395E-4</v>
      </c>
      <c r="E129" s="1">
        <f t="shared" si="9"/>
        <v>0.34913024477422494</v>
      </c>
      <c r="F129" s="1">
        <f t="shared" si="10"/>
        <v>0.37535445087053571</v>
      </c>
      <c r="G129" s="1">
        <f t="shared" si="11"/>
        <v>1.3358027825769983E-3</v>
      </c>
    </row>
    <row r="130" spans="1:7" x14ac:dyDescent="0.25">
      <c r="A130" s="1">
        <v>120</v>
      </c>
      <c r="B130" s="1">
        <f t="shared" si="6"/>
        <v>-1.3814221620550815</v>
      </c>
      <c r="C130" s="1">
        <f t="shared" si="7"/>
        <v>0.15364629128600316</v>
      </c>
      <c r="D130" s="1">
        <f t="shared" si="8"/>
        <v>5.4450981587695008E-4</v>
      </c>
      <c r="E130" s="1">
        <f t="shared" si="9"/>
        <v>0.3484904049640245</v>
      </c>
      <c r="F130" s="1">
        <f t="shared" si="10"/>
        <v>0.37543823285136985</v>
      </c>
      <c r="G130" s="1">
        <f t="shared" si="11"/>
        <v>1.3305222100189413E-3</v>
      </c>
    </row>
    <row r="131" spans="1:7" x14ac:dyDescent="0.25">
      <c r="A131" s="1">
        <v>121</v>
      </c>
      <c r="B131" s="1">
        <f t="shared" si="6"/>
        <v>-1.3748874368362447</v>
      </c>
      <c r="C131" s="1">
        <f t="shared" si="7"/>
        <v>0.155036258255519</v>
      </c>
      <c r="D131" s="1">
        <f t="shared" si="8"/>
        <v>5.471606384417374E-4</v>
      </c>
      <c r="E131" s="1">
        <f t="shared" si="9"/>
        <v>0.34786190037835829</v>
      </c>
      <c r="F131" s="1">
        <f t="shared" si="10"/>
        <v>0.37552039910562052</v>
      </c>
      <c r="G131" s="1">
        <f t="shared" si="11"/>
        <v>1.3253027622989154E-3</v>
      </c>
    </row>
    <row r="132" spans="1:7" x14ac:dyDescent="0.25">
      <c r="A132" s="1">
        <v>122</v>
      </c>
      <c r="B132" s="1">
        <f t="shared" si="6"/>
        <v>-1.368429877029399</v>
      </c>
      <c r="C132" s="1">
        <f t="shared" si="7"/>
        <v>0.15641560222446571</v>
      </c>
      <c r="D132" s="1">
        <f t="shared" si="8"/>
        <v>5.4976161076420935E-4</v>
      </c>
      <c r="E132" s="1">
        <f t="shared" si="9"/>
        <v>0.3472444843493635</v>
      </c>
      <c r="F132" s="1">
        <f t="shared" si="10"/>
        <v>0.37560098876372999</v>
      </c>
      <c r="G132" s="1">
        <f t="shared" si="11"/>
        <v>1.3201432699216987E-3</v>
      </c>
    </row>
    <row r="133" spans="1:7" x14ac:dyDescent="0.25">
      <c r="A133" s="1">
        <v>123</v>
      </c>
      <c r="B133" s="1">
        <f t="shared" si="6"/>
        <v>-1.3620479246482924</v>
      </c>
      <c r="C133" s="1">
        <f t="shared" si="7"/>
        <v>0.15778438848944287</v>
      </c>
      <c r="D133" s="1">
        <f t="shared" si="8"/>
        <v>5.5231359045840257E-4</v>
      </c>
      <c r="E133" s="1">
        <f t="shared" si="9"/>
        <v>0.3466379174125449</v>
      </c>
      <c r="F133" s="1">
        <f t="shared" si="10"/>
        <v>0.37568003970326741</v>
      </c>
      <c r="G133" s="1">
        <f t="shared" si="11"/>
        <v>1.3150425943815724E-3</v>
      </c>
    </row>
    <row r="134" spans="1:7" x14ac:dyDescent="0.25">
      <c r="A134" s="1">
        <v>124</v>
      </c>
      <c r="B134" s="1">
        <f t="shared" si="6"/>
        <v>-1.3557400656063066</v>
      </c>
      <c r="C134" s="1">
        <f t="shared" si="7"/>
        <v>0.15914268393193765</v>
      </c>
      <c r="D134" s="1">
        <f t="shared" si="8"/>
        <v>5.5481742201656209E-4</v>
      </c>
      <c r="E134" s="1">
        <f t="shared" si="9"/>
        <v>0.34604196704139606</v>
      </c>
      <c r="F134" s="1">
        <f t="shared" si="10"/>
        <v>0.37575758859866915</v>
      </c>
      <c r="G134" s="1">
        <f t="shared" si="11"/>
        <v>1.309999627118487E-3</v>
      </c>
    </row>
    <row r="135" spans="1:7" x14ac:dyDescent="0.25">
      <c r="A135" s="1">
        <v>125</v>
      </c>
      <c r="B135" s="1">
        <f t="shared" si="6"/>
        <v>-1.3495048281361892</v>
      </c>
      <c r="C135" s="1">
        <f t="shared" si="7"/>
        <v>0.16049055687927208</v>
      </c>
      <c r="D135" s="1">
        <f t="shared" si="8"/>
        <v>5.5727393681652708E-4</v>
      </c>
      <c r="E135" s="1">
        <f t="shared" si="9"/>
        <v>0.34545640739381733</v>
      </c>
      <c r="F135" s="1">
        <f t="shared" si="10"/>
        <v>0.37583367096862885</v>
      </c>
      <c r="G135" s="1">
        <f t="shared" si="11"/>
        <v>1.3050132885166984E-3</v>
      </c>
    </row>
    <row r="136" spans="1:7" x14ac:dyDescent="0.25">
      <c r="A136" s="1">
        <v>126</v>
      </c>
      <c r="B136" s="1">
        <f t="shared" si="6"/>
        <v>-1.3433407812788127</v>
      </c>
      <c r="C136" s="1">
        <f t="shared" si="7"/>
        <v>0.16182807697344462</v>
      </c>
      <c r="D136" s="1">
        <f t="shared" si="8"/>
        <v>5.5968395314734691E-4</v>
      </c>
      <c r="E136" s="1">
        <f t="shared" si="9"/>
        <v>0.34488101906971697</v>
      </c>
      <c r="F136" s="1">
        <f t="shared" si="10"/>
        <v>0.37590832122126461</v>
      </c>
      <c r="G136" s="1">
        <f t="shared" si="11"/>
        <v>1.3000825269438522E-3</v>
      </c>
    </row>
    <row r="137" spans="1:7" x14ac:dyDescent="0.25">
      <c r="A137" s="1">
        <v>127</v>
      </c>
      <c r="B137" s="1">
        <f t="shared" si="6"/>
        <v>-1.3372465334374219</v>
      </c>
      <c r="C137" s="1">
        <f t="shared" si="7"/>
        <v>0.16315531504744368</v>
      </c>
      <c r="D137" s="1">
        <f t="shared" si="8"/>
        <v>5.6204827625146191E-4</v>
      </c>
      <c r="E137" s="1">
        <f t="shared" si="9"/>
        <v>0.34431558887921915</v>
      </c>
      <c r="F137" s="1">
        <f t="shared" si="10"/>
        <v>0.37598157269718513</v>
      </c>
      <c r="G137" s="1">
        <f t="shared" si="11"/>
        <v>1.2952063178286117E-3</v>
      </c>
    </row>
    <row r="138" spans="1:7" x14ac:dyDescent="0.25">
      <c r="A138" s="1">
        <v>128</v>
      </c>
      <c r="B138" s="1">
        <f t="shared" si="6"/>
        <v>-1.3312207309940438</v>
      </c>
      <c r="C138" s="1">
        <f t="shared" si="7"/>
        <v>0.1644723430086337</v>
      </c>
      <c r="D138" s="1">
        <f t="shared" si="8"/>
        <v>5.6436769838190816E-4</v>
      </c>
      <c r="E138" s="1">
        <f t="shared" si="9"/>
        <v>0.34375990962093572</v>
      </c>
      <c r="F138" s="1">
        <f t="shared" si="10"/>
        <v>0.37605345771056709</v>
      </c>
      <c r="G138" s="1">
        <f t="shared" si="11"/>
        <v>1.2903836627750247E-3</v>
      </c>
    </row>
    <row r="139" spans="1:7" x14ac:dyDescent="0.25">
      <c r="A139" s="1">
        <v>129</v>
      </c>
      <c r="B139" s="1">
        <f t="shared" si="6"/>
        <v>-1.3252620569849207</v>
      </c>
      <c r="C139" s="1">
        <f t="shared" si="7"/>
        <v>0.1657792337288351</v>
      </c>
      <c r="D139" s="1">
        <f t="shared" si="8"/>
        <v>5.6664299887311986E-4</v>
      </c>
      <c r="E139" s="1">
        <f t="shared" si="9"/>
        <v>0.34321377986979063</v>
      </c>
      <c r="F139" s="1">
        <f t="shared" si="10"/>
        <v>0.37612400758835057</v>
      </c>
      <c r="G139" s="1">
        <f t="shared" si="11"/>
        <v>1.2856135887119151E-3</v>
      </c>
    </row>
    <row r="140" spans="1:7" x14ac:dyDescent="0.25">
      <c r="A140" s="1">
        <v>130</v>
      </c>
      <c r="B140" s="1">
        <f t="shared" ref="B140:B142" si="12">(LN($B$2/$B$4)+(A140/360)*($B$6-$B$8+$B$7^2/2))/($B$7*SQRT(A140/360))</f>
        <v>-1.319369229832015</v>
      </c>
      <c r="C140" s="1">
        <f t="shared" ref="C140:C142" si="13">(EXP(-0.5*(B140^2)))/(SQRT(2*PI()))</f>
        <v>0.16707606094074043</v>
      </c>
      <c r="D140" s="1">
        <f t="shared" ref="D140:D142" si="14">C140/($B$2*$B$7*SQRT(A140/360))</f>
        <v>5.6887494422401563E-4</v>
      </c>
      <c r="E140" s="1">
        <f t="shared" ref="E140:E142" si="15">(LN($B$2/$G$4)+(A140/360)*($G$6-$G$8+$G$7^2/2))/($G$7*SQRT(A140/360))</f>
        <v>0.34267700377391591</v>
      </c>
      <c r="F140" s="1">
        <f t="shared" ref="F140:F142" si="16">(EXP(-0.5*(E140^2)))/(SQRT(2*PI()))</f>
        <v>0.3761932527076518</v>
      </c>
      <c r="G140" s="1">
        <f t="shared" ref="G140:G142" si="17">F140/($B$2*$G$7*SQRT(A140/360))</f>
        <v>1.2808951470756886E-3</v>
      </c>
    </row>
    <row r="141" spans="1:7" x14ac:dyDescent="0.25">
      <c r="A141" s="1">
        <v>131</v>
      </c>
      <c r="B141" s="1">
        <f t="shared" si="12"/>
        <v>-1.3135410021277989</v>
      </c>
      <c r="C141" s="1">
        <f t="shared" si="13"/>
        <v>0.16836289914032754</v>
      </c>
      <c r="D141" s="1">
        <f t="shared" si="14"/>
        <v>5.7106428819214781E-4</v>
      </c>
      <c r="E141" s="1">
        <f t="shared" si="15"/>
        <v>0.34214939086016521</v>
      </c>
      <c r="F141" s="1">
        <f t="shared" si="16"/>
        <v>0.37626122253148792</v>
      </c>
      <c r="G141" s="1">
        <f t="shared" si="17"/>
        <v>1.2762274130250133E-3</v>
      </c>
    </row>
    <row r="142" spans="1:7" x14ac:dyDescent="0.25">
      <c r="A142" s="1">
        <v>132</v>
      </c>
      <c r="B142" s="1">
        <f t="shared" si="12"/>
        <v>-1.307776159470708</v>
      </c>
      <c r="C142" s="1">
        <f t="shared" si="13"/>
        <v>0.16963982349494713</v>
      </c>
      <c r="D142" s="1">
        <f t="shared" si="14"/>
        <v>5.7321177189778669E-4</v>
      </c>
      <c r="E142" s="1">
        <f t="shared" si="15"/>
        <v>0.34163075584781794</v>
      </c>
      <c r="F142" s="1">
        <f t="shared" si="16"/>
        <v>0.37632794564290112</v>
      </c>
      <c r="G142" s="1">
        <f t="shared" si="17"/>
        <v>1.271609484685927E-3</v>
      </c>
    </row>
  </sheetData>
  <mergeCells count="2">
    <mergeCell ref="B9:D9"/>
    <mergeCell ref="E9:G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4B96-E198-46D1-A625-245899E4E81F}">
  <dimension ref="A1:L85"/>
  <sheetViews>
    <sheetView topLeftCell="A22" workbookViewId="0">
      <selection activeCell="E33" sqref="A1:G85"/>
    </sheetView>
  </sheetViews>
  <sheetFormatPr defaultRowHeight="15" x14ac:dyDescent="0.25"/>
  <cols>
    <col min="1" max="1" width="21" customWidth="1"/>
    <col min="2" max="3" width="15.7109375" customWidth="1"/>
    <col min="4" max="4" width="21.7109375" customWidth="1"/>
    <col min="5" max="6" width="15.5703125" customWidth="1"/>
    <col min="7" max="7" width="15.85546875" customWidth="1"/>
  </cols>
  <sheetData>
    <row r="1" spans="1:12" x14ac:dyDescent="0.25">
      <c r="A1" s="4" t="s">
        <v>5</v>
      </c>
      <c r="B1" t="s">
        <v>9</v>
      </c>
    </row>
    <row r="2" spans="1:12" x14ac:dyDescent="0.25">
      <c r="A2" s="1" t="s">
        <v>8</v>
      </c>
      <c r="B2" s="1">
        <v>1629.13</v>
      </c>
      <c r="C2" s="6"/>
    </row>
    <row r="3" spans="1:12" x14ac:dyDescent="0.25">
      <c r="A3" s="5" t="s">
        <v>6</v>
      </c>
      <c r="B3" s="1"/>
      <c r="C3" s="6"/>
      <c r="E3" s="5" t="s">
        <v>29</v>
      </c>
      <c r="F3" s="5"/>
      <c r="G3" s="1"/>
    </row>
    <row r="4" spans="1:12" x14ac:dyDescent="0.25">
      <c r="A4" s="1" t="s">
        <v>7</v>
      </c>
      <c r="B4" s="1">
        <v>2105</v>
      </c>
      <c r="C4" s="6"/>
      <c r="E4" s="1" t="s">
        <v>7</v>
      </c>
      <c r="F4" s="1"/>
      <c r="G4" s="1">
        <v>1560</v>
      </c>
    </row>
    <row r="5" spans="1:12" x14ac:dyDescent="0.25">
      <c r="A5" s="1" t="s">
        <v>10</v>
      </c>
      <c r="B5" s="1">
        <f>132/360</f>
        <v>0.36666666666666664</v>
      </c>
      <c r="C5" s="2">
        <v>43573</v>
      </c>
      <c r="E5" s="1" t="s">
        <v>10</v>
      </c>
      <c r="F5" s="1"/>
      <c r="G5" s="1">
        <f>132/360</f>
        <v>0.36666666666666664</v>
      </c>
    </row>
    <row r="6" spans="1:12" x14ac:dyDescent="0.25">
      <c r="A6" s="3" t="s">
        <v>11</v>
      </c>
      <c r="B6" s="8">
        <v>2.3599999999999999E-2</v>
      </c>
      <c r="C6" t="s">
        <v>12</v>
      </c>
      <c r="E6" s="3" t="s">
        <v>11</v>
      </c>
      <c r="F6" s="3"/>
      <c r="G6" s="8">
        <v>2.3599999999999999E-2</v>
      </c>
    </row>
    <row r="7" spans="1:12" x14ac:dyDescent="0.25">
      <c r="A7" s="3" t="s">
        <v>26</v>
      </c>
      <c r="B7" s="8">
        <v>0.3</v>
      </c>
      <c r="C7">
        <v>1</v>
      </c>
      <c r="E7" s="3" t="s">
        <v>26</v>
      </c>
      <c r="F7" s="3"/>
      <c r="G7" s="8">
        <v>0.3</v>
      </c>
      <c r="J7">
        <f>2*PI()</f>
        <v>6.2831853071795862</v>
      </c>
      <c r="L7" t="e">
        <f>SQRT(2*pi)</f>
        <v>#NAME?</v>
      </c>
    </row>
    <row r="8" spans="1:12" x14ac:dyDescent="0.25">
      <c r="A8" s="3" t="s">
        <v>30</v>
      </c>
      <c r="B8" s="14">
        <v>1.7600000000000001E-2</v>
      </c>
      <c r="C8" s="7"/>
      <c r="E8" s="3" t="s">
        <v>30</v>
      </c>
      <c r="F8" s="3"/>
      <c r="G8" s="8">
        <v>1.7600000000000001E-2</v>
      </c>
    </row>
    <row r="9" spans="1:12" x14ac:dyDescent="0.25">
      <c r="A9" s="12" t="s">
        <v>32</v>
      </c>
      <c r="B9" s="9" t="s">
        <v>27</v>
      </c>
      <c r="C9" s="9"/>
      <c r="D9" s="9"/>
      <c r="E9" s="9" t="s">
        <v>28</v>
      </c>
      <c r="F9" s="9"/>
      <c r="G9" s="9"/>
    </row>
    <row r="10" spans="1:12" ht="45" x14ac:dyDescent="0.25">
      <c r="A10" s="1" t="s">
        <v>0</v>
      </c>
      <c r="B10" s="1" t="s">
        <v>4</v>
      </c>
      <c r="C10" s="1" t="s">
        <v>34</v>
      </c>
      <c r="D10" s="13" t="s">
        <v>33</v>
      </c>
      <c r="E10" s="1" t="s">
        <v>4</v>
      </c>
      <c r="F10" s="1" t="s">
        <v>34</v>
      </c>
      <c r="G10" s="13" t="s">
        <v>33</v>
      </c>
    </row>
    <row r="11" spans="1:12" x14ac:dyDescent="0.25">
      <c r="A11" s="1">
        <v>1200</v>
      </c>
      <c r="B11" s="1">
        <f>(LN(A11/$B$4)+$B$5*($B$6-$B$8+$B$7^2/2))/($B$7*SQRT($B$5))</f>
        <v>-2.9907345454928964</v>
      </c>
      <c r="C11" s="1">
        <f>(EXP(-0.5*(B11^2)))/SQRT(2*PI())</f>
        <v>4.5565701707365441E-3</v>
      </c>
      <c r="D11" s="1">
        <f>C11/(A11*$B$7*SQRT($B$5))</f>
        <v>2.0902577713485707E-5</v>
      </c>
      <c r="E11" s="1">
        <f>(LN(A11/$G$4)+$G$5*($G$6-$G$8+$G$7^2/2))/($G$7*SQRT($G$5))</f>
        <v>-1.3413276301743711</v>
      </c>
      <c r="F11" s="1">
        <f>(EXP(-0.5*(E11^2)))/(SQRT(2*PI()))</f>
        <v>0.16226597989029135</v>
      </c>
      <c r="G11" s="1">
        <f>F11/(A11*$G$7*SQRT($G$5))</f>
        <v>7.4437068404972285E-4</v>
      </c>
    </row>
    <row r="12" spans="1:12" x14ac:dyDescent="0.25">
      <c r="A12" s="1">
        <v>1220</v>
      </c>
      <c r="B12" s="1">
        <f t="shared" ref="B12:B75" si="0">(LN(A12/$B$4)+$B$5*($B$6-$B$8+$B$7^2/2))/($B$7*SQRT($B$5))</f>
        <v>-2.8997437329373192</v>
      </c>
      <c r="C12" s="1">
        <f t="shared" ref="C12:C75" si="1">(EXP(-0.5*(B12^2)))/SQRT(2*PI())</f>
        <v>5.9569576385909498E-3</v>
      </c>
      <c r="D12" s="1">
        <f t="shared" ref="D12:D75" si="2">C12/(A12*$B$7*SQRT($B$5))</f>
        <v>2.6878666026562815E-5</v>
      </c>
      <c r="E12" s="1">
        <f t="shared" ref="E12:E75" si="3">(LN(A12/$G$4)+$G$5*($G$6-$G$8+$G$7^2/2))/($G$7*SQRT($G$5))</f>
        <v>-1.2503368176187948</v>
      </c>
      <c r="F12" s="1">
        <f t="shared" ref="F12:F75" si="4">(EXP(-0.5*(E12^2)))/(SQRT(2*PI()))</f>
        <v>0.18257219193132479</v>
      </c>
      <c r="G12" s="1">
        <f t="shared" ref="G12:G75" si="5">F12/(A12*$G$7*SQRT($G$5))</f>
        <v>8.2379249113149144E-4</v>
      </c>
    </row>
    <row r="13" spans="1:12" x14ac:dyDescent="0.25">
      <c r="A13" s="1">
        <v>1240</v>
      </c>
      <c r="B13" s="1">
        <f t="shared" si="0"/>
        <v>-2.8102325115277655</v>
      </c>
      <c r="C13" s="1">
        <f t="shared" si="1"/>
        <v>7.6914810661651758E-3</v>
      </c>
      <c r="D13" s="1">
        <f t="shared" si="2"/>
        <v>3.4145330459690834E-5</v>
      </c>
      <c r="E13" s="1">
        <f t="shared" si="3"/>
        <v>-1.1608255962092402</v>
      </c>
      <c r="F13" s="1">
        <f t="shared" si="4"/>
        <v>0.2033764536953237</v>
      </c>
      <c r="G13" s="1">
        <f t="shared" si="5"/>
        <v>9.0286333144536514E-4</v>
      </c>
    </row>
    <row r="14" spans="1:12" x14ac:dyDescent="0.25">
      <c r="A14" s="1">
        <v>1260</v>
      </c>
      <c r="B14" s="1">
        <f t="shared" si="0"/>
        <v>-2.7221535312673408</v>
      </c>
      <c r="C14" s="1">
        <f t="shared" si="1"/>
        <v>9.8134787355212433E-3</v>
      </c>
      <c r="D14" s="1">
        <f t="shared" si="2"/>
        <v>4.2874144831932325E-5</v>
      </c>
      <c r="E14" s="1">
        <f t="shared" si="3"/>
        <v>-1.0727466159488157</v>
      </c>
      <c r="F14" s="1">
        <f t="shared" si="4"/>
        <v>0.22439863590215131</v>
      </c>
      <c r="G14" s="1">
        <f t="shared" si="5"/>
        <v>9.8037605980972969E-4</v>
      </c>
    </row>
    <row r="15" spans="1:12" x14ac:dyDescent="0.25">
      <c r="A15" s="1">
        <v>1280</v>
      </c>
      <c r="B15" s="1">
        <f t="shared" si="0"/>
        <v>-2.6354616793563586</v>
      </c>
      <c r="C15" s="1">
        <f t="shared" si="1"/>
        <v>1.2378828249373346E-2</v>
      </c>
      <c r="D15" s="1">
        <f t="shared" si="2"/>
        <v>5.3236880301885291E-5</v>
      </c>
      <c r="E15" s="1">
        <f t="shared" si="3"/>
        <v>-0.98605476403783365</v>
      </c>
      <c r="F15" s="1">
        <f t="shared" si="4"/>
        <v>0.24534484387689096</v>
      </c>
      <c r="G15" s="1">
        <f t="shared" si="5"/>
        <v>1.0551397776134414E-3</v>
      </c>
    </row>
    <row r="16" spans="1:12" x14ac:dyDescent="0.25">
      <c r="A16" s="1">
        <v>1300</v>
      </c>
      <c r="B16" s="1">
        <f t="shared" si="0"/>
        <v>-2.5501139414370706</v>
      </c>
      <c r="C16" s="1">
        <f t="shared" si="1"/>
        <v>1.5444858868112496E-2</v>
      </c>
      <c r="D16" s="1">
        <f t="shared" si="2"/>
        <v>6.5400884504932287E-5</v>
      </c>
      <c r="E16" s="1">
        <f t="shared" si="3"/>
        <v>-0.90070702611854458</v>
      </c>
      <c r="F16" s="1">
        <f t="shared" si="4"/>
        <v>0.26591592099418465</v>
      </c>
      <c r="G16" s="1">
        <f t="shared" si="5"/>
        <v>1.1260145907107746E-3</v>
      </c>
    </row>
    <row r="17" spans="1:7" x14ac:dyDescent="0.25">
      <c r="A17" s="1">
        <v>1320</v>
      </c>
      <c r="B17" s="1">
        <f t="shared" si="0"/>
        <v>-2.4660692734316974</v>
      </c>
      <c r="C17" s="1">
        <f t="shared" si="1"/>
        <v>1.9069075041296516E-2</v>
      </c>
      <c r="D17" s="1">
        <f t="shared" si="2"/>
        <v>7.9524093389935318E-5</v>
      </c>
      <c r="E17" s="1">
        <f t="shared" si="3"/>
        <v>-0.81666235811317178</v>
      </c>
      <c r="F17" s="1">
        <f t="shared" si="4"/>
        <v>0.28581594142606875</v>
      </c>
      <c r="G17" s="1">
        <f t="shared" si="5"/>
        <v>1.1919431628999242E-3</v>
      </c>
    </row>
    <row r="18" spans="1:7" x14ac:dyDescent="0.25">
      <c r="A18" s="1">
        <v>1340</v>
      </c>
      <c r="B18" s="1">
        <f t="shared" si="0"/>
        <v>-2.3832884830178318</v>
      </c>
      <c r="C18" s="1">
        <f t="shared" si="1"/>
        <v>2.3307722633045473E-2</v>
      </c>
      <c r="D18" s="1">
        <f t="shared" si="2"/>
        <v>9.5749843532084468E-5</v>
      </c>
      <c r="E18" s="1">
        <f t="shared" si="3"/>
        <v>-0.73388156769930712</v>
      </c>
      <c r="F18" s="1">
        <f t="shared" si="4"/>
        <v>0.30476033111224654</v>
      </c>
      <c r="G18" s="1">
        <f t="shared" si="5"/>
        <v>1.2519779164272213E-3</v>
      </c>
    </row>
    <row r="19" spans="1:7" x14ac:dyDescent="0.25">
      <c r="A19" s="1">
        <v>1360</v>
      </c>
      <c r="B19" s="1">
        <f t="shared" si="0"/>
        <v>-2.3017341198844394</v>
      </c>
      <c r="C19" s="1">
        <f t="shared" si="1"/>
        <v>2.8214238629520993E-2</v>
      </c>
      <c r="D19" s="1">
        <f t="shared" si="2"/>
        <v>1.1420167055783472E-4</v>
      </c>
      <c r="E19" s="1">
        <f t="shared" si="3"/>
        <v>-0.6523272045659142</v>
      </c>
      <c r="F19" s="1">
        <f t="shared" si="4"/>
        <v>0.32248330094157596</v>
      </c>
      <c r="G19" s="1">
        <f t="shared" si="5"/>
        <v>1.3053030485110835E-3</v>
      </c>
    </row>
    <row r="20" spans="1:7" x14ac:dyDescent="0.25">
      <c r="A20" s="1">
        <v>1380</v>
      </c>
      <c r="B20" s="1">
        <f t="shared" si="0"/>
        <v>-2.2213703739992563</v>
      </c>
      <c r="C20" s="1">
        <f t="shared" si="1"/>
        <v>3.383763269727319E-2</v>
      </c>
      <c r="D20" s="1">
        <f t="shared" si="2"/>
        <v>1.3497828803388676E-4</v>
      </c>
      <c r="E20" s="1">
        <f t="shared" si="3"/>
        <v>-0.57196345868073062</v>
      </c>
      <c r="F20" s="1">
        <f t="shared" si="4"/>
        <v>0.33874433430137685</v>
      </c>
      <c r="G20" s="1">
        <f t="shared" si="5"/>
        <v>1.351250861259661E-3</v>
      </c>
    </row>
    <row r="21" spans="1:7" x14ac:dyDescent="0.25">
      <c r="A21" s="1">
        <v>1400</v>
      </c>
      <c r="B21" s="1">
        <f t="shared" si="0"/>
        <v>-2.1421629811958645</v>
      </c>
      <c r="C21" s="1">
        <f t="shared" si="1"/>
        <v>4.022085437960838E-2</v>
      </c>
      <c r="D21" s="1">
        <f t="shared" si="2"/>
        <v>1.5814894026561685E-4</v>
      </c>
      <c r="E21" s="1">
        <f t="shared" si="3"/>
        <v>-0.49275606587733894</v>
      </c>
      <c r="F21" s="1">
        <f t="shared" si="4"/>
        <v>0.35333353724559396</v>
      </c>
      <c r="G21" s="1">
        <f t="shared" si="5"/>
        <v>1.3893122196833012E-3</v>
      </c>
    </row>
    <row r="22" spans="1:7" x14ac:dyDescent="0.25">
      <c r="A22" s="1">
        <v>1420</v>
      </c>
      <c r="B22" s="1">
        <f t="shared" si="0"/>
        <v>-2.0640791354574266</v>
      </c>
      <c r="C22" s="1">
        <f t="shared" si="1"/>
        <v>4.7399202661022176E-2</v>
      </c>
      <c r="D22" s="1">
        <f t="shared" si="2"/>
        <v>1.8374931206220562E-4</v>
      </c>
      <c r="E22" s="1">
        <f t="shared" si="3"/>
        <v>-0.41467222013890181</v>
      </c>
      <c r="F22" s="1">
        <f t="shared" si="4"/>
        <v>0.36607572858467152</v>
      </c>
      <c r="G22" s="1">
        <f t="shared" si="5"/>
        <v>1.4191412410702665E-3</v>
      </c>
    </row>
    <row r="23" spans="1:7" x14ac:dyDescent="0.25">
      <c r="A23" s="1">
        <v>1440</v>
      </c>
      <c r="B23" s="1">
        <f t="shared" si="0"/>
        <v>-1.9870874073350377</v>
      </c>
      <c r="C23" s="1">
        <f t="shared" si="1"/>
        <v>5.539883494080422E-2</v>
      </c>
      <c r="D23" s="1">
        <f t="shared" si="2"/>
        <v>2.1177815937514446E-4</v>
      </c>
      <c r="E23" s="1">
        <f t="shared" si="3"/>
        <v>-0.33768049201651151</v>
      </c>
      <c r="F23" s="1">
        <f t="shared" si="4"/>
        <v>0.37683321477528953</v>
      </c>
      <c r="G23" s="1">
        <f t="shared" si="5"/>
        <v>1.440554565846088E-3</v>
      </c>
    </row>
    <row r="24" spans="1:7" x14ac:dyDescent="0.25">
      <c r="A24" s="1">
        <v>1460</v>
      </c>
      <c r="B24" s="1">
        <f t="shared" si="0"/>
        <v>-1.9111576679929514</v>
      </c>
      <c r="C24" s="1">
        <f t="shared" si="1"/>
        <v>6.4235430140182528E-2</v>
      </c>
      <c r="D24" s="1">
        <f t="shared" si="2"/>
        <v>2.4219479801933791E-4</v>
      </c>
      <c r="E24" s="1">
        <f t="shared" si="3"/>
        <v>-0.26175075267442582</v>
      </c>
      <c r="F24" s="1">
        <f t="shared" si="4"/>
        <v>0.38550725691739679</v>
      </c>
      <c r="G24" s="1">
        <f t="shared" si="5"/>
        <v>1.4535257570524398E-3</v>
      </c>
    </row>
    <row r="25" spans="1:7" x14ac:dyDescent="0.25">
      <c r="A25" s="1">
        <v>1480</v>
      </c>
      <c r="B25" s="1">
        <f t="shared" si="0"/>
        <v>-1.8362610184213048</v>
      </c>
      <c r="C25" s="1">
        <f t="shared" si="1"/>
        <v>7.3913055879058456E-2</v>
      </c>
      <c r="D25" s="1">
        <f t="shared" si="2"/>
        <v>2.7491755504257869E-4</v>
      </c>
      <c r="E25" s="1">
        <f t="shared" si="3"/>
        <v>-0.18685410310277981</v>
      </c>
      <c r="F25" s="1">
        <f t="shared" si="4"/>
        <v>0.39203829167111898</v>
      </c>
      <c r="G25" s="1">
        <f t="shared" si="5"/>
        <v>1.4581755191619646E-3</v>
      </c>
    </row>
    <row r="26" spans="1:7" x14ac:dyDescent="0.25">
      <c r="A26" s="1">
        <v>1500</v>
      </c>
      <c r="B26" s="1">
        <f t="shared" si="0"/>
        <v>-1.7623697234000983</v>
      </c>
      <c r="C26" s="1">
        <f t="shared" si="1"/>
        <v>8.4423282688622162E-2</v>
      </c>
      <c r="D26" s="1">
        <f t="shared" si="2"/>
        <v>3.0982325057730855E-4</v>
      </c>
      <c r="E26" s="1">
        <f t="shared" si="3"/>
        <v>-0.1129628080815729</v>
      </c>
      <c r="F26" s="1">
        <f t="shared" si="4"/>
        <v>0.39640501263527039</v>
      </c>
      <c r="G26" s="1">
        <f t="shared" si="5"/>
        <v>1.454758517419633E-3</v>
      </c>
    </row>
    <row r="27" spans="1:7" x14ac:dyDescent="0.25">
      <c r="A27" s="1">
        <v>1520</v>
      </c>
      <c r="B27" s="1">
        <f t="shared" si="0"/>
        <v>-1.6894571498368232</v>
      </c>
      <c r="C27" s="1">
        <f t="shared" si="1"/>
        <v>9.5744579472985369E-2</v>
      </c>
      <c r="D27" s="1">
        <f t="shared" si="2"/>
        <v>3.4674773916782255E-4</v>
      </c>
      <c r="E27" s="1">
        <f t="shared" si="3"/>
        <v>-4.005023451829761E-2</v>
      </c>
      <c r="F27" s="1">
        <f t="shared" si="4"/>
        <v>0.39862245271656027</v>
      </c>
      <c r="G27" s="1">
        <f t="shared" si="5"/>
        <v>1.4436476197589767E-3</v>
      </c>
    </row>
    <row r="28" spans="1:7" x14ac:dyDescent="0.25">
      <c r="A28" s="1">
        <v>1540</v>
      </c>
      <c r="B28" s="1">
        <f t="shared" si="0"/>
        <v>-1.6174977091346647</v>
      </c>
      <c r="C28" s="1">
        <f t="shared" si="1"/>
        <v>0.10784201437139608</v>
      </c>
      <c r="D28" s="1">
        <f t="shared" si="2"/>
        <v>3.8548750058812765E-4</v>
      </c>
      <c r="E28" s="1">
        <f t="shared" si="3"/>
        <v>3.1909206183860776E-2</v>
      </c>
      <c r="F28" s="1">
        <f t="shared" si="4"/>
        <v>0.39873923108772763</v>
      </c>
      <c r="G28" s="1">
        <f t="shared" si="5"/>
        <v>1.4253163803958915E-3</v>
      </c>
    </row>
    <row r="29" spans="1:7" x14ac:dyDescent="0.25">
      <c r="A29" s="1">
        <v>1560</v>
      </c>
      <c r="B29" s="1">
        <f t="shared" si="0"/>
        <v>-1.5464668032792106</v>
      </c>
      <c r="C29" s="1">
        <f t="shared" si="1"/>
        <v>0.12066727432109411</v>
      </c>
      <c r="D29" s="1">
        <f t="shared" si="2"/>
        <v>4.2580223289771535E-4</v>
      </c>
      <c r="E29" s="1">
        <f t="shared" si="3"/>
        <v>0.10294011203931472</v>
      </c>
      <c r="F29" s="1">
        <f t="shared" si="4"/>
        <v>0.39683414096353098</v>
      </c>
      <c r="G29" s="1">
        <f t="shared" si="5"/>
        <v>1.4003205447624808E-3</v>
      </c>
    </row>
    <row r="30" spans="1:7" x14ac:dyDescent="0.25">
      <c r="A30" s="1">
        <v>1580</v>
      </c>
      <c r="B30" s="1">
        <f t="shared" si="0"/>
        <v>-1.476340774359407</v>
      </c>
      <c r="C30" s="1">
        <f t="shared" si="1"/>
        <v>0.1341590055084006</v>
      </c>
      <c r="D30" s="1">
        <f t="shared" si="2"/>
        <v>4.6741836655106607E-4</v>
      </c>
      <c r="E30" s="1">
        <f t="shared" si="3"/>
        <v>0.17306614095911863</v>
      </c>
      <c r="F30" s="1">
        <f t="shared" si="4"/>
        <v>0.39301225759979241</v>
      </c>
      <c r="G30" s="1">
        <f t="shared" si="5"/>
        <v>1.3692792875565779E-3</v>
      </c>
    </row>
    <row r="31" spans="1:7" x14ac:dyDescent="0.25">
      <c r="A31" s="1">
        <v>1600</v>
      </c>
      <c r="B31" s="1">
        <f t="shared" si="0"/>
        <v>-1.4070968572635607</v>
      </c>
      <c r="C31" s="1">
        <f t="shared" si="1"/>
        <v>0.14824346603104502</v>
      </c>
      <c r="D31" s="1">
        <f t="shared" si="2"/>
        <v>5.1003338911537839E-4</v>
      </c>
      <c r="E31" s="1">
        <f t="shared" si="3"/>
        <v>0.24231005805496431</v>
      </c>
      <c r="F31" s="1">
        <f t="shared" si="4"/>
        <v>0.38740074097575655</v>
      </c>
      <c r="G31" s="1">
        <f t="shared" si="5"/>
        <v>1.3328568074919092E-3</v>
      </c>
    </row>
    <row r="32" spans="1:7" x14ac:dyDescent="0.25">
      <c r="A32" s="1">
        <v>1620</v>
      </c>
      <c r="B32" s="1">
        <f t="shared" si="0"/>
        <v>-1.3387131353137156</v>
      </c>
      <c r="C32" s="1">
        <f t="shared" si="1"/>
        <v>0.16283547194045406</v>
      </c>
      <c r="D32" s="1">
        <f t="shared" si="2"/>
        <v>5.5332084655459926E-4</v>
      </c>
      <c r="E32" s="1">
        <f t="shared" si="3"/>
        <v>0.31069378000481024</v>
      </c>
      <c r="F32" s="1">
        <f t="shared" si="4"/>
        <v>0.38014449608983775</v>
      </c>
      <c r="G32" s="1">
        <f t="shared" si="5"/>
        <v>1.2917448015652188E-3</v>
      </c>
    </row>
    <row r="33" spans="1:7" x14ac:dyDescent="0.25">
      <c r="A33" s="1">
        <v>1640</v>
      </c>
      <c r="B33" s="1">
        <f t="shared" si="0"/>
        <v>-1.2711684986220504</v>
      </c>
      <c r="C33" s="1">
        <f t="shared" si="1"/>
        <v>0.17783960878390878</v>
      </c>
      <c r="D33" s="1">
        <f t="shared" si="2"/>
        <v>5.9693586974186343E-4</v>
      </c>
      <c r="E33" s="1">
        <f t="shared" si="3"/>
        <v>0.37823841669647496</v>
      </c>
      <c r="F33" s="1">
        <f t="shared" si="4"/>
        <v>0.37140183729298376</v>
      </c>
      <c r="G33" s="1">
        <f t="shared" si="5"/>
        <v>1.2466462352467421E-3</v>
      </c>
    </row>
    <row r="34" spans="1:7" x14ac:dyDescent="0.25">
      <c r="A34" s="1">
        <v>1660</v>
      </c>
      <c r="B34" s="1">
        <f t="shared" si="0"/>
        <v>-1.204442604971329</v>
      </c>
      <c r="C34" s="1">
        <f t="shared" si="1"/>
        <v>0.19315167313630807</v>
      </c>
      <c r="D34" s="1">
        <f t="shared" si="2"/>
        <v>6.4052106414640327E-4</v>
      </c>
      <c r="E34" s="1">
        <f t="shared" si="3"/>
        <v>0.44496431034719675</v>
      </c>
      <c r="F34" s="1">
        <f t="shared" si="4"/>
        <v>0.36134028317876582</v>
      </c>
      <c r="G34" s="1">
        <f t="shared" si="5"/>
        <v>1.1982607188563837E-3</v>
      </c>
    </row>
    <row r="35" spans="1:7" x14ac:dyDescent="0.25">
      <c r="A35" s="1">
        <v>1680</v>
      </c>
      <c r="B35" s="1">
        <f t="shared" si="0"/>
        <v>-1.1385158430380051</v>
      </c>
      <c r="C35" s="1">
        <f t="shared" si="1"/>
        <v>0.20866030262260749</v>
      </c>
      <c r="D35" s="1">
        <f t="shared" si="2"/>
        <v>6.8371259645176119E-4</v>
      </c>
      <c r="E35" s="1">
        <f t="shared" si="3"/>
        <v>0.51089107228052011</v>
      </c>
      <c r="F35" s="1">
        <f t="shared" si="4"/>
        <v>0.3501325867059642</v>
      </c>
      <c r="G35" s="1">
        <f t="shared" si="5"/>
        <v>1.1472716992655663E-3</v>
      </c>
    </row>
    <row r="36" spans="1:7" x14ac:dyDescent="0.25">
      <c r="A36" s="1">
        <v>1700</v>
      </c>
      <c r="B36" s="1">
        <f t="shared" si="0"/>
        <v>-1.0733692977916414</v>
      </c>
      <c r="C36" s="1">
        <f t="shared" si="1"/>
        <v>0.22424874871488487</v>
      </c>
      <c r="D36" s="1">
        <f t="shared" si="2"/>
        <v>7.2614631385298472E-4</v>
      </c>
      <c r="E36" s="1">
        <f t="shared" si="3"/>
        <v>0.57603761752688332</v>
      </c>
      <c r="F36" s="1">
        <f t="shared" si="4"/>
        <v>0.33795308273585878</v>
      </c>
      <c r="G36" s="1">
        <f t="shared" si="5"/>
        <v>1.0943355835439164E-3</v>
      </c>
    </row>
    <row r="37" spans="1:7" x14ac:dyDescent="0.25">
      <c r="A37" s="1">
        <v>1720</v>
      </c>
      <c r="B37" s="1">
        <f t="shared" si="0"/>
        <v>-1.0089847179178884</v>
      </c>
      <c r="C37" s="1">
        <f t="shared" si="1"/>
        <v>0.23979674418271629</v>
      </c>
      <c r="D37" s="1">
        <f t="shared" si="2"/>
        <v>7.6746373936176183E-4</v>
      </c>
      <c r="E37" s="1">
        <f t="shared" si="3"/>
        <v>0.64042219740063777</v>
      </c>
      <c r="F37" s="1">
        <f t="shared" si="4"/>
        <v>0.32497441310271596</v>
      </c>
      <c r="G37" s="1">
        <f t="shared" si="5"/>
        <v>1.0400728297072542E-3</v>
      </c>
    </row>
    <row r="38" spans="1:7" x14ac:dyDescent="0.25">
      <c r="A38" s="1">
        <v>1740</v>
      </c>
      <c r="B38" s="1">
        <f t="shared" si="0"/>
        <v>-0.94534448512465918</v>
      </c>
      <c r="C38" s="1">
        <f t="shared" si="1"/>
        <v>0.25518241643999856</v>
      </c>
      <c r="D38" s="1">
        <f t="shared" si="2"/>
        <v>8.0731779884432109E-4</v>
      </c>
      <c r="E38" s="1">
        <f t="shared" si="3"/>
        <v>0.70406243019386638</v>
      </c>
      <c r="F38" s="1">
        <f t="shared" si="4"/>
        <v>0.31136466855892458</v>
      </c>
      <c r="G38" s="1">
        <f t="shared" si="5"/>
        <v>9.8506097075849145E-4</v>
      </c>
    </row>
    <row r="39" spans="1:7" x14ac:dyDescent="0.25">
      <c r="A39" s="1">
        <v>1760</v>
      </c>
      <c r="B39" s="1">
        <f t="shared" si="0"/>
        <v>-0.88243158520236087</v>
      </c>
      <c r="C39" s="1">
        <f t="shared" si="1"/>
        <v>0.27028419905191614</v>
      </c>
      <c r="D39" s="1">
        <f t="shared" si="2"/>
        <v>8.4537815182488733E-4</v>
      </c>
      <c r="E39" s="1">
        <f t="shared" si="3"/>
        <v>0.76697533011616437</v>
      </c>
      <c r="F39" s="1">
        <f t="shared" si="4"/>
        <v>0.29728496808040544</v>
      </c>
      <c r="G39" s="1">
        <f t="shared" si="5"/>
        <v>9.2982948231043504E-4</v>
      </c>
    </row>
    <row r="40" spans="1:7" x14ac:dyDescent="0.25">
      <c r="A40" s="1">
        <v>1780</v>
      </c>
      <c r="B40" s="1">
        <f t="shared" si="0"/>
        <v>-0.82022958071924157</v>
      </c>
      <c r="C40" s="1">
        <f t="shared" si="1"/>
        <v>0.28498269617045791</v>
      </c>
      <c r="D40" s="1">
        <f t="shared" si="2"/>
        <v>8.813360173362052E-4</v>
      </c>
      <c r="E40" s="1">
        <f t="shared" si="3"/>
        <v>0.82917733459928333</v>
      </c>
      <c r="F40" s="1">
        <f t="shared" si="4"/>
        <v>0.28288747950876569</v>
      </c>
      <c r="G40" s="1">
        <f t="shared" si="5"/>
        <v>8.7485636108729464E-4</v>
      </c>
    </row>
    <row r="41" spans="1:7" x14ac:dyDescent="0.25">
      <c r="A41" s="1">
        <v>1800</v>
      </c>
      <c r="B41" s="1">
        <f t="shared" si="0"/>
        <v>-0.75872258524223934</v>
      </c>
      <c r="C41" s="1">
        <f t="shared" si="1"/>
        <v>0.29916245843986911</v>
      </c>
      <c r="D41" s="1">
        <f t="shared" si="2"/>
        <v>9.1490840730115751E-4</v>
      </c>
      <c r="E41" s="1">
        <f t="shared" si="3"/>
        <v>0.89068433007628589</v>
      </c>
      <c r="F41" s="1">
        <f t="shared" si="4"/>
        <v>0.26831387158238368</v>
      </c>
      <c r="G41" s="1">
        <f t="shared" si="5"/>
        <v>8.2056625081381102E-4</v>
      </c>
    </row>
    <row r="42" spans="1:7" x14ac:dyDescent="0.25">
      <c r="A42" s="1">
        <v>1820</v>
      </c>
      <c r="B42" s="1">
        <f t="shared" si="0"/>
        <v>-0.69789523898217842</v>
      </c>
      <c r="C42" s="1">
        <f t="shared" si="1"/>
        <v>0.31271363370971961</v>
      </c>
      <c r="D42" s="1">
        <f t="shared" si="2"/>
        <v>9.4584170213021584E-4</v>
      </c>
      <c r="E42" s="1">
        <f t="shared" si="3"/>
        <v>0.95151167633634715</v>
      </c>
      <c r="F42" s="1">
        <f t="shared" si="4"/>
        <v>0.25369417614741169</v>
      </c>
      <c r="G42" s="1">
        <f t="shared" si="5"/>
        <v>7.6732993231286967E-4</v>
      </c>
    </row>
    <row r="43" spans="1:7" x14ac:dyDescent="0.25">
      <c r="A43" s="1">
        <v>1840</v>
      </c>
      <c r="B43" s="1">
        <f t="shared" si="0"/>
        <v>-0.63773268576991948</v>
      </c>
      <c r="C43" s="1">
        <f t="shared" si="1"/>
        <v>0.32553346145297762</v>
      </c>
      <c r="D43" s="1">
        <f t="shared" si="2"/>
        <v>9.7391452553230234E-4</v>
      </c>
      <c r="E43" s="1">
        <f t="shared" si="3"/>
        <v>1.0116742295486059</v>
      </c>
      <c r="F43" s="1">
        <f t="shared" si="4"/>
        <v>0.23914603068934501</v>
      </c>
      <c r="G43" s="1">
        <f t="shared" si="5"/>
        <v>7.1546498468142805E-4</v>
      </c>
    </row>
    <row r="44" spans="1:7" x14ac:dyDescent="0.25">
      <c r="A44" s="1">
        <v>1860</v>
      </c>
      <c r="B44" s="1">
        <f t="shared" si="0"/>
        <v>-0.57822055127710781</v>
      </c>
      <c r="C44" s="1">
        <f t="shared" si="1"/>
        <v>0.33752758584784642</v>
      </c>
      <c r="D44" s="1">
        <f t="shared" si="2"/>
        <v>9.989398971748816E-4</v>
      </c>
      <c r="E44" s="1">
        <f t="shared" si="3"/>
        <v>1.0711863640414179</v>
      </c>
      <c r="F44" s="1">
        <f t="shared" si="4"/>
        <v>0.22477426513361501</v>
      </c>
      <c r="G44" s="1">
        <f t="shared" si="5"/>
        <v>6.6523742270165498E-4</v>
      </c>
    </row>
    <row r="45" spans="1:7" x14ac:dyDescent="0.25">
      <c r="A45" s="1">
        <v>1880</v>
      </c>
      <c r="B45" s="1">
        <f t="shared" si="0"/>
        <v>-0.51934492240165853</v>
      </c>
      <c r="C45" s="1">
        <f t="shared" si="1"/>
        <v>0.34861116879281656</v>
      </c>
      <c r="D45" s="1">
        <f t="shared" si="2"/>
        <v>1.0207666621256397E-3</v>
      </c>
      <c r="E45" s="1">
        <f t="shared" si="3"/>
        <v>1.1300619929168667</v>
      </c>
      <c r="F45" s="1">
        <f t="shared" si="4"/>
        <v>0.21067079290469323</v>
      </c>
      <c r="G45" s="1">
        <f t="shared" si="5"/>
        <v>6.168641206343267E-4</v>
      </c>
    </row>
    <row r="46" spans="1:7" x14ac:dyDescent="0.25">
      <c r="A46" s="1">
        <v>1900</v>
      </c>
      <c r="B46" s="1">
        <f t="shared" si="0"/>
        <v>-0.46109232774402464</v>
      </c>
      <c r="C46" s="1">
        <f t="shared" si="1"/>
        <v>0.35870979045088536</v>
      </c>
      <c r="D46" s="1">
        <f t="shared" si="2"/>
        <v>1.0392802144276172E-3</v>
      </c>
      <c r="E46" s="1">
        <f t="shared" si="3"/>
        <v>1.1883145875745003</v>
      </c>
      <c r="F46" s="1">
        <f t="shared" si="4"/>
        <v>0.19691476423585549</v>
      </c>
      <c r="G46" s="1">
        <f t="shared" si="5"/>
        <v>5.7051584274230808E-4</v>
      </c>
    </row>
    <row r="47" spans="1:7" x14ac:dyDescent="0.25">
      <c r="A47" s="1">
        <v>1920</v>
      </c>
      <c r="B47" s="1">
        <f t="shared" si="0"/>
        <v>-0.40344971910570088</v>
      </c>
      <c r="C47" s="1">
        <f t="shared" si="1"/>
        <v>0.36776013105360056</v>
      </c>
      <c r="D47" s="1">
        <f t="shared" si="2"/>
        <v>1.0544025483024372E-3</v>
      </c>
      <c r="E47" s="1">
        <f t="shared" si="3"/>
        <v>1.2459571962128244</v>
      </c>
      <c r="F47" s="1">
        <f t="shared" si="4"/>
        <v>0.18357293938999739</v>
      </c>
      <c r="G47" s="1">
        <f t="shared" si="5"/>
        <v>5.2632071491178314E-4</v>
      </c>
    </row>
    <row r="48" spans="1:7" x14ac:dyDescent="0.25">
      <c r="A48" s="1">
        <v>1940</v>
      </c>
      <c r="B48" s="1">
        <f t="shared" si="0"/>
        <v>-0.34640445394641134</v>
      </c>
      <c r="C48" s="1">
        <f t="shared" si="1"/>
        <v>0.3757104334618277</v>
      </c>
      <c r="D48" s="1">
        <f t="shared" si="2"/>
        <v>1.0660916840757495E-3</v>
      </c>
      <c r="E48" s="1">
        <f t="shared" si="3"/>
        <v>1.3030024613721143</v>
      </c>
      <c r="F48" s="1">
        <f t="shared" si="4"/>
        <v>0.17070024048338353</v>
      </c>
      <c r="G48" s="1">
        <f t="shared" si="5"/>
        <v>4.843679883261885E-4</v>
      </c>
    </row>
    <row r="49" spans="1:7" x14ac:dyDescent="0.25">
      <c r="A49" s="1">
        <v>1960</v>
      </c>
      <c r="B49" s="1">
        <f t="shared" si="0"/>
        <v>-0.28994427874097289</v>
      </c>
      <c r="C49" s="1">
        <f t="shared" si="1"/>
        <v>0.38252075123513607</v>
      </c>
      <c r="D49" s="1">
        <f t="shared" si="2"/>
        <v>1.074340526833672E-3</v>
      </c>
      <c r="E49" s="1">
        <f t="shared" si="3"/>
        <v>1.3594626365775524</v>
      </c>
      <c r="F49" s="1">
        <f t="shared" si="4"/>
        <v>0.15834044270484704</v>
      </c>
      <c r="G49" s="1">
        <f t="shared" si="5"/>
        <v>4.4471196421454895E-4</v>
      </c>
    </row>
    <row r="50" spans="1:7" x14ac:dyDescent="0.25">
      <c r="A50" s="1">
        <v>1980</v>
      </c>
      <c r="B50" s="1">
        <f t="shared" si="0"/>
        <v>-0.2340573131810392</v>
      </c>
      <c r="C50" s="1">
        <f t="shared" si="1"/>
        <v>0.38816299159752948</v>
      </c>
      <c r="D50" s="1">
        <f t="shared" si="2"/>
        <v>1.0791752240200201E-3</v>
      </c>
      <c r="E50" s="1">
        <f t="shared" si="3"/>
        <v>1.4153496021374858</v>
      </c>
      <c r="F50" s="1">
        <f t="shared" si="4"/>
        <v>0.14652696861756809</v>
      </c>
      <c r="G50" s="1">
        <f t="shared" si="5"/>
        <v>4.0737596732765116E-4</v>
      </c>
    </row>
    <row r="51" spans="1:7" x14ac:dyDescent="0.25">
      <c r="A51" s="1">
        <v>2000</v>
      </c>
      <c r="B51" s="1">
        <f t="shared" si="0"/>
        <v>-0.17873203517076264</v>
      </c>
      <c r="C51" s="1">
        <f t="shared" si="1"/>
        <v>0.3926207666303389</v>
      </c>
      <c r="D51" s="1">
        <f t="shared" si="2"/>
        <v>1.0806530937403404E-3</v>
      </c>
      <c r="E51" s="1">
        <f t="shared" si="3"/>
        <v>1.4706748801477636</v>
      </c>
      <c r="F51" s="1">
        <f t="shared" si="4"/>
        <v>0.13528375267032056</v>
      </c>
      <c r="G51" s="1">
        <f t="shared" si="5"/>
        <v>3.7235627425084866E-4</v>
      </c>
    </row>
    <row r="52" spans="1:7" x14ac:dyDescent="0.25">
      <c r="A52" s="1">
        <v>2020</v>
      </c>
      <c r="B52" s="1">
        <f t="shared" si="0"/>
        <v>-0.12395726656897785</v>
      </c>
      <c r="C52" s="1">
        <f t="shared" si="1"/>
        <v>0.39588906923224204</v>
      </c>
      <c r="D52" s="1">
        <f t="shared" si="2"/>
        <v>1.0788601985997517E-3</v>
      </c>
      <c r="E52" s="1">
        <f t="shared" si="3"/>
        <v>1.5254496487495479</v>
      </c>
      <c r="F52" s="1">
        <f t="shared" si="4"/>
        <v>0.12462614681205415</v>
      </c>
      <c r="G52" s="1">
        <f t="shared" si="5"/>
        <v>3.396259203648261E-4</v>
      </c>
    </row>
    <row r="53" spans="1:7" x14ac:dyDescent="0.25">
      <c r="A53" s="1">
        <v>2040</v>
      </c>
      <c r="B53" s="1">
        <f t="shared" si="0"/>
        <v>-6.9722159633781977E-2</v>
      </c>
      <c r="C53" s="1">
        <f t="shared" si="1"/>
        <v>0.39797379284983936</v>
      </c>
      <c r="D53" s="1">
        <f t="shared" si="2"/>
        <v>1.0739086406803368E-3</v>
      </c>
      <c r="E53" s="1">
        <f t="shared" si="3"/>
        <v>1.5796847556847435</v>
      </c>
      <c r="F53" s="1">
        <f t="shared" si="4"/>
        <v>0.11456184201287614</v>
      </c>
      <c r="G53" s="1">
        <f t="shared" si="5"/>
        <v>3.0913832578996915E-4</v>
      </c>
    </row>
    <row r="54" spans="1:7" x14ac:dyDescent="0.25">
      <c r="A54" s="1">
        <v>2060</v>
      </c>
      <c r="B54" s="1">
        <f t="shared" si="0"/>
        <v>-1.6016184128380941E-2</v>
      </c>
      <c r="C54" s="1">
        <f t="shared" si="1"/>
        <v>0.39889111571400326</v>
      </c>
      <c r="D54" s="1">
        <f t="shared" si="2"/>
        <v>1.0659336520192813E-3</v>
      </c>
      <c r="E54" s="1">
        <f t="shared" si="3"/>
        <v>1.6333907311901441</v>
      </c>
      <c r="F54" s="1">
        <f t="shared" si="4"/>
        <v>0.10509178439406421</v>
      </c>
      <c r="G54" s="1">
        <f t="shared" si="5"/>
        <v>2.8083069570470059E-4</v>
      </c>
    </row>
    <row r="55" spans="1:7" x14ac:dyDescent="0.25">
      <c r="A55" s="1">
        <v>2080</v>
      </c>
      <c r="B55" s="1">
        <f t="shared" si="0"/>
        <v>3.7170884950125216E-2</v>
      </c>
      <c r="C55" s="1">
        <f t="shared" si="1"/>
        <v>0.3986667713529628</v>
      </c>
      <c r="D55" s="1">
        <f t="shared" si="2"/>
        <v>1.055090551970019E-3</v>
      </c>
      <c r="E55" s="1">
        <f t="shared" si="3"/>
        <v>1.6865778002686505</v>
      </c>
      <c r="F55" s="1">
        <f t="shared" si="4"/>
        <v>9.6211068439607861E-2</v>
      </c>
      <c r="G55" s="1">
        <f t="shared" si="5"/>
        <v>2.5462716383678041E-4</v>
      </c>
    </row>
    <row r="56" spans="1:7" x14ac:dyDescent="0.25">
      <c r="A56" s="1">
        <v>2100</v>
      </c>
      <c r="B56" s="1">
        <f t="shared" si="0"/>
        <v>8.9848979054793207E-2</v>
      </c>
      <c r="C56" s="1">
        <f t="shared" si="1"/>
        <v>0.39733522754571787</v>
      </c>
      <c r="D56" s="1">
        <f t="shared" si="2"/>
        <v>1.0415516384192211E-3</v>
      </c>
      <c r="E56" s="1">
        <f t="shared" si="3"/>
        <v>1.739255894373319</v>
      </c>
      <c r="F56" s="1">
        <f t="shared" si="4"/>
        <v>8.7909793311368264E-2</v>
      </c>
      <c r="G56" s="1">
        <f t="shared" si="5"/>
        <v>2.3044165960848612E-4</v>
      </c>
    </row>
    <row r="57" spans="1:7" x14ac:dyDescent="0.25">
      <c r="A57" s="1">
        <v>2120</v>
      </c>
      <c r="B57" s="1">
        <f t="shared" si="0"/>
        <v>0.14202774721910957</v>
      </c>
      <c r="C57" s="1">
        <f t="shared" si="1"/>
        <v>0.39493879569479878</v>
      </c>
      <c r="D57" s="1">
        <f t="shared" si="2"/>
        <v>1.0255030742986231E-3</v>
      </c>
      <c r="E57" s="1">
        <f t="shared" si="3"/>
        <v>1.7914346625376349</v>
      </c>
      <c r="F57" s="1">
        <f t="shared" si="4"/>
        <v>8.017387155504517E-2</v>
      </c>
      <c r="G57" s="1">
        <f t="shared" si="5"/>
        <v>2.0818048936792398E-4</v>
      </c>
    </row>
    <row r="58" spans="1:7" x14ac:dyDescent="0.25">
      <c r="A58" s="1">
        <v>2140</v>
      </c>
      <c r="B58" s="1">
        <f t="shared" si="0"/>
        <v>0.19371656666469819</v>
      </c>
      <c r="C58" s="1">
        <f t="shared" si="1"/>
        <v>0.39152669191034312</v>
      </c>
      <c r="D58" s="1">
        <f t="shared" si="2"/>
        <v>1.0071418244698132E-3</v>
      </c>
      <c r="E58" s="1">
        <f t="shared" si="3"/>
        <v>1.8431234819832234</v>
      </c>
      <c r="F58" s="1">
        <f t="shared" si="4"/>
        <v>7.2985782423533541E-2</v>
      </c>
      <c r="G58" s="1">
        <f t="shared" si="5"/>
        <v>1.8774463041520292E-4</v>
      </c>
    </row>
    <row r="59" spans="1:7" x14ac:dyDescent="0.25">
      <c r="A59" s="1">
        <v>2160</v>
      </c>
      <c r="B59" s="1">
        <f t="shared" si="0"/>
        <v>0.24492455291562099</v>
      </c>
      <c r="C59" s="1">
        <f t="shared" si="1"/>
        <v>0.38715406998775209</v>
      </c>
      <c r="D59" s="1">
        <f t="shared" si="2"/>
        <v>9.8667269115210675E-4</v>
      </c>
      <c r="E59" s="1">
        <f t="shared" si="3"/>
        <v>1.8943314682341459</v>
      </c>
      <c r="F59" s="1">
        <f t="shared" si="4"/>
        <v>6.6325264636123468E-2</v>
      </c>
      <c r="G59" s="1">
        <f t="shared" si="5"/>
        <v>1.6903174323330732E-4</v>
      </c>
    </row>
    <row r="60" spans="1:7" x14ac:dyDescent="0.25">
      <c r="A60" s="1">
        <v>2180</v>
      </c>
      <c r="B60" s="1">
        <f t="shared" si="0"/>
        <v>0.29566056944656111</v>
      </c>
      <c r="C60" s="1">
        <f t="shared" si="1"/>
        <v>0.38188104501028325</v>
      </c>
      <c r="D60" s="1">
        <f t="shared" si="2"/>
        <v>9.6430548886447401E-4</v>
      </c>
      <c r="E60" s="1">
        <f t="shared" si="3"/>
        <v>1.9450674847650868</v>
      </c>
      <c r="F60" s="1">
        <f t="shared" si="4"/>
        <v>6.016994563041337E-2</v>
      </c>
      <c r="G60" s="1">
        <f t="shared" si="5"/>
        <v>1.5193791258878055E-4</v>
      </c>
    </row>
    <row r="61" spans="1:7" x14ac:dyDescent="0.25">
      <c r="A61" s="1">
        <v>2200</v>
      </c>
      <c r="B61" s="1">
        <f t="shared" si="0"/>
        <v>0.34593323689043687</v>
      </c>
      <c r="C61" s="1">
        <f t="shared" si="1"/>
        <v>0.37577172459607328</v>
      </c>
      <c r="D61" s="1">
        <f t="shared" si="2"/>
        <v>9.402523925893608E-4</v>
      </c>
      <c r="E61" s="1">
        <f t="shared" si="3"/>
        <v>1.9953401522089629</v>
      </c>
      <c r="F61" s="1">
        <f t="shared" si="4"/>
        <v>5.4495906255437078E-2</v>
      </c>
      <c r="G61" s="1">
        <f t="shared" si="5"/>
        <v>1.3635913212490727E-4</v>
      </c>
    </row>
    <row r="62" spans="1:7" x14ac:dyDescent="0.25">
      <c r="A62" s="1">
        <v>2220</v>
      </c>
      <c r="B62" s="1">
        <f t="shared" si="0"/>
        <v>0.39575094182935255</v>
      </c>
      <c r="C62" s="1">
        <f t="shared" si="1"/>
        <v>0.36889326291291141</v>
      </c>
      <c r="D62" s="1">
        <f t="shared" si="2"/>
        <v>9.1472548573501668E-4</v>
      </c>
      <c r="E62" s="1">
        <f t="shared" si="3"/>
        <v>2.0451578571478781</v>
      </c>
      <c r="F62" s="1">
        <f t="shared" si="4"/>
        <v>4.9278181415541765E-2</v>
      </c>
      <c r="G62" s="1">
        <f t="shared" si="5"/>
        <v>1.2219254988701513E-4</v>
      </c>
    </row>
    <row r="63" spans="1:7" x14ac:dyDescent="0.25">
      <c r="A63" s="1">
        <v>2240</v>
      </c>
      <c r="B63" s="1">
        <f t="shared" si="0"/>
        <v>0.44512184519133102</v>
      </c>
      <c r="C63" s="1">
        <f t="shared" si="1"/>
        <v>0.36131495057475305</v>
      </c>
      <c r="D63" s="1">
        <f t="shared" si="2"/>
        <v>8.8793452763666293E-4</v>
      </c>
      <c r="E63" s="1">
        <f t="shared" si="3"/>
        <v>2.0945287605098564</v>
      </c>
      <c r="F63" s="1">
        <f t="shared" si="4"/>
        <v>4.4491198428056787E-2</v>
      </c>
      <c r="G63" s="1">
        <f t="shared" si="5"/>
        <v>1.0933749405432459E-4</v>
      </c>
    </row>
    <row r="64" spans="1:7" x14ac:dyDescent="0.25">
      <c r="A64" s="1">
        <v>2260</v>
      </c>
      <c r="B64" s="1">
        <f t="shared" si="0"/>
        <v>0.49405389027383828</v>
      </c>
      <c r="C64" s="1">
        <f t="shared" si="1"/>
        <v>0.35310735147579236</v>
      </c>
      <c r="D64" s="1">
        <f t="shared" si="2"/>
        <v>8.600849539260742E-4</v>
      </c>
      <c r="E64" s="1">
        <f t="shared" si="3"/>
        <v>2.1434608055923632</v>
      </c>
      <c r="F64" s="1">
        <f t="shared" si="4"/>
        <v>4.0109155831368738E-2</v>
      </c>
      <c r="G64" s="1">
        <f t="shared" si="5"/>
        <v>9.7696299159609839E-5</v>
      </c>
    </row>
    <row r="65" spans="1:7" x14ac:dyDescent="0.25">
      <c r="A65" s="1">
        <v>2280</v>
      </c>
      <c r="B65" s="1">
        <f t="shared" si="0"/>
        <v>0.54255481041383513</v>
      </c>
      <c r="C65" s="1">
        <f t="shared" si="1"/>
        <v>0.34434149556743665</v>
      </c>
      <c r="D65" s="1">
        <f t="shared" si="2"/>
        <v>8.3137611721308569E-4</v>
      </c>
      <c r="E65" s="1">
        <f t="shared" si="3"/>
        <v>2.19196172573236</v>
      </c>
      <c r="F65" s="1">
        <f t="shared" si="4"/>
        <v>3.6106346103853083E-2</v>
      </c>
      <c r="G65" s="1">
        <f t="shared" si="5"/>
        <v>8.7174953402310512E-5</v>
      </c>
    </row>
    <row r="66" spans="1:7" x14ac:dyDescent="0.25">
      <c r="A66" s="1">
        <v>2300</v>
      </c>
      <c r="B66" s="1">
        <f t="shared" si="0"/>
        <v>0.59063213632287892</v>
      </c>
      <c r="C66" s="1">
        <f t="shared" si="1"/>
        <v>0.3350881345890086</v>
      </c>
      <c r="D66" s="1">
        <f t="shared" si="2"/>
        <v>8.0199977023105132E-4</v>
      </c>
      <c r="E66" s="1">
        <f t="shared" si="3"/>
        <v>2.2400390516414044</v>
      </c>
      <c r="F66" s="1">
        <f t="shared" si="4"/>
        <v>3.2457426259432903E-2</v>
      </c>
      <c r="G66" s="1">
        <f t="shared" si="5"/>
        <v>7.7683587436731428E-5</v>
      </c>
    </row>
    <row r="67" spans="1:7" x14ac:dyDescent="0.25">
      <c r="A67" s="1">
        <v>2320</v>
      </c>
      <c r="B67" s="1">
        <f t="shared" si="0"/>
        <v>0.63829320310467652</v>
      </c>
      <c r="C67" s="1">
        <f t="shared" si="1"/>
        <v>0.32541706586427865</v>
      </c>
      <c r="D67" s="1">
        <f t="shared" si="2"/>
        <v>7.7213878894463175E-4</v>
      </c>
      <c r="E67" s="1">
        <f t="shared" si="3"/>
        <v>2.2877001184232029</v>
      </c>
      <c r="F67" s="1">
        <f t="shared" si="4"/>
        <v>2.9137640603311126E-2</v>
      </c>
      <c r="G67" s="1">
        <f t="shared" si="5"/>
        <v>6.9136824365345135E-5</v>
      </c>
    </row>
    <row r="68" spans="1:7" x14ac:dyDescent="0.25">
      <c r="A68" s="1">
        <v>2340</v>
      </c>
      <c r="B68" s="1">
        <f t="shared" si="0"/>
        <v>0.68554515697144669</v>
      </c>
      <c r="C68" s="1">
        <f t="shared" si="1"/>
        <v>0.31539652750454839</v>
      </c>
      <c r="D68" s="1">
        <f t="shared" si="2"/>
        <v>7.4196612912219519E-4</v>
      </c>
      <c r="E68" s="1">
        <f t="shared" si="3"/>
        <v>2.3349520722899726</v>
      </c>
      <c r="F68" s="1">
        <f t="shared" si="4"/>
        <v>2.6123000091463931E-2</v>
      </c>
      <c r="G68" s="1">
        <f t="shared" si="5"/>
        <v>6.1454009694646139E-5</v>
      </c>
    </row>
    <row r="69" spans="1:7" x14ac:dyDescent="0.25">
      <c r="A69" s="1">
        <v>2360</v>
      </c>
      <c r="B69" s="1">
        <f t="shared" si="0"/>
        <v>0.73239496167446039</v>
      </c>
      <c r="C69" s="1">
        <f t="shared" si="1"/>
        <v>0.30509266673863311</v>
      </c>
      <c r="D69" s="1">
        <f t="shared" si="2"/>
        <v>7.1164400653603288E-4</v>
      </c>
      <c r="E69" s="1">
        <f t="shared" si="3"/>
        <v>2.3818018769929861</v>
      </c>
      <c r="F69" s="1">
        <f t="shared" si="4"/>
        <v>2.3390422767725755E-2</v>
      </c>
      <c r="G69" s="1">
        <f t="shared" si="5"/>
        <v>5.4559338809857412E-5</v>
      </c>
    </row>
    <row r="70" spans="1:7" x14ac:dyDescent="0.25">
      <c r="A70" s="1">
        <v>2380</v>
      </c>
      <c r="B70" s="1">
        <f t="shared" si="0"/>
        <v>0.77884940466325014</v>
      </c>
      <c r="C70" s="1">
        <f t="shared" si="1"/>
        <v>0.29456908163704038</v>
      </c>
      <c r="D70" s="1">
        <f t="shared" si="2"/>
        <v>6.8132328825405524E-4</v>
      </c>
      <c r="E70" s="1">
        <f t="shared" si="3"/>
        <v>2.428256319981775</v>
      </c>
      <c r="F70" s="1">
        <f t="shared" si="4"/>
        <v>2.0917839678361756E-2</v>
      </c>
      <c r="G70" s="1">
        <f t="shared" si="5"/>
        <v>4.8381898173526767E-5</v>
      </c>
    </row>
    <row r="71" spans="1:7" x14ac:dyDescent="0.25">
      <c r="A71" s="1">
        <v>2400</v>
      </c>
      <c r="B71" s="1">
        <f t="shared" si="0"/>
        <v>0.82491510298709725</v>
      </c>
      <c r="C71" s="1">
        <f t="shared" si="1"/>
        <v>0.28388643522164347</v>
      </c>
      <c r="D71" s="1">
        <f t="shared" si="2"/>
        <v>6.5114308039566937E-4</v>
      </c>
      <c r="E71" s="1">
        <f t="shared" si="3"/>
        <v>2.4743220183056231</v>
      </c>
      <c r="F71" s="1">
        <f t="shared" si="4"/>
        <v>1.8684270508940039E-2</v>
      </c>
      <c r="G71" s="1">
        <f t="shared" si="5"/>
        <v>4.2855635017004267E-5</v>
      </c>
    </row>
    <row r="72" spans="1:7" x14ac:dyDescent="0.25">
      <c r="A72" s="1">
        <v>2420</v>
      </c>
      <c r="B72" s="1">
        <f t="shared" si="0"/>
        <v>0.87059850895163715</v>
      </c>
      <c r="C72" s="1">
        <f t="shared" si="1"/>
        <v>0.27310213985705134</v>
      </c>
      <c r="D72" s="1">
        <f t="shared" si="2"/>
        <v>6.2123049620058926E-4</v>
      </c>
      <c r="E72" s="1">
        <f t="shared" si="3"/>
        <v>2.5200054242701624</v>
      </c>
      <c r="F72" s="1">
        <f t="shared" si="4"/>
        <v>1.6669872972404135E-2</v>
      </c>
      <c r="G72" s="1">
        <f t="shared" si="5"/>
        <v>3.791926882619053E-5</v>
      </c>
    </row>
    <row r="73" spans="1:7" x14ac:dyDescent="0.25">
      <c r="A73" s="1">
        <v>2440</v>
      </c>
      <c r="B73" s="1">
        <f t="shared" si="0"/>
        <v>0.91590591554267398</v>
      </c>
      <c r="C73" s="1">
        <f t="shared" si="1"/>
        <v>0.26227010890454194</v>
      </c>
      <c r="D73" s="1">
        <f t="shared" si="2"/>
        <v>5.9170058725337127E-4</v>
      </c>
      <c r="E73" s="1">
        <f t="shared" si="3"/>
        <v>2.565312830861199</v>
      </c>
      <c r="F73" s="1">
        <f t="shared" si="4"/>
        <v>1.4855969718102859E-2</v>
      </c>
      <c r="G73" s="1">
        <f t="shared" si="5"/>
        <v>3.35161564660773E-5</v>
      </c>
    </row>
    <row r="74" spans="1:7" x14ac:dyDescent="0.25">
      <c r="A74" s="1">
        <v>2460</v>
      </c>
      <c r="B74" s="1">
        <f t="shared" si="0"/>
        <v>0.96084346162860657</v>
      </c>
      <c r="C74" s="1">
        <f t="shared" si="1"/>
        <v>0.25144057187853469</v>
      </c>
      <c r="D74" s="1">
        <f t="shared" si="2"/>
        <v>5.6265642016446521E-4</v>
      </c>
      <c r="E74" s="1">
        <f t="shared" si="3"/>
        <v>2.6102503769471319</v>
      </c>
      <c r="F74" s="1">
        <f t="shared" si="4"/>
        <v>1.3225056244150503E-2</v>
      </c>
      <c r="G74" s="1">
        <f t="shared" si="5"/>
        <v>2.9594121375137854E-5</v>
      </c>
    </row>
    <row r="75" spans="1:7" x14ac:dyDescent="0.25">
      <c r="A75" s="1">
        <v>2480</v>
      </c>
      <c r="B75" s="1">
        <f t="shared" si="0"/>
        <v>1.0054171369522282</v>
      </c>
      <c r="C75" s="1">
        <f t="shared" si="1"/>
        <v>0.24065994877043215</v>
      </c>
      <c r="D75" s="1">
        <f t="shared" si="2"/>
        <v>5.3418928087381468E-4</v>
      </c>
      <c r="E75" s="1">
        <f t="shared" si="3"/>
        <v>2.654824052270754</v>
      </c>
      <c r="F75" s="1">
        <f t="shared" si="4"/>
        <v>1.1760792992355176E-2</v>
      </c>
      <c r="G75" s="1">
        <f t="shared" si="5"/>
        <v>2.6105255914788454E-5</v>
      </c>
    </row>
    <row r="76" spans="1:7" x14ac:dyDescent="0.25">
      <c r="A76" s="1">
        <v>2500</v>
      </c>
      <c r="B76" s="1">
        <f t="shared" ref="B76:B85" si="6">(LN(A76/$B$4)+$B$5*($B$6-$B$8+$B$7^2/2))/($B$7*SQRT($B$5))</f>
        <v>1.0496327869220357</v>
      </c>
      <c r="C76" s="1">
        <f t="shared" ref="C76:C85" si="7">(EXP(-0.5*(B76^2)))/SQRT(2*PI())</f>
        <v>0.22997077878400107</v>
      </c>
      <c r="D76" s="1">
        <f t="shared" ref="D76:D85" si="8">C76/(A76*$B$7*SQRT($B$5))</f>
        <v>5.0637898895815043E-4</v>
      </c>
      <c r="E76" s="1">
        <f t="shared" ref="E76:E85" si="9">(LN(A76/$G$4)+$G$5*($G$6-$G$8+$G$7^2/2))/($G$7*SQRT($G$5))</f>
        <v>2.6990397022405617</v>
      </c>
      <c r="F76" s="1">
        <f t="shared" ref="F76:F85" si="10">(EXP(-0.5*(E76^2)))/(SQRT(2*PI()))</f>
        <v>1.0447984496307669E-2</v>
      </c>
      <c r="G76" s="1">
        <f t="shared" ref="G76:G85" si="11">F76/(A76*$G$7*SQRT($G$5))</f>
        <v>2.3005704698073469E-5</v>
      </c>
    </row>
    <row r="77" spans="1:7" x14ac:dyDescent="0.25">
      <c r="A77" s="1">
        <v>2520</v>
      </c>
      <c r="B77" s="1">
        <f t="shared" si="6"/>
        <v>1.0934961172126527</v>
      </c>
      <c r="C77" s="1">
        <f t="shared" si="7"/>
        <v>0.21941169844710384</v>
      </c>
      <c r="D77" s="1">
        <f t="shared" si="8"/>
        <v>4.7929430483153399E-4</v>
      </c>
      <c r="E77" s="1">
        <f t="shared" si="9"/>
        <v>2.7429030325311783</v>
      </c>
      <c r="F77" s="1">
        <f t="shared" si="10"/>
        <v>9.272548147224155E-3</v>
      </c>
      <c r="G77" s="1">
        <f t="shared" si="11"/>
        <v>2.0255435556514614E-5</v>
      </c>
    </row>
    <row r="78" spans="1:7" x14ac:dyDescent="0.25">
      <c r="A78" s="1">
        <v>2540</v>
      </c>
      <c r="B78" s="1">
        <f t="shared" si="6"/>
        <v>1.1370126981834088</v>
      </c>
      <c r="C78" s="1">
        <f t="shared" si="7"/>
        <v>0.20901746391217285</v>
      </c>
      <c r="D78" s="1">
        <f t="shared" si="8"/>
        <v>4.5299341347619892E-4</v>
      </c>
      <c r="E78" s="1">
        <f t="shared" si="9"/>
        <v>2.7864196135019341</v>
      </c>
      <c r="F78" s="1">
        <f t="shared" si="10"/>
        <v>8.2214748451357646E-3</v>
      </c>
      <c r="G78" s="1">
        <f t="shared" si="11"/>
        <v>1.7818003740929795E-5</v>
      </c>
    </row>
    <row r="79" spans="1:7" x14ac:dyDescent="0.25">
      <c r="A79" s="1">
        <v>2560</v>
      </c>
      <c r="B79" s="1">
        <f t="shared" si="6"/>
        <v>1.1801879691236352</v>
      </c>
      <c r="C79" s="1">
        <f t="shared" si="7"/>
        <v>0.19881901221725135</v>
      </c>
      <c r="D79" s="1">
        <f t="shared" si="8"/>
        <v>4.2752446927618934E-4</v>
      </c>
      <c r="E79" s="1">
        <f t="shared" si="9"/>
        <v>2.8295948844421606</v>
      </c>
      <c r="F79" s="1">
        <f t="shared" si="10"/>
        <v>7.2827835197644807E-3</v>
      </c>
      <c r="G79" s="1">
        <f t="shared" si="11"/>
        <v>1.5660313993203345E-5</v>
      </c>
    </row>
    <row r="80" spans="1:7" x14ac:dyDescent="0.25">
      <c r="A80" s="1">
        <v>2580</v>
      </c>
      <c r="B80" s="1">
        <f t="shared" si="6"/>
        <v>1.2230272423327699</v>
      </c>
      <c r="C80" s="1">
        <f t="shared" si="7"/>
        <v>0.18884355633546721</v>
      </c>
      <c r="D80" s="1">
        <f t="shared" si="8"/>
        <v>4.0292618760261233E-4</v>
      </c>
      <c r="E80" s="1">
        <f t="shared" si="9"/>
        <v>2.8724341576512953</v>
      </c>
      <c r="F80" s="1">
        <f t="shared" si="10"/>
        <v>6.4454712393117184E-3</v>
      </c>
      <c r="G80" s="1">
        <f t="shared" si="11"/>
        <v>1.3752384270632363E-5</v>
      </c>
    </row>
    <row r="81" spans="1:7" x14ac:dyDescent="0.25">
      <c r="A81" s="1">
        <v>2600</v>
      </c>
      <c r="B81" s="1">
        <f t="shared" si="6"/>
        <v>1.2655357070429232</v>
      </c>
      <c r="C81" s="1">
        <f t="shared" si="7"/>
        <v>0.17911470897842785</v>
      </c>
      <c r="D81" s="1">
        <f t="shared" si="8"/>
        <v>3.7922846997385054E-4</v>
      </c>
      <c r="E81" s="1">
        <f t="shared" si="9"/>
        <v>2.9149426223614494</v>
      </c>
      <c r="F81" s="1">
        <f t="shared" si="10"/>
        <v>5.6994603786559555E-3</v>
      </c>
      <c r="G81" s="1">
        <f t="shared" si="11"/>
        <v>1.2067114149372258E-5</v>
      </c>
    </row>
    <row r="82" spans="1:7" x14ac:dyDescent="0.25">
      <c r="A82" s="1">
        <v>2620</v>
      </c>
      <c r="B82" s="1">
        <f t="shared" si="6"/>
        <v>1.3077184331911531</v>
      </c>
      <c r="C82" s="1">
        <f t="shared" si="7"/>
        <v>0.16965263032374267</v>
      </c>
      <c r="D82" s="1">
        <f t="shared" si="8"/>
        <v>3.5645305084888994E-4</v>
      </c>
      <c r="E82" s="1">
        <f t="shared" si="9"/>
        <v>2.9571253485096793</v>
      </c>
      <c r="F82" s="1">
        <f t="shared" si="10"/>
        <v>5.0355440924014826E-3</v>
      </c>
      <c r="G82" s="1">
        <f t="shared" si="11"/>
        <v>1.0580060273721639E-5</v>
      </c>
    </row>
    <row r="83" spans="1:7" x14ac:dyDescent="0.25">
      <c r="A83" s="1">
        <v>2640</v>
      </c>
      <c r="B83" s="1">
        <f t="shared" si="6"/>
        <v>1.3495803750482966</v>
      </c>
      <c r="C83" s="1">
        <f t="shared" si="7"/>
        <v>0.16047419509502353</v>
      </c>
      <c r="D83" s="1">
        <f t="shared" si="8"/>
        <v>3.34614155373938E-4</v>
      </c>
      <c r="E83" s="1">
        <f t="shared" si="9"/>
        <v>2.9989872903668222</v>
      </c>
      <c r="F83" s="1">
        <f t="shared" si="10"/>
        <v>4.4453311333660338E-3</v>
      </c>
      <c r="G83" s="1">
        <f t="shared" si="11"/>
        <v>9.2692206473941297E-6</v>
      </c>
    </row>
    <row r="84" spans="1:7" x14ac:dyDescent="0.25">
      <c r="A84" s="1">
        <v>2660</v>
      </c>
      <c r="B84" s="1">
        <f t="shared" si="6"/>
        <v>1.3911263747108671</v>
      </c>
      <c r="C84" s="1">
        <f t="shared" si="7"/>
        <v>0.1515931747215889</v>
      </c>
      <c r="D84" s="1">
        <f t="shared" si="8"/>
        <v>3.1371915866341873E-4</v>
      </c>
      <c r="E84" s="1">
        <f t="shared" si="9"/>
        <v>3.0405332900293929</v>
      </c>
      <c r="F84" s="1">
        <f t="shared" si="10"/>
        <v>3.9211908733531101E-3</v>
      </c>
      <c r="G84" s="1">
        <f t="shared" si="11"/>
        <v>8.1148290746352679E-6</v>
      </c>
    </row>
    <row r="85" spans="1:7" x14ac:dyDescent="0.25">
      <c r="A85" s="1">
        <v>2680</v>
      </c>
      <c r="B85" s="1">
        <f t="shared" si="6"/>
        <v>1.432361165462162</v>
      </c>
      <c r="C85" s="1">
        <f t="shared" si="7"/>
        <v>0.1430204306331751</v>
      </c>
      <c r="D85" s="1">
        <f t="shared" si="8"/>
        <v>2.9376923843263799E-4</v>
      </c>
      <c r="E85" s="1">
        <f t="shared" si="9"/>
        <v>3.0817680807806869</v>
      </c>
      <c r="F85" s="1">
        <f t="shared" si="10"/>
        <v>3.4561992198679074E-3</v>
      </c>
      <c r="G85" s="1">
        <f t="shared" si="11"/>
        <v>7.0991606457697048E-6</v>
      </c>
    </row>
  </sheetData>
  <mergeCells count="2">
    <mergeCell ref="B9:D9"/>
    <mergeCell ref="E9:G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3BFD-D0AA-4490-B493-6C87F816A8E3}">
  <dimension ref="A1:E142"/>
  <sheetViews>
    <sheetView workbookViewId="0">
      <selection activeCell="C11" sqref="C11"/>
    </sheetView>
  </sheetViews>
  <sheetFormatPr defaultRowHeight="15" x14ac:dyDescent="0.25"/>
  <cols>
    <col min="1" max="1" width="21" customWidth="1"/>
    <col min="2" max="2" width="15.7109375" customWidth="1"/>
    <col min="3" max="3" width="21.7109375" customWidth="1"/>
    <col min="4" max="4" width="15.5703125" customWidth="1"/>
    <col min="5" max="5" width="15.85546875" customWidth="1"/>
  </cols>
  <sheetData>
    <row r="1" spans="1:5" x14ac:dyDescent="0.25">
      <c r="A1" s="4" t="s">
        <v>5</v>
      </c>
      <c r="B1" t="s">
        <v>9</v>
      </c>
    </row>
    <row r="2" spans="1:5" x14ac:dyDescent="0.25">
      <c r="A2" s="1" t="s">
        <v>8</v>
      </c>
      <c r="B2" s="1">
        <v>1629.13</v>
      </c>
    </row>
    <row r="3" spans="1:5" x14ac:dyDescent="0.25">
      <c r="A3" s="5" t="s">
        <v>6</v>
      </c>
      <c r="B3" s="1"/>
      <c r="D3" s="5" t="s">
        <v>29</v>
      </c>
      <c r="E3" s="1"/>
    </row>
    <row r="4" spans="1:5" x14ac:dyDescent="0.25">
      <c r="A4" s="1" t="s">
        <v>7</v>
      </c>
      <c r="B4" s="1">
        <v>2105</v>
      </c>
      <c r="D4" s="1" t="s">
        <v>7</v>
      </c>
      <c r="E4" s="1">
        <v>1560</v>
      </c>
    </row>
    <row r="5" spans="1:5" x14ac:dyDescent="0.25">
      <c r="A5" s="1" t="s">
        <v>10</v>
      </c>
      <c r="B5" s="1">
        <f>132/360</f>
        <v>0.36666666666666664</v>
      </c>
      <c r="C5" s="2">
        <v>43573</v>
      </c>
      <c r="D5" s="1" t="s">
        <v>10</v>
      </c>
      <c r="E5" s="1">
        <f>132/360</f>
        <v>0.36666666666666664</v>
      </c>
    </row>
    <row r="6" spans="1:5" x14ac:dyDescent="0.25">
      <c r="A6" s="3" t="s">
        <v>11</v>
      </c>
      <c r="B6" s="8">
        <v>2.3599999999999999E-2</v>
      </c>
      <c r="C6" t="s">
        <v>12</v>
      </c>
      <c r="D6" s="3" t="s">
        <v>11</v>
      </c>
      <c r="E6" s="8">
        <v>2.3599999999999999E-2</v>
      </c>
    </row>
    <row r="7" spans="1:5" x14ac:dyDescent="0.25">
      <c r="A7" s="3" t="s">
        <v>26</v>
      </c>
      <c r="B7" s="8">
        <v>0.3</v>
      </c>
      <c r="C7">
        <v>1</v>
      </c>
      <c r="D7" s="3" t="s">
        <v>26</v>
      </c>
      <c r="E7" s="8">
        <v>0.3</v>
      </c>
    </row>
    <row r="8" spans="1:5" x14ac:dyDescent="0.25">
      <c r="A8" s="3" t="s">
        <v>30</v>
      </c>
      <c r="B8" s="8">
        <v>1.7600000000000001E-2</v>
      </c>
      <c r="D8" s="3" t="s">
        <v>30</v>
      </c>
      <c r="E8" s="8">
        <v>1.7600000000000001E-2</v>
      </c>
    </row>
    <row r="9" spans="1:5" x14ac:dyDescent="0.25">
      <c r="A9" s="12" t="s">
        <v>13</v>
      </c>
      <c r="B9" s="11" t="s">
        <v>27</v>
      </c>
      <c r="C9" s="9"/>
      <c r="D9" s="9" t="s">
        <v>28</v>
      </c>
      <c r="E9" s="9"/>
    </row>
    <row r="10" spans="1:5" x14ac:dyDescent="0.25">
      <c r="A10" s="1" t="s">
        <v>10</v>
      </c>
      <c r="B10" s="1" t="s">
        <v>4</v>
      </c>
      <c r="C10" s="1" t="s">
        <v>14</v>
      </c>
      <c r="D10" s="1" t="s">
        <v>4</v>
      </c>
      <c r="E10" s="1" t="s">
        <v>31</v>
      </c>
    </row>
    <row r="11" spans="1:5" x14ac:dyDescent="0.25">
      <c r="A11" s="1">
        <v>1</v>
      </c>
      <c r="B11" s="1">
        <f>(LN($B$2/$B$4)+(A11/360)*($B$6-$B$8+$B$7^2/2))/($B$7*SQRT(A11/360))</f>
        <v>-16.198936209655944</v>
      </c>
      <c r="C11" s="1">
        <f>NORMSDIST(B11)</f>
        <v>2.5653475451915662E-59</v>
      </c>
      <c r="D11" s="1">
        <f>(LN($B$2/$E$4)+(A11/360)*($E$6-$E$8+$E$7^2/2))/($E$7*SQRT(A11/360))</f>
        <v>2.7513064997046923</v>
      </c>
      <c r="E11" s="1">
        <f>NORMSDIST(D11)-1</f>
        <v>-2.9679038191606777E-3</v>
      </c>
    </row>
    <row r="12" spans="1:5" x14ac:dyDescent="0.25">
      <c r="A12" s="1">
        <v>2</v>
      </c>
      <c r="B12" s="1">
        <f t="shared" ref="B12:B75" si="0">(LN($B$2/$B$4)+(A12/360)*($B$6-$B$8+$B$7^2/2))/($B$7*SQRT(A12/360))</f>
        <v>-11.448042115919774</v>
      </c>
      <c r="C12" s="1">
        <f t="shared" ref="C12:C75" si="1">NORMSDIST(B12)</f>
        <v>1.2025827245830154E-30</v>
      </c>
      <c r="D12" s="1">
        <f t="shared" ref="D12:D75" si="2">(LN($B$2/$E$4)+(A12/360)*($E$6-$E$8+$E$7^2/2))/($E$7*SQRT(A12/360))</f>
        <v>1.9518030090000609</v>
      </c>
      <c r="E12" s="1">
        <f t="shared" ref="E12:E75" si="3">NORMSDIST(D12)-1</f>
        <v>-2.548079845674589E-2</v>
      </c>
    </row>
    <row r="13" spans="1:5" x14ac:dyDescent="0.25">
      <c r="A13" s="1">
        <v>3</v>
      </c>
      <c r="B13" s="1">
        <f t="shared" si="0"/>
        <v>-9.342114310699781</v>
      </c>
      <c r="C13" s="1">
        <f t="shared" si="1"/>
        <v>4.7214641057358801E-21</v>
      </c>
      <c r="D13" s="1">
        <f t="shared" si="2"/>
        <v>1.5988134187583243</v>
      </c>
      <c r="E13" s="1">
        <f t="shared" si="3"/>
        <v>-5.4931033268488139E-2</v>
      </c>
    </row>
    <row r="14" spans="1:5" x14ac:dyDescent="0.25">
      <c r="A14" s="1">
        <v>4</v>
      </c>
      <c r="B14" s="1">
        <f t="shared" si="0"/>
        <v>-8.0860284247722554</v>
      </c>
      <c r="C14" s="1">
        <f t="shared" si="1"/>
        <v>3.082090310385739E-16</v>
      </c>
      <c r="D14" s="1">
        <f t="shared" si="2"/>
        <v>1.3890929299080617</v>
      </c>
      <c r="E14" s="1">
        <f t="shared" si="3"/>
        <v>-8.2402246694692316E-2</v>
      </c>
    </row>
    <row r="15" spans="1:5" x14ac:dyDescent="0.25">
      <c r="A15" s="1">
        <v>5</v>
      </c>
      <c r="B15" s="1">
        <f t="shared" si="0"/>
        <v>-7.2283567518877998</v>
      </c>
      <c r="C15" s="1">
        <f t="shared" si="1"/>
        <v>2.4443655805845229E-13</v>
      </c>
      <c r="D15" s="1">
        <f t="shared" si="2"/>
        <v>1.2464494257622343</v>
      </c>
      <c r="E15" s="1">
        <f t="shared" si="3"/>
        <v>-0.10629972268066057</v>
      </c>
    </row>
    <row r="16" spans="1:5" x14ac:dyDescent="0.25">
      <c r="A16" s="1">
        <v>6</v>
      </c>
      <c r="B16" s="1">
        <f t="shared" si="0"/>
        <v>-6.5948989269014504</v>
      </c>
      <c r="C16" s="1">
        <f t="shared" si="1"/>
        <v>2.1277283609294368E-11</v>
      </c>
      <c r="D16" s="1">
        <f t="shared" si="2"/>
        <v>1.1415052630703129</v>
      </c>
      <c r="E16" s="1">
        <f t="shared" si="3"/>
        <v>-0.1268298615363882</v>
      </c>
    </row>
    <row r="17" spans="1:5" x14ac:dyDescent="0.25">
      <c r="A17" s="1">
        <v>7</v>
      </c>
      <c r="B17" s="1">
        <f t="shared" si="0"/>
        <v>-6.1023035014340117</v>
      </c>
      <c r="C17" s="1">
        <f t="shared" si="1"/>
        <v>5.2275302677155515E-10</v>
      </c>
      <c r="D17" s="1">
        <f t="shared" si="2"/>
        <v>1.0602149976064303</v>
      </c>
      <c r="E17" s="1">
        <f t="shared" si="3"/>
        <v>-0.14452339981006035</v>
      </c>
    </row>
    <row r="18" spans="1:5" x14ac:dyDescent="0.25">
      <c r="A18" s="1">
        <v>8</v>
      </c>
      <c r="B18" s="1">
        <f t="shared" si="0"/>
        <v>-5.7050144801511395</v>
      </c>
      <c r="C18" s="1">
        <f t="shared" si="1"/>
        <v>5.8166599367934734E-9</v>
      </c>
      <c r="D18" s="1">
        <f t="shared" si="2"/>
        <v>0.99490808230877881</v>
      </c>
      <c r="E18" s="1">
        <f t="shared" si="3"/>
        <v>-0.15989048579402154</v>
      </c>
    </row>
    <row r="19" spans="1:5" x14ac:dyDescent="0.25">
      <c r="A19" s="1">
        <v>9</v>
      </c>
      <c r="B19" s="1">
        <f t="shared" si="0"/>
        <v>-5.3757526386751522</v>
      </c>
      <c r="C19" s="1">
        <f t="shared" si="1"/>
        <v>3.813171680396004E-8</v>
      </c>
      <c r="D19" s="1">
        <f t="shared" si="2"/>
        <v>0.94099493111172516</v>
      </c>
      <c r="E19" s="1">
        <f t="shared" si="3"/>
        <v>-0.17335372839599816</v>
      </c>
    </row>
    <row r="20" spans="1:5" x14ac:dyDescent="0.25">
      <c r="A20" s="1">
        <v>10</v>
      </c>
      <c r="B20" s="1">
        <f t="shared" si="0"/>
        <v>-5.0970534094287627</v>
      </c>
      <c r="C20" s="1">
        <f t="shared" si="1"/>
        <v>1.7249051108378075E-7</v>
      </c>
      <c r="D20" s="1">
        <f t="shared" si="2"/>
        <v>0.89553950802922078</v>
      </c>
      <c r="E20" s="1">
        <f t="shared" si="3"/>
        <v>-0.18524937802414176</v>
      </c>
    </row>
    <row r="21" spans="1:5" x14ac:dyDescent="0.25">
      <c r="A21" s="1">
        <v>11</v>
      </c>
      <c r="B21" s="1">
        <f t="shared" si="0"/>
        <v>-4.857148263940827</v>
      </c>
      <c r="C21" s="1">
        <f t="shared" si="1"/>
        <v>5.9544212144352494E-7</v>
      </c>
      <c r="D21" s="1">
        <f t="shared" si="2"/>
        <v>0.8565648954334607</v>
      </c>
      <c r="E21" s="1">
        <f t="shared" si="3"/>
        <v>-0.19584269674353194</v>
      </c>
    </row>
    <row r="22" spans="1:5" x14ac:dyDescent="0.25">
      <c r="A22" s="1">
        <v>12</v>
      </c>
      <c r="B22" s="1">
        <f t="shared" si="0"/>
        <v>-4.6477789466559214</v>
      </c>
      <c r="C22" s="1">
        <f t="shared" si="1"/>
        <v>1.6776409660370655E-6</v>
      </c>
      <c r="D22" s="1">
        <f t="shared" si="2"/>
        <v>0.82268491807313171</v>
      </c>
      <c r="E22" s="1">
        <f t="shared" si="3"/>
        <v>-0.20534359706944549</v>
      </c>
    </row>
    <row r="23" spans="1:5" x14ac:dyDescent="0.25">
      <c r="A23" s="1">
        <v>13</v>
      </c>
      <c r="B23" s="1">
        <f t="shared" si="0"/>
        <v>-4.4629565744116215</v>
      </c>
      <c r="C23" s="1">
        <f t="shared" si="1"/>
        <v>4.0418220175424388E-6</v>
      </c>
      <c r="D23" s="1">
        <f t="shared" si="2"/>
        <v>0.79289510028740962</v>
      </c>
      <c r="E23" s="1">
        <f t="shared" si="3"/>
        <v>-0.21391947112682053</v>
      </c>
    </row>
    <row r="24" spans="1:5" x14ac:dyDescent="0.25">
      <c r="A24" s="1">
        <v>14</v>
      </c>
      <c r="B24" s="1">
        <f t="shared" si="0"/>
        <v>-4.2982179606702866</v>
      </c>
      <c r="C24" s="1">
        <f t="shared" si="1"/>
        <v>8.6088404498520585E-6</v>
      </c>
      <c r="D24" s="1">
        <f t="shared" si="2"/>
        <v>0.76644744037530155</v>
      </c>
      <c r="E24" s="1">
        <f t="shared" si="3"/>
        <v>-0.22170505713078903</v>
      </c>
    </row>
    <row r="25" spans="1:5" x14ac:dyDescent="0.25">
      <c r="A25" s="1">
        <v>15</v>
      </c>
      <c r="B25" s="1">
        <f t="shared" si="0"/>
        <v>-4.1501596467081177</v>
      </c>
      <c r="C25" s="1">
        <f t="shared" si="1"/>
        <v>1.6612173079027831E-5</v>
      </c>
      <c r="D25" s="1">
        <f t="shared" si="2"/>
        <v>0.74277198128803279</v>
      </c>
      <c r="E25" s="1">
        <f t="shared" si="3"/>
        <v>-0.22880987077967718</v>
      </c>
    </row>
    <row r="26" spans="1:5" x14ac:dyDescent="0.25">
      <c r="A26" s="1">
        <v>16</v>
      </c>
      <c r="B26" s="1">
        <f t="shared" si="0"/>
        <v>-4.0161348522746971</v>
      </c>
      <c r="C26" s="1">
        <f t="shared" si="1"/>
        <v>2.9580205970838023E-5</v>
      </c>
      <c r="D26" s="1">
        <f t="shared" si="2"/>
        <v>0.72142582506546216</v>
      </c>
      <c r="E26" s="1">
        <f t="shared" si="3"/>
        <v>-0.23532378111481567</v>
      </c>
    </row>
    <row r="27" spans="1:5" x14ac:dyDescent="0.25">
      <c r="A27" s="1">
        <v>17</v>
      </c>
      <c r="B27" s="1">
        <f t="shared" si="0"/>
        <v>-3.8940500390381763</v>
      </c>
      <c r="C27" s="1">
        <f t="shared" si="1"/>
        <v>4.9292149891440577E-5</v>
      </c>
      <c r="D27" s="1">
        <f t="shared" si="2"/>
        <v>0.70205892106681711</v>
      </c>
      <c r="E27" s="1">
        <f t="shared" si="3"/>
        <v>-0.241321209545307</v>
      </c>
    </row>
    <row r="28" spans="1:5" x14ac:dyDescent="0.25">
      <c r="A28" s="1">
        <v>18</v>
      </c>
      <c r="B28" s="1">
        <f t="shared" si="0"/>
        <v>-3.782224566979929</v>
      </c>
      <c r="C28" s="1">
        <f t="shared" si="1"/>
        <v>7.7716519300445323E-5</v>
      </c>
      <c r="D28" s="1">
        <f t="shared" si="2"/>
        <v>0.68439047466001734</v>
      </c>
      <c r="E28" s="1">
        <f t="shared" si="3"/>
        <v>-0.24686431463507863</v>
      </c>
    </row>
    <row r="29" spans="1:5" x14ac:dyDescent="0.25">
      <c r="A29" s="1">
        <v>19</v>
      </c>
      <c r="B29" s="1">
        <f t="shared" si="0"/>
        <v>-3.6792915497050234</v>
      </c>
      <c r="C29" s="1">
        <f t="shared" si="1"/>
        <v>1.1694138430032251E-4</v>
      </c>
      <c r="D29" s="1">
        <f t="shared" si="2"/>
        <v>0.66819228848820911</v>
      </c>
      <c r="E29" s="1">
        <f t="shared" si="3"/>
        <v>-0.25200542864450526</v>
      </c>
    </row>
    <row r="30" spans="1:5" x14ac:dyDescent="0.25">
      <c r="A30" s="1">
        <v>20</v>
      </c>
      <c r="B30" s="1">
        <f t="shared" si="0"/>
        <v>-3.5841263377434709</v>
      </c>
      <c r="C30" s="1">
        <f t="shared" si="1"/>
        <v>1.6910418097668793E-4</v>
      </c>
      <c r="D30" s="1">
        <f t="shared" si="2"/>
        <v>0.65327675108154548</v>
      </c>
      <c r="E30" s="1">
        <f t="shared" si="3"/>
        <v>-0.25678893889848264</v>
      </c>
    </row>
    <row r="31" spans="1:5" x14ac:dyDescent="0.25">
      <c r="A31" s="1">
        <v>21</v>
      </c>
      <c r="B31" s="1">
        <f t="shared" si="0"/>
        <v>-3.4957939687091426</v>
      </c>
      <c r="C31" s="1">
        <f t="shared" si="1"/>
        <v>2.3632674902116557E-4</v>
      </c>
      <c r="D31" s="1">
        <f t="shared" si="2"/>
        <v>0.63948801478753092</v>
      </c>
      <c r="E31" s="1">
        <f t="shared" si="3"/>
        <v>-0.26125275402753401</v>
      </c>
    </row>
    <row r="32" spans="1:5" x14ac:dyDescent="0.25">
      <c r="A32" s="1">
        <v>22</v>
      </c>
      <c r="B32" s="1">
        <f t="shared" si="0"/>
        <v>-3.4135099122809209</v>
      </c>
      <c r="C32" s="1">
        <f t="shared" si="1"/>
        <v>3.2065912781405377E-4</v>
      </c>
      <c r="D32" s="1">
        <f t="shared" si="2"/>
        <v>0.62669540846745031</v>
      </c>
      <c r="E32" s="1">
        <f t="shared" si="3"/>
        <v>-0.26542945709777299</v>
      </c>
    </row>
    <row r="33" spans="1:5" x14ac:dyDescent="0.25">
      <c r="A33" s="1">
        <v>23</v>
      </c>
      <c r="B33" s="1">
        <f t="shared" si="0"/>
        <v>-3.33661030926267</v>
      </c>
      <c r="C33" s="1">
        <f t="shared" si="1"/>
        <v>4.2403383391137857E-4</v>
      </c>
      <c r="D33" s="1">
        <f t="shared" si="2"/>
        <v>0.61478844551901601</v>
      </c>
      <c r="E33" s="1">
        <f t="shared" si="3"/>
        <v>-0.26934722044564774</v>
      </c>
    </row>
    <row r="34" spans="1:5" x14ac:dyDescent="0.25">
      <c r="A34" s="1">
        <v>24</v>
      </c>
      <c r="B34" s="1">
        <f t="shared" si="0"/>
        <v>-3.2645291050079623</v>
      </c>
      <c r="C34" s="1">
        <f t="shared" si="1"/>
        <v>5.4823098675338964E-4</v>
      </c>
      <c r="D34" s="1">
        <f t="shared" si="2"/>
        <v>0.60367298997791952</v>
      </c>
      <c r="E34" s="1">
        <f t="shared" si="3"/>
        <v>-0.27303053752599526</v>
      </c>
    </row>
    <row r="35" spans="1:5" x14ac:dyDescent="0.25">
      <c r="A35" s="1">
        <v>25</v>
      </c>
      <c r="B35" s="1">
        <f t="shared" si="0"/>
        <v>-3.1967802657528983</v>
      </c>
      <c r="C35" s="1">
        <f t="shared" si="1"/>
        <v>6.9485373530103983E-4</v>
      </c>
      <c r="D35" s="1">
        <f t="shared" si="2"/>
        <v>0.59326827611922839</v>
      </c>
      <c r="E35" s="1">
        <f t="shared" si="3"/>
        <v>-0.27650081301148344</v>
      </c>
    </row>
    <row r="36" spans="1:5" x14ac:dyDescent="0.25">
      <c r="A36" s="1">
        <v>26</v>
      </c>
      <c r="B36" s="1">
        <f t="shared" si="0"/>
        <v>-3.132943794287363</v>
      </c>
      <c r="C36" s="1">
        <f t="shared" si="1"/>
        <v>8.6531289424634681E-4</v>
      </c>
      <c r="D36" s="1">
        <f t="shared" si="2"/>
        <v>0.58350456580299415</v>
      </c>
      <c r="E36" s="1">
        <f t="shared" si="3"/>
        <v>-0.2797768421588458</v>
      </c>
    </row>
    <row r="37" spans="1:5" x14ac:dyDescent="0.25">
      <c r="A37" s="1">
        <v>27</v>
      </c>
      <c r="B37" s="1">
        <f t="shared" si="0"/>
        <v>-3.0726546214439812</v>
      </c>
      <c r="C37" s="1">
        <f t="shared" si="1"/>
        <v>1.0608194344516235E-3</v>
      </c>
      <c r="D37" s="1">
        <f t="shared" si="2"/>
        <v>0.57432128837538732</v>
      </c>
      <c r="E37" s="1">
        <f t="shared" si="3"/>
        <v>-0.28287520297038904</v>
      </c>
    </row>
    <row r="38" spans="1:5" x14ac:dyDescent="0.25">
      <c r="A38" s="1">
        <v>28</v>
      </c>
      <c r="B38" s="1">
        <f t="shared" si="0"/>
        <v>-3.0155936995893078</v>
      </c>
      <c r="C38" s="1">
        <f t="shared" si="1"/>
        <v>1.2823834034717189E-3</v>
      </c>
      <c r="D38" s="1">
        <f t="shared" si="2"/>
        <v>0.56566554993091334</v>
      </c>
      <c r="E38" s="1">
        <f t="shared" si="3"/>
        <v>-0.28581057915008223</v>
      </c>
    </row>
    <row r="39" spans="1:5" x14ac:dyDescent="0.25">
      <c r="A39" s="1">
        <v>29</v>
      </c>
      <c r="B39" s="1">
        <f t="shared" si="0"/>
        <v>-2.9614808001457176</v>
      </c>
      <c r="C39" s="1">
        <f t="shared" si="1"/>
        <v>1.5308179083468867E-3</v>
      </c>
      <c r="D39" s="1">
        <f t="shared" si="2"/>
        <v>0.55749092830621672</v>
      </c>
      <c r="E39" s="1">
        <f t="shared" si="3"/>
        <v>-0.28859602773583359</v>
      </c>
    </row>
    <row r="40" spans="1:5" x14ac:dyDescent="0.25">
      <c r="A40" s="1">
        <v>30</v>
      </c>
      <c r="B40" s="1">
        <f t="shared" si="0"/>
        <v>-2.9100686427535178</v>
      </c>
      <c r="C40" s="1">
        <f t="shared" si="1"/>
        <v>1.8067469212558623E-3</v>
      </c>
      <c r="D40" s="1">
        <f t="shared" si="2"/>
        <v>0.5497564912846945</v>
      </c>
      <c r="E40" s="1">
        <f t="shared" si="3"/>
        <v>-0.29124320219755462</v>
      </c>
    </row>
    <row r="41" spans="1:5" x14ac:dyDescent="0.25">
      <c r="A41" s="1">
        <v>31</v>
      </c>
      <c r="B41" s="1">
        <f t="shared" si="0"/>
        <v>-2.8611380745367145</v>
      </c>
      <c r="C41" s="1">
        <f t="shared" si="1"/>
        <v>2.1106158315065027E-3</v>
      </c>
      <c r="D41" s="1">
        <f t="shared" si="2"/>
        <v>0.54242599075869058</v>
      </c>
      <c r="E41" s="1">
        <f t="shared" si="3"/>
        <v>-0.29376253945003183</v>
      </c>
    </row>
    <row r="42" spans="1:5" x14ac:dyDescent="0.25">
      <c r="A42" s="1">
        <v>32</v>
      </c>
      <c r="B42" s="1">
        <f t="shared" si="0"/>
        <v>-2.8144940844580733</v>
      </c>
      <c r="C42" s="1">
        <f t="shared" si="1"/>
        <v>2.4427038397180434E-3</v>
      </c>
      <c r="D42" s="1">
        <f t="shared" si="2"/>
        <v>0.53546719677188581</v>
      </c>
      <c r="E42" s="1">
        <f t="shared" si="3"/>
        <v>-0.29616341744399477</v>
      </c>
    </row>
    <row r="43" spans="1:5" x14ac:dyDescent="0.25">
      <c r="A43" s="1">
        <v>33</v>
      </c>
      <c r="B43" s="1">
        <f t="shared" si="0"/>
        <v>-2.7699624870003885</v>
      </c>
      <c r="C43" s="1">
        <f t="shared" si="1"/>
        <v>2.8031374564252971E-3</v>
      </c>
      <c r="D43" s="1">
        <f t="shared" si="2"/>
        <v>0.52885134363666375</v>
      </c>
      <c r="E43" s="1">
        <f t="shared" si="3"/>
        <v>-0.29845428862624734</v>
      </c>
    </row>
    <row r="44" spans="1:5" x14ac:dyDescent="0.25">
      <c r="A44" s="1">
        <v>34</v>
      </c>
      <c r="B44" s="1">
        <f t="shared" si="0"/>
        <v>-2.7273871462546375</v>
      </c>
      <c r="C44" s="1">
        <f t="shared" si="1"/>
        <v>3.1919045190060315E-3</v>
      </c>
      <c r="D44" s="1">
        <f t="shared" si="2"/>
        <v>0.52255266650785392</v>
      </c>
      <c r="E44" s="1">
        <f t="shared" si="3"/>
        <v>-0.30064279349711032</v>
      </c>
    </row>
    <row r="45" spans="1:5" x14ac:dyDescent="0.25">
      <c r="A45" s="1">
        <v>35</v>
      </c>
      <c r="B45" s="1">
        <f t="shared" si="0"/>
        <v>-2.6866276393248492</v>
      </c>
      <c r="C45" s="1">
        <f t="shared" si="1"/>
        <v>3.6088682737045424E-3</v>
      </c>
      <c r="D45" s="1">
        <f t="shared" si="2"/>
        <v>0.51654801146598905</v>
      </c>
      <c r="E45" s="1">
        <f t="shared" si="3"/>
        <v>-0.30273585766505862</v>
      </c>
    </row>
    <row r="46" spans="1:5" x14ac:dyDescent="0.25">
      <c r="A46" s="1">
        <v>36</v>
      </c>
      <c r="B46" s="1">
        <f t="shared" si="0"/>
        <v>-2.6475572791704298</v>
      </c>
      <c r="C46" s="1">
        <f t="shared" si="1"/>
        <v>4.0537811824707115E-3</v>
      </c>
      <c r="D46" s="1">
        <f t="shared" si="2"/>
        <v>0.51081650572300941</v>
      </c>
      <c r="E46" s="1">
        <f t="shared" si="3"/>
        <v>-0.30473977514838513</v>
      </c>
    </row>
    <row r="47" spans="1:5" x14ac:dyDescent="0.25">
      <c r="A47" s="1">
        <v>37</v>
      </c>
      <c r="B47" s="1">
        <f t="shared" si="0"/>
        <v>-2.6100614333106962</v>
      </c>
      <c r="C47" s="1">
        <f t="shared" si="1"/>
        <v>4.5262982080251169E-3</v>
      </c>
      <c r="D47" s="1">
        <f t="shared" si="2"/>
        <v>0.50533927729892236</v>
      </c>
      <c r="E47" s="1">
        <f t="shared" si="3"/>
        <v>-0.30666028016039715</v>
      </c>
    </row>
    <row r="48" spans="1:5" x14ac:dyDescent="0.25">
      <c r="A48" s="1">
        <v>38</v>
      </c>
      <c r="B48" s="1">
        <f t="shared" si="0"/>
        <v>-2.5740360874484911</v>
      </c>
      <c r="C48" s="1">
        <f t="shared" si="1"/>
        <v>5.025989406659455E-3</v>
      </c>
      <c r="D48" s="1">
        <f t="shared" si="2"/>
        <v>0.50009921563686255</v>
      </c>
      <c r="E48" s="1">
        <f t="shared" si="3"/>
        <v>-0.30850260920682782</v>
      </c>
    </row>
    <row r="49" spans="1:5" x14ac:dyDescent="0.25">
      <c r="A49" s="1">
        <v>39</v>
      </c>
      <c r="B49" s="1">
        <f t="shared" si="0"/>
        <v>-2.5393866129305778</v>
      </c>
      <c r="C49" s="1">
        <f t="shared" si="1"/>
        <v>5.5523517189029767E-3</v>
      </c>
      <c r="D49" s="1">
        <f t="shared" si="2"/>
        <v>0.49508076627765296</v>
      </c>
      <c r="E49" s="1">
        <f t="shared" si="3"/>
        <v>-0.31027155499827608</v>
      </c>
    </row>
    <row r="50" spans="1:5" x14ac:dyDescent="0.25">
      <c r="A50" s="1">
        <v>40</v>
      </c>
      <c r="B50" s="1">
        <f t="shared" si="0"/>
        <v>-2.5060267047143814</v>
      </c>
      <c r="C50" s="1">
        <f t="shared" si="1"/>
        <v>6.104819895570485E-3</v>
      </c>
      <c r="D50" s="1">
        <f t="shared" si="2"/>
        <v>0.49026975401461043</v>
      </c>
      <c r="E50" s="1">
        <f t="shared" si="3"/>
        <v>-0.31197151341866602</v>
      </c>
    </row>
    <row r="51" spans="1:5" x14ac:dyDescent="0.25">
      <c r="A51" s="1">
        <v>41</v>
      </c>
      <c r="B51" s="1">
        <f t="shared" si="0"/>
        <v>-2.4738774626453823</v>
      </c>
      <c r="C51" s="1">
        <f t="shared" si="1"/>
        <v>6.6827765330153745E-3</v>
      </c>
      <c r="D51" s="1">
        <f t="shared" si="2"/>
        <v>0.48565322997759824</v>
      </c>
      <c r="E51" s="1">
        <f t="shared" si="3"/>
        <v>-0.31360652457924343</v>
      </c>
    </row>
    <row r="52" spans="1:5" x14ac:dyDescent="0.25">
      <c r="A52" s="1">
        <v>42</v>
      </c>
      <c r="B52" s="1">
        <f t="shared" si="0"/>
        <v>-2.4428665937350496</v>
      </c>
      <c r="C52" s="1">
        <f t="shared" si="1"/>
        <v>7.2855612186179643E-3</v>
      </c>
      <c r="D52" s="1">
        <f t="shared" si="2"/>
        <v>0.4812193389140052</v>
      </c>
      <c r="E52" s="1">
        <f t="shared" si="3"/>
        <v>-0.31518030881595749</v>
      </c>
    </row>
    <row r="53" spans="1:5" x14ac:dyDescent="0.25">
      <c r="A53" s="1">
        <v>43</v>
      </c>
      <c r="B53" s="1">
        <f t="shared" si="0"/>
        <v>-2.4129277170433139</v>
      </c>
      <c r="C53" s="1">
        <f t="shared" si="1"/>
        <v>7.912478807384507E-3</v>
      </c>
      <c r="D53" s="1">
        <f t="shared" si="2"/>
        <v>0.4769572035900474</v>
      </c>
      <c r="E53" s="1">
        <f t="shared" si="3"/>
        <v>-0.31669629834805024</v>
      </c>
    </row>
    <row r="54" spans="1:5" x14ac:dyDescent="0.25">
      <c r="A54" s="1">
        <v>44</v>
      </c>
      <c r="B54" s="1">
        <f t="shared" si="0"/>
        <v>-2.383999755923182</v>
      </c>
      <c r="C54" s="1">
        <f t="shared" si="1"/>
        <v>8.56280686450883E-3</v>
      </c>
      <c r="D54" s="1">
        <f t="shared" si="2"/>
        <v>0.47285682376396176</v>
      </c>
      <c r="E54" s="1">
        <f t="shared" si="3"/>
        <v>-0.31815766520092392</v>
      </c>
    </row>
    <row r="55" spans="1:5" x14ac:dyDescent="0.25">
      <c r="A55" s="1">
        <v>45</v>
      </c>
      <c r="B55" s="1">
        <f t="shared" si="0"/>
        <v>-2.356026404939616</v>
      </c>
      <c r="C55" s="1">
        <f t="shared" si="1"/>
        <v>9.2358023181131448E-3</v>
      </c>
      <c r="D55" s="1">
        <f t="shared" si="2"/>
        <v>0.46890898761039507</v>
      </c>
      <c r="E55" s="1">
        <f t="shared" si="3"/>
        <v>-0.31956734590191294</v>
      </c>
    </row>
    <row r="56" spans="1:5" x14ac:dyDescent="0.25">
      <c r="A56" s="1">
        <v>46</v>
      </c>
      <c r="B56" s="1">
        <f t="shared" si="0"/>
        <v>-2.328955660854747</v>
      </c>
      <c r="C56" s="1">
        <f t="shared" si="1"/>
        <v>9.9307073721731504E-3</v>
      </c>
      <c r="D56" s="1">
        <f t="shared" si="2"/>
        <v>0.46510519382346277</v>
      </c>
      <c r="E56" s="1">
        <f t="shared" si="3"/>
        <v>-0.32092806337951563</v>
      </c>
    </row>
    <row r="57" spans="1:5" x14ac:dyDescent="0.25">
      <c r="A57" s="1">
        <v>47</v>
      </c>
      <c r="B57" s="1">
        <f t="shared" si="0"/>
        <v>-2.3027394087731849</v>
      </c>
      <c r="C57" s="1">
        <f t="shared" si="1"/>
        <v>1.0646754732696051E-2</v>
      </c>
      <c r="D57" s="1">
        <f t="shared" si="2"/>
        <v>0.46143758291074272</v>
      </c>
      <c r="E57" s="1">
        <f t="shared" si="3"/>
        <v>-0.32224234643184901</v>
      </c>
    </row>
    <row r="58" spans="1:5" x14ac:dyDescent="0.25">
      <c r="A58" s="1">
        <v>48</v>
      </c>
      <c r="B58" s="1">
        <f t="shared" si="0"/>
        <v>-2.2773330559400216</v>
      </c>
      <c r="C58" s="1">
        <f t="shared" si="1"/>
        <v>1.1383172201236885E-2</v>
      </c>
      <c r="D58" s="1">
        <f t="shared" si="2"/>
        <v>0.457898876424505</v>
      </c>
      <c r="E58" s="1">
        <f t="shared" si="3"/>
        <v>-0.32351254707610422</v>
      </c>
    </row>
    <row r="59" spans="1:5" x14ac:dyDescent="0.25">
      <c r="A59" s="1">
        <v>49</v>
      </c>
      <c r="B59" s="1">
        <f t="shared" si="0"/>
        <v>-2.252695206839006</v>
      </c>
      <c r="C59" s="1">
        <f t="shared" si="1"/>
        <v>1.2139186689357279E-2</v>
      </c>
      <c r="D59" s="1">
        <f t="shared" si="2"/>
        <v>0.45448232306965597</v>
      </c>
      <c r="E59" s="1">
        <f t="shared" si="3"/>
        <v>-0.32474085604563241</v>
      </c>
    </row>
    <row r="60" spans="1:5" x14ac:dyDescent="0.25">
      <c r="A60" s="1">
        <v>50</v>
      </c>
      <c r="B60" s="1">
        <f t="shared" si="0"/>
        <v>-2.228787374195961</v>
      </c>
      <c r="C60" s="1">
        <f t="shared" si="1"/>
        <v>1.2914027706077644E-2</v>
      </c>
      <c r="D60" s="1">
        <f t="shared" si="2"/>
        <v>0.45118165078800648</v>
      </c>
      <c r="E60" s="1">
        <f t="shared" si="3"/>
        <v>-0.32592931666339742</v>
      </c>
    </row>
    <row r="61" spans="1:5" x14ac:dyDescent="0.25">
      <c r="A61" s="1">
        <v>51</v>
      </c>
      <c r="B61" s="1">
        <f t="shared" si="0"/>
        <v>-2.2055737212897157</v>
      </c>
      <c r="C61" s="1">
        <f t="shared" si="1"/>
        <v>1.3706930368085192E-2</v>
      </c>
      <c r="D61" s="1">
        <f t="shared" si="2"/>
        <v>0.44799102405175306</v>
      </c>
      <c r="E61" s="1">
        <f t="shared" si="3"/>
        <v>-0.32707983728861301</v>
      </c>
    </row>
    <row r="62" spans="1:5" x14ac:dyDescent="0.25">
      <c r="A62" s="1">
        <v>52</v>
      </c>
      <c r="B62" s="1">
        <f t="shared" si="0"/>
        <v>-2.1830208316390975</v>
      </c>
      <c r="C62" s="1">
        <f t="shared" si="1"/>
        <v>1.4517137979693947E-2</v>
      </c>
      <c r="D62" s="1">
        <f t="shared" si="2"/>
        <v>0.44490500571041819</v>
      </c>
      <c r="E62" s="1">
        <f t="shared" si="3"/>
        <v>-0.32819420250641229</v>
      </c>
    </row>
    <row r="63" spans="1:5" x14ac:dyDescent="0.25">
      <c r="A63" s="1">
        <v>53</v>
      </c>
      <c r="B63" s="1">
        <f t="shared" si="0"/>
        <v>-2.16109750269342</v>
      </c>
      <c r="C63" s="1">
        <f t="shared" si="1"/>
        <v>1.5343904226506826E-2</v>
      </c>
      <c r="D63" s="1">
        <f t="shared" si="2"/>
        <v>0.44191852282888899</v>
      </c>
      <c r="E63" s="1">
        <f t="shared" si="3"/>
        <v>-0.32927408320753471</v>
      </c>
    </row>
    <row r="64" spans="1:5" x14ac:dyDescent="0.25">
      <c r="A64" s="1">
        <v>54</v>
      </c>
      <c r="B64" s="1">
        <f t="shared" si="0"/>
        <v>-2.1397745606244603</v>
      </c>
      <c r="C64" s="1">
        <f t="shared" si="1"/>
        <v>1.6186495023549397E-2</v>
      </c>
      <c r="D64" s="1">
        <f t="shared" si="2"/>
        <v>0.43902683603279408</v>
      </c>
      <c r="E64" s="1">
        <f t="shared" si="3"/>
        <v>-0.33032104568556708</v>
      </c>
    </row>
    <row r="65" spans="1:5" x14ac:dyDescent="0.25">
      <c r="A65" s="1">
        <v>55</v>
      </c>
      <c r="B65" s="1">
        <f t="shared" si="0"/>
        <v>-2.1190246937153567</v>
      </c>
      <c r="C65" s="1">
        <f t="shared" si="1"/>
        <v>1.7044190055443342E-2</v>
      </c>
      <c r="D65" s="1">
        <f t="shared" si="2"/>
        <v>0.43622551194384229</v>
      </c>
      <c r="E65" s="1">
        <f t="shared" si="3"/>
        <v>-0.3313365598626945</v>
      </c>
    </row>
    <row r="66" spans="1:5" x14ac:dyDescent="0.25">
      <c r="A66" s="1">
        <v>56</v>
      </c>
      <c r="B66" s="1">
        <f t="shared" si="0"/>
        <v>-2.0988223021787968</v>
      </c>
      <c r="C66" s="1">
        <f t="shared" si="1"/>
        <v>1.7916284043037512E-2</v>
      </c>
      <c r="D66" s="1">
        <f t="shared" si="2"/>
        <v>0.43351039834399757</v>
      </c>
      <c r="E66" s="1">
        <f t="shared" si="3"/>
        <v>-0.33232200674072931</v>
      </c>
    </row>
    <row r="67" spans="1:5" x14ac:dyDescent="0.25">
      <c r="A67" s="1">
        <v>57</v>
      </c>
      <c r="B67" s="1">
        <f t="shared" si="0"/>
        <v>-2.0791433625232383</v>
      </c>
      <c r="C67" s="1">
        <f t="shared" si="1"/>
        <v>1.8802087767878433E-2</v>
      </c>
      <c r="D67" s="1">
        <f t="shared" si="2"/>
        <v>0.43087760175517215</v>
      </c>
      <c r="E67" s="1">
        <f t="shared" si="3"/>
        <v>-0.33327868516201697</v>
      </c>
    </row>
    <row r="68" spans="1:5" x14ac:dyDescent="0.25">
      <c r="A68" s="1">
        <v>58</v>
      </c>
      <c r="B68" s="1">
        <f t="shared" si="0"/>
        <v>-2.0599653048302216</v>
      </c>
      <c r="C68" s="1">
        <f t="shared" si="1"/>
        <v>1.9700928883008981E-2</v>
      </c>
      <c r="D68" s="1">
        <f t="shared" si="2"/>
        <v>0.42832346716188752</v>
      </c>
      <c r="E68" s="1">
        <f t="shared" si="3"/>
        <v>-0.3342078179543555</v>
      </c>
    </row>
    <row r="69" spans="1:5" x14ac:dyDescent="0.25">
      <c r="A69" s="1">
        <v>59</v>
      </c>
      <c r="B69" s="1">
        <f t="shared" si="0"/>
        <v>-2.0412669015147484</v>
      </c>
      <c r="C69" s="1">
        <f t="shared" si="1"/>
        <v>2.0612152535864181E-2</v>
      </c>
      <c r="D69" s="1">
        <f t="shared" si="2"/>
        <v>0.42584455963920975</v>
      </c>
      <c r="E69" s="1">
        <f t="shared" si="3"/>
        <v>-0.33511055752503727</v>
      </c>
    </row>
    <row r="70" spans="1:5" x14ac:dyDescent="0.25">
      <c r="A70" s="1">
        <v>60</v>
      </c>
      <c r="B70" s="1">
        <f t="shared" si="0"/>
        <v>-2.0230281663199161</v>
      </c>
      <c r="C70" s="1">
        <f t="shared" si="1"/>
        <v>2.1535121826493867E-2</v>
      </c>
      <c r="D70" s="1">
        <f t="shared" si="2"/>
        <v>0.42343764767815895</v>
      </c>
      <c r="E70" s="1">
        <f t="shared" si="3"/>
        <v>-0.33598799096132326</v>
      </c>
    </row>
    <row r="71" spans="1:5" x14ac:dyDescent="0.25">
      <c r="A71" s="1">
        <v>61</v>
      </c>
      <c r="B71" s="1">
        <f t="shared" si="0"/>
        <v>-2.0052302624511511</v>
      </c>
      <c r="C71" s="1">
        <f t="shared" si="1"/>
        <v>2.2469218121991114E-2</v>
      </c>
      <c r="D71" s="1">
        <f t="shared" si="2"/>
        <v>0.42109968802649383</v>
      </c>
      <c r="E71" s="1">
        <f t="shared" si="3"/>
        <v>-0.33684114468789939</v>
      </c>
    </row>
    <row r="72" spans="1:5" x14ac:dyDescent="0.25">
      <c r="A72" s="1">
        <v>62</v>
      </c>
      <c r="B72" s="1">
        <f t="shared" si="0"/>
        <v>-1.987855418888298</v>
      </c>
      <c r="C72" s="1">
        <f t="shared" si="1"/>
        <v>2.3413841245841168E-2</v>
      </c>
      <c r="D72" s="1">
        <f t="shared" si="2"/>
        <v>0.4188278118849364</v>
      </c>
      <c r="E72" s="1">
        <f t="shared" si="3"/>
        <v>-0.33767098872599322</v>
      </c>
    </row>
    <row r="73" spans="1:5" x14ac:dyDescent="0.25">
      <c r="A73" s="1">
        <v>63</v>
      </c>
      <c r="B73" s="1">
        <f t="shared" si="0"/>
        <v>-1.970886854028763</v>
      </c>
      <c r="C73" s="1">
        <f t="shared" si="1"/>
        <v>2.4368409558923786E-2</v>
      </c>
      <c r="D73" s="1">
        <f t="shared" si="2"/>
        <v>0.41661931231805133</v>
      </c>
      <c r="E73" s="1">
        <f t="shared" si="3"/>
        <v>-0.33847844059371657</v>
      </c>
    </row>
    <row r="74" spans="1:5" x14ac:dyDescent="0.25">
      <c r="A74" s="1">
        <v>64</v>
      </c>
      <c r="B74" s="1">
        <f t="shared" si="0"/>
        <v>-1.9543087059144857</v>
      </c>
      <c r="C74" s="1">
        <f t="shared" si="1"/>
        <v>2.5332359947094745E-2</v>
      </c>
      <c r="D74" s="1">
        <f t="shared" si="2"/>
        <v>0.41447163275559351</v>
      </c>
      <c r="E74" s="1">
        <f t="shared" si="3"/>
        <v>-0.33926436888274325</v>
      </c>
    </row>
    <row r="75" spans="1:5" x14ac:dyDescent="0.25">
      <c r="A75" s="1">
        <v>65</v>
      </c>
      <c r="B75" s="1">
        <f t="shared" si="0"/>
        <v>-1.9381059683820783</v>
      </c>
      <c r="C75" s="1">
        <f t="shared" si="1"/>
        <v>2.6305147728629515E-2</v>
      </c>
      <c r="D75" s="1">
        <f t="shared" si="2"/>
        <v>0.41238235647455035</v>
      </c>
      <c r="E75" s="1">
        <f t="shared" si="3"/>
        <v>-0.34002959654252818</v>
      </c>
    </row>
    <row r="76" spans="1:5" x14ac:dyDescent="0.25">
      <c r="A76" s="1">
        <v>66</v>
      </c>
      <c r="B76" s="1">
        <f t="shared" ref="B76:B139" si="4">(LN($B$2/$B$4)+(A76/360)*($B$6-$B$8+$B$7^2/2))/($B$7*SQRT(A76/360))</f>
        <v>-1.9222644325507772</v>
      </c>
      <c r="C76" s="1">
        <f t="shared" ref="C76:C139" si="5">NORMSDIST(B76)</f>
        <v>2.7286246493327167E-2</v>
      </c>
      <c r="D76" s="1">
        <f t="shared" ref="D76:D139" si="6">(LN($B$2/$E$4)+(A76/360)*($E$6-$E$8+$E$7^2/2))/($E$7*SQRT(A76/360))</f>
        <v>0.41034919696465322</v>
      </c>
      <c r="E76" s="1">
        <f t="shared" ref="E76:E139" si="7">NORMSDIST(D76)-1</f>
        <v>-0.34077490389986087</v>
      </c>
    </row>
    <row r="77" spans="1:5" x14ac:dyDescent="0.25">
      <c r="A77" s="1">
        <v>67</v>
      </c>
      <c r="B77" s="1">
        <f t="shared" si="4"/>
        <v>-1.9067706331286343</v>
      </c>
      <c r="C77" s="1">
        <f t="shared" si="5"/>
        <v>2.827514788372856E-2</v>
      </c>
      <c r="D77" s="1">
        <f t="shared" si="6"/>
        <v>0.40836998909107819</v>
      </c>
      <c r="E77" s="1">
        <f t="shared" si="7"/>
        <v>-0.34150103143854604</v>
      </c>
    </row>
    <row r="78" spans="1:5" x14ac:dyDescent="0.25">
      <c r="A78" s="1">
        <v>68</v>
      </c>
      <c r="B78" s="1">
        <f t="shared" si="4"/>
        <v>-1.8916117990748658</v>
      </c>
      <c r="C78" s="1">
        <f t="shared" si="5"/>
        <v>2.9271361327694669E-2</v>
      </c>
      <c r="D78" s="1">
        <f t="shared" si="6"/>
        <v>0.40644268097763109</v>
      </c>
      <c r="E78" s="1">
        <f t="shared" si="7"/>
        <v>-0.34220868236136748</v>
      </c>
    </row>
    <row r="79" spans="1:5" x14ac:dyDescent="0.25">
      <c r="A79" s="1">
        <v>69</v>
      </c>
      <c r="B79" s="1">
        <f t="shared" si="4"/>
        <v>-1.8767758082066646</v>
      </c>
      <c r="C79" s="1">
        <f t="shared" si="5"/>
        <v>3.0274413730505143E-2</v>
      </c>
      <c r="D79" s="1">
        <f t="shared" si="6"/>
        <v>0.40456532654209387</v>
      </c>
      <c r="E79" s="1">
        <f t="shared" si="7"/>
        <v>-0.34289852495416417</v>
      </c>
    </row>
    <row r="80" spans="1:5" x14ac:dyDescent="0.25">
      <c r="A80" s="1">
        <v>70</v>
      </c>
      <c r="B80" s="1">
        <f t="shared" si="4"/>
        <v>-1.8622511453830588</v>
      </c>
      <c r="C80" s="1">
        <f t="shared" si="5"/>
        <v>3.1283849133661709E-2</v>
      </c>
      <c r="D80" s="1">
        <f t="shared" si="6"/>
        <v>0.40273607862277572</v>
      </c>
      <c r="E80" s="1">
        <f t="shared" si="7"/>
        <v>-0.34357119476979858</v>
      </c>
    </row>
    <row r="81" spans="1:5" x14ac:dyDescent="0.25">
      <c r="A81" s="1">
        <v>71</v>
      </c>
      <c r="B81" s="1">
        <f t="shared" si="4"/>
        <v>-1.8480268639373139</v>
      </c>
      <c r="C81" s="1">
        <f t="shared" si="5"/>
        <v>3.229922834671068E-2</v>
      </c>
      <c r="D81" s="1">
        <f t="shared" si="6"/>
        <v>0.40095318264178559</v>
      </c>
      <c r="E81" s="1">
        <f t="shared" si="7"/>
        <v>-0.34422729664798024</v>
      </c>
    </row>
    <row r="82" spans="1:5" x14ac:dyDescent="0.25">
      <c r="A82" s="1">
        <v>72</v>
      </c>
      <c r="B82" s="1">
        <f t="shared" si="4"/>
        <v>-1.83409255006372</v>
      </c>
      <c r="C82" s="1">
        <f t="shared" si="5"/>
        <v>3.332012855761813E-2</v>
      </c>
      <c r="D82" s="1">
        <f t="shared" si="6"/>
        <v>0.39921497075625328</v>
      </c>
      <c r="E82" s="1">
        <f t="shared" si="7"/>
        <v>-0.34486740658529791</v>
      </c>
    </row>
    <row r="83" spans="1:5" x14ac:dyDescent="0.25">
      <c r="A83" s="1">
        <v>73</v>
      </c>
      <c r="B83" s="1">
        <f t="shared" si="4"/>
        <v>-1.8204382898949145</v>
      </c>
      <c r="C83" s="1">
        <f t="shared" si="5"/>
        <v>3.4346142926538002E-2</v>
      </c>
      <c r="D83" s="1">
        <f t="shared" si="6"/>
        <v>0.39751985645376331</v>
      </c>
      <c r="E83" s="1">
        <f t="shared" si="7"/>
        <v>-0.34549207346839084</v>
      </c>
    </row>
    <row r="84" spans="1:5" x14ac:dyDescent="0.25">
      <c r="A84" s="1">
        <v>74</v>
      </c>
      <c r="B84" s="1">
        <f t="shared" si="4"/>
        <v>-1.8070546390327222</v>
      </c>
      <c r="C84" s="1">
        <f t="shared" si="5"/>
        <v>3.537688016719228E-2</v>
      </c>
      <c r="D84" s="1">
        <f t="shared" si="6"/>
        <v>0.39586632955272755</v>
      </c>
      <c r="E84" s="1">
        <f t="shared" si="7"/>
        <v>-0.34610182068191464</v>
      </c>
    </row>
    <row r="85" spans="1:5" x14ac:dyDescent="0.25">
      <c r="A85" s="1">
        <v>75</v>
      </c>
      <c r="B85" s="1">
        <f t="shared" si="4"/>
        <v>-1.7939325943192537</v>
      </c>
      <c r="C85" s="1">
        <f t="shared" si="5"/>
        <v>3.6411964119533818E-2</v>
      </c>
      <c r="D85" s="1">
        <f t="shared" si="6"/>
        <v>0.39425295157236745</v>
      </c>
      <c r="E85" s="1">
        <f t="shared" si="7"/>
        <v>-0.34669714760183523</v>
      </c>
    </row>
    <row r="86" spans="1:5" x14ac:dyDescent="0.25">
      <c r="A86" s="1">
        <v>76</v>
      </c>
      <c r="B86" s="1">
        <f t="shared" si="4"/>
        <v>-1.7810635676561282</v>
      </c>
      <c r="C86" s="1">
        <f t="shared" si="5"/>
        <v>3.7451033316871857E-2</v>
      </c>
      <c r="D86" s="1">
        <f t="shared" si="6"/>
        <v>0.39267835144048796</v>
      </c>
      <c r="E86" s="1">
        <f t="shared" si="7"/>
        <v>-0.34727853098357009</v>
      </c>
    </row>
    <row r="87" spans="1:5" x14ac:dyDescent="0.25">
      <c r="A87" s="1">
        <v>77</v>
      </c>
      <c r="B87" s="1">
        <f t="shared" si="4"/>
        <v>-1.7684393616984495</v>
      </c>
      <c r="C87" s="1">
        <f t="shared" si="5"/>
        <v>3.8493740550206226E-2</v>
      </c>
      <c r="D87" s="1">
        <f t="shared" si="6"/>
        <v>0.39114122151033959</v>
      </c>
      <c r="E87" s="1">
        <f t="shared" si="7"/>
        <v>-0.34784642625360007</v>
      </c>
    </row>
    <row r="88" spans="1:5" x14ac:dyDescent="0.25">
      <c r="A88" s="1">
        <v>78</v>
      </c>
      <c r="B88" s="1">
        <f t="shared" si="4"/>
        <v>-1.7560521472668713</v>
      </c>
      <c r="C88" s="1">
        <f t="shared" si="5"/>
        <v>3.9539752432133722E-2</v>
      </c>
      <c r="D88" s="1">
        <f t="shared" si="6"/>
        <v>0.38964031386063924</v>
      </c>
      <c r="E88" s="1">
        <f t="shared" si="7"/>
        <v>-0.34840126871237154</v>
      </c>
    </row>
    <row r="89" spans="1:5" x14ac:dyDescent="0.25">
      <c r="A89" s="1">
        <v>79</v>
      </c>
      <c r="B89" s="1">
        <f t="shared" si="4"/>
        <v>-1.7438944423360241</v>
      </c>
      <c r="C89" s="1">
        <f t="shared" si="5"/>
        <v>4.0588748962347744E-2</v>
      </c>
      <c r="D89" s="1">
        <f t="shared" si="6"/>
        <v>0.38817443685530045</v>
      </c>
      <c r="E89" s="1">
        <f t="shared" si="7"/>
        <v>-0.34894347465558329</v>
      </c>
    </row>
    <row r="90" spans="1:5" x14ac:dyDescent="0.25">
      <c r="A90" s="1">
        <v>80</v>
      </c>
      <c r="B90" s="1">
        <f t="shared" si="4"/>
        <v>-1.731959092470879</v>
      </c>
      <c r="C90" s="1">
        <f t="shared" si="5"/>
        <v>4.1640423096454306E-2</v>
      </c>
      <c r="D90" s="1">
        <f t="shared" si="6"/>
        <v>0.38674245194162926</v>
      </c>
      <c r="E90" s="1">
        <f t="shared" si="7"/>
        <v>-0.34947344242031353</v>
      </c>
    </row>
    <row r="91" spans="1:5" x14ac:dyDescent="0.25">
      <c r="A91" s="1">
        <v>81</v>
      </c>
      <c r="B91" s="1">
        <f t="shared" si="4"/>
        <v>-1.7202392525945678</v>
      </c>
      <c r="C91" s="1">
        <f t="shared" si="5"/>
        <v>4.2694480319560364E-2</v>
      </c>
      <c r="D91" s="1">
        <f t="shared" si="6"/>
        <v>0.385343270667725</v>
      </c>
      <c r="E91" s="1">
        <f t="shared" si="7"/>
        <v>-0.3499915533618525</v>
      </c>
    </row>
    <row r="92" spans="1:5" x14ac:dyDescent="0.25">
      <c r="A92" s="1">
        <v>82</v>
      </c>
      <c r="B92" s="1">
        <f t="shared" si="4"/>
        <v>-1.7087283699818367</v>
      </c>
      <c r="C92" s="1">
        <f t="shared" si="5"/>
        <v>4.3750638225859534E-2</v>
      </c>
      <c r="D92" s="1">
        <f t="shared" si="6"/>
        <v>0.38397585190159256</v>
      </c>
      <c r="E92" s="1">
        <f t="shared" si="7"/>
        <v>-0.35049817276659478</v>
      </c>
    </row>
    <row r="93" spans="1:5" x14ac:dyDescent="0.25">
      <c r="A93" s="1">
        <v>83</v>
      </c>
      <c r="B93" s="1">
        <f t="shared" si="4"/>
        <v>-1.6974201683819281</v>
      </c>
      <c r="C93" s="1">
        <f t="shared" si="5"/>
        <v>4.4808626105232695E-2</v>
      </c>
      <c r="D93" s="1">
        <f t="shared" si="6"/>
        <v>0.38263919923606649</v>
      </c>
      <c r="E93" s="1">
        <f t="shared" si="7"/>
        <v>-0.35099365070586486</v>
      </c>
    </row>
    <row r="94" spans="1:5" x14ac:dyDescent="0.25">
      <c r="A94" s="1">
        <v>84</v>
      </c>
      <c r="B94" s="1">
        <f t="shared" si="4"/>
        <v>-1.6863086331832662</v>
      </c>
      <c r="C94" s="1">
        <f t="shared" si="5"/>
        <v>4.5868184537702958E-2</v>
      </c>
      <c r="D94" s="1">
        <f t="shared" si="6"/>
        <v>0.38133235856507064</v>
      </c>
      <c r="E94" s="1">
        <f t="shared" si="7"/>
        <v>-0.35147832283513425</v>
      </c>
    </row>
    <row r="95" spans="1:5" x14ac:dyDescent="0.25">
      <c r="A95" s="1">
        <v>85</v>
      </c>
      <c r="B95" s="1">
        <f t="shared" si="4"/>
        <v>-1.6753879975401011</v>
      </c>
      <c r="C95" s="1">
        <f t="shared" si="5"/>
        <v>4.6929064996425067E-2</v>
      </c>
      <c r="D95" s="1">
        <f t="shared" si="6"/>
        <v>0.3800544158180259</v>
      </c>
      <c r="E95" s="1">
        <f t="shared" si="7"/>
        <v>-0.3519525111427001</v>
      </c>
    </row>
    <row r="96" spans="1:5" x14ac:dyDescent="0.25">
      <c r="A96" s="1">
        <v>86</v>
      </c>
      <c r="B96" s="1">
        <f t="shared" si="4"/>
        <v>-1.6646527293882258</v>
      </c>
      <c r="C96" s="1">
        <f t="shared" si="5"/>
        <v>4.799102945975222E-2</v>
      </c>
      <c r="D96" s="1">
        <f t="shared" si="6"/>
        <v>0.37880449484037154</v>
      </c>
      <c r="E96" s="1">
        <f t="shared" si="7"/>
        <v>-0.35241652465155171</v>
      </c>
    </row>
    <row r="97" spans="1:5" x14ac:dyDescent="0.25">
      <c r="A97" s="1">
        <v>87</v>
      </c>
      <c r="B97" s="1">
        <f t="shared" si="4"/>
        <v>-1.6540975192831953</v>
      </c>
      <c r="C97" s="1">
        <f t="shared" si="5"/>
        <v>4.9053850032802424E-2</v>
      </c>
      <c r="D97" s="1">
        <f t="shared" si="6"/>
        <v>0.37758175540921185</v>
      </c>
      <c r="E97" s="1">
        <f t="shared" si="7"/>
        <v>-0.35287066007783841</v>
      </c>
    </row>
    <row r="98" spans="1:5" x14ac:dyDescent="0.25">
      <c r="A98" s="1">
        <v>88</v>
      </c>
      <c r="B98" s="1">
        <f t="shared" si="4"/>
        <v>-1.6437172690001474</v>
      </c>
      <c r="C98" s="1">
        <f t="shared" si="5"/>
        <v>5.0117308578842112E-2</v>
      </c>
      <c r="D98" s="1">
        <f t="shared" si="6"/>
        <v>0.37638539137403831</v>
      </c>
      <c r="E98" s="1">
        <f t="shared" si="7"/>
        <v>-0.35331520244906833</v>
      </c>
    </row>
    <row r="99" spans="1:5" x14ac:dyDescent="0.25">
      <c r="A99" s="1">
        <v>89</v>
      </c>
      <c r="B99" s="1">
        <f t="shared" si="4"/>
        <v>-1.6335070808394916</v>
      </c>
      <c r="C99" s="1">
        <f t="shared" si="5"/>
        <v>5.1181196360712597E-2</v>
      </c>
      <c r="D99" s="1">
        <f t="shared" si="6"/>
        <v>0.37521462891333346</v>
      </c>
      <c r="E99" s="1">
        <f t="shared" si="7"/>
        <v>-0.35375042568490989</v>
      </c>
    </row>
    <row r="100" spans="1:5" x14ac:dyDescent="0.25">
      <c r="A100" s="1">
        <v>90</v>
      </c>
      <c r="B100" s="1">
        <f t="shared" si="4"/>
        <v>-1.6234622475873652</v>
      </c>
      <c r="C100" s="1">
        <f t="shared" si="5"/>
        <v>5.2245313692447504E-2</v>
      </c>
      <c r="D100" s="1">
        <f t="shared" si="6"/>
        <v>0.37406872489862913</v>
      </c>
      <c r="E100" s="1">
        <f t="shared" si="7"/>
        <v>-0.35417659314323557</v>
      </c>
    </row>
    <row r="101" spans="1:5" x14ac:dyDescent="0.25">
      <c r="A101" s="1">
        <v>91</v>
      </c>
      <c r="B101" s="1">
        <f t="shared" si="4"/>
        <v>-1.6135782430839911</v>
      </c>
      <c r="C101" s="1">
        <f t="shared" si="5"/>
        <v>5.3309469601160751E-2</v>
      </c>
      <c r="D101" s="1">
        <f t="shared" si="6"/>
        <v>0.37294696535829264</v>
      </c>
      <c r="E101" s="1">
        <f t="shared" si="7"/>
        <v>-0.35459395813383388</v>
      </c>
    </row>
    <row r="102" spans="1:5" x14ac:dyDescent="0.25">
      <c r="A102" s="1">
        <v>92</v>
      </c>
      <c r="B102" s="1">
        <f t="shared" si="4"/>
        <v>-1.6038507133568967</v>
      </c>
      <c r="C102" s="1">
        <f t="shared" si="5"/>
        <v>5.4373481499225482E-2</v>
      </c>
      <c r="D102" s="1">
        <f t="shared" si="6"/>
        <v>0.37184866403394617</v>
      </c>
      <c r="E102" s="1">
        <f t="shared" si="7"/>
        <v>-0.35500276440202394</v>
      </c>
    </row>
    <row r="103" spans="1:5" x14ac:dyDescent="0.25">
      <c r="A103" s="1">
        <v>93</v>
      </c>
      <c r="B103" s="1">
        <f t="shared" si="4"/>
        <v>-1.594275468279436</v>
      </c>
      <c r="C103" s="1">
        <f t="shared" si="5"/>
        <v>5.5437174866715268E-2</v>
      </c>
      <c r="D103" s="1">
        <f t="shared" si="6"/>
        <v>0.37077316102300334</v>
      </c>
      <c r="E103" s="1">
        <f t="shared" si="7"/>
        <v>-0.3554032465842285</v>
      </c>
    </row>
    <row r="104" spans="1:5" x14ac:dyDescent="0.25">
      <c r="A104" s="1">
        <v>94</v>
      </c>
      <c r="B104" s="1">
        <f t="shared" si="4"/>
        <v>-1.5848484737182116</v>
      </c>
      <c r="C104" s="1">
        <f t="shared" si="5"/>
        <v>5.6500382944036531E-2</v>
      </c>
      <c r="D104" s="1">
        <f t="shared" si="6"/>
        <v>0.36971982150132426</v>
      </c>
      <c r="E104" s="1">
        <f t="shared" si="7"/>
        <v>-0.35579563063740594</v>
      </c>
    </row>
    <row r="105" spans="1:5" x14ac:dyDescent="0.25">
      <c r="A105" s="1">
        <v>95</v>
      </c>
      <c r="B105" s="1">
        <f t="shared" si="4"/>
        <v>-1.5755658441358806</v>
      </c>
      <c r="C105" s="1">
        <f t="shared" si="5"/>
        <v>5.7562946434643804E-2</v>
      </c>
      <c r="D105" s="1">
        <f t="shared" si="6"/>
        <v>0.36868803452047216</v>
      </c>
      <c r="E105" s="1">
        <f t="shared" si="7"/>
        <v>-0.35618013424408712</v>
      </c>
    </row>
    <row r="106" spans="1:5" x14ac:dyDescent="0.25">
      <c r="A106" s="1">
        <v>96</v>
      </c>
      <c r="B106" s="1">
        <f t="shared" si="4"/>
        <v>-1.566423835618455</v>
      </c>
      <c r="C106" s="1">
        <f t="shared" si="5"/>
        <v>5.8624713217700464E-2</v>
      </c>
      <c r="D106" s="1">
        <f t="shared" si="6"/>
        <v>0.36767721187448582</v>
      </c>
      <c r="E106" s="1">
        <f t="shared" si="7"/>
        <v>-0.3565569671946397</v>
      </c>
    </row>
    <row r="107" spans="1:5" x14ac:dyDescent="0.25">
      <c r="A107" s="1">
        <v>97</v>
      </c>
      <c r="B107" s="1">
        <f t="shared" si="4"/>
        <v>-1.557418839298589</v>
      </c>
      <c r="C107" s="1">
        <f t="shared" si="5"/>
        <v>5.9685538070521897E-2</v>
      </c>
      <c r="D107" s="1">
        <f t="shared" si="6"/>
        <v>0.36668678703147517</v>
      </c>
      <c r="E107" s="1">
        <f t="shared" si="7"/>
        <v>-0.35692633174825028</v>
      </c>
    </row>
    <row r="108" spans="1:5" x14ac:dyDescent="0.25">
      <c r="A108" s="1">
        <v>98</v>
      </c>
      <c r="B108" s="1">
        <f t="shared" si="4"/>
        <v>-1.5485473751485475</v>
      </c>
      <c r="C108" s="1">
        <f t="shared" si="5"/>
        <v>6.0745282400616801E-2</v>
      </c>
      <c r="D108" s="1">
        <f t="shared" si="6"/>
        <v>0.36571621412571481</v>
      </c>
      <c r="E108" s="1">
        <f t="shared" si="7"/>
        <v>-0.35728842297400976</v>
      </c>
    </row>
    <row r="109" spans="1:5" x14ac:dyDescent="0.25">
      <c r="A109" s="1">
        <v>99</v>
      </c>
      <c r="B109" s="1">
        <f t="shared" si="4"/>
        <v>-1.5398060861185303</v>
      </c>
      <c r="C109" s="1">
        <f t="shared" si="5"/>
        <v>6.1803813987126789E-2</v>
      </c>
      <c r="D109" s="1">
        <f t="shared" si="6"/>
        <v>0.36476496700623162</v>
      </c>
      <c r="E109" s="1">
        <f t="shared" si="7"/>
        <v>-0.3576434290733812</v>
      </c>
    </row>
    <row r="110" spans="1:5" x14ac:dyDescent="0.25">
      <c r="A110" s="1">
        <v>100</v>
      </c>
      <c r="B110" s="1">
        <f t="shared" si="4"/>
        <v>-1.531191732597871</v>
      </c>
      <c r="C110" s="1">
        <f t="shared" si="5"/>
        <v>6.2861006731449107E-2</v>
      </c>
      <c r="D110" s="1">
        <f t="shared" si="6"/>
        <v>0.36383253833819224</v>
      </c>
      <c r="E110" s="1">
        <f t="shared" si="7"/>
        <v>-0.35799153168523845</v>
      </c>
    </row>
    <row r="111" spans="1:5" x14ac:dyDescent="0.25">
      <c r="A111" s="1">
        <v>101</v>
      </c>
      <c r="B111" s="1">
        <f t="shared" si="4"/>
        <v>-1.5227011871782867</v>
      </c>
      <c r="C111" s="1">
        <f t="shared" si="5"/>
        <v>6.3916740416818746E-2</v>
      </c>
      <c r="D111" s="1">
        <f t="shared" si="6"/>
        <v>0.36291843875366703</v>
      </c>
      <c r="E111" s="1">
        <f t="shared" si="7"/>
        <v>-0.35833290617457136</v>
      </c>
    </row>
    <row r="112" spans="1:5" x14ac:dyDescent="0.25">
      <c r="A112" s="1">
        <v>102</v>
      </c>
      <c r="B112" s="1">
        <f t="shared" si="4"/>
        <v>-1.5143314296999044</v>
      </c>
      <c r="C112" s="1">
        <f t="shared" si="5"/>
        <v>6.4970900476616453E-2</v>
      </c>
      <c r="D112" s="1">
        <f t="shared" si="6"/>
        <v>0.36202219604860225</v>
      </c>
      <c r="E112" s="1">
        <f t="shared" si="7"/>
        <v>-0.35866772190588492</v>
      </c>
    </row>
    <row r="113" spans="1:5" x14ac:dyDescent="0.25">
      <c r="A113" s="1">
        <v>103</v>
      </c>
      <c r="B113" s="1">
        <f t="shared" si="4"/>
        <v>-1.5060795425621822</v>
      </c>
      <c r="C113" s="1">
        <f t="shared" si="5"/>
        <v>6.6023377771164543E-2</v>
      </c>
      <c r="D113" s="1">
        <f t="shared" si="6"/>
        <v>0.36114335442306494</v>
      </c>
      <c r="E113" s="1">
        <f t="shared" si="7"/>
        <v>-0.35899614250223366</v>
      </c>
    </row>
    <row r="114" spans="1:5" x14ac:dyDescent="0.25">
      <c r="A114" s="1">
        <v>104</v>
      </c>
      <c r="B114" s="1">
        <f t="shared" si="4"/>
        <v>-1.4979427062831439</v>
      </c>
      <c r="C114" s="1">
        <f t="shared" si="5"/>
        <v>6.7074068372768664E-2</v>
      </c>
      <c r="D114" s="1">
        <f t="shared" si="6"/>
        <v>0.36028147376203473</v>
      </c>
      <c r="E114" s="1">
        <f t="shared" si="7"/>
        <v>-0.35931832609077818</v>
      </c>
    </row>
    <row r="115" spans="1:5" x14ac:dyDescent="0.25">
      <c r="A115" s="1">
        <v>105</v>
      </c>
      <c r="B115" s="1">
        <f t="shared" si="4"/>
        <v>-1.4899181952915272</v>
      </c>
      <c r="C115" s="1">
        <f t="shared" si="5"/>
        <v>6.8122873358761313E-2</v>
      </c>
      <c r="D115" s="1">
        <f t="shared" si="6"/>
        <v>0.35943612895421773</v>
      </c>
      <c r="E115" s="1">
        <f t="shared" si="7"/>
        <v>-0.35963442553567848</v>
      </c>
    </row>
    <row r="116" spans="1:5" x14ac:dyDescent="0.25">
      <c r="A116" s="1">
        <v>106</v>
      </c>
      <c r="B116" s="1">
        <f t="shared" si="4"/>
        <v>-1.4820033739375482</v>
      </c>
      <c r="C116" s="1">
        <f t="shared" si="5"/>
        <v>6.916969861230092E-2</v>
      </c>
      <c r="D116" s="1">
        <f t="shared" si="6"/>
        <v>0.35860690924653205</v>
      </c>
      <c r="E116" s="1">
        <f t="shared" si="7"/>
        <v>-0.3599445886590904</v>
      </c>
    </row>
    <row r="117" spans="1:5" x14ac:dyDescent="0.25">
      <c r="A117" s="1">
        <v>107</v>
      </c>
      <c r="B117" s="1">
        <f t="shared" si="4"/>
        <v>-1.4741956927089648</v>
      </c>
      <c r="C117" s="1">
        <f t="shared" si="5"/>
        <v>7.0214454630684847E-2</v>
      </c>
      <c r="D117" s="1">
        <f t="shared" si="6"/>
        <v>0.35779341763208361</v>
      </c>
      <c r="E117" s="1">
        <f t="shared" si="7"/>
        <v>-0.36024895845097205</v>
      </c>
    </row>
    <row r="118" spans="1:5" x14ac:dyDescent="0.25">
      <c r="A118" s="1">
        <v>108</v>
      </c>
      <c r="B118" s="1">
        <f t="shared" si="4"/>
        <v>-1.4664926846400819</v>
      </c>
      <c r="C118" s="1">
        <f t="shared" si="5"/>
        <v>7.1257056340929922E-2</v>
      </c>
      <c r="D118" s="1">
        <f t="shared" si="6"/>
        <v>0.35699527026960237</v>
      </c>
      <c r="E118" s="1">
        <f t="shared" si="7"/>
        <v>-0.36054767326836534</v>
      </c>
    </row>
    <row r="119" spans="1:5" x14ac:dyDescent="0.25">
      <c r="A119" s="1">
        <v>109</v>
      </c>
      <c r="B119" s="1">
        <f t="shared" si="4"/>
        <v>-1.4588919619021614</v>
      </c>
      <c r="C119" s="1">
        <f t="shared" si="5"/>
        <v>7.2297422922383739E-2</v>
      </c>
      <c r="D119" s="1">
        <f t="shared" si="6"/>
        <v>0.35621209593244901</v>
      </c>
      <c r="E119" s="1">
        <f t="shared" si="7"/>
        <v>-0.36084086702476625</v>
      </c>
    </row>
    <row r="120" spans="1:5" x14ac:dyDescent="0.25">
      <c r="A120" s="1">
        <v>110</v>
      </c>
      <c r="B120" s="1">
        <f t="shared" si="4"/>
        <v>-1.4513912125645072</v>
      </c>
      <c r="C120" s="1">
        <f t="shared" si="5"/>
        <v>7.3335477636127591E-2</v>
      </c>
      <c r="D120" s="1">
        <f t="shared" si="6"/>
        <v>0.35544353548543228</v>
      </c>
      <c r="E120" s="1">
        <f t="shared" si="7"/>
        <v>-0.36112866937016164</v>
      </c>
    </row>
    <row r="121" spans="1:5" x14ac:dyDescent="0.25">
      <c r="A121" s="1">
        <v>111</v>
      </c>
      <c r="B121" s="1">
        <f t="shared" si="4"/>
        <v>-1.4439881975162174</v>
      </c>
      <c r="C121" s="1">
        <f t="shared" si="5"/>
        <v>7.4371147660938011E-2</v>
      </c>
      <c r="D121" s="1">
        <f t="shared" si="6"/>
        <v>0.35468924138779723</v>
      </c>
      <c r="E121" s="1">
        <f t="shared" si="7"/>
        <v>-0.3614112058622706</v>
      </c>
    </row>
    <row r="122" spans="1:5" x14ac:dyDescent="0.25">
      <c r="A122" s="1">
        <v>112</v>
      </c>
      <c r="B122" s="1">
        <f t="shared" si="4"/>
        <v>-1.4366807475392576</v>
      </c>
      <c r="C122" s="1">
        <f t="shared" si="5"/>
        <v>7.5404363935579949E-2</v>
      </c>
      <c r="D122" s="1">
        <f t="shared" si="6"/>
        <v>0.35394887722085305</v>
      </c>
      <c r="E122" s="1">
        <f t="shared" si="7"/>
        <v>-0.36168859812948995</v>
      </c>
    </row>
    <row r="123" spans="1:5" x14ac:dyDescent="0.25">
      <c r="A123" s="1">
        <v>113</v>
      </c>
      <c r="B123" s="1">
        <f t="shared" si="4"/>
        <v>-1.4294667605241518</v>
      </c>
      <c r="C123" s="1">
        <f t="shared" si="5"/>
        <v>7.6435061007204666E-2</v>
      </c>
      <c r="D123" s="1">
        <f t="shared" si="6"/>
        <v>0.35322211723881514</v>
      </c>
      <c r="E123" s="1">
        <f t="shared" si="7"/>
        <v>-0.36196096402601641</v>
      </c>
    </row>
    <row r="124" spans="1:5" x14ac:dyDescent="0.25">
      <c r="A124" s="1">
        <v>114</v>
      </c>
      <c r="B124" s="1">
        <f t="shared" si="4"/>
        <v>-1.4223441988201353</v>
      </c>
      <c r="C124" s="1">
        <f t="shared" si="5"/>
        <v>7.7463176885636018E-2</v>
      </c>
      <c r="D124" s="1">
        <f t="shared" si="6"/>
        <v>0.35250864594152553</v>
      </c>
      <c r="E124" s="1">
        <f t="shared" si="7"/>
        <v>-0.36222841777958292</v>
      </c>
    </row>
    <row r="125" spans="1:5" x14ac:dyDescent="0.25">
      <c r="A125" s="1">
        <v>115</v>
      </c>
      <c r="B125" s="1">
        <f t="shared" si="4"/>
        <v>-1.4153110867121657</v>
      </c>
      <c r="C125" s="1">
        <f t="shared" si="5"/>
        <v>7.8488652903330514E-2</v>
      </c>
      <c r="D125" s="1">
        <f t="shared" si="6"/>
        <v>0.35180815766780887</v>
      </c>
      <c r="E125" s="1">
        <f t="shared" si="7"/>
        <v>-0.36249107013221926</v>
      </c>
    </row>
    <row r="126" spans="1:5" x14ac:dyDescent="0.25">
      <c r="A126" s="1">
        <v>116</v>
      </c>
      <c r="B126" s="1">
        <f t="shared" si="4"/>
        <v>-1.4083655080176716</v>
      </c>
      <c r="C126" s="1">
        <f t="shared" si="5"/>
        <v>7.9511433580803023E-2</v>
      </c>
      <c r="D126" s="1">
        <f t="shared" si="6"/>
        <v>0.35112035620829557</v>
      </c>
      <c r="E126" s="1">
        <f t="shared" si="7"/>
        <v>-0.3627490284744247</v>
      </c>
    </row>
    <row r="127" spans="1:5" x14ac:dyDescent="0.25">
      <c r="A127" s="1">
        <v>117</v>
      </c>
      <c r="B127" s="1">
        <f t="shared" si="4"/>
        <v>-1.4015056037963831</v>
      </c>
      <c r="C127" s="1">
        <f t="shared" si="5"/>
        <v>8.0531466497316365E-2</v>
      </c>
      <c r="D127" s="1">
        <f t="shared" si="6"/>
        <v>0.35044495443662688</v>
      </c>
      <c r="E127" s="1">
        <f t="shared" si="7"/>
        <v>-0.36300239697310965</v>
      </c>
    </row>
    <row r="128" spans="1:5" x14ac:dyDescent="0.25">
      <c r="A128" s="1">
        <v>118</v>
      </c>
      <c r="B128" s="1">
        <f t="shared" si="4"/>
        <v>-1.3947295701669977</v>
      </c>
      <c r="C128" s="1">
        <f t="shared" si="5"/>
        <v>8.1548702166638523E-2</v>
      </c>
      <c r="D128" s="1">
        <f t="shared" si="6"/>
        <v>0.34978167395801779</v>
      </c>
      <c r="E128" s="1">
        <f t="shared" si="7"/>
        <v>-0.36325127669364732</v>
      </c>
    </row>
    <row r="129" spans="1:5" x14ac:dyDescent="0.25">
      <c r="A129" s="1">
        <v>119</v>
      </c>
      <c r="B129" s="1">
        <f t="shared" si="4"/>
        <v>-1.3880356562248461</v>
      </c>
      <c r="C129" s="1">
        <f t="shared" si="5"/>
        <v>8.2563093917676661E-2</v>
      </c>
      <c r="D129" s="1">
        <f t="shared" si="6"/>
        <v>0.34913024477422494</v>
      </c>
      <c r="E129" s="1">
        <f t="shared" si="7"/>
        <v>-0.36349576571635123</v>
      </c>
    </row>
    <row r="130" spans="1:5" x14ac:dyDescent="0.25">
      <c r="A130" s="1">
        <v>120</v>
      </c>
      <c r="B130" s="1">
        <f t="shared" si="4"/>
        <v>-1.3814221620550815</v>
      </c>
      <c r="C130" s="1">
        <f t="shared" si="5"/>
        <v>8.3574597779802542E-2</v>
      </c>
      <c r="D130" s="1">
        <f t="shared" si="6"/>
        <v>0.3484904049640245</v>
      </c>
      <c r="E130" s="1">
        <f t="shared" si="7"/>
        <v>-0.36373595924767499</v>
      </c>
    </row>
    <row r="131" spans="1:5" x14ac:dyDescent="0.25">
      <c r="A131" s="1">
        <v>121</v>
      </c>
      <c r="B131" s="1">
        <f t="shared" si="4"/>
        <v>-1.3748874368362447</v>
      </c>
      <c r="C131" s="1">
        <f t="shared" si="5"/>
        <v>8.458317237269275E-2</v>
      </c>
      <c r="D131" s="1">
        <f t="shared" si="6"/>
        <v>0.34786190037835829</v>
      </c>
      <c r="E131" s="1">
        <f t="shared" si="7"/>
        <v>-0.36397194972641689</v>
      </c>
    </row>
    <row r="132" spans="1:5" x14ac:dyDescent="0.25">
      <c r="A132" s="1">
        <v>122</v>
      </c>
      <c r="B132" s="1">
        <f t="shared" si="4"/>
        <v>-1.368429877029399</v>
      </c>
      <c r="C132" s="1">
        <f t="shared" si="5"/>
        <v>8.5588778800507748E-2</v>
      </c>
      <c r="D132" s="1">
        <f t="shared" si="6"/>
        <v>0.3472444843493635</v>
      </c>
      <c r="E132" s="1">
        <f t="shared" si="7"/>
        <v>-0.36420382692518882</v>
      </c>
    </row>
    <row r="133" spans="1:5" x14ac:dyDescent="0.25">
      <c r="A133" s="1">
        <v>123</v>
      </c>
      <c r="B133" s="1">
        <f t="shared" si="4"/>
        <v>-1.3620479246482924</v>
      </c>
      <c r="C133" s="1">
        <f t="shared" si="5"/>
        <v>8.6591380550245789E-2</v>
      </c>
      <c r="D133" s="1">
        <f t="shared" si="6"/>
        <v>0.3466379174125449</v>
      </c>
      <c r="E133" s="1">
        <f t="shared" si="7"/>
        <v>-0.36443167804739751</v>
      </c>
    </row>
    <row r="134" spans="1:5" x14ac:dyDescent="0.25">
      <c r="A134" s="1">
        <v>124</v>
      </c>
      <c r="B134" s="1">
        <f t="shared" si="4"/>
        <v>-1.3557400656063066</v>
      </c>
      <c r="C134" s="1">
        <f t="shared" si="5"/>
        <v>8.7590943394107487E-2</v>
      </c>
      <c r="D134" s="1">
        <f t="shared" si="6"/>
        <v>0.34604196704139606</v>
      </c>
      <c r="E134" s="1">
        <f t="shared" si="7"/>
        <v>-0.36465558781997043</v>
      </c>
    </row>
    <row r="135" spans="1:5" x14ac:dyDescent="0.25">
      <c r="A135" s="1">
        <v>125</v>
      </c>
      <c r="B135" s="1">
        <f t="shared" si="4"/>
        <v>-1.3495048281361892</v>
      </c>
      <c r="C135" s="1">
        <f t="shared" si="5"/>
        <v>8.8587435295716971E-2</v>
      </c>
      <c r="D135" s="1">
        <f t="shared" si="6"/>
        <v>0.34545640739381733</v>
      </c>
      <c r="E135" s="1">
        <f t="shared" si="7"/>
        <v>-0.36487563858204408</v>
      </c>
    </row>
    <row r="136" spans="1:5" x14ac:dyDescent="0.25">
      <c r="A136" s="1">
        <v>126</v>
      </c>
      <c r="B136" s="1">
        <f t="shared" si="4"/>
        <v>-1.3433407812788127</v>
      </c>
      <c r="C136" s="1">
        <f t="shared" si="5"/>
        <v>8.9580826320048337E-2</v>
      </c>
      <c r="D136" s="1">
        <f t="shared" si="6"/>
        <v>0.34488101906971697</v>
      </c>
      <c r="E136" s="1">
        <f t="shared" si="7"/>
        <v>-0.36509191036982103</v>
      </c>
    </row>
    <row r="137" spans="1:5" x14ac:dyDescent="0.25">
      <c r="A137" s="1">
        <v>127</v>
      </c>
      <c r="B137" s="1">
        <f t="shared" si="4"/>
        <v>-1.3372465334374219</v>
      </c>
      <c r="C137" s="1">
        <f t="shared" si="5"/>
        <v>9.0571088546913106E-2</v>
      </c>
      <c r="D137" s="1">
        <f t="shared" si="6"/>
        <v>0.34431558887921915</v>
      </c>
      <c r="E137" s="1">
        <f t="shared" si="7"/>
        <v>-0.36530448099778778</v>
      </c>
    </row>
    <row r="138" spans="1:5" x14ac:dyDescent="0.25">
      <c r="A138" s="1">
        <v>128</v>
      </c>
      <c r="B138" s="1">
        <f t="shared" si="4"/>
        <v>-1.3312207309940438</v>
      </c>
      <c r="C138" s="1">
        <f t="shared" si="5"/>
        <v>9.1558195987867977E-2</v>
      </c>
      <c r="D138" s="1">
        <f t="shared" si="6"/>
        <v>0.34375990962093572</v>
      </c>
      <c r="E138" s="1">
        <f t="shared" si="7"/>
        <v>-0.36551342613647797</v>
      </c>
    </row>
    <row r="139" spans="1:5" x14ac:dyDescent="0.25">
      <c r="A139" s="1">
        <v>129</v>
      </c>
      <c r="B139" s="1">
        <f t="shared" si="4"/>
        <v>-1.3252620569849207</v>
      </c>
      <c r="C139" s="1">
        <f t="shared" si="5"/>
        <v>9.2542124506409668E-2</v>
      </c>
      <c r="D139" s="1">
        <f t="shared" si="6"/>
        <v>0.34321377986979063</v>
      </c>
      <c r="E139" s="1">
        <f t="shared" si="7"/>
        <v>-0.36571881938695094</v>
      </c>
    </row>
    <row r="140" spans="1:5" x14ac:dyDescent="0.25">
      <c r="A140" s="1">
        <v>130</v>
      </c>
      <c r="B140" s="1">
        <f t="shared" ref="B140:B142" si="8">(LN($B$2/$B$4)+(A140/360)*($B$6-$B$8+$B$7^2/2))/($B$7*SQRT(A140/360))</f>
        <v>-1.319369229832015</v>
      </c>
      <c r="C140" s="1">
        <f t="shared" ref="C140:C142" si="9">NORMSDIST(B140)</f>
        <v>9.3522851741325796E-2</v>
      </c>
      <c r="D140" s="1">
        <f t="shared" ref="D140:D142" si="10">(LN($B$2/$E$4)+(A140/360)*($E$6-$E$8+$E$7^2/2))/($E$7*SQRT(A140/360))</f>
        <v>0.34267700377391591</v>
      </c>
      <c r="E140" s="1">
        <f t="shared" ref="E140:E142" si="11">NORMSDIST(D140)-1</f>
        <v>-0.36592073235214928</v>
      </c>
    </row>
    <row r="141" spans="1:5" x14ac:dyDescent="0.25">
      <c r="A141" s="1">
        <v>131</v>
      </c>
      <c r="B141" s="1">
        <f t="shared" si="8"/>
        <v>-1.3135410021277989</v>
      </c>
      <c r="C141" s="1">
        <f t="shared" si="9"/>
        <v>9.450035703307845E-2</v>
      </c>
      <c r="D141" s="1">
        <f t="shared" si="10"/>
        <v>0.34214939086016521</v>
      </c>
      <c r="E141" s="1">
        <f t="shared" si="11"/>
        <v>-0.36611923470528707</v>
      </c>
    </row>
    <row r="142" spans="1:5" x14ac:dyDescent="0.25">
      <c r="A142" s="1">
        <v>132</v>
      </c>
      <c r="B142" s="1">
        <f t="shared" si="8"/>
        <v>-1.307776159470708</v>
      </c>
      <c r="C142" s="1">
        <f t="shared" si="9"/>
        <v>9.547462135309899E-2</v>
      </c>
      <c r="D142" s="1">
        <f t="shared" si="10"/>
        <v>0.34163075584781794</v>
      </c>
      <c r="E142" s="1">
        <f t="shared" si="11"/>
        <v>-0.36631439425541457</v>
      </c>
    </row>
  </sheetData>
  <mergeCells count="2">
    <mergeCell ref="B9:C9"/>
    <mergeCell ref="D9:E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DAAD-6114-4A03-9FE7-FDFFA0965838}">
  <dimension ref="A1:E85"/>
  <sheetViews>
    <sheetView zoomScale="110" zoomScaleNormal="110" workbookViewId="0">
      <selection activeCell="G19" sqref="G19"/>
    </sheetView>
  </sheetViews>
  <sheetFormatPr defaultRowHeight="15" x14ac:dyDescent="0.25"/>
  <cols>
    <col min="1" max="1" width="21" customWidth="1"/>
    <col min="2" max="2" width="15.7109375" customWidth="1"/>
    <col min="3" max="3" width="21.7109375" customWidth="1"/>
    <col min="4" max="4" width="15.5703125" customWidth="1"/>
    <col min="5" max="5" width="15.85546875" customWidth="1"/>
  </cols>
  <sheetData>
    <row r="1" spans="1:5" x14ac:dyDescent="0.25">
      <c r="A1" s="4" t="s">
        <v>5</v>
      </c>
      <c r="B1" t="s">
        <v>9</v>
      </c>
    </row>
    <row r="2" spans="1:5" x14ac:dyDescent="0.25">
      <c r="A2" s="1" t="s">
        <v>8</v>
      </c>
      <c r="B2" s="1">
        <v>1629.13</v>
      </c>
    </row>
    <row r="3" spans="1:5" x14ac:dyDescent="0.25">
      <c r="A3" s="5" t="s">
        <v>6</v>
      </c>
      <c r="B3" s="1"/>
      <c r="D3" s="5" t="s">
        <v>29</v>
      </c>
      <c r="E3" s="1"/>
    </row>
    <row r="4" spans="1:5" x14ac:dyDescent="0.25">
      <c r="A4" s="1" t="s">
        <v>7</v>
      </c>
      <c r="B4" s="1">
        <v>2105</v>
      </c>
      <c r="D4" s="1" t="s">
        <v>7</v>
      </c>
      <c r="E4" s="1">
        <v>1560</v>
      </c>
    </row>
    <row r="5" spans="1:5" x14ac:dyDescent="0.25">
      <c r="A5" s="1" t="s">
        <v>10</v>
      </c>
      <c r="B5" s="1">
        <f>132/360</f>
        <v>0.36666666666666664</v>
      </c>
      <c r="C5" s="2">
        <v>43573</v>
      </c>
      <c r="D5" s="1" t="s">
        <v>10</v>
      </c>
      <c r="E5" s="1">
        <f>132/360</f>
        <v>0.36666666666666664</v>
      </c>
    </row>
    <row r="6" spans="1:5" x14ac:dyDescent="0.25">
      <c r="A6" s="3" t="s">
        <v>11</v>
      </c>
      <c r="B6" s="8">
        <v>2.3599999999999999E-2</v>
      </c>
      <c r="C6" t="s">
        <v>12</v>
      </c>
      <c r="D6" s="3" t="s">
        <v>11</v>
      </c>
      <c r="E6" s="8">
        <v>2.3599999999999999E-2</v>
      </c>
    </row>
    <row r="7" spans="1:5" x14ac:dyDescent="0.25">
      <c r="A7" s="3" t="s">
        <v>26</v>
      </c>
      <c r="B7" s="8">
        <v>0.3</v>
      </c>
      <c r="C7">
        <v>1</v>
      </c>
      <c r="D7" s="3" t="s">
        <v>26</v>
      </c>
      <c r="E7" s="8">
        <v>0.3</v>
      </c>
    </row>
    <row r="8" spans="1:5" x14ac:dyDescent="0.25">
      <c r="A8" s="3" t="s">
        <v>30</v>
      </c>
      <c r="B8" s="8">
        <v>1.7600000000000001E-2</v>
      </c>
      <c r="D8" s="3" t="s">
        <v>30</v>
      </c>
      <c r="E8" s="8">
        <v>1.7600000000000001E-2</v>
      </c>
    </row>
    <row r="9" spans="1:5" x14ac:dyDescent="0.25">
      <c r="A9" s="12" t="s">
        <v>13</v>
      </c>
      <c r="B9" s="11" t="s">
        <v>27</v>
      </c>
      <c r="C9" s="9"/>
      <c r="D9" s="9" t="s">
        <v>28</v>
      </c>
      <c r="E9" s="9"/>
    </row>
    <row r="10" spans="1:5" x14ac:dyDescent="0.25">
      <c r="A10" s="1" t="s">
        <v>0</v>
      </c>
      <c r="B10" s="1" t="s">
        <v>4</v>
      </c>
      <c r="C10" s="1" t="s">
        <v>14</v>
      </c>
      <c r="D10" s="1" t="s">
        <v>4</v>
      </c>
      <c r="E10" s="1" t="s">
        <v>31</v>
      </c>
    </row>
    <row r="11" spans="1:5" x14ac:dyDescent="0.25">
      <c r="A11" s="1">
        <v>1310</v>
      </c>
      <c r="B11" s="1">
        <f>(LN(A11/$B$4)+$B$5*($B$6-$B$8+$B$7^2/2))/($B$7*SQRT($B$5))</f>
        <v>-2.5079312152888407</v>
      </c>
      <c r="C11" s="1">
        <f>NORMSDIST(B11)</f>
        <v>6.0720152266357874E-3</v>
      </c>
      <c r="D11" s="1">
        <f>(LN(A11/$E$4)+$E$5*($E$6-$E$8+$E$7^2/2))/($E$7*SQRT($E$5))</f>
        <v>-0.85852429997031499</v>
      </c>
      <c r="E11" s="1">
        <f>NORMSDIST(D11)-1</f>
        <v>-0.80469849084039047</v>
      </c>
    </row>
    <row r="12" spans="1:5" x14ac:dyDescent="0.25">
      <c r="A12" s="1">
        <v>1335</v>
      </c>
      <c r="B12" s="1">
        <f t="shared" ref="B12:B75" si="0">(LN(A12/$B$4)+$B$5*($B$6-$B$8+$B$7^2/2))/($B$7*SQRT($B$5))</f>
        <v>-2.4038672689485781</v>
      </c>
      <c r="C12" s="1">
        <f t="shared" ref="C12:C75" si="1">NORMSDIST(B12)</f>
        <v>8.1113311396922034E-3</v>
      </c>
      <c r="D12" s="1">
        <f t="shared" ref="D12:D75" si="2">(LN(A12/$E$4)+$E$5*($E$6-$E$8+$E$7^2/2))/($E$7*SQRT($E$5))</f>
        <v>-0.75446035363005282</v>
      </c>
      <c r="E12" s="1">
        <f t="shared" ref="E12:E75" si="3">NORMSDIST(D12)-1</f>
        <v>-0.77471357847663946</v>
      </c>
    </row>
    <row r="13" spans="1:5" x14ac:dyDescent="0.25">
      <c r="A13" s="1">
        <v>1360</v>
      </c>
      <c r="B13" s="1">
        <f t="shared" si="0"/>
        <v>-2.3017341198844394</v>
      </c>
      <c r="C13" s="1">
        <f t="shared" si="1"/>
        <v>1.0675085398606003E-2</v>
      </c>
      <c r="D13" s="1">
        <f t="shared" si="2"/>
        <v>-0.6523272045659142</v>
      </c>
      <c r="E13" s="1">
        <f t="shared" si="3"/>
        <v>-0.74290494306960897</v>
      </c>
    </row>
    <row r="14" spans="1:5" x14ac:dyDescent="0.25">
      <c r="A14" s="1">
        <v>1385</v>
      </c>
      <c r="B14" s="1">
        <f t="shared" si="0"/>
        <v>-2.2014614234534209</v>
      </c>
      <c r="C14" s="1">
        <f t="shared" si="1"/>
        <v>1.3851687382355789E-2</v>
      </c>
      <c r="D14" s="1">
        <f t="shared" si="2"/>
        <v>-0.55205450813489521</v>
      </c>
      <c r="E14" s="1">
        <f t="shared" si="3"/>
        <v>-0.70954449572524914</v>
      </c>
    </row>
    <row r="15" spans="1:5" x14ac:dyDescent="0.25">
      <c r="A15" s="1">
        <v>1410</v>
      </c>
      <c r="B15" s="1">
        <f t="shared" si="0"/>
        <v>-2.1029826106309941</v>
      </c>
      <c r="C15" s="1">
        <f t="shared" si="1"/>
        <v>1.7733644799437408E-2</v>
      </c>
      <c r="D15" s="1">
        <f t="shared" si="2"/>
        <v>-0.453575695312469</v>
      </c>
      <c r="E15" s="1">
        <f t="shared" si="3"/>
        <v>-0.67493287494478915</v>
      </c>
    </row>
    <row r="16" spans="1:5" x14ac:dyDescent="0.25">
      <c r="A16" s="1">
        <v>1435</v>
      </c>
      <c r="B16" s="1">
        <f t="shared" si="0"/>
        <v>-2.0062346225543539</v>
      </c>
      <c r="C16" s="1">
        <f t="shared" si="1"/>
        <v>2.2415610772134165E-2</v>
      </c>
      <c r="D16" s="1">
        <f t="shared" si="2"/>
        <v>-0.35682770723582946</v>
      </c>
      <c r="E16" s="1">
        <f t="shared" si="3"/>
        <v>-0.63938960373443532</v>
      </c>
    </row>
    <row r="17" spans="1:5" x14ac:dyDescent="0.25">
      <c r="A17" s="1">
        <v>1460</v>
      </c>
      <c r="B17" s="1">
        <f t="shared" si="0"/>
        <v>-1.9111576679929514</v>
      </c>
      <c r="C17" s="1">
        <f t="shared" si="1"/>
        <v>2.7992161050336712E-2</v>
      </c>
      <c r="D17" s="1">
        <f t="shared" si="2"/>
        <v>-0.26175075267442582</v>
      </c>
      <c r="E17" s="1">
        <f t="shared" si="3"/>
        <v>-0.6032431953880365</v>
      </c>
    </row>
    <row r="18" spans="1:5" x14ac:dyDescent="0.25">
      <c r="A18" s="1">
        <v>1485</v>
      </c>
      <c r="B18" s="1">
        <f t="shared" si="0"/>
        <v>-1.8176950014103754</v>
      </c>
      <c r="C18" s="1">
        <f t="shared" si="1"/>
        <v>3.4555381084866651E-2</v>
      </c>
      <c r="D18" s="1">
        <f t="shared" si="2"/>
        <v>-0.16828808609185039</v>
      </c>
      <c r="E18" s="1">
        <f t="shared" si="3"/>
        <v>-0.56682167694141494</v>
      </c>
    </row>
    <row r="19" spans="1:5" x14ac:dyDescent="0.25">
      <c r="A19" s="1">
        <v>1510</v>
      </c>
      <c r="B19" s="1">
        <f t="shared" si="0"/>
        <v>-1.7257927195546572</v>
      </c>
      <c r="C19" s="1">
        <f t="shared" si="1"/>
        <v>4.2192355043818894E-2</v>
      </c>
      <c r="D19" s="1">
        <f t="shared" si="2"/>
        <v>-7.6385804236131533E-2</v>
      </c>
      <c r="E19" s="1">
        <f t="shared" si="3"/>
        <v>-0.53044391840697425</v>
      </c>
    </row>
    <row r="20" spans="1:5" x14ac:dyDescent="0.25">
      <c r="A20" s="1">
        <v>1535</v>
      </c>
      <c r="B20" s="1">
        <f t="shared" si="0"/>
        <v>-1.6353995747512158</v>
      </c>
      <c r="C20" s="1">
        <f t="shared" si="1"/>
        <v>5.0982655754580074E-2</v>
      </c>
      <c r="D20" s="1">
        <f t="shared" si="2"/>
        <v>1.4007340567309587E-2</v>
      </c>
      <c r="E20" s="1">
        <f t="shared" si="3"/>
        <v>-0.49441206234308277</v>
      </c>
    </row>
    <row r="21" spans="1:5" x14ac:dyDescent="0.25">
      <c r="A21" s="1">
        <v>1560</v>
      </c>
      <c r="B21" s="1">
        <f t="shared" si="0"/>
        <v>-1.5464668032792106</v>
      </c>
      <c r="C21" s="1">
        <f t="shared" si="1"/>
        <v>6.0995935696976873E-2</v>
      </c>
      <c r="D21" s="1">
        <f t="shared" si="2"/>
        <v>0.10294011203931472</v>
      </c>
      <c r="E21" s="1">
        <f t="shared" si="3"/>
        <v>-0.45900525099136957</v>
      </c>
    </row>
    <row r="22" spans="1:5" x14ac:dyDescent="0.25">
      <c r="A22" s="1">
        <v>1585</v>
      </c>
      <c r="B22" s="1">
        <f t="shared" si="0"/>
        <v>-1.4589479673922678</v>
      </c>
      <c r="C22" s="1">
        <f t="shared" si="1"/>
        <v>7.2289714701096908E-2</v>
      </c>
      <c r="D22" s="1">
        <f t="shared" si="2"/>
        <v>0.19045894792625775</v>
      </c>
      <c r="E22" s="1">
        <f t="shared" si="3"/>
        <v>-0.42447475457341721</v>
      </c>
    </row>
    <row r="23" spans="1:5" x14ac:dyDescent="0.25">
      <c r="A23" s="1">
        <v>1610</v>
      </c>
      <c r="B23" s="1">
        <f t="shared" si="0"/>
        <v>-1.3727988097022235</v>
      </c>
      <c r="C23" s="1">
        <f t="shared" si="1"/>
        <v>8.4907450452881048E-2</v>
      </c>
      <c r="D23" s="1">
        <f t="shared" si="2"/>
        <v>0.27660810561630239</v>
      </c>
      <c r="E23" s="1">
        <f t="shared" si="3"/>
        <v>-0.39104052004287415</v>
      </c>
    </row>
    <row r="24" spans="1:5" x14ac:dyDescent="0.25">
      <c r="A24" s="1">
        <v>1635</v>
      </c>
      <c r="B24" s="1">
        <f t="shared" si="0"/>
        <v>-1.287977118782774</v>
      </c>
      <c r="C24" s="1">
        <f t="shared" si="1"/>
        <v>9.8876964134125611E-2</v>
      </c>
      <c r="D24" s="1">
        <f t="shared" si="2"/>
        <v>0.36142979653575119</v>
      </c>
      <c r="E24" s="1">
        <f t="shared" si="3"/>
        <v>-0.35888908844284684</v>
      </c>
    </row>
    <row r="25" spans="1:5" x14ac:dyDescent="0.25">
      <c r="A25" s="1">
        <v>1660</v>
      </c>
      <c r="B25" s="1">
        <f t="shared" si="0"/>
        <v>-1.204442604971329</v>
      </c>
      <c r="C25" s="1">
        <f t="shared" si="1"/>
        <v>0.11420927659364313</v>
      </c>
      <c r="D25" s="1">
        <f t="shared" si="2"/>
        <v>0.44496431034719675</v>
      </c>
      <c r="E25" s="1">
        <f t="shared" si="3"/>
        <v>-0.32817277306943393</v>
      </c>
    </row>
    <row r="26" spans="1:5" x14ac:dyDescent="0.25">
      <c r="A26" s="1">
        <v>1685</v>
      </c>
      <c r="B26" s="1">
        <f t="shared" si="0"/>
        <v>-1.1221567854543157</v>
      </c>
      <c r="C26" s="1">
        <f t="shared" si="1"/>
        <v>0.13089789155289219</v>
      </c>
      <c r="D26" s="1">
        <f t="shared" si="2"/>
        <v>0.52725012986420938</v>
      </c>
      <c r="E26" s="1">
        <f t="shared" si="3"/>
        <v>-0.29900995042184741</v>
      </c>
    </row>
    <row r="27" spans="1:5" x14ac:dyDescent="0.25">
      <c r="A27" s="1">
        <v>1710</v>
      </c>
      <c r="B27" s="1">
        <f t="shared" si="0"/>
        <v>-1.041082877815501</v>
      </c>
      <c r="C27" s="1">
        <f t="shared" si="1"/>
        <v>0.14891854270040547</v>
      </c>
      <c r="D27" s="1">
        <f t="shared" si="2"/>
        <v>0.60832403750302455</v>
      </c>
      <c r="E27" s="1">
        <f t="shared" si="3"/>
        <v>-0.27148629075350628</v>
      </c>
    </row>
    <row r="28" spans="1:5" x14ac:dyDescent="0.25">
      <c r="A28" s="1">
        <v>1735</v>
      </c>
      <c r="B28" s="1">
        <f t="shared" si="0"/>
        <v>-0.96118570131023251</v>
      </c>
      <c r="C28" s="1">
        <f t="shared" si="1"/>
        <v>0.16822940226348093</v>
      </c>
      <c r="D28" s="1">
        <f t="shared" si="2"/>
        <v>0.68822121400829328</v>
      </c>
      <c r="E28" s="1">
        <f t="shared" si="3"/>
        <v>-0.24565674338237087</v>
      </c>
    </row>
    <row r="29" spans="1:5" x14ac:dyDescent="0.25">
      <c r="A29" s="1">
        <v>1760</v>
      </c>
      <c r="B29" s="1">
        <f t="shared" si="0"/>
        <v>-0.88243158520236087</v>
      </c>
      <c r="C29" s="1">
        <f t="shared" si="1"/>
        <v>0.18877173076201129</v>
      </c>
      <c r="D29" s="1">
        <f t="shared" si="2"/>
        <v>0.76697533011616437</v>
      </c>
      <c r="E29" s="1">
        <f t="shared" si="3"/>
        <v>-0.22154809167949929</v>
      </c>
    </row>
    <row r="30" spans="1:5" x14ac:dyDescent="0.25">
      <c r="A30" s="1">
        <v>1785</v>
      </c>
      <c r="B30" s="1">
        <f t="shared" si="0"/>
        <v>-0.80478828356608567</v>
      </c>
      <c r="C30" s="1">
        <f t="shared" si="1"/>
        <v>0.21047093195802394</v>
      </c>
      <c r="D30" s="1">
        <f t="shared" si="2"/>
        <v>0.84461863175243912</v>
      </c>
      <c r="E30" s="1">
        <f t="shared" si="3"/>
        <v>-0.19916190147431689</v>
      </c>
    </row>
    <row r="31" spans="1:5" x14ac:dyDescent="0.25">
      <c r="A31" s="1">
        <v>1810</v>
      </c>
      <c r="B31" s="1">
        <f t="shared" si="0"/>
        <v>-0.72822489601315576</v>
      </c>
      <c r="C31" s="1">
        <f t="shared" si="1"/>
        <v>0.23323796410763797</v>
      </c>
      <c r="D31" s="1">
        <f t="shared" si="2"/>
        <v>0.92118201930537025</v>
      </c>
      <c r="E31" s="1">
        <f t="shared" si="3"/>
        <v>-0.17847770210126246</v>
      </c>
    </row>
    <row r="32" spans="1:5" x14ac:dyDescent="0.25">
      <c r="A32" s="1">
        <v>1835</v>
      </c>
      <c r="B32" s="1">
        <f t="shared" si="0"/>
        <v>-0.65271179385769273</v>
      </c>
      <c r="C32" s="1">
        <f t="shared" si="1"/>
        <v>0.25697104886523031</v>
      </c>
      <c r="D32" s="1">
        <f t="shared" si="2"/>
        <v>0.99669512146083261</v>
      </c>
      <c r="E32" s="1">
        <f t="shared" si="3"/>
        <v>-0.15945625921262463</v>
      </c>
    </row>
    <row r="33" spans="1:5" x14ac:dyDescent="0.25">
      <c r="A33" s="1">
        <v>1860</v>
      </c>
      <c r="B33" s="1">
        <f t="shared" si="0"/>
        <v>-0.57822055127710781</v>
      </c>
      <c r="C33" s="1">
        <f t="shared" si="1"/>
        <v>0.28155761272984203</v>
      </c>
      <c r="D33" s="1">
        <f t="shared" si="2"/>
        <v>1.0711863640414179</v>
      </c>
      <c r="E33" s="1">
        <f t="shared" si="3"/>
        <v>-0.14204282080052533</v>
      </c>
    </row>
    <row r="34" spans="1:5" x14ac:dyDescent="0.25">
      <c r="A34" s="1">
        <v>1885</v>
      </c>
      <c r="B34" s="1">
        <f t="shared" si="0"/>
        <v>-0.50472388106883259</v>
      </c>
      <c r="C34" s="1">
        <f t="shared" si="1"/>
        <v>0.30687639271194889</v>
      </c>
      <c r="D34" s="1">
        <f t="shared" si="2"/>
        <v>1.1446830342496925</v>
      </c>
      <c r="E34" s="1">
        <f t="shared" si="3"/>
        <v>-0.12617024093554363</v>
      </c>
    </row>
    <row r="35" spans="1:5" x14ac:dyDescent="0.25">
      <c r="A35" s="1">
        <v>1910</v>
      </c>
      <c r="B35" s="1">
        <f t="shared" si="0"/>
        <v>-0.43219557463953939</v>
      </c>
      <c r="C35" s="1">
        <f t="shared" si="1"/>
        <v>0.33279963772020593</v>
      </c>
      <c r="D35" s="1">
        <f t="shared" si="2"/>
        <v>1.2172113406789862</v>
      </c>
      <c r="E35" s="1">
        <f t="shared" si="3"/>
        <v>-0.11176190821930709</v>
      </c>
    </row>
    <row r="36" spans="1:5" x14ac:dyDescent="0.25">
      <c r="A36" s="1">
        <v>1935</v>
      </c>
      <c r="B36" s="1">
        <f t="shared" si="0"/>
        <v>-0.36061044589656666</v>
      </c>
      <c r="C36" s="1">
        <f t="shared" si="1"/>
        <v>0.35919533968002348</v>
      </c>
      <c r="D36" s="1">
        <f t="shared" si="2"/>
        <v>1.2887964694219591</v>
      </c>
      <c r="E36" s="1">
        <f t="shared" si="3"/>
        <v>-9.873442688787526E-2</v>
      </c>
    </row>
    <row r="37" spans="1:5" x14ac:dyDescent="0.25">
      <c r="A37" s="1">
        <v>1960</v>
      </c>
      <c r="B37" s="1">
        <f t="shared" si="0"/>
        <v>-0.28994427874097289</v>
      </c>
      <c r="C37" s="1">
        <f t="shared" si="1"/>
        <v>0.3859294331667959</v>
      </c>
      <c r="D37" s="1">
        <f t="shared" si="2"/>
        <v>1.3594626365775524</v>
      </c>
      <c r="E37" s="1">
        <f t="shared" si="3"/>
        <v>-8.7000017233884286E-2</v>
      </c>
    </row>
    <row r="38" spans="1:5" x14ac:dyDescent="0.25">
      <c r="A38" s="1">
        <v>1985</v>
      </c>
      <c r="B38" s="1">
        <f t="shared" si="0"/>
        <v>-0.22017377788830739</v>
      </c>
      <c r="C38" s="1">
        <f t="shared" si="1"/>
        <v>0.41286790888274627</v>
      </c>
      <c r="D38" s="1">
        <f t="shared" si="2"/>
        <v>1.4292331374302176</v>
      </c>
      <c r="E38" s="1">
        <f t="shared" si="3"/>
        <v>-7.6468618156616319E-2</v>
      </c>
    </row>
    <row r="39" spans="1:5" x14ac:dyDescent="0.25">
      <c r="A39" s="1">
        <v>2010</v>
      </c>
      <c r="B39" s="1">
        <f t="shared" si="0"/>
        <v>-0.15127652276717457</v>
      </c>
      <c r="C39" s="1">
        <f t="shared" si="1"/>
        <v>0.43987879412694919</v>
      </c>
      <c r="D39" s="1">
        <f t="shared" si="2"/>
        <v>1.4981303925513512</v>
      </c>
      <c r="E39" s="1">
        <f t="shared" si="3"/>
        <v>-6.7049688046669442E-2</v>
      </c>
    </row>
    <row r="40" spans="1:5" x14ac:dyDescent="0.25">
      <c r="A40" s="1">
        <v>2035</v>
      </c>
      <c r="B40" s="1">
        <f t="shared" si="0"/>
        <v>-8.3230924267307105E-2</v>
      </c>
      <c r="C40" s="1">
        <f t="shared" si="1"/>
        <v>0.46683396201466354</v>
      </c>
      <c r="D40" s="1">
        <f t="shared" si="2"/>
        <v>1.5661759910512183</v>
      </c>
      <c r="E40" s="1">
        <f t="shared" si="3"/>
        <v>-5.8653710890136046E-2</v>
      </c>
    </row>
    <row r="41" spans="1:5" x14ac:dyDescent="0.25">
      <c r="A41" s="1">
        <v>2060</v>
      </c>
      <c r="B41" s="1">
        <f t="shared" si="0"/>
        <v>-1.6016184128380941E-2</v>
      </c>
      <c r="C41" s="1">
        <f t="shared" si="1"/>
        <v>0.49361074014185297</v>
      </c>
      <c r="D41" s="1">
        <f t="shared" si="2"/>
        <v>1.6333907311901441</v>
      </c>
      <c r="E41" s="1">
        <f t="shared" si="3"/>
        <v>-5.119342259114823E-2</v>
      </c>
    </row>
    <row r="42" spans="1:5" x14ac:dyDescent="0.25">
      <c r="A42" s="1">
        <v>2085</v>
      </c>
      <c r="B42" s="1">
        <f t="shared" si="0"/>
        <v>5.0387743221583237E-2</v>
      </c>
      <c r="C42" s="1">
        <f t="shared" si="1"/>
        <v>0.52009329826378292</v>
      </c>
      <c r="D42" s="1">
        <f t="shared" si="2"/>
        <v>1.6997946585401082</v>
      </c>
      <c r="E42" s="1">
        <f t="shared" si="3"/>
        <v>-4.4584778304401218E-2</v>
      </c>
    </row>
    <row r="43" spans="1:5" x14ac:dyDescent="0.25">
      <c r="A43" s="1">
        <v>2110</v>
      </c>
      <c r="B43" s="1">
        <f t="shared" si="0"/>
        <v>0.11600018655342091</v>
      </c>
      <c r="C43" s="1">
        <f t="shared" si="1"/>
        <v>0.54617380302692942</v>
      </c>
      <c r="D43" s="1">
        <f t="shared" si="2"/>
        <v>1.7654071018719466</v>
      </c>
      <c r="E43" s="1">
        <f t="shared" si="3"/>
        <v>-3.8747685335865478E-2</v>
      </c>
    </row>
    <row r="44" spans="1:5" x14ac:dyDescent="0.25">
      <c r="A44" s="1">
        <v>2135</v>
      </c>
      <c r="B44" s="1">
        <f t="shared" si="0"/>
        <v>0.18083979161036992</v>
      </c>
      <c r="C44" s="1">
        <f t="shared" si="1"/>
        <v>0.57175333559479136</v>
      </c>
      <c r="D44" s="1">
        <f t="shared" si="2"/>
        <v>1.830246706928895</v>
      </c>
      <c r="E44" s="1">
        <f t="shared" si="3"/>
        <v>-3.3606528228003696E-2</v>
      </c>
    </row>
    <row r="45" spans="1:5" x14ac:dyDescent="0.25">
      <c r="A45" s="1">
        <v>2160</v>
      </c>
      <c r="B45" s="1">
        <f t="shared" si="0"/>
        <v>0.24492455291562099</v>
      </c>
      <c r="C45" s="1">
        <f t="shared" si="1"/>
        <v>0.59674257494464467</v>
      </c>
      <c r="D45" s="1">
        <f t="shared" si="2"/>
        <v>1.8943314682341459</v>
      </c>
      <c r="E45" s="1">
        <f t="shared" si="3"/>
        <v>-2.9090513313249411E-2</v>
      </c>
    </row>
    <row r="46" spans="1:5" x14ac:dyDescent="0.25">
      <c r="A46" s="1">
        <v>2185</v>
      </c>
      <c r="B46" s="1">
        <f t="shared" si="0"/>
        <v>0.30827184374961569</v>
      </c>
      <c r="C46" s="1">
        <f t="shared" si="1"/>
        <v>0.62106225555521277</v>
      </c>
      <c r="D46" s="1">
        <f t="shared" si="2"/>
        <v>1.9576787590681413</v>
      </c>
      <c r="E46" s="1">
        <f t="shared" si="3"/>
        <v>-2.5133859597935015E-2</v>
      </c>
    </row>
    <row r="47" spans="1:5" x14ac:dyDescent="0.25">
      <c r="A47" s="1">
        <v>2210</v>
      </c>
      <c r="B47" s="1">
        <f t="shared" si="0"/>
        <v>0.37089844442204417</v>
      </c>
      <c r="C47" s="1">
        <f t="shared" si="1"/>
        <v>0.64464341308760231</v>
      </c>
      <c r="D47" s="1">
        <f t="shared" si="2"/>
        <v>2.0203053597405702</v>
      </c>
      <c r="E47" s="1">
        <f t="shared" si="3"/>
        <v>-2.1675861602924673E-2</v>
      </c>
    </row>
    <row r="48" spans="1:5" x14ac:dyDescent="0.25">
      <c r="A48" s="1">
        <v>2235</v>
      </c>
      <c r="B48" s="1">
        <f t="shared" si="0"/>
        <v>0.43282056895362592</v>
      </c>
      <c r="C48" s="1">
        <f t="shared" si="1"/>
        <v>0.66742743547008732</v>
      </c>
      <c r="D48" s="1">
        <f t="shared" si="2"/>
        <v>2.0822274842721513</v>
      </c>
      <c r="E48" s="1">
        <f t="shared" si="3"/>
        <v>-1.8660847978165807E-2</v>
      </c>
    </row>
    <row r="49" spans="1:5" x14ac:dyDescent="0.25">
      <c r="A49" s="1">
        <v>2260</v>
      </c>
      <c r="B49" s="1">
        <f t="shared" si="0"/>
        <v>0.49405389027383828</v>
      </c>
      <c r="C49" s="1">
        <f t="shared" si="1"/>
        <v>0.68936593956253511</v>
      </c>
      <c r="D49" s="1">
        <f t="shared" si="2"/>
        <v>2.1434608055923632</v>
      </c>
      <c r="E49" s="1">
        <f t="shared" si="3"/>
        <v>-1.6038057531279515E-2</v>
      </c>
    </row>
    <row r="50" spans="1:5" x14ac:dyDescent="0.25">
      <c r="A50" s="1">
        <v>2285</v>
      </c>
      <c r="B50" s="1">
        <f t="shared" si="0"/>
        <v>0.55461356403253914</v>
      </c>
      <c r="C50" s="1">
        <f t="shared" si="1"/>
        <v>0.71042049536457008</v>
      </c>
      <c r="D50" s="1">
        <f t="shared" si="2"/>
        <v>2.204020479351064</v>
      </c>
      <c r="E50" s="1">
        <f t="shared" si="3"/>
        <v>-1.3761451933935853E-2</v>
      </c>
    </row>
    <row r="51" spans="1:5" x14ac:dyDescent="0.25">
      <c r="A51" s="1">
        <v>2310</v>
      </c>
      <c r="B51" s="1">
        <f t="shared" si="0"/>
        <v>0.61451425111599334</v>
      </c>
      <c r="C51" s="1">
        <f t="shared" si="1"/>
        <v>0.73056222063515286</v>
      </c>
      <c r="D51" s="1">
        <f t="shared" si="2"/>
        <v>2.2639211664345185</v>
      </c>
      <c r="E51" s="1">
        <f t="shared" si="3"/>
        <v>-1.1789481928359158E-2</v>
      </c>
    </row>
    <row r="52" spans="1:5" x14ac:dyDescent="0.25">
      <c r="A52" s="1">
        <v>2335</v>
      </c>
      <c r="B52" s="1">
        <f t="shared" si="0"/>
        <v>0.67377013895098437</v>
      </c>
      <c r="C52" s="1">
        <f t="shared" si="1"/>
        <v>0.74977126891944812</v>
      </c>
      <c r="D52" s="1">
        <f t="shared" si="2"/>
        <v>2.32317705426951</v>
      </c>
      <c r="E52" s="1">
        <f t="shared" si="3"/>
        <v>-1.0084821452716275E-2</v>
      </c>
    </row>
    <row r="53" spans="1:5" x14ac:dyDescent="0.25">
      <c r="A53" s="1">
        <v>2360</v>
      </c>
      <c r="B53" s="1">
        <f t="shared" si="0"/>
        <v>0.73239496167446039</v>
      </c>
      <c r="C53" s="1">
        <f t="shared" si="1"/>
        <v>0.76803623345061478</v>
      </c>
      <c r="D53" s="1">
        <f t="shared" si="2"/>
        <v>2.3818018769929861</v>
      </c>
      <c r="E53" s="1">
        <f t="shared" si="3"/>
        <v>-8.6140818135190811E-3</v>
      </c>
    </row>
    <row r="54" spans="1:5" x14ac:dyDescent="0.25">
      <c r="A54" s="1">
        <v>2385</v>
      </c>
      <c r="B54" s="1">
        <f t="shared" si="0"/>
        <v>0.79040201924043108</v>
      </c>
      <c r="C54" s="1">
        <f t="shared" si="1"/>
        <v>0.78535348833139329</v>
      </c>
      <c r="D54" s="1">
        <f t="shared" si="2"/>
        <v>2.4398089345589562</v>
      </c>
      <c r="E54" s="1">
        <f t="shared" si="3"/>
        <v>-7.347515907090818E-3</v>
      </c>
    </row>
    <row r="55" spans="1:5" x14ac:dyDescent="0.25">
      <c r="A55" s="1">
        <v>2410</v>
      </c>
      <c r="B55" s="1">
        <f t="shared" si="0"/>
        <v>0.84780419553062936</v>
      </c>
      <c r="C55" s="1">
        <f t="shared" si="1"/>
        <v>0.80172648692254211</v>
      </c>
      <c r="D55" s="1">
        <f t="shared" si="2"/>
        <v>2.4972111108491544</v>
      </c>
      <c r="E55" s="1">
        <f t="shared" si="3"/>
        <v>-6.2587205626755127E-3</v>
      </c>
    </row>
    <row r="56" spans="1:5" x14ac:dyDescent="0.25">
      <c r="A56" s="1">
        <v>2435</v>
      </c>
      <c r="B56" s="1">
        <f t="shared" si="0"/>
        <v>0.90461397553061551</v>
      </c>
      <c r="C56" s="1">
        <f t="shared" si="1"/>
        <v>0.81716503558509279</v>
      </c>
      <c r="D56" s="1">
        <f t="shared" si="2"/>
        <v>2.5540208908491406</v>
      </c>
      <c r="E56" s="1">
        <f t="shared" si="3"/>
        <v>-5.324343363323325E-3</v>
      </c>
    </row>
    <row r="57" spans="1:5" x14ac:dyDescent="0.25">
      <c r="A57" s="1">
        <v>2460</v>
      </c>
      <c r="B57" s="1">
        <f t="shared" si="0"/>
        <v>0.96084346162860657</v>
      </c>
      <c r="C57" s="1">
        <f t="shared" si="1"/>
        <v>0.8316845589441515</v>
      </c>
      <c r="D57" s="1">
        <f t="shared" si="2"/>
        <v>2.6102503769471319</v>
      </c>
      <c r="E57" s="1">
        <f t="shared" si="3"/>
        <v>-4.5237988015304209E-3</v>
      </c>
    </row>
    <row r="58" spans="1:5" x14ac:dyDescent="0.25">
      <c r="A58" s="1">
        <v>2485</v>
      </c>
      <c r="B58" s="1">
        <f t="shared" si="0"/>
        <v>1.0165043890902625</v>
      </c>
      <c r="C58" s="1">
        <f t="shared" si="1"/>
        <v>0.84530537075492207</v>
      </c>
      <c r="D58" s="1">
        <f t="shared" si="2"/>
        <v>2.6659113044087879</v>
      </c>
      <c r="E58" s="1">
        <f t="shared" si="3"/>
        <v>-3.8389973399705069E-3</v>
      </c>
    </row>
    <row r="59" spans="1:5" x14ac:dyDescent="0.25">
      <c r="A59" s="1">
        <v>2510</v>
      </c>
      <c r="B59" s="1">
        <f t="shared" si="0"/>
        <v>1.071608140758908</v>
      </c>
      <c r="C59" s="1">
        <f t="shared" si="1"/>
        <v>0.85805196233519621</v>
      </c>
      <c r="D59" s="1">
        <f t="shared" si="2"/>
        <v>2.7210150560774338</v>
      </c>
      <c r="E59" s="1">
        <f t="shared" si="3"/>
        <v>-3.2540898622976933E-3</v>
      </c>
    </row>
    <row r="60" spans="1:5" x14ac:dyDescent="0.25">
      <c r="A60" s="1">
        <v>2535</v>
      </c>
      <c r="B60" s="1">
        <f t="shared" si="0"/>
        <v>1.1261657610272737</v>
      </c>
      <c r="C60" s="1">
        <f t="shared" si="1"/>
        <v>0.86995231844801102</v>
      </c>
      <c r="D60" s="1">
        <f t="shared" si="2"/>
        <v>2.7755726763457989</v>
      </c>
      <c r="E60" s="1">
        <f t="shared" si="3"/>
        <v>-2.755229099452805E-3</v>
      </c>
    </row>
    <row r="61" spans="1:5" x14ac:dyDescent="0.25">
      <c r="A61" s="1">
        <v>2560</v>
      </c>
      <c r="B61" s="1">
        <f t="shared" si="0"/>
        <v>1.1801879691236352</v>
      </c>
      <c r="C61" s="1">
        <f t="shared" si="1"/>
        <v>0.88103726852563768</v>
      </c>
      <c r="D61" s="1">
        <f t="shared" si="2"/>
        <v>2.8295948844421606</v>
      </c>
      <c r="E61" s="1">
        <f t="shared" si="3"/>
        <v>-2.3303488851821319E-3</v>
      </c>
    </row>
    <row r="62" spans="1:5" x14ac:dyDescent="0.25">
      <c r="A62" s="1">
        <v>2585</v>
      </c>
      <c r="B62" s="1">
        <f t="shared" si="0"/>
        <v>1.23368517175234</v>
      </c>
      <c r="C62" s="1">
        <f t="shared" si="1"/>
        <v>0.8913398792614724</v>
      </c>
      <c r="D62" s="1">
        <f t="shared" si="2"/>
        <v>2.8830920870708656</v>
      </c>
      <c r="E62" s="1">
        <f t="shared" si="3"/>
        <v>-1.968961511461309E-3</v>
      </c>
    </row>
    <row r="63" spans="1:5" x14ac:dyDescent="0.25">
      <c r="A63" s="1">
        <v>2610</v>
      </c>
      <c r="B63" s="1">
        <f t="shared" si="0"/>
        <v>1.2866674751259981</v>
      </c>
      <c r="C63" s="1">
        <f t="shared" si="1"/>
        <v>0.90089489288828395</v>
      </c>
      <c r="D63" s="1">
        <f t="shared" si="2"/>
        <v>2.9360743904445243</v>
      </c>
      <c r="E63" s="1">
        <f t="shared" si="3"/>
        <v>-1.6619730009710398E-3</v>
      </c>
    </row>
    <row r="64" spans="1:5" x14ac:dyDescent="0.25">
      <c r="A64" s="1">
        <v>2635</v>
      </c>
      <c r="B64" s="1">
        <f t="shared" si="0"/>
        <v>1.3391446964241474</v>
      </c>
      <c r="C64" s="1">
        <f t="shared" si="1"/>
        <v>0.90973821392819942</v>
      </c>
      <c r="D64" s="1">
        <f t="shared" si="2"/>
        <v>2.9885516117426731</v>
      </c>
      <c r="E64" s="1">
        <f t="shared" si="3"/>
        <v>-1.401515771120132E-3</v>
      </c>
    </row>
    <row r="65" spans="1:5" x14ac:dyDescent="0.25">
      <c r="A65" s="1">
        <v>2660</v>
      </c>
      <c r="B65" s="1">
        <f t="shared" si="0"/>
        <v>1.3911263747108671</v>
      </c>
      <c r="C65" s="1">
        <f t="shared" si="1"/>
        <v>0.91790644585160441</v>
      </c>
      <c r="D65" s="1">
        <f t="shared" si="2"/>
        <v>3.0405332900293929</v>
      </c>
      <c r="E65" s="1">
        <f t="shared" si="3"/>
        <v>-1.1807979149200953E-3</v>
      </c>
    </row>
    <row r="66" spans="1:5" x14ac:dyDescent="0.25">
      <c r="A66" s="1">
        <v>2685</v>
      </c>
      <c r="B66" s="1">
        <f t="shared" si="0"/>
        <v>1.4426217813417341</v>
      </c>
      <c r="C66" s="1">
        <f t="shared" si="1"/>
        <v>0.92543647792139849</v>
      </c>
      <c r="D66" s="1">
        <f t="shared" si="2"/>
        <v>3.0920286966602601</v>
      </c>
      <c r="E66" s="1">
        <f t="shared" si="3"/>
        <v>-9.9396815232621893E-4</v>
      </c>
    </row>
    <row r="67" spans="1:5" x14ac:dyDescent="0.25">
      <c r="A67" s="1">
        <v>2710</v>
      </c>
      <c r="B67" s="1">
        <f t="shared" si="0"/>
        <v>1.4936399298885039</v>
      </c>
      <c r="C67" s="1">
        <f t="shared" si="1"/>
        <v>0.93236512152237772</v>
      </c>
      <c r="D67" s="1">
        <f t="shared" si="2"/>
        <v>3.1430468452070288</v>
      </c>
      <c r="E67" s="1">
        <f t="shared" si="3"/>
        <v>-8.3599539717027493E-4</v>
      </c>
    </row>
    <row r="68" spans="1:5" x14ac:dyDescent="0.25">
      <c r="A68" s="1">
        <v>2735</v>
      </c>
      <c r="B68" s="1">
        <f t="shared" si="0"/>
        <v>1.5441895856080921</v>
      </c>
      <c r="C68" s="1">
        <f t="shared" si="1"/>
        <v>0.93872879447497681</v>
      </c>
      <c r="D68" s="1">
        <f t="shared" si="2"/>
        <v>3.193596500926617</v>
      </c>
      <c r="E68" s="1">
        <f t="shared" si="3"/>
        <v>-7.0256182692174374E-4</v>
      </c>
    </row>
    <row r="69" spans="1:5" x14ac:dyDescent="0.25">
      <c r="A69" s="1">
        <v>2760</v>
      </c>
      <c r="B69" s="1">
        <f t="shared" si="0"/>
        <v>1.5942792744807377</v>
      </c>
      <c r="C69" s="1">
        <f t="shared" si="1"/>
        <v>0.94456325119671625</v>
      </c>
      <c r="D69" s="1">
        <f t="shared" si="2"/>
        <v>3.2436861897992637</v>
      </c>
      <c r="E69" s="1">
        <f t="shared" si="3"/>
        <v>-5.8996832431468249E-4</v>
      </c>
    </row>
    <row r="70" spans="1:5" x14ac:dyDescent="0.25">
      <c r="A70" s="1">
        <v>2785</v>
      </c>
      <c r="B70" s="1">
        <f t="shared" si="0"/>
        <v>1.6439172918406642</v>
      </c>
      <c r="C70" s="1">
        <f t="shared" si="1"/>
        <v>0.94990335608966459</v>
      </c>
      <c r="D70" s="1">
        <f t="shared" si="2"/>
        <v>3.2933242071591904</v>
      </c>
      <c r="E70" s="1">
        <f t="shared" si="3"/>
        <v>-4.9505117206027904E-4</v>
      </c>
    </row>
    <row r="71" spans="1:5" x14ac:dyDescent="0.25">
      <c r="A71" s="1">
        <v>2810</v>
      </c>
      <c r="B71" s="1">
        <f t="shared" si="0"/>
        <v>1.6931117106210709</v>
      </c>
      <c r="C71" s="1">
        <f t="shared" si="1"/>
        <v>0.95478289718268028</v>
      </c>
      <c r="D71" s="1">
        <f t="shared" si="2"/>
        <v>3.3425186259395967</v>
      </c>
      <c r="E71" s="1">
        <f t="shared" si="3"/>
        <v>-4.1510891661722393E-4</v>
      </c>
    </row>
    <row r="72" spans="1:5" x14ac:dyDescent="0.25">
      <c r="A72" s="1">
        <v>2835</v>
      </c>
      <c r="B72" s="1">
        <f t="shared" si="0"/>
        <v>1.7418703892339744</v>
      </c>
      <c r="C72" s="1">
        <f t="shared" si="1"/>
        <v>0.95923443682712717</v>
      </c>
      <c r="D72" s="1">
        <f t="shared" si="2"/>
        <v>3.3912773045525002</v>
      </c>
      <c r="E72" s="1">
        <f t="shared" si="3"/>
        <v>-3.4783836784146871E-4</v>
      </c>
    </row>
    <row r="73" spans="1:5" x14ac:dyDescent="0.25">
      <c r="A73" s="1">
        <v>2860</v>
      </c>
      <c r="B73" s="1">
        <f t="shared" si="0"/>
        <v>1.7902009791041238</v>
      </c>
      <c r="C73" s="1">
        <f t="shared" si="1"/>
        <v>0.96328919611796926</v>
      </c>
      <c r="D73" s="1">
        <f t="shared" si="2"/>
        <v>3.4396078944226485</v>
      </c>
      <c r="E73" s="1">
        <f t="shared" si="3"/>
        <v>-2.9127876300971689E-4</v>
      </c>
    </row>
    <row r="74" spans="1:5" x14ac:dyDescent="0.25">
      <c r="A74" s="1">
        <v>2885</v>
      </c>
      <c r="B74" s="1">
        <f t="shared" si="0"/>
        <v>1.8381109318750508</v>
      </c>
      <c r="C74" s="1">
        <f t="shared" si="1"/>
        <v>0.96697696967292435</v>
      </c>
      <c r="D74" s="1">
        <f t="shared" si="2"/>
        <v>3.487517847193577</v>
      </c>
      <c r="E74" s="1">
        <f t="shared" si="3"/>
        <v>-2.4376319198682328E-4</v>
      </c>
    </row>
    <row r="75" spans="1:5" x14ac:dyDescent="0.25">
      <c r="A75" s="1">
        <v>2910</v>
      </c>
      <c r="B75" s="1">
        <f t="shared" si="0"/>
        <v>1.8856075063042463</v>
      </c>
      <c r="C75" s="1">
        <f t="shared" si="1"/>
        <v>0.97032606743567784</v>
      </c>
      <c r="D75" s="1">
        <f t="shared" si="2"/>
        <v>3.5350144216227726</v>
      </c>
      <c r="E75" s="1">
        <f t="shared" si="3"/>
        <v>-2.03876451859486E-4</v>
      </c>
    </row>
    <row r="76" spans="1:5" x14ac:dyDescent="0.25">
      <c r="A76" s="1">
        <v>2935</v>
      </c>
      <c r="B76" s="1">
        <f t="shared" ref="B76:B85" si="4">(LN(A76/$B$4)+$B$5*($B$6-$B$8+$B$7^2/2))/($B$7*SQRT($B$5))</f>
        <v>1.9326977748633924</v>
      </c>
      <c r="C76" s="1">
        <f t="shared" ref="C76:C85" si="5">NORMSDIST(B76)</f>
        <v>0.97336328026110763</v>
      </c>
      <c r="D76" s="1">
        <f t="shared" ref="D76:D85" si="6">(LN(A76/$E$4)+$E$5*($E$6-$E$8+$E$7^2/2))/($E$7*SQRT($E$5))</f>
        <v>3.582104690181918</v>
      </c>
      <c r="E76" s="1">
        <f t="shared" ref="E76:E85" si="7">NORMSDIST(D76)-1</f>
        <v>-1.704185716240314E-4</v>
      </c>
    </row>
    <row r="77" spans="1:5" x14ac:dyDescent="0.25">
      <c r="A77" s="1">
        <v>2960</v>
      </c>
      <c r="B77" s="1">
        <f t="shared" si="4"/>
        <v>1.9793886300586891</v>
      </c>
      <c r="C77" s="1">
        <f t="shared" si="5"/>
        <v>0.97611386617831797</v>
      </c>
      <c r="D77" s="1">
        <f t="shared" si="6"/>
        <v>3.6287955453772147</v>
      </c>
      <c r="E77" s="1">
        <f t="shared" si="7"/>
        <v>-1.4237331858013569E-4</v>
      </c>
    </row>
    <row r="78" spans="1:5" x14ac:dyDescent="0.25">
      <c r="A78" s="1">
        <v>2985</v>
      </c>
      <c r="B78" s="1">
        <f t="shared" si="4"/>
        <v>2.0256867904853824</v>
      </c>
      <c r="C78" s="1">
        <f t="shared" si="5"/>
        <v>0.9786015543996468</v>
      </c>
      <c r="D78" s="1">
        <f t="shared" si="6"/>
        <v>3.6750937058039082</v>
      </c>
      <c r="E78" s="1">
        <f t="shared" si="7"/>
        <v>-1.188810665397888E-4</v>
      </c>
    </row>
    <row r="79" spans="1:5" x14ac:dyDescent="0.25">
      <c r="A79" s="1">
        <v>3010</v>
      </c>
      <c r="B79" s="1">
        <f t="shared" si="4"/>
        <v>2.0715988066298023</v>
      </c>
      <c r="C79" s="1">
        <f t="shared" si="5"/>
        <v>0.98084856434066048</v>
      </c>
      <c r="D79" s="1">
        <f t="shared" si="6"/>
        <v>3.7210057219483281</v>
      </c>
      <c r="E79" s="1">
        <f t="shared" si="7"/>
        <v>-9.92154708501225E-5</v>
      </c>
    </row>
    <row r="80" spans="1:5" x14ac:dyDescent="0.25">
      <c r="A80" s="1">
        <v>3035</v>
      </c>
      <c r="B80" s="1">
        <f t="shared" si="4"/>
        <v>2.1171310664314391</v>
      </c>
      <c r="C80" s="1">
        <f t="shared" si="5"/>
        <v>0.98287563712884241</v>
      </c>
      <c r="D80" s="1">
        <f t="shared" si="6"/>
        <v>3.7665379817499649</v>
      </c>
      <c r="E80" s="1">
        <f t="shared" si="7"/>
        <v>-8.2763455926171403E-5</v>
      </c>
    </row>
    <row r="81" spans="1:5" x14ac:dyDescent="0.25">
      <c r="A81" s="1">
        <v>3060</v>
      </c>
      <c r="B81" s="1">
        <f t="shared" si="4"/>
        <v>2.1622898006168754</v>
      </c>
      <c r="C81" s="1">
        <f t="shared" si="5"/>
        <v>0.98470207729984272</v>
      </c>
      <c r="D81" s="1">
        <f t="shared" si="6"/>
        <v>3.8116967159354012</v>
      </c>
      <c r="E81" s="1">
        <f t="shared" si="7"/>
        <v>-6.900807713394741E-5</v>
      </c>
    </row>
    <row r="82" spans="1:5" x14ac:dyDescent="0.25">
      <c r="A82" s="1">
        <v>3085</v>
      </c>
      <c r="B82" s="1">
        <f t="shared" si="4"/>
        <v>2.2070810878166993</v>
      </c>
      <c r="C82" s="1">
        <f t="shared" si="5"/>
        <v>0.98634580260369065</v>
      </c>
      <c r="D82" s="1">
        <f t="shared" si="6"/>
        <v>3.8564880031352251</v>
      </c>
      <c r="E82" s="1">
        <f t="shared" si="7"/>
        <v>-5.751387030950017E-5</v>
      </c>
    </row>
    <row r="83" spans="1:5" x14ac:dyDescent="0.25">
      <c r="A83" s="1">
        <v>3110</v>
      </c>
      <c r="B83" s="1">
        <f t="shared" si="4"/>
        <v>2.2515108594759257</v>
      </c>
      <c r="C83" s="1">
        <f t="shared" si="5"/>
        <v>0.98782340006429259</v>
      </c>
      <c r="D83" s="1">
        <f t="shared" si="6"/>
        <v>3.9009177747944515</v>
      </c>
      <c r="E83" s="1">
        <f t="shared" si="7"/>
        <v>-4.791434896245228E-5</v>
      </c>
    </row>
    <row r="84" spans="1:5" x14ac:dyDescent="0.25">
      <c r="A84" s="1">
        <v>3135</v>
      </c>
      <c r="B84" s="1">
        <f t="shared" si="4"/>
        <v>2.2955849045678329</v>
      </c>
      <c r="C84" s="1">
        <f t="shared" si="5"/>
        <v>0.9891501866499085</v>
      </c>
      <c r="D84" s="1">
        <f t="shared" si="6"/>
        <v>3.9449918198863583</v>
      </c>
      <c r="E84" s="1">
        <f t="shared" si="7"/>
        <v>-3.9901351403082153E-5</v>
      </c>
    </row>
    <row r="85" spans="1:5" x14ac:dyDescent="0.25">
      <c r="A85" s="1">
        <v>3160</v>
      </c>
      <c r="B85" s="1">
        <f t="shared" si="4"/>
        <v>2.339308874120587</v>
      </c>
      <c r="C85" s="1">
        <f t="shared" si="5"/>
        <v>0.99034027311710016</v>
      </c>
      <c r="D85" s="1">
        <f t="shared" si="6"/>
        <v>3.9887157894391123</v>
      </c>
      <c r="E85" s="1">
        <f t="shared" si="7"/>
        <v>-3.3215977869649471E-5</v>
      </c>
    </row>
  </sheetData>
  <mergeCells count="2">
    <mergeCell ref="B9:C9"/>
    <mergeCell ref="D9:E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DC94-4300-492F-94DF-35D8CC740F1B}">
  <dimension ref="A1:I252"/>
  <sheetViews>
    <sheetView workbookViewId="0">
      <selection activeCell="G17" sqref="G17"/>
    </sheetView>
  </sheetViews>
  <sheetFormatPr defaultRowHeight="15" x14ac:dyDescent="0.25"/>
  <cols>
    <col min="1" max="1" width="16.42578125" customWidth="1"/>
  </cols>
  <sheetData>
    <row r="1" spans="1:9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>
        <f>STDEV(E2:E251)</f>
        <v>222.51819710421574</v>
      </c>
      <c r="I1" t="s">
        <v>23</v>
      </c>
    </row>
    <row r="2" spans="1:9" x14ac:dyDescent="0.25">
      <c r="A2" s="2">
        <v>43441</v>
      </c>
      <c r="B2">
        <v>1705.07</v>
      </c>
      <c r="C2">
        <v>1718.93</v>
      </c>
      <c r="D2">
        <v>1625.46</v>
      </c>
      <c r="E2">
        <v>1629.13</v>
      </c>
      <c r="F2">
        <v>-70.06</v>
      </c>
      <c r="G2">
        <v>7576100</v>
      </c>
      <c r="H2">
        <f>AVERAGE(E2:E251)</f>
        <v>1622.7109799999998</v>
      </c>
      <c r="I2" t="s">
        <v>24</v>
      </c>
    </row>
    <row r="3" spans="1:9" x14ac:dyDescent="0.25">
      <c r="A3" s="2">
        <v>43440</v>
      </c>
      <c r="B3">
        <v>1614.87</v>
      </c>
      <c r="C3">
        <v>1701.05</v>
      </c>
      <c r="D3">
        <v>1609.85</v>
      </c>
      <c r="E3">
        <v>1699.19</v>
      </c>
      <c r="F3">
        <v>30.79</v>
      </c>
      <c r="G3">
        <v>8789300</v>
      </c>
      <c r="H3">
        <f>H1/H2</f>
        <v>0.13712743664569013</v>
      </c>
      <c r="I3" t="s">
        <v>25</v>
      </c>
    </row>
    <row r="4" spans="1:9" x14ac:dyDescent="0.25">
      <c r="A4" s="2">
        <v>43438</v>
      </c>
      <c r="B4">
        <v>1756</v>
      </c>
      <c r="C4">
        <v>1770.34</v>
      </c>
      <c r="D4">
        <v>1665</v>
      </c>
      <c r="E4">
        <v>1668.4</v>
      </c>
      <c r="F4">
        <v>-103.96</v>
      </c>
      <c r="G4">
        <v>8694400</v>
      </c>
    </row>
    <row r="5" spans="1:9" x14ac:dyDescent="0.25">
      <c r="A5" s="2">
        <v>43437</v>
      </c>
      <c r="B5">
        <v>1769.46</v>
      </c>
      <c r="C5">
        <v>1778.34</v>
      </c>
      <c r="D5">
        <v>1730</v>
      </c>
      <c r="E5">
        <v>1772.36</v>
      </c>
      <c r="F5">
        <v>82.19</v>
      </c>
      <c r="G5">
        <v>6862100</v>
      </c>
    </row>
    <row r="6" spans="1:9" x14ac:dyDescent="0.25">
      <c r="A6" s="2">
        <v>43434</v>
      </c>
      <c r="B6">
        <v>1679.5</v>
      </c>
      <c r="C6">
        <v>1696</v>
      </c>
      <c r="D6">
        <v>1666.5</v>
      </c>
      <c r="E6">
        <v>1690.17</v>
      </c>
      <c r="F6">
        <v>16.600000000000001</v>
      </c>
      <c r="G6">
        <v>5761700</v>
      </c>
    </row>
    <row r="7" spans="1:9" x14ac:dyDescent="0.25">
      <c r="A7" s="2">
        <v>43433</v>
      </c>
      <c r="B7">
        <v>1674.99</v>
      </c>
      <c r="C7">
        <v>1689.99</v>
      </c>
      <c r="D7">
        <v>1652.33</v>
      </c>
      <c r="E7">
        <v>1673.57</v>
      </c>
      <c r="F7">
        <v>-4.1800000000001001</v>
      </c>
      <c r="G7">
        <v>6613200</v>
      </c>
    </row>
    <row r="8" spans="1:9" x14ac:dyDescent="0.25">
      <c r="A8" s="2">
        <v>43432</v>
      </c>
      <c r="B8">
        <v>1613.92</v>
      </c>
      <c r="C8">
        <v>1681.45</v>
      </c>
      <c r="D8">
        <v>1601.2149999999999</v>
      </c>
      <c r="E8">
        <v>1677.75</v>
      </c>
      <c r="F8">
        <v>96.33</v>
      </c>
      <c r="G8">
        <v>8458700</v>
      </c>
    </row>
    <row r="9" spans="1:9" x14ac:dyDescent="0.25">
      <c r="A9" s="2">
        <v>43431</v>
      </c>
      <c r="B9">
        <v>1575.99</v>
      </c>
      <c r="C9">
        <v>1597.65</v>
      </c>
      <c r="D9">
        <v>1558.01</v>
      </c>
      <c r="E9">
        <v>1581.42</v>
      </c>
      <c r="F9">
        <v>9.0000000000146005E-2</v>
      </c>
      <c r="G9">
        <v>5783200</v>
      </c>
    </row>
    <row r="10" spans="1:9" x14ac:dyDescent="0.25">
      <c r="A10" s="2">
        <v>43430</v>
      </c>
      <c r="B10">
        <v>1539</v>
      </c>
      <c r="C10">
        <v>1584.81</v>
      </c>
      <c r="D10">
        <v>1524.22</v>
      </c>
      <c r="E10">
        <v>1581.33</v>
      </c>
      <c r="F10">
        <v>79.27</v>
      </c>
      <c r="G10">
        <v>6257700</v>
      </c>
    </row>
    <row r="11" spans="1:9" x14ac:dyDescent="0.25">
      <c r="A11" s="2">
        <v>43427</v>
      </c>
      <c r="B11">
        <v>1517</v>
      </c>
      <c r="C11">
        <v>1536.2</v>
      </c>
      <c r="D11">
        <v>1501.81</v>
      </c>
      <c r="E11">
        <v>1502.06</v>
      </c>
      <c r="F11">
        <v>-14.67</v>
      </c>
      <c r="G11">
        <v>2707600</v>
      </c>
    </row>
    <row r="12" spans="1:9" x14ac:dyDescent="0.25">
      <c r="A12" s="2">
        <v>43425</v>
      </c>
      <c r="B12">
        <v>1542.99</v>
      </c>
      <c r="C12">
        <v>1550</v>
      </c>
      <c r="D12">
        <v>1515</v>
      </c>
      <c r="E12">
        <v>1516.73</v>
      </c>
      <c r="F12">
        <v>21.27</v>
      </c>
      <c r="G12">
        <v>5716800</v>
      </c>
    </row>
    <row r="13" spans="1:9" x14ac:dyDescent="0.25">
      <c r="A13" s="2">
        <v>43424</v>
      </c>
      <c r="B13">
        <v>1437.5</v>
      </c>
      <c r="C13">
        <v>1534.75</v>
      </c>
      <c r="D13">
        <v>1420</v>
      </c>
      <c r="E13">
        <v>1495.46</v>
      </c>
      <c r="F13">
        <v>-16.829999999999998</v>
      </c>
      <c r="G13">
        <v>10878800</v>
      </c>
    </row>
    <row r="14" spans="1:9" x14ac:dyDescent="0.25">
      <c r="A14" s="2">
        <v>43423</v>
      </c>
      <c r="B14">
        <v>1577.01</v>
      </c>
      <c r="C14">
        <v>1581.19</v>
      </c>
      <c r="D14">
        <v>1503.36</v>
      </c>
      <c r="E14">
        <v>1512.29</v>
      </c>
      <c r="F14">
        <v>-81.12</v>
      </c>
      <c r="G14">
        <v>7789900</v>
      </c>
    </row>
    <row r="15" spans="1:9" x14ac:dyDescent="0.25">
      <c r="A15" s="2">
        <v>43420</v>
      </c>
      <c r="B15">
        <v>1587.5</v>
      </c>
      <c r="C15">
        <v>1614.48</v>
      </c>
      <c r="D15">
        <v>1573.12</v>
      </c>
      <c r="E15">
        <v>1593.41</v>
      </c>
      <c r="F15">
        <v>-26.03</v>
      </c>
      <c r="G15">
        <v>6066000</v>
      </c>
    </row>
    <row r="16" spans="1:9" x14ac:dyDescent="0.25">
      <c r="A16" s="2">
        <v>43419</v>
      </c>
      <c r="B16">
        <v>1581.01</v>
      </c>
      <c r="C16">
        <v>1624.82</v>
      </c>
      <c r="D16">
        <v>1546.51</v>
      </c>
      <c r="E16">
        <v>1619.44</v>
      </c>
      <c r="F16">
        <v>20.43</v>
      </c>
      <c r="G16">
        <v>8427300</v>
      </c>
    </row>
    <row r="17" spans="1:7" x14ac:dyDescent="0.25">
      <c r="A17" s="2">
        <v>43418</v>
      </c>
      <c r="B17">
        <v>1656.32</v>
      </c>
      <c r="C17">
        <v>1672.9949999999999</v>
      </c>
      <c r="D17">
        <v>1597.07</v>
      </c>
      <c r="E17">
        <v>1599.01</v>
      </c>
      <c r="F17">
        <v>-32.159999999999997</v>
      </c>
      <c r="G17">
        <v>6486800</v>
      </c>
    </row>
    <row r="18" spans="1:7" x14ac:dyDescent="0.25">
      <c r="A18" s="2">
        <v>43417</v>
      </c>
      <c r="B18">
        <v>1649.29</v>
      </c>
      <c r="C18">
        <v>1677.06</v>
      </c>
      <c r="D18">
        <v>1613.75</v>
      </c>
      <c r="E18">
        <v>1631.17</v>
      </c>
      <c r="F18">
        <v>-5.6799999999997999</v>
      </c>
      <c r="G18">
        <v>5933200</v>
      </c>
    </row>
    <row r="19" spans="1:7" x14ac:dyDescent="0.25">
      <c r="A19" s="2">
        <v>43416</v>
      </c>
      <c r="B19">
        <v>1698.24</v>
      </c>
      <c r="C19">
        <v>1708.55</v>
      </c>
      <c r="D19">
        <v>1630.01</v>
      </c>
      <c r="E19">
        <v>1636.85</v>
      </c>
      <c r="F19">
        <v>-75.58</v>
      </c>
      <c r="G19">
        <v>6806200</v>
      </c>
    </row>
    <row r="20" spans="1:7" x14ac:dyDescent="0.25">
      <c r="A20" s="2">
        <v>43413</v>
      </c>
      <c r="B20">
        <v>1732.5</v>
      </c>
      <c r="C20">
        <v>1743.92</v>
      </c>
      <c r="D20">
        <v>1701.87</v>
      </c>
      <c r="E20">
        <v>1712.43</v>
      </c>
      <c r="F20">
        <v>-42.48</v>
      </c>
      <c r="G20">
        <v>5902100</v>
      </c>
    </row>
    <row r="21" spans="1:7" x14ac:dyDescent="0.25">
      <c r="A21" s="2">
        <v>43412</v>
      </c>
      <c r="B21">
        <v>1755</v>
      </c>
      <c r="C21">
        <v>1784</v>
      </c>
      <c r="D21">
        <v>1725.11</v>
      </c>
      <c r="E21">
        <v>1754.91</v>
      </c>
      <c r="F21">
        <v>-0.57999999999993002</v>
      </c>
      <c r="G21">
        <v>6534800</v>
      </c>
    </row>
    <row r="22" spans="1:7" x14ac:dyDescent="0.25">
      <c r="A22" s="2">
        <v>43411</v>
      </c>
      <c r="B22">
        <v>1673</v>
      </c>
      <c r="C22">
        <v>1759.23</v>
      </c>
      <c r="D22">
        <v>1664.075</v>
      </c>
      <c r="E22">
        <v>1755.49</v>
      </c>
      <c r="F22">
        <v>112.68</v>
      </c>
      <c r="G22">
        <v>8192200</v>
      </c>
    </row>
    <row r="23" spans="1:7" x14ac:dyDescent="0.25">
      <c r="A23" s="2">
        <v>43410</v>
      </c>
      <c r="B23">
        <v>1618.35</v>
      </c>
      <c r="C23">
        <v>1665</v>
      </c>
      <c r="D23">
        <v>1614.55</v>
      </c>
      <c r="E23">
        <v>1642.81</v>
      </c>
      <c r="F23">
        <v>15.01</v>
      </c>
      <c r="G23">
        <v>4261200</v>
      </c>
    </row>
    <row r="24" spans="1:7" x14ac:dyDescent="0.25">
      <c r="A24" s="2">
        <v>43409</v>
      </c>
      <c r="B24">
        <v>1657.57</v>
      </c>
      <c r="C24">
        <v>1658.09</v>
      </c>
      <c r="D24">
        <v>1596.36</v>
      </c>
      <c r="E24">
        <v>1627.8</v>
      </c>
      <c r="F24">
        <v>-37.729999999999997</v>
      </c>
      <c r="G24">
        <v>5624700</v>
      </c>
    </row>
    <row r="25" spans="1:7" x14ac:dyDescent="0.25">
      <c r="A25" s="2">
        <v>43406</v>
      </c>
      <c r="B25">
        <v>1678.59</v>
      </c>
      <c r="C25">
        <v>1697.44</v>
      </c>
      <c r="D25">
        <v>1651.83</v>
      </c>
      <c r="E25">
        <v>1665.53</v>
      </c>
      <c r="F25">
        <v>0</v>
      </c>
      <c r="G25">
        <v>6955500</v>
      </c>
    </row>
    <row r="26" spans="1:7" x14ac:dyDescent="0.25">
      <c r="A26" s="2">
        <v>43405</v>
      </c>
      <c r="B26">
        <v>1623.53</v>
      </c>
      <c r="C26">
        <v>1670.45</v>
      </c>
      <c r="D26">
        <v>1598.44</v>
      </c>
      <c r="E26">
        <v>1665.53</v>
      </c>
      <c r="F26">
        <v>67.52</v>
      </c>
      <c r="G26">
        <v>8135500</v>
      </c>
    </row>
    <row r="27" spans="1:7" x14ac:dyDescent="0.25">
      <c r="A27" s="2">
        <v>43404</v>
      </c>
      <c r="B27">
        <v>1569.99</v>
      </c>
      <c r="C27">
        <v>1623.91</v>
      </c>
      <c r="D27">
        <v>1565.09</v>
      </c>
      <c r="E27">
        <v>1598.01</v>
      </c>
      <c r="F27">
        <v>67.59</v>
      </c>
      <c r="G27">
        <v>9390200</v>
      </c>
    </row>
    <row r="28" spans="1:7" x14ac:dyDescent="0.25">
      <c r="A28" s="2">
        <v>43403</v>
      </c>
      <c r="B28">
        <v>1486.16</v>
      </c>
      <c r="C28">
        <v>1540.99</v>
      </c>
      <c r="D28">
        <v>1476.36</v>
      </c>
      <c r="E28">
        <v>1530.42</v>
      </c>
      <c r="F28">
        <v>-8.4600000000000009</v>
      </c>
      <c r="G28">
        <v>12460000</v>
      </c>
    </row>
    <row r="29" spans="1:7" x14ac:dyDescent="0.25">
      <c r="A29" s="2">
        <v>43402</v>
      </c>
      <c r="B29">
        <v>1660</v>
      </c>
      <c r="C29">
        <v>1665.74</v>
      </c>
      <c r="D29">
        <v>1495</v>
      </c>
      <c r="E29">
        <v>1538.88</v>
      </c>
      <c r="F29">
        <v>-103.93</v>
      </c>
      <c r="G29">
        <v>13866000</v>
      </c>
    </row>
    <row r="30" spans="1:7" x14ac:dyDescent="0.25">
      <c r="A30" s="2">
        <v>43399</v>
      </c>
      <c r="B30">
        <v>1649.59</v>
      </c>
      <c r="C30">
        <v>1698.46</v>
      </c>
      <c r="D30">
        <v>1603</v>
      </c>
      <c r="E30">
        <v>1642.81</v>
      </c>
      <c r="F30">
        <v>-139.36000000000001</v>
      </c>
      <c r="G30">
        <v>14963700</v>
      </c>
    </row>
    <row r="31" spans="1:7" x14ac:dyDescent="0.25">
      <c r="A31" s="2">
        <v>43398</v>
      </c>
      <c r="B31">
        <v>1703.34</v>
      </c>
      <c r="C31">
        <v>1794.81</v>
      </c>
      <c r="D31">
        <v>1692.01</v>
      </c>
      <c r="E31">
        <v>1782.17</v>
      </c>
      <c r="F31">
        <v>117.97</v>
      </c>
      <c r="G31">
        <v>10285700</v>
      </c>
    </row>
    <row r="32" spans="1:7" x14ac:dyDescent="0.25">
      <c r="A32" s="2">
        <v>43397</v>
      </c>
      <c r="B32">
        <v>1773.7</v>
      </c>
      <c r="C32">
        <v>1777.71</v>
      </c>
      <c r="D32">
        <v>1656.56</v>
      </c>
      <c r="E32">
        <v>1664.2</v>
      </c>
      <c r="F32">
        <v>-104.5</v>
      </c>
      <c r="G32">
        <v>6928300</v>
      </c>
    </row>
    <row r="33" spans="1:7" x14ac:dyDescent="0.25">
      <c r="A33" s="2">
        <v>43396</v>
      </c>
      <c r="B33">
        <v>1742.24</v>
      </c>
      <c r="C33">
        <v>1776.34</v>
      </c>
      <c r="D33">
        <v>1714</v>
      </c>
      <c r="E33">
        <v>1768.7</v>
      </c>
      <c r="F33">
        <v>-20.6</v>
      </c>
      <c r="G33">
        <v>6723900</v>
      </c>
    </row>
    <row r="34" spans="1:7" x14ac:dyDescent="0.25">
      <c r="A34" s="2">
        <v>43395</v>
      </c>
      <c r="B34">
        <v>1784</v>
      </c>
      <c r="C34">
        <v>1809.5</v>
      </c>
      <c r="D34">
        <v>1756</v>
      </c>
      <c r="E34">
        <v>1789.3</v>
      </c>
      <c r="F34">
        <v>25.27</v>
      </c>
      <c r="G34">
        <v>4500000</v>
      </c>
    </row>
    <row r="35" spans="1:7" x14ac:dyDescent="0.25">
      <c r="A35" s="2">
        <v>43392</v>
      </c>
      <c r="B35">
        <v>1785.16</v>
      </c>
      <c r="C35">
        <v>1809.1</v>
      </c>
      <c r="D35">
        <v>1753</v>
      </c>
      <c r="E35">
        <v>1764.03</v>
      </c>
      <c r="F35">
        <v>-6.6900000000000999</v>
      </c>
      <c r="G35">
        <v>5907200</v>
      </c>
    </row>
    <row r="36" spans="1:7" x14ac:dyDescent="0.25">
      <c r="A36" s="2">
        <v>43391</v>
      </c>
      <c r="B36">
        <v>1821.49</v>
      </c>
      <c r="C36">
        <v>1830.15</v>
      </c>
      <c r="D36">
        <v>1767.87</v>
      </c>
      <c r="E36">
        <v>1770.72</v>
      </c>
      <c r="F36">
        <v>-61.01</v>
      </c>
      <c r="G36">
        <v>5873900</v>
      </c>
    </row>
    <row r="37" spans="1:7" x14ac:dyDescent="0.25">
      <c r="A37" s="2">
        <v>43390</v>
      </c>
      <c r="B37">
        <v>1842.79</v>
      </c>
      <c r="C37">
        <v>1845</v>
      </c>
      <c r="D37">
        <v>1807</v>
      </c>
      <c r="E37">
        <v>1831.73</v>
      </c>
      <c r="F37">
        <v>11.77</v>
      </c>
      <c r="G37">
        <v>5295100</v>
      </c>
    </row>
    <row r="38" spans="1:7" x14ac:dyDescent="0.25">
      <c r="A38" s="2">
        <v>43389</v>
      </c>
      <c r="B38">
        <v>1783.5</v>
      </c>
      <c r="C38">
        <v>1823.88</v>
      </c>
      <c r="D38">
        <v>1761.55</v>
      </c>
      <c r="E38">
        <v>1819.96</v>
      </c>
      <c r="F38">
        <v>59.01</v>
      </c>
      <c r="G38">
        <v>5859900</v>
      </c>
    </row>
    <row r="39" spans="1:7" x14ac:dyDescent="0.25">
      <c r="A39" s="2">
        <v>43388</v>
      </c>
      <c r="B39">
        <v>1795</v>
      </c>
      <c r="C39">
        <v>1795.05</v>
      </c>
      <c r="D39">
        <v>1734.23</v>
      </c>
      <c r="E39">
        <v>1760.95</v>
      </c>
      <c r="F39">
        <v>-27.66</v>
      </c>
      <c r="G39">
        <v>6437100</v>
      </c>
    </row>
    <row r="40" spans="1:7" x14ac:dyDescent="0.25">
      <c r="A40" s="2">
        <v>43385</v>
      </c>
      <c r="B40">
        <v>1808</v>
      </c>
      <c r="C40">
        <v>1808.95</v>
      </c>
      <c r="D40">
        <v>1742.53</v>
      </c>
      <c r="E40">
        <v>1788.61</v>
      </c>
      <c r="F40">
        <v>69.25</v>
      </c>
      <c r="G40">
        <v>9444500</v>
      </c>
    </row>
    <row r="41" spans="1:7" x14ac:dyDescent="0.25">
      <c r="A41" s="2">
        <v>43384</v>
      </c>
      <c r="B41">
        <v>1724</v>
      </c>
      <c r="C41">
        <v>1755.4</v>
      </c>
      <c r="D41">
        <v>1685.1</v>
      </c>
      <c r="E41">
        <v>1719.36</v>
      </c>
      <c r="F41">
        <v>-35.89</v>
      </c>
      <c r="G41">
        <v>13935800</v>
      </c>
    </row>
    <row r="42" spans="1:7" x14ac:dyDescent="0.25">
      <c r="A42" s="2">
        <v>43383</v>
      </c>
      <c r="B42">
        <v>1857.89</v>
      </c>
      <c r="C42">
        <v>1858.56</v>
      </c>
      <c r="D42">
        <v>1754.41</v>
      </c>
      <c r="E42">
        <v>1755.25</v>
      </c>
      <c r="F42">
        <v>-115.07</v>
      </c>
      <c r="G42">
        <v>10988800</v>
      </c>
    </row>
    <row r="43" spans="1:7" x14ac:dyDescent="0.25">
      <c r="A43" s="2">
        <v>43382</v>
      </c>
      <c r="B43">
        <v>1859.99</v>
      </c>
      <c r="C43">
        <v>1896.68</v>
      </c>
      <c r="D43">
        <v>1852.32</v>
      </c>
      <c r="E43">
        <v>1870.32</v>
      </c>
      <c r="F43">
        <v>5.8999999999999</v>
      </c>
      <c r="G43">
        <v>4772800</v>
      </c>
    </row>
    <row r="44" spans="1:7" x14ac:dyDescent="0.25">
      <c r="A44" s="2">
        <v>43381</v>
      </c>
      <c r="B44">
        <v>1874</v>
      </c>
      <c r="C44">
        <v>1902</v>
      </c>
      <c r="D44">
        <v>1830.66</v>
      </c>
      <c r="E44">
        <v>1864.42</v>
      </c>
      <c r="F44">
        <v>-25.23</v>
      </c>
      <c r="G44">
        <v>7393100</v>
      </c>
    </row>
    <row r="45" spans="1:7" x14ac:dyDescent="0.25">
      <c r="A45" s="2">
        <v>43378</v>
      </c>
      <c r="B45">
        <v>1917.99</v>
      </c>
      <c r="C45">
        <v>1929.08</v>
      </c>
      <c r="D45">
        <v>1862.83</v>
      </c>
      <c r="E45">
        <v>1889.65</v>
      </c>
      <c r="F45">
        <v>-19.77</v>
      </c>
      <c r="G45">
        <v>6822300</v>
      </c>
    </row>
    <row r="46" spans="1:7" x14ac:dyDescent="0.25">
      <c r="A46" s="2">
        <v>43377</v>
      </c>
      <c r="B46">
        <v>1949</v>
      </c>
      <c r="C46">
        <v>1956</v>
      </c>
      <c r="D46">
        <v>1896.57</v>
      </c>
      <c r="E46">
        <v>1909.42</v>
      </c>
      <c r="F46">
        <v>-43.34</v>
      </c>
      <c r="G46">
        <v>7256900</v>
      </c>
    </row>
    <row r="47" spans="1:7" x14ac:dyDescent="0.25">
      <c r="A47" s="2">
        <v>43376</v>
      </c>
      <c r="B47">
        <v>1981.7</v>
      </c>
      <c r="C47">
        <v>1989.7</v>
      </c>
      <c r="D47">
        <v>1949.81</v>
      </c>
      <c r="E47">
        <v>1952.76</v>
      </c>
      <c r="F47">
        <v>-18.55</v>
      </c>
      <c r="G47">
        <v>5253100</v>
      </c>
    </row>
    <row r="48" spans="1:7" x14ac:dyDescent="0.25">
      <c r="A48" s="2">
        <v>43375</v>
      </c>
      <c r="B48">
        <v>1999.99</v>
      </c>
      <c r="C48">
        <v>2013.39</v>
      </c>
      <c r="D48">
        <v>1965.77</v>
      </c>
      <c r="E48">
        <v>1971.31</v>
      </c>
      <c r="F48">
        <v>-33.049999999999997</v>
      </c>
      <c r="G48">
        <v>5400700</v>
      </c>
    </row>
    <row r="49" spans="1:7" x14ac:dyDescent="0.25">
      <c r="A49" s="2">
        <v>43374</v>
      </c>
      <c r="B49">
        <v>2021.99</v>
      </c>
      <c r="C49">
        <v>2033.19</v>
      </c>
      <c r="D49">
        <v>2003.6</v>
      </c>
      <c r="E49">
        <v>2004.36</v>
      </c>
      <c r="F49">
        <v>1.3599999999999</v>
      </c>
      <c r="G49">
        <v>3468200</v>
      </c>
    </row>
    <row r="50" spans="1:7" x14ac:dyDescent="0.25">
      <c r="A50" s="2">
        <v>43371</v>
      </c>
      <c r="B50">
        <v>2004.41</v>
      </c>
      <c r="C50">
        <v>2026.52</v>
      </c>
      <c r="D50">
        <v>1996.4649999999999</v>
      </c>
      <c r="E50">
        <v>2003</v>
      </c>
      <c r="F50">
        <v>-9.98</v>
      </c>
      <c r="G50">
        <v>4085100</v>
      </c>
    </row>
    <row r="51" spans="1:7" x14ac:dyDescent="0.25">
      <c r="A51" s="2">
        <v>43370</v>
      </c>
      <c r="B51">
        <v>1993.24</v>
      </c>
      <c r="C51">
        <v>2016.16</v>
      </c>
      <c r="D51">
        <v>1988.58</v>
      </c>
      <c r="E51">
        <v>2012.98</v>
      </c>
      <c r="F51">
        <v>38.130000000000003</v>
      </c>
      <c r="G51">
        <v>4329300</v>
      </c>
    </row>
    <row r="52" spans="1:7" x14ac:dyDescent="0.25">
      <c r="A52" s="2">
        <v>43369</v>
      </c>
      <c r="B52">
        <v>1968.5</v>
      </c>
      <c r="C52">
        <v>1995.25</v>
      </c>
      <c r="D52">
        <v>1961.52</v>
      </c>
      <c r="E52">
        <v>1974.85</v>
      </c>
      <c r="F52">
        <v>0.29999999999994997</v>
      </c>
      <c r="G52">
        <v>4313400</v>
      </c>
    </row>
    <row r="53" spans="1:7" x14ac:dyDescent="0.25">
      <c r="A53" s="2">
        <v>43368</v>
      </c>
      <c r="B53">
        <v>1942.9</v>
      </c>
      <c r="C53">
        <v>1975.91</v>
      </c>
      <c r="D53">
        <v>1938.85</v>
      </c>
      <c r="E53">
        <v>1974.55</v>
      </c>
      <c r="F53">
        <v>40.19</v>
      </c>
      <c r="G53">
        <v>4538400</v>
      </c>
    </row>
    <row r="54" spans="1:7" x14ac:dyDescent="0.25">
      <c r="A54" s="2">
        <v>43367</v>
      </c>
      <c r="B54">
        <v>1903.79</v>
      </c>
      <c r="C54">
        <v>1936.88</v>
      </c>
      <c r="D54">
        <v>1865</v>
      </c>
      <c r="E54">
        <v>1934.36</v>
      </c>
      <c r="F54">
        <v>19.350000000000001</v>
      </c>
      <c r="G54">
        <v>4213700</v>
      </c>
    </row>
    <row r="55" spans="1:7" x14ac:dyDescent="0.25">
      <c r="A55" s="2">
        <v>43364</v>
      </c>
      <c r="B55">
        <v>1954.22</v>
      </c>
      <c r="C55">
        <v>1957.31</v>
      </c>
      <c r="D55">
        <v>1910.5</v>
      </c>
      <c r="E55">
        <v>1915.01</v>
      </c>
      <c r="F55">
        <v>-29.29</v>
      </c>
      <c r="G55">
        <v>6855800</v>
      </c>
    </row>
    <row r="56" spans="1:7" x14ac:dyDescent="0.25">
      <c r="A56" s="2">
        <v>43363</v>
      </c>
      <c r="B56">
        <v>1938.58</v>
      </c>
      <c r="C56">
        <v>1955</v>
      </c>
      <c r="D56">
        <v>1932.25</v>
      </c>
      <c r="E56">
        <v>1944.3</v>
      </c>
      <c r="F56">
        <v>17.88</v>
      </c>
      <c r="G56">
        <v>3154900</v>
      </c>
    </row>
    <row r="57" spans="1:7" x14ac:dyDescent="0.25">
      <c r="A57" s="2">
        <v>43362</v>
      </c>
      <c r="B57">
        <v>1940.5</v>
      </c>
      <c r="C57">
        <v>1940.83</v>
      </c>
      <c r="D57">
        <v>1904.9</v>
      </c>
      <c r="E57">
        <v>1926.42</v>
      </c>
      <c r="F57">
        <v>-14.63</v>
      </c>
      <c r="G57">
        <v>4056800</v>
      </c>
    </row>
    <row r="58" spans="1:7" x14ac:dyDescent="0.25">
      <c r="A58" s="2">
        <v>43361</v>
      </c>
      <c r="B58">
        <v>1918.65</v>
      </c>
      <c r="C58">
        <v>1958.2</v>
      </c>
      <c r="D58">
        <v>1915.44</v>
      </c>
      <c r="E58">
        <v>1941.05</v>
      </c>
      <c r="F58">
        <v>33.020000000000003</v>
      </c>
      <c r="G58">
        <v>4268700</v>
      </c>
    </row>
    <row r="59" spans="1:7" x14ac:dyDescent="0.25">
      <c r="A59" s="2">
        <v>43360</v>
      </c>
      <c r="B59">
        <v>1954.73</v>
      </c>
      <c r="C59">
        <v>1956.82</v>
      </c>
      <c r="D59">
        <v>1887.41</v>
      </c>
      <c r="E59">
        <v>1908.03</v>
      </c>
      <c r="F59">
        <v>-62.16</v>
      </c>
      <c r="G59">
        <v>7050100</v>
      </c>
    </row>
    <row r="60" spans="1:7" x14ac:dyDescent="0.25">
      <c r="A60" s="2">
        <v>43357</v>
      </c>
      <c r="B60">
        <v>1992.93</v>
      </c>
      <c r="C60">
        <v>1993.65</v>
      </c>
      <c r="D60">
        <v>1959.22</v>
      </c>
      <c r="E60">
        <v>1970.19</v>
      </c>
      <c r="F60">
        <v>-19.68</v>
      </c>
      <c r="G60">
        <v>3642000</v>
      </c>
    </row>
    <row r="61" spans="1:7" x14ac:dyDescent="0.25">
      <c r="A61" s="2">
        <v>43356</v>
      </c>
      <c r="B61">
        <v>2000</v>
      </c>
      <c r="C61">
        <v>2008.76</v>
      </c>
      <c r="D61">
        <v>1982.03</v>
      </c>
      <c r="E61">
        <v>1989.87</v>
      </c>
      <c r="F61">
        <v>-0.13000000000011</v>
      </c>
      <c r="G61">
        <v>3621500</v>
      </c>
    </row>
    <row r="62" spans="1:7" x14ac:dyDescent="0.25">
      <c r="A62" s="2">
        <v>43355</v>
      </c>
      <c r="B62">
        <v>1994</v>
      </c>
      <c r="C62">
        <v>2000</v>
      </c>
      <c r="D62">
        <v>1962.44</v>
      </c>
      <c r="E62">
        <v>1990</v>
      </c>
      <c r="F62">
        <v>2.8499999999999002</v>
      </c>
      <c r="G62">
        <v>4414000</v>
      </c>
    </row>
    <row r="63" spans="1:7" x14ac:dyDescent="0.25">
      <c r="A63" s="2">
        <v>43354</v>
      </c>
      <c r="B63">
        <v>1928.27</v>
      </c>
      <c r="C63">
        <v>1988.88</v>
      </c>
      <c r="D63">
        <v>1917</v>
      </c>
      <c r="E63">
        <v>1987.15</v>
      </c>
      <c r="F63">
        <v>48.14</v>
      </c>
      <c r="G63">
        <v>5033600</v>
      </c>
    </row>
    <row r="64" spans="1:7" x14ac:dyDescent="0.25">
      <c r="A64" s="2">
        <v>43353</v>
      </c>
      <c r="B64">
        <v>1971</v>
      </c>
      <c r="C64">
        <v>1973.04</v>
      </c>
      <c r="D64">
        <v>1931.52</v>
      </c>
      <c r="E64">
        <v>1939.01</v>
      </c>
      <c r="F64">
        <v>-13.06</v>
      </c>
      <c r="G64">
        <v>4544800</v>
      </c>
    </row>
    <row r="65" spans="1:7" x14ac:dyDescent="0.25">
      <c r="A65" s="2">
        <v>43350</v>
      </c>
      <c r="B65">
        <v>1938.71</v>
      </c>
      <c r="C65">
        <v>1975.2</v>
      </c>
      <c r="D65">
        <v>1937.35</v>
      </c>
      <c r="E65">
        <v>1952.07</v>
      </c>
      <c r="F65">
        <v>-6.24</v>
      </c>
      <c r="G65">
        <v>4892600</v>
      </c>
    </row>
    <row r="66" spans="1:7" x14ac:dyDescent="0.25">
      <c r="A66" s="2">
        <v>43349</v>
      </c>
      <c r="B66">
        <v>2006.51</v>
      </c>
      <c r="C66">
        <v>2007.5</v>
      </c>
      <c r="D66">
        <v>1935.21</v>
      </c>
      <c r="E66">
        <v>1958.31</v>
      </c>
      <c r="F66">
        <v>-36.51</v>
      </c>
      <c r="G66">
        <v>7488600</v>
      </c>
    </row>
    <row r="67" spans="1:7" x14ac:dyDescent="0.25">
      <c r="A67" s="2">
        <v>43348</v>
      </c>
      <c r="B67">
        <v>2038.11</v>
      </c>
      <c r="C67">
        <v>2040.38</v>
      </c>
      <c r="D67">
        <v>1989.89</v>
      </c>
      <c r="E67">
        <v>1994.82</v>
      </c>
      <c r="F67">
        <v>-44.69</v>
      </c>
      <c r="G67">
        <v>8220500</v>
      </c>
    </row>
    <row r="68" spans="1:7" x14ac:dyDescent="0.25">
      <c r="A68" s="2">
        <v>43347</v>
      </c>
      <c r="B68">
        <v>2026.5</v>
      </c>
      <c r="C68">
        <v>2050.5</v>
      </c>
      <c r="D68">
        <v>2013</v>
      </c>
      <c r="E68">
        <v>2039.51</v>
      </c>
      <c r="F68">
        <v>26.8</v>
      </c>
      <c r="G68">
        <v>5721000</v>
      </c>
    </row>
    <row r="69" spans="1:7" x14ac:dyDescent="0.25">
      <c r="A69" s="2">
        <v>43343</v>
      </c>
      <c r="B69">
        <v>2007</v>
      </c>
      <c r="C69">
        <v>2022.38</v>
      </c>
      <c r="D69">
        <v>2004.74</v>
      </c>
      <c r="E69">
        <v>2012.71</v>
      </c>
      <c r="F69">
        <v>10.33</v>
      </c>
      <c r="G69">
        <v>4204300</v>
      </c>
    </row>
    <row r="70" spans="1:7" x14ac:dyDescent="0.25">
      <c r="A70" s="2">
        <v>43342</v>
      </c>
      <c r="B70">
        <v>1997.42</v>
      </c>
      <c r="C70">
        <v>2025.57</v>
      </c>
      <c r="D70">
        <v>1986.9</v>
      </c>
      <c r="E70">
        <v>2002.38</v>
      </c>
      <c r="F70">
        <v>4.2800000000002001</v>
      </c>
      <c r="G70">
        <v>7277200</v>
      </c>
    </row>
    <row r="71" spans="1:7" x14ac:dyDescent="0.25">
      <c r="A71" s="2">
        <v>43341</v>
      </c>
      <c r="B71">
        <v>1953.45</v>
      </c>
      <c r="C71">
        <v>1998.69</v>
      </c>
      <c r="D71">
        <v>1948.94</v>
      </c>
      <c r="E71">
        <v>1998.1</v>
      </c>
      <c r="F71">
        <v>65.28</v>
      </c>
      <c r="G71">
        <v>6531700</v>
      </c>
    </row>
    <row r="72" spans="1:7" x14ac:dyDescent="0.25">
      <c r="A72" s="2">
        <v>43340</v>
      </c>
      <c r="B72">
        <v>1937.73</v>
      </c>
      <c r="C72">
        <v>1941.78</v>
      </c>
      <c r="D72">
        <v>1928.82</v>
      </c>
      <c r="E72">
        <v>1932.82</v>
      </c>
      <c r="F72">
        <v>5.1399999999999002</v>
      </c>
      <c r="G72">
        <v>3100700</v>
      </c>
    </row>
    <row r="73" spans="1:7" x14ac:dyDescent="0.25">
      <c r="A73" s="2">
        <v>43339</v>
      </c>
      <c r="B73">
        <v>1915</v>
      </c>
      <c r="C73">
        <v>1927.7</v>
      </c>
      <c r="D73">
        <v>1909.28</v>
      </c>
      <c r="E73">
        <v>1927.68</v>
      </c>
      <c r="F73">
        <v>22.29</v>
      </c>
      <c r="G73">
        <v>3569000</v>
      </c>
    </row>
    <row r="74" spans="1:7" x14ac:dyDescent="0.25">
      <c r="A74" s="2">
        <v>43336</v>
      </c>
      <c r="B74">
        <v>1910.51</v>
      </c>
      <c r="C74">
        <v>1916.01</v>
      </c>
      <c r="D74">
        <v>1902.54</v>
      </c>
      <c r="E74">
        <v>1905.39</v>
      </c>
      <c r="F74">
        <v>2.4900000000000002</v>
      </c>
      <c r="G74">
        <v>2800800</v>
      </c>
    </row>
    <row r="75" spans="1:7" x14ac:dyDescent="0.25">
      <c r="A75" s="2">
        <v>43335</v>
      </c>
      <c r="B75">
        <v>1907.17</v>
      </c>
      <c r="C75">
        <v>1919.5</v>
      </c>
      <c r="D75">
        <v>1900.76</v>
      </c>
      <c r="E75">
        <v>1902.9</v>
      </c>
      <c r="F75">
        <v>-2</v>
      </c>
      <c r="G75">
        <v>3562900</v>
      </c>
    </row>
    <row r="76" spans="1:7" x14ac:dyDescent="0.25">
      <c r="A76" s="2">
        <v>43334</v>
      </c>
      <c r="B76">
        <v>1876.64</v>
      </c>
      <c r="C76">
        <v>1905.8</v>
      </c>
      <c r="D76">
        <v>1876.64</v>
      </c>
      <c r="E76">
        <v>1904.9</v>
      </c>
      <c r="F76">
        <v>21.48</v>
      </c>
      <c r="G76">
        <v>3080400</v>
      </c>
    </row>
    <row r="77" spans="1:7" x14ac:dyDescent="0.25">
      <c r="A77" s="2">
        <v>43333</v>
      </c>
      <c r="B77">
        <v>1880</v>
      </c>
      <c r="C77">
        <v>1897.75</v>
      </c>
      <c r="D77">
        <v>1874.405</v>
      </c>
      <c r="E77">
        <v>1883.42</v>
      </c>
      <c r="F77">
        <v>6.71</v>
      </c>
      <c r="G77">
        <v>3105600</v>
      </c>
    </row>
    <row r="78" spans="1:7" x14ac:dyDescent="0.25">
      <c r="A78" s="2">
        <v>43332</v>
      </c>
      <c r="B78">
        <v>1890.57</v>
      </c>
      <c r="C78">
        <v>1891.75</v>
      </c>
      <c r="D78">
        <v>1866.06</v>
      </c>
      <c r="E78">
        <v>1876.71</v>
      </c>
      <c r="F78">
        <v>-5.51</v>
      </c>
      <c r="G78">
        <v>2862000</v>
      </c>
    </row>
    <row r="79" spans="1:7" x14ac:dyDescent="0.25">
      <c r="A79" s="2">
        <v>43329</v>
      </c>
      <c r="B79">
        <v>1885.8</v>
      </c>
      <c r="C79">
        <v>1888</v>
      </c>
      <c r="D79">
        <v>1855.55</v>
      </c>
      <c r="E79">
        <v>1882.22</v>
      </c>
      <c r="F79">
        <v>-4.3</v>
      </c>
      <c r="G79">
        <v>4104300</v>
      </c>
    </row>
    <row r="80" spans="1:7" x14ac:dyDescent="0.25">
      <c r="A80" s="2">
        <v>43328</v>
      </c>
      <c r="B80">
        <v>1903.94</v>
      </c>
      <c r="C80">
        <v>1905</v>
      </c>
      <c r="D80">
        <v>1883.55</v>
      </c>
      <c r="E80">
        <v>1886.52</v>
      </c>
      <c r="F80">
        <v>3.9000000000000998</v>
      </c>
      <c r="G80">
        <v>3957000</v>
      </c>
    </row>
    <row r="81" spans="1:7" x14ac:dyDescent="0.25">
      <c r="A81" s="2">
        <v>43327</v>
      </c>
      <c r="B81">
        <v>1909.55</v>
      </c>
      <c r="C81">
        <v>1916.21</v>
      </c>
      <c r="D81">
        <v>1869.79</v>
      </c>
      <c r="E81">
        <v>1882.62</v>
      </c>
      <c r="F81">
        <v>-37.03</v>
      </c>
      <c r="G81">
        <v>7700600</v>
      </c>
    </row>
    <row r="82" spans="1:7" x14ac:dyDescent="0.25">
      <c r="A82" s="2">
        <v>43326</v>
      </c>
      <c r="B82">
        <v>1919.39</v>
      </c>
      <c r="C82">
        <v>1921.01</v>
      </c>
      <c r="D82">
        <v>1900</v>
      </c>
      <c r="E82">
        <v>1919.65</v>
      </c>
      <c r="F82">
        <v>23.45</v>
      </c>
      <c r="G82">
        <v>3986100</v>
      </c>
    </row>
    <row r="83" spans="1:7" x14ac:dyDescent="0.25">
      <c r="A83" s="2">
        <v>43325</v>
      </c>
      <c r="B83">
        <v>1898.5</v>
      </c>
      <c r="C83">
        <v>1925</v>
      </c>
      <c r="D83">
        <v>1893.67</v>
      </c>
      <c r="E83">
        <v>1896.2</v>
      </c>
      <c r="F83">
        <v>9.9000000000000998</v>
      </c>
      <c r="G83">
        <v>5531400</v>
      </c>
    </row>
    <row r="84" spans="1:7" x14ac:dyDescent="0.25">
      <c r="A84" s="2">
        <v>43322</v>
      </c>
      <c r="B84">
        <v>1888.51</v>
      </c>
      <c r="C84">
        <v>1899.5</v>
      </c>
      <c r="D84">
        <v>1878.21</v>
      </c>
      <c r="E84">
        <v>1886.3</v>
      </c>
      <c r="F84">
        <v>-12.22</v>
      </c>
      <c r="G84">
        <v>3639900</v>
      </c>
    </row>
    <row r="85" spans="1:7" x14ac:dyDescent="0.25">
      <c r="A85" s="2">
        <v>43321</v>
      </c>
      <c r="B85">
        <v>1882</v>
      </c>
      <c r="C85">
        <v>1914.57</v>
      </c>
      <c r="D85">
        <v>1877.48</v>
      </c>
      <c r="E85">
        <v>1898.52</v>
      </c>
      <c r="F85">
        <v>12</v>
      </c>
      <c r="G85">
        <v>4860300</v>
      </c>
    </row>
    <row r="86" spans="1:7" x14ac:dyDescent="0.25">
      <c r="A86" s="2">
        <v>43320</v>
      </c>
      <c r="B86">
        <v>1861</v>
      </c>
      <c r="C86">
        <v>1891.51</v>
      </c>
      <c r="D86">
        <v>1854.5</v>
      </c>
      <c r="E86">
        <v>1886.52</v>
      </c>
      <c r="F86">
        <v>24.04</v>
      </c>
      <c r="G86">
        <v>3963000</v>
      </c>
    </row>
    <row r="87" spans="1:7" x14ac:dyDescent="0.25">
      <c r="A87" s="2">
        <v>43319</v>
      </c>
      <c r="B87">
        <v>1854.53</v>
      </c>
      <c r="C87">
        <v>1869.72</v>
      </c>
      <c r="D87">
        <v>1846.27</v>
      </c>
      <c r="E87">
        <v>1862.48</v>
      </c>
      <c r="F87">
        <v>14.73</v>
      </c>
      <c r="G87">
        <v>3377400</v>
      </c>
    </row>
    <row r="88" spans="1:7" x14ac:dyDescent="0.25">
      <c r="A88" s="2">
        <v>43318</v>
      </c>
      <c r="B88">
        <v>1825.81</v>
      </c>
      <c r="C88">
        <v>1847.77</v>
      </c>
      <c r="D88">
        <v>1818.92</v>
      </c>
      <c r="E88">
        <v>1847.75</v>
      </c>
      <c r="F88">
        <v>24.46</v>
      </c>
      <c r="G88">
        <v>3391800</v>
      </c>
    </row>
    <row r="89" spans="1:7" x14ac:dyDescent="0.25">
      <c r="A89" s="2">
        <v>43315</v>
      </c>
      <c r="B89">
        <v>1837.74</v>
      </c>
      <c r="C89">
        <v>1841</v>
      </c>
      <c r="D89">
        <v>1821.5</v>
      </c>
      <c r="E89">
        <v>1823.29</v>
      </c>
      <c r="F89">
        <v>-11.04</v>
      </c>
      <c r="G89">
        <v>3460400</v>
      </c>
    </row>
    <row r="90" spans="1:7" x14ac:dyDescent="0.25">
      <c r="A90" s="2">
        <v>43314</v>
      </c>
      <c r="B90">
        <v>1788.77</v>
      </c>
      <c r="C90">
        <v>1836.56</v>
      </c>
      <c r="D90">
        <v>1786</v>
      </c>
      <c r="E90">
        <v>1834.33</v>
      </c>
      <c r="F90">
        <v>37.159999999999997</v>
      </c>
      <c r="G90">
        <v>4354600</v>
      </c>
    </row>
    <row r="91" spans="1:7" x14ac:dyDescent="0.25">
      <c r="A91" s="2">
        <v>43313</v>
      </c>
      <c r="B91">
        <v>1784</v>
      </c>
      <c r="C91">
        <v>1798.44</v>
      </c>
      <c r="D91">
        <v>1776.02</v>
      </c>
      <c r="E91">
        <v>1797.17</v>
      </c>
      <c r="F91">
        <v>19.73</v>
      </c>
      <c r="G91">
        <v>4153000</v>
      </c>
    </row>
    <row r="92" spans="1:7" x14ac:dyDescent="0.25">
      <c r="A92" s="2">
        <v>43312</v>
      </c>
      <c r="B92">
        <v>1786.49</v>
      </c>
      <c r="C92">
        <v>1801.83</v>
      </c>
      <c r="D92">
        <v>1739.32</v>
      </c>
      <c r="E92">
        <v>1777.44</v>
      </c>
      <c r="F92">
        <v>-1.78</v>
      </c>
      <c r="G92">
        <v>5738700</v>
      </c>
    </row>
    <row r="93" spans="1:7" x14ac:dyDescent="0.25">
      <c r="A93" s="2">
        <v>43311</v>
      </c>
      <c r="B93">
        <v>1827.33</v>
      </c>
      <c r="C93">
        <v>1829.5</v>
      </c>
      <c r="D93">
        <v>1766.02</v>
      </c>
      <c r="E93">
        <v>1779.22</v>
      </c>
      <c r="F93">
        <v>-38.049999999999997</v>
      </c>
      <c r="G93">
        <v>6562300</v>
      </c>
    </row>
    <row r="94" spans="1:7" x14ac:dyDescent="0.25">
      <c r="A94" s="2">
        <v>43308</v>
      </c>
      <c r="B94">
        <v>1876.05</v>
      </c>
      <c r="C94">
        <v>1880.05</v>
      </c>
      <c r="D94">
        <v>1806.53</v>
      </c>
      <c r="E94">
        <v>1817.27</v>
      </c>
      <c r="F94">
        <v>9.27</v>
      </c>
      <c r="G94">
        <v>9680900</v>
      </c>
    </row>
    <row r="95" spans="1:7" x14ac:dyDescent="0.25">
      <c r="A95" s="2">
        <v>43307</v>
      </c>
      <c r="B95">
        <v>1839</v>
      </c>
      <c r="C95">
        <v>1844.68</v>
      </c>
      <c r="D95">
        <v>1804.5</v>
      </c>
      <c r="E95">
        <v>1808</v>
      </c>
      <c r="F95">
        <v>-55.61</v>
      </c>
      <c r="G95">
        <v>9924300</v>
      </c>
    </row>
    <row r="96" spans="1:7" x14ac:dyDescent="0.25">
      <c r="A96" s="2">
        <v>43306</v>
      </c>
      <c r="B96">
        <v>1829.3</v>
      </c>
      <c r="C96">
        <v>1863.84</v>
      </c>
      <c r="D96">
        <v>1822.64</v>
      </c>
      <c r="E96">
        <v>1863.61</v>
      </c>
      <c r="F96">
        <v>34.369999999999997</v>
      </c>
      <c r="G96">
        <v>3836300</v>
      </c>
    </row>
    <row r="97" spans="1:7" x14ac:dyDescent="0.25">
      <c r="A97" s="2">
        <v>43305</v>
      </c>
      <c r="B97">
        <v>1829.01</v>
      </c>
      <c r="C97">
        <v>1840</v>
      </c>
      <c r="D97">
        <v>1809.38</v>
      </c>
      <c r="E97">
        <v>1829.24</v>
      </c>
      <c r="F97">
        <v>27.24</v>
      </c>
      <c r="G97">
        <v>4278700</v>
      </c>
    </row>
    <row r="98" spans="1:7" x14ac:dyDescent="0.25">
      <c r="A98" s="2">
        <v>43304</v>
      </c>
      <c r="B98">
        <v>1812.21</v>
      </c>
      <c r="C98">
        <v>1819</v>
      </c>
      <c r="D98">
        <v>1769.99</v>
      </c>
      <c r="E98">
        <v>1802</v>
      </c>
      <c r="F98">
        <v>-11.7</v>
      </c>
      <c r="G98">
        <v>3888400</v>
      </c>
    </row>
    <row r="99" spans="1:7" x14ac:dyDescent="0.25">
      <c r="A99" s="2">
        <v>43301</v>
      </c>
      <c r="B99">
        <v>1825.01</v>
      </c>
      <c r="C99">
        <v>1834.84</v>
      </c>
      <c r="D99">
        <v>1810.06</v>
      </c>
      <c r="E99">
        <v>1813.7</v>
      </c>
      <c r="F99">
        <v>0.73000000000001997</v>
      </c>
      <c r="G99">
        <v>3891500</v>
      </c>
    </row>
    <row r="100" spans="1:7" x14ac:dyDescent="0.25">
      <c r="A100" s="2">
        <v>43300</v>
      </c>
      <c r="B100">
        <v>1829.46</v>
      </c>
      <c r="C100">
        <v>1841</v>
      </c>
      <c r="D100">
        <v>1811.27</v>
      </c>
      <c r="E100">
        <v>1812.97</v>
      </c>
      <c r="F100">
        <v>-29.95</v>
      </c>
      <c r="G100">
        <v>4676900</v>
      </c>
    </row>
    <row r="101" spans="1:7" x14ac:dyDescent="0.25">
      <c r="A101" s="2">
        <v>43299</v>
      </c>
      <c r="B101">
        <v>1848</v>
      </c>
      <c r="C101">
        <v>1858.88</v>
      </c>
      <c r="D101">
        <v>1831.27</v>
      </c>
      <c r="E101">
        <v>1842.92</v>
      </c>
      <c r="F101">
        <v>-1.01</v>
      </c>
      <c r="G101">
        <v>4861900</v>
      </c>
    </row>
    <row r="102" spans="1:7" x14ac:dyDescent="0.25">
      <c r="A102" s="2">
        <v>43298</v>
      </c>
      <c r="B102">
        <v>1811.56</v>
      </c>
      <c r="C102">
        <v>1851.69</v>
      </c>
      <c r="D102">
        <v>1797.38</v>
      </c>
      <c r="E102">
        <v>1843.93</v>
      </c>
      <c r="F102">
        <v>21.44</v>
      </c>
      <c r="G102">
        <v>5682800</v>
      </c>
    </row>
    <row r="103" spans="1:7" x14ac:dyDescent="0.25">
      <c r="A103" s="2">
        <v>43297</v>
      </c>
      <c r="B103">
        <v>1821.95</v>
      </c>
      <c r="C103">
        <v>1841.95</v>
      </c>
      <c r="D103">
        <v>1814.45</v>
      </c>
      <c r="E103">
        <v>1822.49</v>
      </c>
      <c r="F103">
        <v>9.4600000000000009</v>
      </c>
      <c r="G103">
        <v>5466100</v>
      </c>
    </row>
    <row r="104" spans="1:7" x14ac:dyDescent="0.25">
      <c r="A104" s="2">
        <v>43294</v>
      </c>
      <c r="B104">
        <v>1803.93</v>
      </c>
      <c r="C104">
        <v>1815.3</v>
      </c>
      <c r="D104">
        <v>1795.2249999999999</v>
      </c>
      <c r="E104">
        <v>1813.03</v>
      </c>
      <c r="F104">
        <v>16.41</v>
      </c>
      <c r="G104">
        <v>4386600</v>
      </c>
    </row>
    <row r="105" spans="1:7" x14ac:dyDescent="0.25">
      <c r="A105" s="2">
        <v>43293</v>
      </c>
      <c r="B105">
        <v>1764.51</v>
      </c>
      <c r="C105">
        <v>1798</v>
      </c>
      <c r="D105">
        <v>1762.18</v>
      </c>
      <c r="E105">
        <v>1796.62</v>
      </c>
      <c r="F105">
        <v>41.62</v>
      </c>
      <c r="G105">
        <v>4532700</v>
      </c>
    </row>
    <row r="106" spans="1:7" x14ac:dyDescent="0.25">
      <c r="A106" s="2">
        <v>43292</v>
      </c>
      <c r="B106">
        <v>1737.99</v>
      </c>
      <c r="C106">
        <v>1756.96</v>
      </c>
      <c r="D106">
        <v>1734</v>
      </c>
      <c r="E106">
        <v>1755</v>
      </c>
      <c r="F106">
        <v>11.93</v>
      </c>
      <c r="G106">
        <v>3209700</v>
      </c>
    </row>
    <row r="107" spans="1:7" x14ac:dyDescent="0.25">
      <c r="A107" s="2">
        <v>43291</v>
      </c>
      <c r="B107">
        <v>1738.53</v>
      </c>
      <c r="C107">
        <v>1750</v>
      </c>
      <c r="D107">
        <v>1731</v>
      </c>
      <c r="E107">
        <v>1743.07</v>
      </c>
      <c r="F107">
        <v>4.05</v>
      </c>
      <c r="G107">
        <v>3002900</v>
      </c>
    </row>
    <row r="108" spans="1:7" x14ac:dyDescent="0.25">
      <c r="A108" s="2">
        <v>43290</v>
      </c>
      <c r="B108">
        <v>1724.05</v>
      </c>
      <c r="C108">
        <v>1739.56</v>
      </c>
      <c r="D108">
        <v>1716.23</v>
      </c>
      <c r="E108">
        <v>1739.02</v>
      </c>
      <c r="F108">
        <v>28.39</v>
      </c>
      <c r="G108">
        <v>3011900</v>
      </c>
    </row>
    <row r="109" spans="1:7" x14ac:dyDescent="0.25">
      <c r="A109" s="2">
        <v>43287</v>
      </c>
      <c r="B109">
        <v>1696</v>
      </c>
      <c r="C109">
        <v>1715.27</v>
      </c>
      <c r="D109">
        <v>1691.67</v>
      </c>
      <c r="E109">
        <v>1710.63</v>
      </c>
      <c r="F109">
        <v>10.9</v>
      </c>
      <c r="G109">
        <v>2650200</v>
      </c>
    </row>
    <row r="110" spans="1:7" x14ac:dyDescent="0.25">
      <c r="A110" s="2">
        <v>43286</v>
      </c>
      <c r="B110">
        <v>1705.38</v>
      </c>
      <c r="C110">
        <v>1710.69</v>
      </c>
      <c r="D110">
        <v>1682.15</v>
      </c>
      <c r="E110">
        <v>1699.73</v>
      </c>
      <c r="F110">
        <v>5.77</v>
      </c>
      <c r="G110">
        <v>2983100</v>
      </c>
    </row>
    <row r="111" spans="1:7" x14ac:dyDescent="0.25">
      <c r="A111" s="2">
        <v>43284</v>
      </c>
      <c r="B111">
        <v>1723.96</v>
      </c>
      <c r="C111">
        <v>1725</v>
      </c>
      <c r="D111">
        <v>1692.48</v>
      </c>
      <c r="E111">
        <v>1693.96</v>
      </c>
      <c r="F111">
        <v>-19.82</v>
      </c>
      <c r="G111">
        <v>2177200</v>
      </c>
    </row>
    <row r="112" spans="1:7" x14ac:dyDescent="0.25">
      <c r="A112" s="2">
        <v>43283</v>
      </c>
      <c r="B112">
        <v>1682.7</v>
      </c>
      <c r="C112">
        <v>1713.89</v>
      </c>
      <c r="D112">
        <v>1678.06</v>
      </c>
      <c r="E112">
        <v>1713.78</v>
      </c>
      <c r="F112">
        <v>13.98</v>
      </c>
      <c r="G112">
        <v>3185600</v>
      </c>
    </row>
    <row r="113" spans="1:7" x14ac:dyDescent="0.25">
      <c r="A113" s="2">
        <v>43280</v>
      </c>
      <c r="B113">
        <v>1717</v>
      </c>
      <c r="C113">
        <v>1723.41</v>
      </c>
      <c r="D113">
        <v>1694.32</v>
      </c>
      <c r="E113">
        <v>1699.8</v>
      </c>
      <c r="F113">
        <v>-1.6500000000001001</v>
      </c>
      <c r="G113">
        <v>4543500</v>
      </c>
    </row>
    <row r="114" spans="1:7" x14ac:dyDescent="0.25">
      <c r="A114" s="2">
        <v>43279</v>
      </c>
      <c r="B114">
        <v>1672.54</v>
      </c>
      <c r="C114">
        <v>1705.5</v>
      </c>
      <c r="D114">
        <v>1661.17</v>
      </c>
      <c r="E114">
        <v>1701.45</v>
      </c>
      <c r="F114">
        <v>40.94</v>
      </c>
      <c r="G114">
        <v>4529700</v>
      </c>
    </row>
    <row r="115" spans="1:7" x14ac:dyDescent="0.25">
      <c r="A115" s="2">
        <v>43278</v>
      </c>
      <c r="B115">
        <v>1708.11</v>
      </c>
      <c r="C115">
        <v>1711.95</v>
      </c>
      <c r="D115">
        <v>1660</v>
      </c>
      <c r="E115">
        <v>1660.51</v>
      </c>
      <c r="F115">
        <v>-30.58</v>
      </c>
      <c r="G115">
        <v>4872200</v>
      </c>
    </row>
    <row r="116" spans="1:7" x14ac:dyDescent="0.25">
      <c r="A116" s="2">
        <v>43277</v>
      </c>
      <c r="B116">
        <v>1672.37</v>
      </c>
      <c r="C116">
        <v>1701.5650000000001</v>
      </c>
      <c r="D116">
        <v>1663.34</v>
      </c>
      <c r="E116">
        <v>1691.09</v>
      </c>
      <c r="F116">
        <v>27.94</v>
      </c>
      <c r="G116">
        <v>4386500</v>
      </c>
    </row>
    <row r="117" spans="1:7" x14ac:dyDescent="0.25">
      <c r="A117" s="2">
        <v>43276</v>
      </c>
      <c r="B117">
        <v>1702.51</v>
      </c>
      <c r="C117">
        <v>1705</v>
      </c>
      <c r="D117">
        <v>1646.31</v>
      </c>
      <c r="E117">
        <v>1663.15</v>
      </c>
      <c r="F117">
        <v>-52.52</v>
      </c>
      <c r="G117">
        <v>7511100</v>
      </c>
    </row>
    <row r="118" spans="1:7" x14ac:dyDescent="0.25">
      <c r="A118" s="2">
        <v>43273</v>
      </c>
      <c r="B118">
        <v>1742.62</v>
      </c>
      <c r="C118">
        <v>1743</v>
      </c>
      <c r="D118">
        <v>1711.9</v>
      </c>
      <c r="E118">
        <v>1715.67</v>
      </c>
      <c r="F118">
        <v>-14.55</v>
      </c>
      <c r="G118">
        <v>4075100</v>
      </c>
    </row>
    <row r="119" spans="1:7" x14ac:dyDescent="0.25">
      <c r="A119" s="2">
        <v>43272</v>
      </c>
      <c r="B119">
        <v>1760</v>
      </c>
      <c r="C119">
        <v>1763.1</v>
      </c>
      <c r="D119">
        <v>1717.56</v>
      </c>
      <c r="E119">
        <v>1730.22</v>
      </c>
      <c r="F119">
        <v>-19.86</v>
      </c>
      <c r="G119">
        <v>4941100</v>
      </c>
    </row>
    <row r="120" spans="1:7" x14ac:dyDescent="0.25">
      <c r="A120" s="2">
        <v>43271</v>
      </c>
      <c r="B120">
        <v>1742.5</v>
      </c>
      <c r="C120">
        <v>1762.93</v>
      </c>
      <c r="D120">
        <v>1741.36</v>
      </c>
      <c r="E120">
        <v>1750.08</v>
      </c>
      <c r="F120">
        <v>15.3</v>
      </c>
      <c r="G120">
        <v>4332500</v>
      </c>
    </row>
    <row r="121" spans="1:7" x14ac:dyDescent="0.25">
      <c r="A121" s="2">
        <v>43270</v>
      </c>
      <c r="B121">
        <v>1709.04</v>
      </c>
      <c r="C121">
        <v>1736.11</v>
      </c>
      <c r="D121">
        <v>1700.39</v>
      </c>
      <c r="E121">
        <v>1734.78</v>
      </c>
      <c r="F121">
        <v>10.99</v>
      </c>
      <c r="G121">
        <v>4290100</v>
      </c>
    </row>
    <row r="122" spans="1:7" x14ac:dyDescent="0.25">
      <c r="A122" s="2">
        <v>43269</v>
      </c>
      <c r="B122">
        <v>1706.26</v>
      </c>
      <c r="C122">
        <v>1726.74</v>
      </c>
      <c r="D122">
        <v>1702.56</v>
      </c>
      <c r="E122">
        <v>1723.79</v>
      </c>
      <c r="F122">
        <v>7.8199999999998999</v>
      </c>
      <c r="G122">
        <v>3107700</v>
      </c>
    </row>
    <row r="123" spans="1:7" x14ac:dyDescent="0.25">
      <c r="A123" s="2">
        <v>43266</v>
      </c>
      <c r="B123">
        <v>1714</v>
      </c>
      <c r="C123">
        <v>1720.87</v>
      </c>
      <c r="D123">
        <v>1708.52</v>
      </c>
      <c r="E123">
        <v>1715.97</v>
      </c>
      <c r="F123">
        <v>-7.8899999999999002</v>
      </c>
      <c r="G123">
        <v>4777600</v>
      </c>
    </row>
    <row r="124" spans="1:7" x14ac:dyDescent="0.25">
      <c r="A124" s="2">
        <v>43265</v>
      </c>
      <c r="B124">
        <v>1713.48</v>
      </c>
      <c r="C124">
        <v>1724.8</v>
      </c>
      <c r="D124">
        <v>1708.87</v>
      </c>
      <c r="E124">
        <v>1723.86</v>
      </c>
      <c r="F124">
        <v>19</v>
      </c>
      <c r="G124">
        <v>3174400</v>
      </c>
    </row>
    <row r="125" spans="1:7" x14ac:dyDescent="0.25">
      <c r="A125" s="2">
        <v>43264</v>
      </c>
      <c r="B125">
        <v>1702.81</v>
      </c>
      <c r="C125">
        <v>1713.75</v>
      </c>
      <c r="D125">
        <v>1700.12</v>
      </c>
      <c r="E125">
        <v>1704.86</v>
      </c>
      <c r="F125">
        <v>6.1099999999999</v>
      </c>
      <c r="G125">
        <v>3327500</v>
      </c>
    </row>
    <row r="126" spans="1:7" x14ac:dyDescent="0.25">
      <c r="A126" s="2">
        <v>43263</v>
      </c>
      <c r="B126">
        <v>1693</v>
      </c>
      <c r="C126">
        <v>1699.51</v>
      </c>
      <c r="D126">
        <v>1691.52</v>
      </c>
      <c r="E126">
        <v>1698.75</v>
      </c>
      <c r="F126">
        <v>9.6300000000001003</v>
      </c>
      <c r="G126">
        <v>2259200</v>
      </c>
    </row>
    <row r="127" spans="1:7" x14ac:dyDescent="0.25">
      <c r="A127" s="2">
        <v>43262</v>
      </c>
      <c r="B127">
        <v>1681.51</v>
      </c>
      <c r="C127">
        <v>1694.24</v>
      </c>
      <c r="D127">
        <v>1680.59</v>
      </c>
      <c r="E127">
        <v>1689.12</v>
      </c>
      <c r="F127">
        <v>5.1299999999999004</v>
      </c>
      <c r="G127">
        <v>2335400</v>
      </c>
    </row>
    <row r="128" spans="1:7" x14ac:dyDescent="0.25">
      <c r="A128" s="2">
        <v>43259</v>
      </c>
      <c r="B128">
        <v>1681.12</v>
      </c>
      <c r="C128">
        <v>1689.44</v>
      </c>
      <c r="D128">
        <v>1673.01</v>
      </c>
      <c r="E128">
        <v>1683.99</v>
      </c>
      <c r="F128">
        <v>-5.3099999999999001</v>
      </c>
      <c r="G128">
        <v>2955100</v>
      </c>
    </row>
    <row r="129" spans="1:7" x14ac:dyDescent="0.25">
      <c r="A129" s="2">
        <v>43258</v>
      </c>
      <c r="B129">
        <v>1698.56</v>
      </c>
      <c r="C129">
        <v>1699.9</v>
      </c>
      <c r="D129">
        <v>1676.105</v>
      </c>
      <c r="E129">
        <v>1689.3</v>
      </c>
      <c r="F129">
        <v>-6.45</v>
      </c>
      <c r="G129">
        <v>3765600</v>
      </c>
    </row>
    <row r="130" spans="1:7" x14ac:dyDescent="0.25">
      <c r="A130" s="2">
        <v>43257</v>
      </c>
      <c r="B130">
        <v>1704.51</v>
      </c>
      <c r="C130">
        <v>1714.5</v>
      </c>
      <c r="D130">
        <v>1686.47</v>
      </c>
      <c r="E130">
        <v>1695.75</v>
      </c>
      <c r="F130">
        <v>-0.59999999999991005</v>
      </c>
      <c r="G130">
        <v>5473200</v>
      </c>
    </row>
    <row r="131" spans="1:7" x14ac:dyDescent="0.25">
      <c r="A131" s="2">
        <v>43256</v>
      </c>
      <c r="B131">
        <v>1672.99</v>
      </c>
      <c r="C131">
        <v>1699</v>
      </c>
      <c r="D131">
        <v>1670.06</v>
      </c>
      <c r="E131">
        <v>1696.35</v>
      </c>
      <c r="F131">
        <v>31.08</v>
      </c>
      <c r="G131">
        <v>4782100</v>
      </c>
    </row>
    <row r="132" spans="1:7" x14ac:dyDescent="0.25">
      <c r="A132" s="2">
        <v>43255</v>
      </c>
      <c r="B132">
        <v>1648.9</v>
      </c>
      <c r="C132">
        <v>1665.68</v>
      </c>
      <c r="D132">
        <v>1645.49</v>
      </c>
      <c r="E132">
        <v>1665.27</v>
      </c>
      <c r="F132">
        <v>23.73</v>
      </c>
      <c r="G132">
        <v>3187700</v>
      </c>
    </row>
    <row r="133" spans="1:7" x14ac:dyDescent="0.25">
      <c r="A133" s="2">
        <v>43252</v>
      </c>
      <c r="B133">
        <v>1637.03</v>
      </c>
      <c r="C133">
        <v>1646.73</v>
      </c>
      <c r="D133">
        <v>1635.09</v>
      </c>
      <c r="E133">
        <v>1641.54</v>
      </c>
      <c r="F133">
        <v>11.92</v>
      </c>
      <c r="G133">
        <v>3313300</v>
      </c>
    </row>
    <row r="134" spans="1:7" x14ac:dyDescent="0.25">
      <c r="A134" s="2">
        <v>43251</v>
      </c>
      <c r="B134">
        <v>1623</v>
      </c>
      <c r="C134">
        <v>1635</v>
      </c>
      <c r="D134">
        <v>1621.35</v>
      </c>
      <c r="E134">
        <v>1629.62</v>
      </c>
      <c r="F134">
        <v>4.7299999999997997</v>
      </c>
      <c r="G134">
        <v>3166300</v>
      </c>
    </row>
    <row r="135" spans="1:7" x14ac:dyDescent="0.25">
      <c r="A135" s="2">
        <v>43250</v>
      </c>
      <c r="B135">
        <v>1618.1</v>
      </c>
      <c r="C135">
        <v>1626</v>
      </c>
      <c r="D135">
        <v>1612.93</v>
      </c>
      <c r="E135">
        <v>1624.89</v>
      </c>
      <c r="F135">
        <v>12.02</v>
      </c>
      <c r="G135">
        <v>2907300</v>
      </c>
    </row>
    <row r="136" spans="1:7" x14ac:dyDescent="0.25">
      <c r="A136" s="2">
        <v>43249</v>
      </c>
      <c r="B136">
        <v>1600.71</v>
      </c>
      <c r="C136">
        <v>1621.79</v>
      </c>
      <c r="D136">
        <v>1600.15</v>
      </c>
      <c r="E136">
        <v>1612.87</v>
      </c>
      <c r="F136">
        <v>2.7199999999997999</v>
      </c>
      <c r="G136">
        <v>3846400</v>
      </c>
    </row>
    <row r="137" spans="1:7" x14ac:dyDescent="0.25">
      <c r="A137" s="2">
        <v>43245</v>
      </c>
      <c r="B137">
        <v>1603</v>
      </c>
      <c r="C137">
        <v>1614.12</v>
      </c>
      <c r="D137">
        <v>1600.45</v>
      </c>
      <c r="E137">
        <v>1610.15</v>
      </c>
      <c r="F137">
        <v>7.0800000000001999</v>
      </c>
      <c r="G137">
        <v>2698400</v>
      </c>
    </row>
    <row r="138" spans="1:7" x14ac:dyDescent="0.25">
      <c r="A138" s="2">
        <v>43244</v>
      </c>
      <c r="B138">
        <v>1598.03</v>
      </c>
      <c r="C138">
        <v>1608.24</v>
      </c>
      <c r="D138">
        <v>1588.38</v>
      </c>
      <c r="E138">
        <v>1603.07</v>
      </c>
      <c r="F138">
        <v>1.21</v>
      </c>
      <c r="G138">
        <v>3429900</v>
      </c>
    </row>
    <row r="139" spans="1:7" x14ac:dyDescent="0.25">
      <c r="A139" s="2">
        <v>43243</v>
      </c>
      <c r="B139">
        <v>1571.05</v>
      </c>
      <c r="C139">
        <v>1601.86</v>
      </c>
      <c r="D139">
        <v>1566.34</v>
      </c>
      <c r="E139">
        <v>1601.86</v>
      </c>
      <c r="F139">
        <v>20.46</v>
      </c>
      <c r="G139">
        <v>3361800</v>
      </c>
    </row>
    <row r="140" spans="1:7" x14ac:dyDescent="0.25">
      <c r="A140" s="2">
        <v>43242</v>
      </c>
      <c r="B140">
        <v>1589.89</v>
      </c>
      <c r="C140">
        <v>1589.89</v>
      </c>
      <c r="D140">
        <v>1575.25</v>
      </c>
      <c r="E140">
        <v>1581.4</v>
      </c>
      <c r="F140">
        <v>-4.0599999999999001</v>
      </c>
      <c r="G140">
        <v>2115600</v>
      </c>
    </row>
    <row r="141" spans="1:7" x14ac:dyDescent="0.25">
      <c r="A141" s="2">
        <v>43241</v>
      </c>
      <c r="B141">
        <v>1585</v>
      </c>
      <c r="C141">
        <v>1592.05</v>
      </c>
      <c r="D141">
        <v>1575</v>
      </c>
      <c r="E141">
        <v>1585.46</v>
      </c>
      <c r="F141">
        <v>11.09</v>
      </c>
      <c r="G141">
        <v>2925200</v>
      </c>
    </row>
    <row r="142" spans="1:7" x14ac:dyDescent="0.25">
      <c r="A142" s="2">
        <v>43238</v>
      </c>
      <c r="B142">
        <v>1581.33</v>
      </c>
      <c r="C142">
        <v>1583.59</v>
      </c>
      <c r="D142">
        <v>1572.1</v>
      </c>
      <c r="E142">
        <v>1574.37</v>
      </c>
      <c r="F142">
        <v>-7.3900000000001</v>
      </c>
      <c r="G142">
        <v>2642500</v>
      </c>
    </row>
    <row r="143" spans="1:7" x14ac:dyDescent="0.25">
      <c r="A143" s="2">
        <v>43237</v>
      </c>
      <c r="B143">
        <v>1580.56</v>
      </c>
      <c r="C143">
        <v>1594.04</v>
      </c>
      <c r="D143">
        <v>1573</v>
      </c>
      <c r="E143">
        <v>1581.76</v>
      </c>
      <c r="F143">
        <v>-5.52</v>
      </c>
      <c r="G143">
        <v>2147600</v>
      </c>
    </row>
    <row r="144" spans="1:7" x14ac:dyDescent="0.25">
      <c r="A144" s="2">
        <v>43236</v>
      </c>
      <c r="B144">
        <v>1577.5</v>
      </c>
      <c r="C144">
        <v>1594.43</v>
      </c>
      <c r="D144">
        <v>1576.67</v>
      </c>
      <c r="E144">
        <v>1587.28</v>
      </c>
      <c r="F144">
        <v>11.16</v>
      </c>
      <c r="G144">
        <v>2570500</v>
      </c>
    </row>
    <row r="145" spans="1:7" x14ac:dyDescent="0.25">
      <c r="A145" s="2">
        <v>43235</v>
      </c>
      <c r="B145">
        <v>1587.8</v>
      </c>
      <c r="C145">
        <v>1587.8050000000001</v>
      </c>
      <c r="D145">
        <v>1565.22</v>
      </c>
      <c r="E145">
        <v>1576.12</v>
      </c>
      <c r="F145">
        <v>-25.42</v>
      </c>
      <c r="G145">
        <v>5077400</v>
      </c>
    </row>
    <row r="146" spans="1:7" x14ac:dyDescent="0.25">
      <c r="A146" s="2">
        <v>43234</v>
      </c>
      <c r="B146">
        <v>1604</v>
      </c>
      <c r="C146">
        <v>1611.18</v>
      </c>
      <c r="D146">
        <v>1600.05</v>
      </c>
      <c r="E146">
        <v>1601.54</v>
      </c>
      <c r="F146">
        <v>-1.3700000000001</v>
      </c>
      <c r="G146">
        <v>2509400</v>
      </c>
    </row>
    <row r="147" spans="1:7" x14ac:dyDescent="0.25">
      <c r="A147" s="2">
        <v>43231</v>
      </c>
      <c r="B147">
        <v>1610.99</v>
      </c>
      <c r="C147">
        <v>1611.1</v>
      </c>
      <c r="D147">
        <v>1597.89</v>
      </c>
      <c r="E147">
        <v>1602.91</v>
      </c>
      <c r="F147">
        <v>-6.1699999999998001</v>
      </c>
      <c r="G147">
        <v>2263900</v>
      </c>
    </row>
    <row r="148" spans="1:7" x14ac:dyDescent="0.25">
      <c r="A148" s="2">
        <v>43230</v>
      </c>
      <c r="B148">
        <v>1608.48</v>
      </c>
      <c r="C148">
        <v>1615.6</v>
      </c>
      <c r="D148">
        <v>1603.44</v>
      </c>
      <c r="E148">
        <v>1609.08</v>
      </c>
      <c r="F148">
        <v>1.0799999999998999</v>
      </c>
      <c r="G148">
        <v>2817400</v>
      </c>
    </row>
    <row r="149" spans="1:7" x14ac:dyDescent="0.25">
      <c r="A149" s="2">
        <v>43229</v>
      </c>
      <c r="B149">
        <v>1600</v>
      </c>
      <c r="C149">
        <v>1608</v>
      </c>
      <c r="D149">
        <v>1592</v>
      </c>
      <c r="E149">
        <v>1608</v>
      </c>
      <c r="F149">
        <v>15.61</v>
      </c>
      <c r="G149">
        <v>3637300</v>
      </c>
    </row>
    <row r="150" spans="1:7" x14ac:dyDescent="0.25">
      <c r="A150" s="2">
        <v>43228</v>
      </c>
      <c r="B150">
        <v>1595</v>
      </c>
      <c r="C150">
        <v>1596.88</v>
      </c>
      <c r="D150">
        <v>1582.51</v>
      </c>
      <c r="E150">
        <v>1592.39</v>
      </c>
      <c r="F150">
        <v>-7.75</v>
      </c>
      <c r="G150">
        <v>3067900</v>
      </c>
    </row>
    <row r="151" spans="1:7" x14ac:dyDescent="0.25">
      <c r="A151" s="2">
        <v>43227</v>
      </c>
      <c r="B151">
        <v>1589.34</v>
      </c>
      <c r="C151">
        <v>1606.95</v>
      </c>
      <c r="D151">
        <v>1587.83</v>
      </c>
      <c r="E151">
        <v>1600.14</v>
      </c>
      <c r="F151">
        <v>19.190000000000001</v>
      </c>
      <c r="G151">
        <v>3801800</v>
      </c>
    </row>
    <row r="152" spans="1:7" x14ac:dyDescent="0.25">
      <c r="A152" s="2">
        <v>43224</v>
      </c>
      <c r="B152">
        <v>1562.45</v>
      </c>
      <c r="C152">
        <v>1584.9</v>
      </c>
      <c r="D152">
        <v>1562.19</v>
      </c>
      <c r="E152">
        <v>1580.95</v>
      </c>
      <c r="F152">
        <v>8.875</v>
      </c>
      <c r="G152">
        <v>3443500</v>
      </c>
    </row>
    <row r="153" spans="1:7" x14ac:dyDescent="0.25">
      <c r="A153" s="2">
        <v>43223</v>
      </c>
      <c r="B153">
        <v>1560.01</v>
      </c>
      <c r="C153">
        <v>1574.8</v>
      </c>
      <c r="D153">
        <v>1546.02</v>
      </c>
      <c r="E153">
        <v>1572.075</v>
      </c>
      <c r="F153">
        <v>2.395</v>
      </c>
      <c r="G153">
        <v>4251900</v>
      </c>
    </row>
    <row r="154" spans="1:7" x14ac:dyDescent="0.25">
      <c r="A154" s="2">
        <v>43222</v>
      </c>
      <c r="B154">
        <v>1580.98</v>
      </c>
      <c r="C154">
        <v>1588.5</v>
      </c>
      <c r="D154">
        <v>1566.36</v>
      </c>
      <c r="E154">
        <v>1569.68</v>
      </c>
      <c r="F154">
        <v>-12.58</v>
      </c>
      <c r="G154">
        <v>4360200</v>
      </c>
    </row>
    <row r="155" spans="1:7" x14ac:dyDescent="0.25">
      <c r="A155" s="2">
        <v>43221</v>
      </c>
      <c r="B155">
        <v>1563.22</v>
      </c>
      <c r="C155">
        <v>1585</v>
      </c>
      <c r="D155">
        <v>1552.18</v>
      </c>
      <c r="E155">
        <v>1582.26</v>
      </c>
      <c r="F155">
        <v>16.13</v>
      </c>
      <c r="G155">
        <v>4572000</v>
      </c>
    </row>
    <row r="156" spans="1:7" x14ac:dyDescent="0.25">
      <c r="A156" s="2">
        <v>43220</v>
      </c>
      <c r="B156">
        <v>1582.5</v>
      </c>
      <c r="C156">
        <v>1596</v>
      </c>
      <c r="D156">
        <v>1560.94</v>
      </c>
      <c r="E156">
        <v>1566.13</v>
      </c>
      <c r="F156">
        <v>-6.4899999999998004</v>
      </c>
      <c r="G156">
        <v>5464000</v>
      </c>
    </row>
    <row r="157" spans="1:7" x14ac:dyDescent="0.25">
      <c r="A157" s="2">
        <v>43217</v>
      </c>
      <c r="B157">
        <v>1634.01</v>
      </c>
      <c r="C157">
        <v>1638.1</v>
      </c>
      <c r="D157">
        <v>1567.39</v>
      </c>
      <c r="E157">
        <v>1572.62</v>
      </c>
      <c r="F157">
        <v>54.66</v>
      </c>
      <c r="G157">
        <v>13053200</v>
      </c>
    </row>
    <row r="158" spans="1:7" x14ac:dyDescent="0.25">
      <c r="A158" s="2">
        <v>43216</v>
      </c>
      <c r="B158">
        <v>1485.01</v>
      </c>
      <c r="C158">
        <v>1529.42</v>
      </c>
      <c r="D158">
        <v>1478.5</v>
      </c>
      <c r="E158">
        <v>1517.96</v>
      </c>
      <c r="F158">
        <v>57.79</v>
      </c>
      <c r="G158">
        <v>8801100</v>
      </c>
    </row>
    <row r="159" spans="1:7" x14ac:dyDescent="0.25">
      <c r="A159" s="2">
        <v>43215</v>
      </c>
      <c r="B159">
        <v>1458</v>
      </c>
      <c r="C159">
        <v>1469.99</v>
      </c>
      <c r="D159">
        <v>1415.02</v>
      </c>
      <c r="E159">
        <v>1460.17</v>
      </c>
      <c r="F159">
        <v>8.0000000000155003E-2</v>
      </c>
      <c r="G159">
        <v>6587200</v>
      </c>
    </row>
    <row r="160" spans="1:7" x14ac:dyDescent="0.25">
      <c r="A160" s="2">
        <v>43214</v>
      </c>
      <c r="B160">
        <v>1535.8</v>
      </c>
      <c r="C160">
        <v>1539.5</v>
      </c>
      <c r="D160">
        <v>1448.45</v>
      </c>
      <c r="E160">
        <v>1460.09</v>
      </c>
      <c r="F160">
        <v>-57.77</v>
      </c>
      <c r="G160">
        <v>7494600</v>
      </c>
    </row>
    <row r="161" spans="1:7" x14ac:dyDescent="0.25">
      <c r="A161" s="2">
        <v>43213</v>
      </c>
      <c r="B161">
        <v>1546.69</v>
      </c>
      <c r="C161">
        <v>1548</v>
      </c>
      <c r="D161">
        <v>1503.41</v>
      </c>
      <c r="E161">
        <v>1517.86</v>
      </c>
      <c r="F161">
        <v>-9.6300000000001003</v>
      </c>
      <c r="G161">
        <v>4465400</v>
      </c>
    </row>
    <row r="162" spans="1:7" x14ac:dyDescent="0.25">
      <c r="A162" s="2">
        <v>43210</v>
      </c>
      <c r="B162">
        <v>1561.2</v>
      </c>
      <c r="C162">
        <v>1561.2</v>
      </c>
      <c r="D162">
        <v>1516.09</v>
      </c>
      <c r="E162">
        <v>1527.49</v>
      </c>
      <c r="F162">
        <v>-29.42</v>
      </c>
      <c r="G162">
        <v>5541600</v>
      </c>
    </row>
    <row r="163" spans="1:7" x14ac:dyDescent="0.25">
      <c r="A163" s="2">
        <v>43209</v>
      </c>
      <c r="B163">
        <v>1543.22</v>
      </c>
      <c r="C163">
        <v>1568.52</v>
      </c>
      <c r="D163">
        <v>1539.06</v>
      </c>
      <c r="E163">
        <v>1556.91</v>
      </c>
      <c r="F163">
        <v>29.07</v>
      </c>
      <c r="G163">
        <v>6523700</v>
      </c>
    </row>
    <row r="164" spans="1:7" x14ac:dyDescent="0.25">
      <c r="A164" s="2">
        <v>43208</v>
      </c>
      <c r="B164">
        <v>1514.65</v>
      </c>
      <c r="C164">
        <v>1533.8</v>
      </c>
      <c r="D164">
        <v>1504.11</v>
      </c>
      <c r="E164">
        <v>1527.84</v>
      </c>
      <c r="F164">
        <v>24.01</v>
      </c>
      <c r="G164">
        <v>5227500</v>
      </c>
    </row>
    <row r="165" spans="1:7" x14ac:dyDescent="0.25">
      <c r="A165" s="2">
        <v>43207</v>
      </c>
      <c r="B165">
        <v>1462.3</v>
      </c>
      <c r="C165">
        <v>1507.19</v>
      </c>
      <c r="D165">
        <v>1457.02</v>
      </c>
      <c r="E165">
        <v>1503.83</v>
      </c>
      <c r="F165">
        <v>62.33</v>
      </c>
      <c r="G165">
        <v>5114400</v>
      </c>
    </row>
    <row r="166" spans="1:7" x14ac:dyDescent="0.25">
      <c r="A166" s="2">
        <v>43206</v>
      </c>
      <c r="B166">
        <v>1445</v>
      </c>
      <c r="C166">
        <v>1447</v>
      </c>
      <c r="D166">
        <v>1427.48</v>
      </c>
      <c r="E166">
        <v>1441.5</v>
      </c>
      <c r="F166">
        <v>10.71</v>
      </c>
      <c r="G166">
        <v>2808600</v>
      </c>
    </row>
    <row r="167" spans="1:7" x14ac:dyDescent="0.25">
      <c r="A167" s="2">
        <v>43203</v>
      </c>
      <c r="B167">
        <v>1449.14</v>
      </c>
      <c r="C167">
        <v>1459.78</v>
      </c>
      <c r="D167">
        <v>1424.52</v>
      </c>
      <c r="E167">
        <v>1430.79</v>
      </c>
      <c r="F167">
        <v>-17.71</v>
      </c>
      <c r="G167">
        <v>3685200</v>
      </c>
    </row>
    <row r="168" spans="1:7" x14ac:dyDescent="0.25">
      <c r="A168" s="2">
        <v>43202</v>
      </c>
      <c r="B168">
        <v>1439.5</v>
      </c>
      <c r="C168">
        <v>1452.12</v>
      </c>
      <c r="D168">
        <v>1435.06</v>
      </c>
      <c r="E168">
        <v>1448.5</v>
      </c>
      <c r="F168">
        <v>21.45</v>
      </c>
      <c r="G168">
        <v>3135000</v>
      </c>
    </row>
    <row r="169" spans="1:7" x14ac:dyDescent="0.25">
      <c r="A169" s="2">
        <v>43201</v>
      </c>
      <c r="B169">
        <v>1439.44</v>
      </c>
      <c r="C169">
        <v>1448.78</v>
      </c>
      <c r="D169">
        <v>1424.89</v>
      </c>
      <c r="E169">
        <v>1427.05</v>
      </c>
      <c r="F169">
        <v>-9.1700000000000994</v>
      </c>
      <c r="G169">
        <v>3582500</v>
      </c>
    </row>
    <row r="170" spans="1:7" x14ac:dyDescent="0.25">
      <c r="A170" s="2">
        <v>43200</v>
      </c>
      <c r="B170">
        <v>1431.99</v>
      </c>
      <c r="C170">
        <v>1438.38</v>
      </c>
      <c r="D170">
        <v>1415.7</v>
      </c>
      <c r="E170">
        <v>1436.22</v>
      </c>
      <c r="F170">
        <v>30.14</v>
      </c>
      <c r="G170">
        <v>4280100</v>
      </c>
    </row>
    <row r="171" spans="1:7" x14ac:dyDescent="0.25">
      <c r="A171" s="2">
        <v>43199</v>
      </c>
      <c r="B171">
        <v>1425.03</v>
      </c>
      <c r="C171">
        <v>1438.48</v>
      </c>
      <c r="D171">
        <v>1402.57</v>
      </c>
      <c r="E171">
        <v>1406.08</v>
      </c>
      <c r="F171">
        <v>0.84999999999991005</v>
      </c>
      <c r="G171">
        <v>4208200</v>
      </c>
    </row>
    <row r="172" spans="1:7" x14ac:dyDescent="0.25">
      <c r="A172" s="2">
        <v>43196</v>
      </c>
      <c r="B172">
        <v>1429.97</v>
      </c>
      <c r="C172">
        <v>1452.5</v>
      </c>
      <c r="D172">
        <v>1400.26</v>
      </c>
      <c r="E172">
        <v>1405.23</v>
      </c>
      <c r="F172">
        <v>-46.52</v>
      </c>
      <c r="G172">
        <v>5882200</v>
      </c>
    </row>
    <row r="173" spans="1:7" x14ac:dyDescent="0.25">
      <c r="A173" s="2">
        <v>43195</v>
      </c>
      <c r="B173">
        <v>1441.99</v>
      </c>
      <c r="C173">
        <v>1459.56</v>
      </c>
      <c r="D173">
        <v>1427.07</v>
      </c>
      <c r="E173">
        <v>1451.75</v>
      </c>
      <c r="F173">
        <v>41.18</v>
      </c>
      <c r="G173">
        <v>6413400</v>
      </c>
    </row>
    <row r="174" spans="1:7" x14ac:dyDescent="0.25">
      <c r="A174" s="2">
        <v>43194</v>
      </c>
      <c r="B174">
        <v>1358.24</v>
      </c>
      <c r="C174">
        <v>1415.39</v>
      </c>
      <c r="D174">
        <v>1352.88</v>
      </c>
      <c r="E174">
        <v>1410.57</v>
      </c>
      <c r="F174">
        <v>18.52</v>
      </c>
      <c r="G174">
        <v>6982300</v>
      </c>
    </row>
    <row r="175" spans="1:7" x14ac:dyDescent="0.25">
      <c r="A175" s="2">
        <v>43193</v>
      </c>
      <c r="B175">
        <v>1391.38</v>
      </c>
      <c r="C175">
        <v>1414</v>
      </c>
      <c r="D175">
        <v>1355.33</v>
      </c>
      <c r="E175">
        <v>1392.05</v>
      </c>
      <c r="F175">
        <v>20.059999999999999</v>
      </c>
      <c r="G175">
        <v>10231200</v>
      </c>
    </row>
    <row r="176" spans="1:7" x14ac:dyDescent="0.25">
      <c r="A176" s="2">
        <v>43192</v>
      </c>
      <c r="B176">
        <v>1417.62</v>
      </c>
      <c r="C176">
        <v>1421.36</v>
      </c>
      <c r="D176">
        <v>1355</v>
      </c>
      <c r="E176">
        <v>1371.99</v>
      </c>
      <c r="F176">
        <v>-75.349999999999994</v>
      </c>
      <c r="G176">
        <v>10463600</v>
      </c>
    </row>
    <row r="177" spans="1:7" x14ac:dyDescent="0.25">
      <c r="A177" s="2">
        <v>43188</v>
      </c>
      <c r="B177">
        <v>1406</v>
      </c>
      <c r="C177">
        <v>1455.47</v>
      </c>
      <c r="D177">
        <v>1365.2</v>
      </c>
      <c r="E177">
        <v>1447.34</v>
      </c>
      <c r="F177">
        <v>15.92</v>
      </c>
      <c r="G177">
        <v>12581100</v>
      </c>
    </row>
    <row r="178" spans="1:7" x14ac:dyDescent="0.25">
      <c r="A178" s="2">
        <v>43187</v>
      </c>
      <c r="B178">
        <v>1447</v>
      </c>
      <c r="C178">
        <v>1455.9</v>
      </c>
      <c r="D178">
        <v>1386.17</v>
      </c>
      <c r="E178">
        <v>1431.42</v>
      </c>
      <c r="F178">
        <v>-65.63</v>
      </c>
      <c r="G178">
        <v>13705300</v>
      </c>
    </row>
    <row r="179" spans="1:7" x14ac:dyDescent="0.25">
      <c r="A179" s="2">
        <v>43186</v>
      </c>
      <c r="B179">
        <v>1572.4</v>
      </c>
      <c r="C179">
        <v>1575.9649999999999</v>
      </c>
      <c r="D179">
        <v>1482.32</v>
      </c>
      <c r="E179">
        <v>1497.05</v>
      </c>
      <c r="F179">
        <v>-58.81</v>
      </c>
      <c r="G179">
        <v>6999600</v>
      </c>
    </row>
    <row r="180" spans="1:7" x14ac:dyDescent="0.25">
      <c r="A180" s="2">
        <v>43185</v>
      </c>
      <c r="B180">
        <v>1530</v>
      </c>
      <c r="C180">
        <v>1556.99</v>
      </c>
      <c r="D180">
        <v>1499.25</v>
      </c>
      <c r="E180">
        <v>1555.86</v>
      </c>
      <c r="F180">
        <v>60.3</v>
      </c>
      <c r="G180">
        <v>5624600</v>
      </c>
    </row>
    <row r="181" spans="1:7" x14ac:dyDescent="0.25">
      <c r="A181" s="2">
        <v>43182</v>
      </c>
      <c r="B181">
        <v>1539.01</v>
      </c>
      <c r="C181">
        <v>1549.02</v>
      </c>
      <c r="D181">
        <v>1495.36</v>
      </c>
      <c r="E181">
        <v>1495.56</v>
      </c>
      <c r="F181">
        <v>-49.36</v>
      </c>
      <c r="G181">
        <v>8006000</v>
      </c>
    </row>
    <row r="182" spans="1:7" x14ac:dyDescent="0.25">
      <c r="A182" s="2">
        <v>43181</v>
      </c>
      <c r="B182">
        <v>1565.47</v>
      </c>
      <c r="C182">
        <v>1573.85</v>
      </c>
      <c r="D182">
        <v>1542.4</v>
      </c>
      <c r="E182">
        <v>1544.92</v>
      </c>
      <c r="F182">
        <v>-36.94</v>
      </c>
      <c r="G182">
        <v>6320500</v>
      </c>
    </row>
    <row r="183" spans="1:7" x14ac:dyDescent="0.25">
      <c r="A183" s="2">
        <v>43180</v>
      </c>
      <c r="B183">
        <v>1586.45</v>
      </c>
      <c r="C183">
        <v>1590</v>
      </c>
      <c r="D183">
        <v>1563.17</v>
      </c>
      <c r="E183">
        <v>1581.86</v>
      </c>
      <c r="F183">
        <v>-4.6500000000000998</v>
      </c>
      <c r="G183">
        <v>4750700</v>
      </c>
    </row>
    <row r="184" spans="1:7" x14ac:dyDescent="0.25">
      <c r="A184" s="2">
        <v>43179</v>
      </c>
      <c r="B184">
        <v>1550.34</v>
      </c>
      <c r="C184">
        <v>1587</v>
      </c>
      <c r="D184">
        <v>1545.41</v>
      </c>
      <c r="E184">
        <v>1586.51</v>
      </c>
      <c r="F184">
        <v>41.58</v>
      </c>
      <c r="G184">
        <v>4581500</v>
      </c>
    </row>
    <row r="185" spans="1:7" x14ac:dyDescent="0.25">
      <c r="A185" s="2">
        <v>43178</v>
      </c>
      <c r="B185">
        <v>1554.53</v>
      </c>
      <c r="C185">
        <v>1561.66</v>
      </c>
      <c r="D185">
        <v>1525.35</v>
      </c>
      <c r="E185">
        <v>1544.93</v>
      </c>
      <c r="F185">
        <v>-26.75</v>
      </c>
      <c r="G185">
        <v>6580700</v>
      </c>
    </row>
    <row r="186" spans="1:7" x14ac:dyDescent="0.25">
      <c r="A186" s="2">
        <v>43175</v>
      </c>
      <c r="B186">
        <v>1583.45</v>
      </c>
      <c r="C186">
        <v>1589.44</v>
      </c>
      <c r="D186">
        <v>1567.5</v>
      </c>
      <c r="E186">
        <v>1571.68</v>
      </c>
      <c r="F186">
        <v>-10.64</v>
      </c>
      <c r="G186">
        <v>5425000</v>
      </c>
    </row>
    <row r="187" spans="1:7" x14ac:dyDescent="0.25">
      <c r="A187" s="2">
        <v>43174</v>
      </c>
      <c r="B187">
        <v>1595</v>
      </c>
      <c r="C187">
        <v>1596.91</v>
      </c>
      <c r="D187">
        <v>1578.11</v>
      </c>
      <c r="E187">
        <v>1582.32</v>
      </c>
      <c r="F187">
        <v>-8.6800000000000992</v>
      </c>
      <c r="G187">
        <v>4069700</v>
      </c>
    </row>
    <row r="188" spans="1:7" x14ac:dyDescent="0.25">
      <c r="A188" s="2">
        <v>43173</v>
      </c>
      <c r="B188">
        <v>1597</v>
      </c>
      <c r="C188">
        <v>1606.44</v>
      </c>
      <c r="D188">
        <v>1590.89</v>
      </c>
      <c r="E188">
        <v>1591</v>
      </c>
      <c r="F188">
        <v>2.8199999999998999</v>
      </c>
      <c r="G188">
        <v>4259400</v>
      </c>
    </row>
    <row r="189" spans="1:7" x14ac:dyDescent="0.25">
      <c r="A189" s="2">
        <v>43172</v>
      </c>
      <c r="B189">
        <v>1615.96</v>
      </c>
      <c r="C189">
        <v>1617.54</v>
      </c>
      <c r="D189">
        <v>1578.01</v>
      </c>
      <c r="E189">
        <v>1588.18</v>
      </c>
      <c r="F189">
        <v>-10.210000000000001</v>
      </c>
      <c r="G189">
        <v>6531800</v>
      </c>
    </row>
    <row r="190" spans="1:7" x14ac:dyDescent="0.25">
      <c r="A190" s="2">
        <v>43171</v>
      </c>
      <c r="B190">
        <v>1592.6</v>
      </c>
      <c r="C190">
        <v>1605.33</v>
      </c>
      <c r="D190">
        <v>1586.7</v>
      </c>
      <c r="E190">
        <v>1598.39</v>
      </c>
      <c r="F190">
        <v>19.5</v>
      </c>
      <c r="G190">
        <v>5174200</v>
      </c>
    </row>
    <row r="191" spans="1:7" x14ac:dyDescent="0.25">
      <c r="A191" s="2">
        <v>43168</v>
      </c>
      <c r="B191">
        <v>1563.5</v>
      </c>
      <c r="C191">
        <v>1578.94</v>
      </c>
      <c r="D191">
        <v>1559.08</v>
      </c>
      <c r="E191">
        <v>1578.89</v>
      </c>
      <c r="F191">
        <v>27.03</v>
      </c>
      <c r="G191">
        <v>4534200</v>
      </c>
    </row>
    <row r="192" spans="1:7" x14ac:dyDescent="0.25">
      <c r="A192" s="2">
        <v>43167</v>
      </c>
      <c r="B192">
        <v>1550</v>
      </c>
      <c r="C192">
        <v>1554.88</v>
      </c>
      <c r="D192">
        <v>1545.25</v>
      </c>
      <c r="E192">
        <v>1551.86</v>
      </c>
      <c r="F192">
        <v>6.8599999999999</v>
      </c>
      <c r="G192">
        <v>3862600</v>
      </c>
    </row>
    <row r="193" spans="1:7" x14ac:dyDescent="0.25">
      <c r="A193" s="2">
        <v>43166</v>
      </c>
      <c r="B193">
        <v>1526.52</v>
      </c>
      <c r="C193">
        <v>1545.9</v>
      </c>
      <c r="D193">
        <v>1522.51</v>
      </c>
      <c r="E193">
        <v>1545</v>
      </c>
      <c r="F193">
        <v>7.3599999999999</v>
      </c>
      <c r="G193">
        <v>4174100</v>
      </c>
    </row>
    <row r="194" spans="1:7" x14ac:dyDescent="0.25">
      <c r="A194" s="2">
        <v>43165</v>
      </c>
      <c r="B194">
        <v>1533.2</v>
      </c>
      <c r="C194">
        <v>1542.13</v>
      </c>
      <c r="D194">
        <v>1528</v>
      </c>
      <c r="E194">
        <v>1537.64</v>
      </c>
      <c r="F194">
        <v>14.03</v>
      </c>
      <c r="G194">
        <v>4561700</v>
      </c>
    </row>
    <row r="195" spans="1:7" x14ac:dyDescent="0.25">
      <c r="A195" s="2">
        <v>43164</v>
      </c>
      <c r="B195">
        <v>1494.24</v>
      </c>
      <c r="C195">
        <v>1525.38</v>
      </c>
      <c r="D195">
        <v>1481</v>
      </c>
      <c r="E195">
        <v>1523.61</v>
      </c>
      <c r="F195">
        <v>23.36</v>
      </c>
      <c r="G195">
        <v>5233900</v>
      </c>
    </row>
    <row r="196" spans="1:7" x14ac:dyDescent="0.25">
      <c r="A196" s="2">
        <v>43161</v>
      </c>
      <c r="B196">
        <v>1469.1</v>
      </c>
      <c r="C196">
        <v>1501.05</v>
      </c>
      <c r="D196">
        <v>1455.01</v>
      </c>
      <c r="E196">
        <v>1500.25</v>
      </c>
      <c r="F196">
        <v>6.8</v>
      </c>
      <c r="G196">
        <v>6587500</v>
      </c>
    </row>
    <row r="197" spans="1:7" x14ac:dyDescent="0.25">
      <c r="A197" s="2">
        <v>43160</v>
      </c>
      <c r="B197">
        <v>1513.6</v>
      </c>
      <c r="C197">
        <v>1518.49</v>
      </c>
      <c r="D197">
        <v>1465</v>
      </c>
      <c r="E197">
        <v>1493.45</v>
      </c>
      <c r="F197">
        <v>-19</v>
      </c>
      <c r="G197">
        <v>6835200</v>
      </c>
    </row>
    <row r="198" spans="1:7" x14ac:dyDescent="0.25">
      <c r="A198" s="2">
        <v>43159</v>
      </c>
      <c r="B198">
        <v>1519.51</v>
      </c>
      <c r="C198">
        <v>1528.7</v>
      </c>
      <c r="D198">
        <v>1512</v>
      </c>
      <c r="E198">
        <v>1512.45</v>
      </c>
      <c r="F198">
        <v>0.47000000000003</v>
      </c>
      <c r="G198">
        <v>4515000</v>
      </c>
    </row>
    <row r="199" spans="1:7" x14ac:dyDescent="0.25">
      <c r="A199" s="2">
        <v>43158</v>
      </c>
      <c r="B199">
        <v>1524.5</v>
      </c>
      <c r="C199">
        <v>1526.78</v>
      </c>
      <c r="D199">
        <v>1507.21</v>
      </c>
      <c r="E199">
        <v>1511.98</v>
      </c>
      <c r="F199">
        <v>-9.9700000000000006</v>
      </c>
      <c r="G199">
        <v>4808700</v>
      </c>
    </row>
    <row r="200" spans="1:7" x14ac:dyDescent="0.25">
      <c r="A200" s="2">
        <v>43157</v>
      </c>
      <c r="B200">
        <v>1509.2</v>
      </c>
      <c r="C200">
        <v>1522.84</v>
      </c>
      <c r="D200">
        <v>1507</v>
      </c>
      <c r="E200">
        <v>1521.95</v>
      </c>
      <c r="F200">
        <v>21.95</v>
      </c>
      <c r="G200">
        <v>4954900</v>
      </c>
    </row>
    <row r="201" spans="1:7" x14ac:dyDescent="0.25">
      <c r="A201" s="2">
        <v>43154</v>
      </c>
      <c r="B201">
        <v>1495.34</v>
      </c>
      <c r="C201">
        <v>1500</v>
      </c>
      <c r="D201">
        <v>1486.5</v>
      </c>
      <c r="E201">
        <v>1500</v>
      </c>
      <c r="F201">
        <v>14.66</v>
      </c>
      <c r="G201">
        <v>4418100</v>
      </c>
    </row>
    <row r="202" spans="1:7" x14ac:dyDescent="0.25">
      <c r="A202" s="2">
        <v>43153</v>
      </c>
      <c r="B202">
        <v>1495.36</v>
      </c>
      <c r="C202">
        <v>1502.54</v>
      </c>
      <c r="D202">
        <v>1475.76</v>
      </c>
      <c r="E202">
        <v>1485.34</v>
      </c>
      <c r="F202">
        <v>2.4199999999998001</v>
      </c>
      <c r="G202">
        <v>4858000</v>
      </c>
    </row>
    <row r="203" spans="1:7" x14ac:dyDescent="0.25">
      <c r="A203" s="2">
        <v>43152</v>
      </c>
      <c r="B203">
        <v>1485</v>
      </c>
      <c r="C203">
        <v>1503.49</v>
      </c>
      <c r="D203">
        <v>1478.92</v>
      </c>
      <c r="E203">
        <v>1482.92</v>
      </c>
      <c r="F203">
        <v>14.57</v>
      </c>
      <c r="G203">
        <v>6304300</v>
      </c>
    </row>
    <row r="204" spans="1:7" x14ac:dyDescent="0.25">
      <c r="A204" s="2">
        <v>43151</v>
      </c>
      <c r="B204">
        <v>1446.49</v>
      </c>
      <c r="C204">
        <v>1488.77</v>
      </c>
      <c r="D204">
        <v>1446.49</v>
      </c>
      <c r="E204">
        <v>1468.35</v>
      </c>
      <c r="F204">
        <v>19.66</v>
      </c>
      <c r="G204">
        <v>6499200</v>
      </c>
    </row>
    <row r="205" spans="1:7" x14ac:dyDescent="0.25">
      <c r="A205" s="2">
        <v>43147</v>
      </c>
      <c r="B205">
        <v>1457.37</v>
      </c>
      <c r="C205">
        <v>1465.8</v>
      </c>
      <c r="D205">
        <v>1446.56</v>
      </c>
      <c r="E205">
        <v>1448.69</v>
      </c>
      <c r="F205">
        <v>-13.07</v>
      </c>
      <c r="G205">
        <v>4472500</v>
      </c>
    </row>
    <row r="206" spans="1:7" x14ac:dyDescent="0.25">
      <c r="A206" s="2">
        <v>43146</v>
      </c>
      <c r="B206">
        <v>1466.89</v>
      </c>
      <c r="C206">
        <v>1468.94</v>
      </c>
      <c r="D206">
        <v>1436.84</v>
      </c>
      <c r="E206">
        <v>1461.76</v>
      </c>
      <c r="F206">
        <v>10.71</v>
      </c>
      <c r="G206">
        <v>5652700</v>
      </c>
    </row>
    <row r="207" spans="1:7" x14ac:dyDescent="0.25">
      <c r="A207" s="2">
        <v>43145</v>
      </c>
      <c r="B207">
        <v>1406.25</v>
      </c>
      <c r="C207">
        <v>1452.06</v>
      </c>
      <c r="D207">
        <v>1403.36</v>
      </c>
      <c r="E207">
        <v>1451.05</v>
      </c>
      <c r="F207">
        <v>36.54</v>
      </c>
      <c r="G207">
        <v>5959200</v>
      </c>
    </row>
    <row r="208" spans="1:7" x14ac:dyDescent="0.25">
      <c r="A208" s="2">
        <v>43144</v>
      </c>
      <c r="B208">
        <v>1385.93</v>
      </c>
      <c r="C208">
        <v>1419.72</v>
      </c>
      <c r="D208">
        <v>1383.53</v>
      </c>
      <c r="E208">
        <v>1414.51</v>
      </c>
      <c r="F208">
        <v>28.28</v>
      </c>
      <c r="G208">
        <v>5917800</v>
      </c>
    </row>
    <row r="209" spans="1:7" x14ac:dyDescent="0.25">
      <c r="A209" s="2">
        <v>43143</v>
      </c>
      <c r="B209">
        <v>1364.67</v>
      </c>
      <c r="C209">
        <v>1393.81</v>
      </c>
      <c r="D209">
        <v>1344.01</v>
      </c>
      <c r="E209">
        <v>1386.23</v>
      </c>
      <c r="F209">
        <v>46.63</v>
      </c>
      <c r="G209">
        <v>6738900</v>
      </c>
    </row>
    <row r="210" spans="1:7" x14ac:dyDescent="0.25">
      <c r="A210" s="2">
        <v>43140</v>
      </c>
      <c r="B210">
        <v>1373.49</v>
      </c>
      <c r="C210">
        <v>1383.5</v>
      </c>
      <c r="D210">
        <v>1265.93</v>
      </c>
      <c r="E210">
        <v>1339.6</v>
      </c>
      <c r="F210">
        <v>-10.9</v>
      </c>
      <c r="G210">
        <v>14141500</v>
      </c>
    </row>
    <row r="211" spans="1:7" x14ac:dyDescent="0.25">
      <c r="A211" s="2">
        <v>43139</v>
      </c>
      <c r="B211">
        <v>1429.68</v>
      </c>
      <c r="C211">
        <v>1433.75</v>
      </c>
      <c r="D211">
        <v>1349.94</v>
      </c>
      <c r="E211">
        <v>1350.5</v>
      </c>
      <c r="F211">
        <v>-66.28</v>
      </c>
      <c r="G211">
        <v>8578500</v>
      </c>
    </row>
    <row r="212" spans="1:7" x14ac:dyDescent="0.25">
      <c r="A212" s="2">
        <v>43138</v>
      </c>
      <c r="B212">
        <v>1449</v>
      </c>
      <c r="C212">
        <v>1460.99</v>
      </c>
      <c r="D212">
        <v>1415.15</v>
      </c>
      <c r="E212">
        <v>1416.78</v>
      </c>
      <c r="F212">
        <v>-26.06</v>
      </c>
      <c r="G212">
        <v>7162700</v>
      </c>
    </row>
    <row r="213" spans="1:7" x14ac:dyDescent="0.25">
      <c r="A213" s="2">
        <v>43137</v>
      </c>
      <c r="B213">
        <v>1361.46</v>
      </c>
      <c r="C213">
        <v>1443.99</v>
      </c>
      <c r="D213">
        <v>1351.79</v>
      </c>
      <c r="E213">
        <v>1442.84</v>
      </c>
      <c r="F213">
        <v>52.84</v>
      </c>
      <c r="G213">
        <v>11066800</v>
      </c>
    </row>
    <row r="214" spans="1:7" x14ac:dyDescent="0.25">
      <c r="A214" s="2">
        <v>43136</v>
      </c>
      <c r="B214">
        <v>1402.62</v>
      </c>
      <c r="C214">
        <v>1458.98</v>
      </c>
      <c r="D214">
        <v>1320.72</v>
      </c>
      <c r="E214">
        <v>1390</v>
      </c>
      <c r="F214">
        <v>-39.950000000000003</v>
      </c>
      <c r="G214">
        <v>11494900</v>
      </c>
    </row>
    <row r="215" spans="1:7" x14ac:dyDescent="0.25">
      <c r="A215" s="2">
        <v>43133</v>
      </c>
      <c r="B215">
        <v>1477.39</v>
      </c>
      <c r="C215">
        <v>1498</v>
      </c>
      <c r="D215">
        <v>1414</v>
      </c>
      <c r="E215">
        <v>1429.95</v>
      </c>
      <c r="F215">
        <v>39.950000000000003</v>
      </c>
      <c r="G215">
        <v>11125700</v>
      </c>
    </row>
    <row r="216" spans="1:7" x14ac:dyDescent="0.25">
      <c r="A216" s="2">
        <v>43132</v>
      </c>
      <c r="B216">
        <v>1445</v>
      </c>
      <c r="C216">
        <v>1459.88</v>
      </c>
      <c r="D216">
        <v>1385.14</v>
      </c>
      <c r="E216">
        <v>1390</v>
      </c>
      <c r="F216">
        <v>-60.89</v>
      </c>
      <c r="G216">
        <v>9113800</v>
      </c>
    </row>
    <row r="217" spans="1:7" x14ac:dyDescent="0.25">
      <c r="A217" s="2">
        <v>43131</v>
      </c>
      <c r="B217">
        <v>1451.3</v>
      </c>
      <c r="C217">
        <v>1472.58</v>
      </c>
      <c r="D217">
        <v>1450.04</v>
      </c>
      <c r="E217">
        <v>1450.89</v>
      </c>
      <c r="F217">
        <v>13.07</v>
      </c>
      <c r="G217">
        <v>6424600</v>
      </c>
    </row>
    <row r="218" spans="1:7" x14ac:dyDescent="0.25">
      <c r="A218" s="2">
        <v>43130</v>
      </c>
      <c r="B218">
        <v>1403.17</v>
      </c>
      <c r="C218">
        <v>1439.25</v>
      </c>
      <c r="D218">
        <v>1392</v>
      </c>
      <c r="E218">
        <v>1437.82</v>
      </c>
      <c r="F218">
        <v>20.14</v>
      </c>
      <c r="G218">
        <v>5871900</v>
      </c>
    </row>
    <row r="219" spans="1:7" x14ac:dyDescent="0.25">
      <c r="A219" s="2">
        <v>43129</v>
      </c>
      <c r="B219">
        <v>1409.18</v>
      </c>
      <c r="C219">
        <v>1431.39</v>
      </c>
      <c r="D219">
        <v>1400.44</v>
      </c>
      <c r="E219">
        <v>1417.68</v>
      </c>
      <c r="F219">
        <v>15.63</v>
      </c>
      <c r="G219">
        <v>5701800</v>
      </c>
    </row>
    <row r="220" spans="1:7" x14ac:dyDescent="0.25">
      <c r="A220" s="2">
        <v>43126</v>
      </c>
      <c r="B220">
        <v>1392.01</v>
      </c>
      <c r="C220">
        <v>1402.53</v>
      </c>
      <c r="D220">
        <v>1380.91</v>
      </c>
      <c r="E220">
        <v>1402.05</v>
      </c>
      <c r="F220">
        <v>24.1</v>
      </c>
      <c r="G220">
        <v>4857300</v>
      </c>
    </row>
    <row r="221" spans="1:7" x14ac:dyDescent="0.25">
      <c r="A221" s="2">
        <v>43125</v>
      </c>
      <c r="B221">
        <v>1368</v>
      </c>
      <c r="C221">
        <v>1378.34</v>
      </c>
      <c r="D221">
        <v>1357.62</v>
      </c>
      <c r="E221">
        <v>1377.95</v>
      </c>
      <c r="F221">
        <v>20.440000000000001</v>
      </c>
      <c r="G221">
        <v>4753000</v>
      </c>
    </row>
    <row r="222" spans="1:7" x14ac:dyDescent="0.25">
      <c r="A222" s="2">
        <v>43124</v>
      </c>
      <c r="B222">
        <v>1374.82</v>
      </c>
      <c r="C222">
        <v>1388.16</v>
      </c>
      <c r="D222">
        <v>1338</v>
      </c>
      <c r="E222">
        <v>1357.51</v>
      </c>
      <c r="F222">
        <v>-5.03</v>
      </c>
      <c r="G222">
        <v>6807400</v>
      </c>
    </row>
    <row r="223" spans="1:7" x14ac:dyDescent="0.25">
      <c r="A223" s="2">
        <v>43123</v>
      </c>
      <c r="B223">
        <v>1338.09</v>
      </c>
      <c r="C223">
        <v>1364.9</v>
      </c>
      <c r="D223">
        <v>1337.34</v>
      </c>
      <c r="E223">
        <v>1362.54</v>
      </c>
      <c r="F223">
        <v>35.229999999999997</v>
      </c>
      <c r="G223">
        <v>5169300</v>
      </c>
    </row>
    <row r="224" spans="1:7" x14ac:dyDescent="0.25">
      <c r="A224" s="2">
        <v>43122</v>
      </c>
      <c r="B224">
        <v>1297.17</v>
      </c>
      <c r="C224">
        <v>1327.45</v>
      </c>
      <c r="D224">
        <v>1296.6600000000001</v>
      </c>
      <c r="E224">
        <v>1327.31</v>
      </c>
      <c r="F224">
        <v>32.729999999999997</v>
      </c>
      <c r="G224">
        <v>4140000</v>
      </c>
    </row>
    <row r="225" spans="1:7" x14ac:dyDescent="0.25">
      <c r="A225" s="2">
        <v>43119</v>
      </c>
      <c r="B225">
        <v>1312</v>
      </c>
      <c r="C225">
        <v>1313</v>
      </c>
      <c r="D225">
        <v>1292.99</v>
      </c>
      <c r="E225">
        <v>1294.58</v>
      </c>
      <c r="F225">
        <v>1.26</v>
      </c>
      <c r="G225">
        <v>4578500</v>
      </c>
    </row>
    <row r="226" spans="1:7" x14ac:dyDescent="0.25">
      <c r="A226" s="2">
        <v>43118</v>
      </c>
      <c r="B226">
        <v>1293.95</v>
      </c>
      <c r="C226">
        <v>1304.5999999999999</v>
      </c>
      <c r="D226">
        <v>1284.02</v>
      </c>
      <c r="E226">
        <v>1293.32</v>
      </c>
      <c r="F226">
        <v>-1.6800000000001001</v>
      </c>
      <c r="G226">
        <v>4026900</v>
      </c>
    </row>
    <row r="227" spans="1:7" x14ac:dyDescent="0.25">
      <c r="A227" s="2">
        <v>43117</v>
      </c>
      <c r="B227">
        <v>1312.24</v>
      </c>
      <c r="C227">
        <v>1314</v>
      </c>
      <c r="D227">
        <v>1280.8800000000001</v>
      </c>
      <c r="E227">
        <v>1295</v>
      </c>
      <c r="F227">
        <v>-9.8599999999999</v>
      </c>
      <c r="G227">
        <v>5253700</v>
      </c>
    </row>
    <row r="228" spans="1:7" x14ac:dyDescent="0.25">
      <c r="A228" s="2">
        <v>43116</v>
      </c>
      <c r="B228">
        <v>1323</v>
      </c>
      <c r="C228">
        <v>1339.94</v>
      </c>
      <c r="D228">
        <v>1292.3</v>
      </c>
      <c r="E228">
        <v>1304.8599999999999</v>
      </c>
      <c r="F228">
        <v>-0.34000000000015002</v>
      </c>
      <c r="G228">
        <v>7220700</v>
      </c>
    </row>
    <row r="229" spans="1:7" x14ac:dyDescent="0.25">
      <c r="A229" s="2">
        <v>43112</v>
      </c>
      <c r="B229">
        <v>1273.3900000000001</v>
      </c>
      <c r="C229">
        <v>1305.76</v>
      </c>
      <c r="D229">
        <v>1273.3900000000001</v>
      </c>
      <c r="E229">
        <v>1305.2</v>
      </c>
      <c r="F229">
        <v>28.52</v>
      </c>
      <c r="G229">
        <v>5443700</v>
      </c>
    </row>
    <row r="230" spans="1:7" x14ac:dyDescent="0.25">
      <c r="A230" s="2">
        <v>43111</v>
      </c>
      <c r="B230">
        <v>1259.74</v>
      </c>
      <c r="C230">
        <v>1276.77</v>
      </c>
      <c r="D230">
        <v>1256.46</v>
      </c>
      <c r="E230">
        <v>1276.68</v>
      </c>
      <c r="F230">
        <v>22.35</v>
      </c>
      <c r="G230">
        <v>3125000</v>
      </c>
    </row>
    <row r="231" spans="1:7" x14ac:dyDescent="0.25">
      <c r="A231" s="2">
        <v>43110</v>
      </c>
      <c r="B231">
        <v>1245.1500000000001</v>
      </c>
      <c r="C231">
        <v>1254.33</v>
      </c>
      <c r="D231">
        <v>1237.23</v>
      </c>
      <c r="E231">
        <v>1254.33</v>
      </c>
      <c r="F231">
        <v>1.6299999999999</v>
      </c>
      <c r="G231">
        <v>2686000</v>
      </c>
    </row>
    <row r="232" spans="1:7" x14ac:dyDescent="0.25">
      <c r="A232" s="2">
        <v>43109</v>
      </c>
      <c r="B232">
        <v>1256.9000000000001</v>
      </c>
      <c r="C232">
        <v>1259.33</v>
      </c>
      <c r="D232">
        <v>1241.76</v>
      </c>
      <c r="E232">
        <v>1252.7</v>
      </c>
      <c r="F232">
        <v>5.8300000000001999</v>
      </c>
      <c r="G232">
        <v>3661300</v>
      </c>
    </row>
    <row r="233" spans="1:7" x14ac:dyDescent="0.25">
      <c r="A233" s="2">
        <v>43108</v>
      </c>
      <c r="B233">
        <v>1236</v>
      </c>
      <c r="C233">
        <v>1253.08</v>
      </c>
      <c r="D233">
        <v>1232.03</v>
      </c>
      <c r="E233">
        <v>1246.8699999999999</v>
      </c>
      <c r="F233">
        <v>17.73</v>
      </c>
      <c r="G233">
        <v>4279400</v>
      </c>
    </row>
    <row r="234" spans="1:7" x14ac:dyDescent="0.25">
      <c r="A234" s="2">
        <v>43105</v>
      </c>
      <c r="B234">
        <v>1217.51</v>
      </c>
      <c r="C234">
        <v>1229.1400000000001</v>
      </c>
      <c r="D234">
        <v>1210</v>
      </c>
      <c r="E234">
        <v>1229.1400000000001</v>
      </c>
      <c r="F234">
        <v>19.55</v>
      </c>
      <c r="G234">
        <v>3544700</v>
      </c>
    </row>
    <row r="235" spans="1:7" x14ac:dyDescent="0.25">
      <c r="A235" s="2">
        <v>43104</v>
      </c>
      <c r="B235">
        <v>1205</v>
      </c>
      <c r="C235">
        <v>1215.8699999999999</v>
      </c>
      <c r="D235">
        <v>1204.6600000000001</v>
      </c>
      <c r="E235">
        <v>1209.5899999999999</v>
      </c>
      <c r="F235">
        <v>5.3899999999999002</v>
      </c>
      <c r="G235">
        <v>3022000</v>
      </c>
    </row>
    <row r="236" spans="1:7" x14ac:dyDescent="0.25">
      <c r="A236" s="2">
        <v>43103</v>
      </c>
      <c r="B236">
        <v>1188.3</v>
      </c>
      <c r="C236">
        <v>1205.49</v>
      </c>
      <c r="D236">
        <v>1188.3</v>
      </c>
      <c r="E236">
        <v>1204.2</v>
      </c>
      <c r="F236">
        <v>15.19</v>
      </c>
      <c r="G236">
        <v>3108700</v>
      </c>
    </row>
    <row r="237" spans="1:7" x14ac:dyDescent="0.25">
      <c r="A237" s="2">
        <v>43102</v>
      </c>
      <c r="B237">
        <v>1172</v>
      </c>
      <c r="C237">
        <v>1190</v>
      </c>
      <c r="D237">
        <v>1170.51</v>
      </c>
      <c r="E237">
        <v>1189.01</v>
      </c>
      <c r="F237">
        <v>19.54</v>
      </c>
      <c r="G237">
        <v>2694400</v>
      </c>
    </row>
    <row r="238" spans="1:7" x14ac:dyDescent="0.25">
      <c r="A238" s="2">
        <v>43098</v>
      </c>
      <c r="B238">
        <v>1182.3499999999999</v>
      </c>
      <c r="C238">
        <v>1184</v>
      </c>
      <c r="D238">
        <v>1167.5</v>
      </c>
      <c r="E238">
        <v>1169.47</v>
      </c>
      <c r="F238">
        <v>-16.63</v>
      </c>
      <c r="G238">
        <v>2688300</v>
      </c>
    </row>
    <row r="239" spans="1:7" x14ac:dyDescent="0.25">
      <c r="A239" s="2">
        <v>43097</v>
      </c>
      <c r="B239">
        <v>1189</v>
      </c>
      <c r="C239">
        <v>1190.0999999999999</v>
      </c>
      <c r="D239">
        <v>1184.3800000000001</v>
      </c>
      <c r="E239">
        <v>1186.0999999999999</v>
      </c>
      <c r="F239">
        <v>3.8399999999998999</v>
      </c>
      <c r="G239">
        <v>1841600</v>
      </c>
    </row>
    <row r="240" spans="1:7" x14ac:dyDescent="0.25">
      <c r="A240" s="2">
        <v>43096</v>
      </c>
      <c r="B240">
        <v>1179.9100000000001</v>
      </c>
      <c r="C240">
        <v>1187.29</v>
      </c>
      <c r="D240">
        <v>1175.6099999999999</v>
      </c>
      <c r="E240">
        <v>1182.26</v>
      </c>
      <c r="F240">
        <v>5.5</v>
      </c>
      <c r="G240">
        <v>1867200</v>
      </c>
    </row>
    <row r="241" spans="1:7" x14ac:dyDescent="0.25">
      <c r="A241" s="2">
        <v>43095</v>
      </c>
      <c r="B241">
        <v>1168.3599999999999</v>
      </c>
      <c r="C241">
        <v>1178.32</v>
      </c>
      <c r="D241">
        <v>1160.55</v>
      </c>
      <c r="E241">
        <v>1176.76</v>
      </c>
      <c r="F241">
        <v>8.4000000000000998</v>
      </c>
      <c r="G241">
        <v>2005100</v>
      </c>
    </row>
    <row r="242" spans="1:7" x14ac:dyDescent="0.25">
      <c r="A242" s="2">
        <v>43091</v>
      </c>
      <c r="B242">
        <v>1172.08</v>
      </c>
      <c r="C242">
        <v>1174.6199999999999</v>
      </c>
      <c r="D242">
        <v>1167.83</v>
      </c>
      <c r="E242">
        <v>1168.3599999999999</v>
      </c>
      <c r="F242">
        <v>-6.4000000000000998</v>
      </c>
      <c r="G242">
        <v>1585000</v>
      </c>
    </row>
    <row r="243" spans="1:7" x14ac:dyDescent="0.25">
      <c r="A243" s="2">
        <v>43090</v>
      </c>
      <c r="B243">
        <v>1175.9000000000001</v>
      </c>
      <c r="C243">
        <v>1179.17</v>
      </c>
      <c r="D243">
        <v>1167.6400000000001</v>
      </c>
      <c r="E243">
        <v>1174.76</v>
      </c>
      <c r="F243">
        <v>-2.8599999999999</v>
      </c>
      <c r="G243">
        <v>2123100</v>
      </c>
    </row>
    <row r="244" spans="1:7" x14ac:dyDescent="0.25">
      <c r="A244" s="2">
        <v>43089</v>
      </c>
      <c r="B244">
        <v>1190.5</v>
      </c>
      <c r="C244">
        <v>1191</v>
      </c>
      <c r="D244">
        <v>1176</v>
      </c>
      <c r="E244">
        <v>1177.6199999999999</v>
      </c>
      <c r="F244">
        <v>-9.7600000000002005</v>
      </c>
      <c r="G244">
        <v>2371100</v>
      </c>
    </row>
    <row r="245" spans="1:7" x14ac:dyDescent="0.25">
      <c r="A245" s="2">
        <v>43088</v>
      </c>
      <c r="B245">
        <v>1189.1500000000001</v>
      </c>
      <c r="C245">
        <v>1192.97</v>
      </c>
      <c r="D245">
        <v>1179.1400000000001</v>
      </c>
      <c r="E245">
        <v>1187.3800000000001</v>
      </c>
      <c r="F245">
        <v>-3.1999999999997999</v>
      </c>
      <c r="G245">
        <v>2587700</v>
      </c>
    </row>
    <row r="246" spans="1:7" x14ac:dyDescent="0.25">
      <c r="A246" s="2">
        <v>43087</v>
      </c>
      <c r="B246">
        <v>1187.3699999999999</v>
      </c>
      <c r="C246">
        <v>1194.78</v>
      </c>
      <c r="D246">
        <v>1180.9100000000001</v>
      </c>
      <c r="E246">
        <v>1190.58</v>
      </c>
      <c r="F246">
        <v>11.44</v>
      </c>
      <c r="G246">
        <v>2947600</v>
      </c>
    </row>
    <row r="247" spans="1:7" x14ac:dyDescent="0.25">
      <c r="A247" s="2">
        <v>43084</v>
      </c>
      <c r="B247">
        <v>1179.03</v>
      </c>
      <c r="C247">
        <v>1182.75</v>
      </c>
      <c r="D247">
        <v>1169.33</v>
      </c>
      <c r="E247">
        <v>1179.1400000000001</v>
      </c>
      <c r="F247">
        <v>4.8800000000001003</v>
      </c>
      <c r="G247">
        <v>4778600</v>
      </c>
    </row>
    <row r="248" spans="1:7" x14ac:dyDescent="0.25">
      <c r="A248" s="2">
        <v>43083</v>
      </c>
      <c r="B248">
        <v>1163.71</v>
      </c>
      <c r="C248">
        <v>1177.93</v>
      </c>
      <c r="D248">
        <v>1162.45</v>
      </c>
      <c r="E248">
        <v>1174.26</v>
      </c>
      <c r="F248">
        <v>10.130000000000001</v>
      </c>
      <c r="G248">
        <v>3214300</v>
      </c>
    </row>
    <row r="249" spans="1:7" x14ac:dyDescent="0.25">
      <c r="A249" s="2">
        <v>43082</v>
      </c>
      <c r="B249">
        <v>1170</v>
      </c>
      <c r="C249">
        <v>1170.8699999999999</v>
      </c>
      <c r="D249">
        <v>1160.27</v>
      </c>
      <c r="E249">
        <v>1164.1300000000001</v>
      </c>
      <c r="F249">
        <v>-0.94999999999981999</v>
      </c>
      <c r="G249">
        <v>2616700</v>
      </c>
    </row>
    <row r="250" spans="1:7" x14ac:dyDescent="0.25">
      <c r="A250" s="2">
        <v>43081</v>
      </c>
      <c r="B250">
        <v>1166.51</v>
      </c>
      <c r="C250">
        <v>1173.5999999999999</v>
      </c>
      <c r="D250">
        <v>1161.6099999999999</v>
      </c>
      <c r="E250">
        <v>1165.08</v>
      </c>
      <c r="F250">
        <v>-3.8400000000001002</v>
      </c>
      <c r="G250">
        <v>2235800</v>
      </c>
    </row>
    <row r="251" spans="1:7" x14ac:dyDescent="0.25">
      <c r="A251" s="2">
        <v>43080</v>
      </c>
      <c r="B251">
        <v>1164.5999999999999</v>
      </c>
      <c r="C251">
        <v>1169.9000000000001</v>
      </c>
      <c r="D251">
        <v>1157</v>
      </c>
      <c r="E251">
        <v>1168.92</v>
      </c>
      <c r="F251">
        <v>6.9200000000001003</v>
      </c>
      <c r="G251">
        <v>2363400</v>
      </c>
    </row>
    <row r="252" spans="1:7" x14ac:dyDescent="0.25">
      <c r="A25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Volatility Smile</vt:lpstr>
      <vt:lpstr>Theta Variation -  Stock Price</vt:lpstr>
      <vt:lpstr>Vega Variation -  Stock Price</vt:lpstr>
      <vt:lpstr>Rho variation -  Stock Price</vt:lpstr>
      <vt:lpstr>Gamma variation -  Time</vt:lpstr>
      <vt:lpstr>Gamma variation -  Stock Pr</vt:lpstr>
      <vt:lpstr>Delta variation -  Time</vt:lpstr>
      <vt:lpstr>Delta variation -  Stock Price</vt:lpstr>
      <vt:lpstr>amzn_price-history-12-10-2018</vt:lpstr>
      <vt:lpstr>amzn-options-exp-2019-04-18-sho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Khurana</dc:creator>
  <cp:lastModifiedBy>Rohit Khurana</cp:lastModifiedBy>
  <dcterms:created xsi:type="dcterms:W3CDTF">2018-12-10T04:02:30Z</dcterms:created>
  <dcterms:modified xsi:type="dcterms:W3CDTF">2018-12-11T02:02:43Z</dcterms:modified>
</cp:coreProperties>
</file>