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20570\Documents\Personal\TransformersTcg\"/>
    </mc:Choice>
  </mc:AlternateContent>
  <bookViews>
    <workbookView xWindow="0" yWindow="0" windowWidth="2880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6" i="1"/>
  <c r="H7" i="1"/>
  <c r="H10" i="1"/>
  <c r="H11" i="1"/>
  <c r="H14" i="1"/>
  <c r="H15" i="1"/>
  <c r="H18" i="1"/>
  <c r="H19" i="1"/>
  <c r="H22" i="1"/>
  <c r="H23" i="1"/>
  <c r="H26" i="1"/>
  <c r="H27" i="1"/>
  <c r="H30" i="1"/>
  <c r="H31" i="1"/>
  <c r="H34" i="1"/>
  <c r="H35" i="1"/>
  <c r="H38" i="1"/>
  <c r="H39" i="1"/>
  <c r="H42" i="1"/>
  <c r="H43" i="1"/>
  <c r="H46" i="1"/>
  <c r="H47" i="1"/>
  <c r="E3" i="1"/>
  <c r="E4" i="1"/>
  <c r="H4" i="1" s="1"/>
  <c r="E5" i="1"/>
  <c r="H5" i="1" s="1"/>
  <c r="E6" i="1"/>
  <c r="E7" i="1"/>
  <c r="E8" i="1"/>
  <c r="H8" i="1" s="1"/>
  <c r="E9" i="1"/>
  <c r="H9" i="1" s="1"/>
  <c r="E10" i="1"/>
  <c r="E11" i="1"/>
  <c r="E12" i="1"/>
  <c r="H12" i="1" s="1"/>
  <c r="E13" i="1"/>
  <c r="H13" i="1" s="1"/>
  <c r="E14" i="1"/>
  <c r="E15" i="1"/>
  <c r="E16" i="1"/>
  <c r="H16" i="1" s="1"/>
  <c r="O16" i="1" s="1"/>
  <c r="E17" i="1"/>
  <c r="H17" i="1" s="1"/>
  <c r="E18" i="1"/>
  <c r="E19" i="1"/>
  <c r="E20" i="1"/>
  <c r="H20" i="1" s="1"/>
  <c r="E21" i="1"/>
  <c r="H21" i="1" s="1"/>
  <c r="E22" i="1"/>
  <c r="E23" i="1"/>
  <c r="E24" i="1"/>
  <c r="H24" i="1" s="1"/>
  <c r="O24" i="1" s="1"/>
  <c r="E25" i="1"/>
  <c r="H25" i="1" s="1"/>
  <c r="E26" i="1"/>
  <c r="E27" i="1"/>
  <c r="E28" i="1"/>
  <c r="H28" i="1" s="1"/>
  <c r="E29" i="1"/>
  <c r="H29" i="1" s="1"/>
  <c r="E30" i="1"/>
  <c r="E31" i="1"/>
  <c r="E32" i="1"/>
  <c r="H32" i="1" s="1"/>
  <c r="O32" i="1" s="1"/>
  <c r="E33" i="1"/>
  <c r="H33" i="1" s="1"/>
  <c r="E34" i="1"/>
  <c r="E35" i="1"/>
  <c r="E36" i="1"/>
  <c r="H36" i="1" s="1"/>
  <c r="E37" i="1"/>
  <c r="H37" i="1" s="1"/>
  <c r="E38" i="1"/>
  <c r="E39" i="1"/>
  <c r="E40" i="1"/>
  <c r="H40" i="1" s="1"/>
  <c r="O40" i="1" s="1"/>
  <c r="E41" i="1"/>
  <c r="H41" i="1" s="1"/>
  <c r="E42" i="1"/>
  <c r="E43" i="1"/>
  <c r="E44" i="1"/>
  <c r="H44" i="1" s="1"/>
  <c r="E45" i="1"/>
  <c r="H45" i="1" s="1"/>
  <c r="E46" i="1"/>
  <c r="E47" i="1"/>
  <c r="E2" i="1"/>
  <c r="H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" i="1"/>
  <c r="N5" i="1"/>
  <c r="N9" i="1"/>
  <c r="N13" i="1"/>
  <c r="N17" i="1"/>
  <c r="N21" i="1"/>
  <c r="N25" i="1"/>
  <c r="N29" i="1"/>
  <c r="N33" i="1"/>
  <c r="N37" i="1"/>
  <c r="N41" i="1"/>
  <c r="N45" i="1"/>
  <c r="F3" i="1"/>
  <c r="N3" i="1" s="1"/>
  <c r="L3" i="1"/>
  <c r="F4" i="1"/>
  <c r="L4" i="1"/>
  <c r="F5" i="1"/>
  <c r="M5" i="1" s="1"/>
  <c r="L5" i="1"/>
  <c r="F6" i="1"/>
  <c r="M6" i="1" s="1"/>
  <c r="L6" i="1"/>
  <c r="F7" i="1"/>
  <c r="N7" i="1" s="1"/>
  <c r="L7" i="1"/>
  <c r="F8" i="1"/>
  <c r="N8" i="1" s="1"/>
  <c r="L8" i="1"/>
  <c r="M8" i="1"/>
  <c r="F9" i="1"/>
  <c r="L9" i="1"/>
  <c r="M9" i="1"/>
  <c r="F10" i="1"/>
  <c r="L10" i="1"/>
  <c r="F11" i="1"/>
  <c r="N11" i="1" s="1"/>
  <c r="L11" i="1"/>
  <c r="F12" i="1"/>
  <c r="L12" i="1"/>
  <c r="F13" i="1"/>
  <c r="M13" i="1" s="1"/>
  <c r="L13" i="1"/>
  <c r="F14" i="1"/>
  <c r="M14" i="1" s="1"/>
  <c r="L14" i="1"/>
  <c r="F15" i="1"/>
  <c r="N15" i="1" s="1"/>
  <c r="L15" i="1"/>
  <c r="F16" i="1"/>
  <c r="N16" i="1" s="1"/>
  <c r="L16" i="1"/>
  <c r="M16" i="1"/>
  <c r="F17" i="1"/>
  <c r="L17" i="1"/>
  <c r="M17" i="1"/>
  <c r="F18" i="1"/>
  <c r="L18" i="1"/>
  <c r="F19" i="1"/>
  <c r="N19" i="1" s="1"/>
  <c r="L19" i="1"/>
  <c r="F20" i="1"/>
  <c r="L20" i="1"/>
  <c r="F21" i="1"/>
  <c r="M21" i="1" s="1"/>
  <c r="L21" i="1"/>
  <c r="F22" i="1"/>
  <c r="M22" i="1" s="1"/>
  <c r="L22" i="1"/>
  <c r="F23" i="1"/>
  <c r="N23" i="1" s="1"/>
  <c r="L23" i="1"/>
  <c r="F24" i="1"/>
  <c r="N24" i="1" s="1"/>
  <c r="L24" i="1"/>
  <c r="M24" i="1"/>
  <c r="F25" i="1"/>
  <c r="L25" i="1"/>
  <c r="M25" i="1"/>
  <c r="F26" i="1"/>
  <c r="L26" i="1"/>
  <c r="F27" i="1"/>
  <c r="N27" i="1" s="1"/>
  <c r="L27" i="1"/>
  <c r="F28" i="1"/>
  <c r="L28" i="1"/>
  <c r="F29" i="1"/>
  <c r="M29" i="1" s="1"/>
  <c r="L29" i="1"/>
  <c r="F30" i="1"/>
  <c r="M30" i="1" s="1"/>
  <c r="L30" i="1"/>
  <c r="F31" i="1"/>
  <c r="N31" i="1" s="1"/>
  <c r="L31" i="1"/>
  <c r="F32" i="1"/>
  <c r="N32" i="1" s="1"/>
  <c r="L32" i="1"/>
  <c r="M32" i="1"/>
  <c r="F33" i="1"/>
  <c r="L33" i="1"/>
  <c r="M33" i="1"/>
  <c r="F34" i="1"/>
  <c r="L34" i="1"/>
  <c r="F35" i="1"/>
  <c r="N35" i="1" s="1"/>
  <c r="L35" i="1"/>
  <c r="F36" i="1"/>
  <c r="L36" i="1"/>
  <c r="F37" i="1"/>
  <c r="M37" i="1" s="1"/>
  <c r="L37" i="1"/>
  <c r="F38" i="1"/>
  <c r="M38" i="1" s="1"/>
  <c r="L38" i="1"/>
  <c r="F39" i="1"/>
  <c r="N39" i="1" s="1"/>
  <c r="L39" i="1"/>
  <c r="F40" i="1"/>
  <c r="N40" i="1" s="1"/>
  <c r="L40" i="1"/>
  <c r="M40" i="1"/>
  <c r="F41" i="1"/>
  <c r="L41" i="1"/>
  <c r="M41" i="1"/>
  <c r="F42" i="1"/>
  <c r="L42" i="1"/>
  <c r="F43" i="1"/>
  <c r="N43" i="1" s="1"/>
  <c r="L43" i="1"/>
  <c r="F44" i="1"/>
  <c r="L44" i="1"/>
  <c r="F45" i="1"/>
  <c r="M45" i="1" s="1"/>
  <c r="L45" i="1"/>
  <c r="F46" i="1"/>
  <c r="N46" i="1" s="1"/>
  <c r="L46" i="1"/>
  <c r="F47" i="1"/>
  <c r="L47" i="1"/>
  <c r="L2" i="1"/>
  <c r="F2" i="1"/>
  <c r="M2" i="1" s="1"/>
  <c r="O3" i="1" l="1"/>
  <c r="O18" i="1"/>
  <c r="N47" i="1"/>
  <c r="M47" i="1"/>
  <c r="O47" i="1" s="1"/>
  <c r="N36" i="1"/>
  <c r="M36" i="1"/>
  <c r="O36" i="1" s="1"/>
  <c r="M34" i="1"/>
  <c r="O34" i="1" s="1"/>
  <c r="N34" i="1"/>
  <c r="N20" i="1"/>
  <c r="O20" i="1" s="1"/>
  <c r="M20" i="1"/>
  <c r="M18" i="1"/>
  <c r="N18" i="1"/>
  <c r="N4" i="1"/>
  <c r="M4" i="1"/>
  <c r="O4" i="1" s="1"/>
  <c r="O39" i="1"/>
  <c r="O31" i="1"/>
  <c r="O7" i="1"/>
  <c r="N44" i="1"/>
  <c r="M44" i="1"/>
  <c r="O44" i="1" s="1"/>
  <c r="M42" i="1"/>
  <c r="O42" i="1" s="1"/>
  <c r="N42" i="1"/>
  <c r="N28" i="1"/>
  <c r="O28" i="1" s="1"/>
  <c r="M28" i="1"/>
  <c r="M26" i="1"/>
  <c r="N26" i="1"/>
  <c r="O26" i="1" s="1"/>
  <c r="N12" i="1"/>
  <c r="M12" i="1"/>
  <c r="O12" i="1" s="1"/>
  <c r="M10" i="1"/>
  <c r="O10" i="1" s="1"/>
  <c r="N10" i="1"/>
  <c r="O8" i="1"/>
  <c r="O19" i="1"/>
  <c r="O45" i="1"/>
  <c r="O41" i="1"/>
  <c r="O37" i="1"/>
  <c r="O33" i="1"/>
  <c r="O29" i="1"/>
  <c r="O25" i="1"/>
  <c r="O21" i="1"/>
  <c r="O17" i="1"/>
  <c r="O13" i="1"/>
  <c r="O9" i="1"/>
  <c r="O5" i="1"/>
  <c r="O14" i="1"/>
  <c r="N38" i="1"/>
  <c r="O38" i="1" s="1"/>
  <c r="N30" i="1"/>
  <c r="O30" i="1" s="1"/>
  <c r="N22" i="1"/>
  <c r="O22" i="1" s="1"/>
  <c r="N14" i="1"/>
  <c r="N6" i="1"/>
  <c r="O6" i="1" s="1"/>
  <c r="N2" i="1"/>
  <c r="M43" i="1"/>
  <c r="O43" i="1" s="1"/>
  <c r="M39" i="1"/>
  <c r="M35" i="1"/>
  <c r="O35" i="1" s="1"/>
  <c r="M31" i="1"/>
  <c r="M27" i="1"/>
  <c r="O27" i="1" s="1"/>
  <c r="M23" i="1"/>
  <c r="O23" i="1" s="1"/>
  <c r="M19" i="1"/>
  <c r="M15" i="1"/>
  <c r="O15" i="1" s="1"/>
  <c r="M11" i="1"/>
  <c r="O11" i="1" s="1"/>
  <c r="M7" i="1"/>
  <c r="M3" i="1"/>
  <c r="O2" i="1"/>
  <c r="M46" i="1"/>
  <c r="O46" i="1" s="1"/>
</calcChain>
</file>

<file path=xl/sharedStrings.xml><?xml version="1.0" encoding="utf-8"?>
<sst xmlns="http://schemas.openxmlformats.org/spreadsheetml/2006/main" count="190" uniqueCount="141">
  <si>
    <t>Card #</t>
  </si>
  <si>
    <t>Card Name</t>
  </si>
  <si>
    <t>Card Flavor</t>
  </si>
  <si>
    <t>Star Cost</t>
  </si>
  <si>
    <t>RT 01/T40</t>
  </si>
  <si>
    <t>Arcee</t>
  </si>
  <si>
    <t>Skilled Fighter</t>
  </si>
  <si>
    <t>RT 02/T40</t>
  </si>
  <si>
    <t>Autobot Cosmos</t>
  </si>
  <si>
    <t>Recon &amp; Communication</t>
  </si>
  <si>
    <t>CT 03/T40</t>
  </si>
  <si>
    <t>Autobot Hound</t>
  </si>
  <si>
    <t>Long Range Scout</t>
  </si>
  <si>
    <t>UT 04/T40</t>
  </si>
  <si>
    <t>Autobot Jazz</t>
  </si>
  <si>
    <t>Special Ops</t>
  </si>
  <si>
    <t>UT 05/T40</t>
  </si>
  <si>
    <t>Autobot Mirage</t>
  </si>
  <si>
    <t>Lone Wolf</t>
  </si>
  <si>
    <t>CT 06/T40</t>
  </si>
  <si>
    <t>Barrage</t>
  </si>
  <si>
    <t>Merciless Insecticon</t>
  </si>
  <si>
    <t>CT 07/T40</t>
  </si>
  <si>
    <t>Bombshell</t>
  </si>
  <si>
    <t>Insecticon Mind-Controller</t>
  </si>
  <si>
    <t>CT 08/T40</t>
  </si>
  <si>
    <t>Bumblebee</t>
  </si>
  <si>
    <t>Courageous Scout</t>
  </si>
  <si>
    <t>SRT 09/T40</t>
  </si>
  <si>
    <t>Bumblebee </t>
  </si>
  <si>
    <t>Legendary Warrior</t>
  </si>
  <si>
    <t>UT 10/T40</t>
  </si>
  <si>
    <t>Chop Shop</t>
  </si>
  <si>
    <t>Sneaky Insecticon</t>
  </si>
  <si>
    <t>RT 11/T40</t>
  </si>
  <si>
    <t>Chromia </t>
  </si>
  <si>
    <t>RT 12/T40</t>
  </si>
  <si>
    <t>Darkmount </t>
  </si>
  <si>
    <t>Cruel Overlord</t>
  </si>
  <si>
    <t>UT 13/T40</t>
  </si>
  <si>
    <t>Deadlock </t>
  </si>
  <si>
    <t>Bounty Hunter</t>
  </si>
  <si>
    <t>RT 14/T40</t>
  </si>
  <si>
    <t>Decepticon Shockwave</t>
  </si>
  <si>
    <t>Cybertron Commander</t>
  </si>
  <si>
    <t>UT 15/T40</t>
  </si>
  <si>
    <t>Demolisher</t>
  </si>
  <si>
    <t>Devoted Decepticon </t>
  </si>
  <si>
    <t>UT 16/T40</t>
  </si>
  <si>
    <t>Dinobot Sludge</t>
  </si>
  <si>
    <t>Mighty Stomper</t>
  </si>
  <si>
    <t>CT 17/T40</t>
  </si>
  <si>
    <t>Dinobot Slug</t>
  </si>
  <si>
    <t>Hot-Header Warrior</t>
  </si>
  <si>
    <t>UT 18/T40</t>
  </si>
  <si>
    <t>Dinobot Snarl</t>
  </si>
  <si>
    <t>Desert Warrior</t>
  </si>
  <si>
    <t>CT 19/T40</t>
  </si>
  <si>
    <t>Dinobot Swoop</t>
  </si>
  <si>
    <t>Fearsome Flyer</t>
  </si>
  <si>
    <t>CT 20/T40</t>
  </si>
  <si>
    <t>Flamewar</t>
  </si>
  <si>
    <t>Veteran Decepticon</t>
  </si>
  <si>
    <t>RT 21/T40</t>
  </si>
  <si>
    <t>Grimlock </t>
  </si>
  <si>
    <t>Dinobot Leader</t>
  </si>
  <si>
    <t>UT 22/T40</t>
  </si>
  <si>
    <t>Inferno </t>
  </si>
  <si>
    <t>Fearless Firefighter</t>
  </si>
  <si>
    <t>RT 23/T40</t>
  </si>
  <si>
    <t>Insecticon Skrapnet</t>
  </si>
  <si>
    <t>Insecticon Leader</t>
  </si>
  <si>
    <t>UT 24/T40</t>
  </si>
  <si>
    <t>Jetfire</t>
  </si>
  <si>
    <t>Air Guardian</t>
  </si>
  <si>
    <t>UT 25/T40</t>
  </si>
  <si>
    <t>Kickback </t>
  </si>
  <si>
    <t>Cunning Insecticon</t>
  </si>
  <si>
    <t>CT 26/T40</t>
  </si>
  <si>
    <t>Megatron</t>
  </si>
  <si>
    <t>Decepticon Leader</t>
  </si>
  <si>
    <t>RT 27/T40</t>
  </si>
  <si>
    <t>Megatron </t>
  </si>
  <si>
    <t>Living Weapon</t>
  </si>
  <si>
    <t>SRT 28/T40</t>
  </si>
  <si>
    <t>Nemesis Prime</t>
  </si>
  <si>
    <t>Dark Clone</t>
  </si>
  <si>
    <t>RT 29/T40</t>
  </si>
  <si>
    <t>Optimus Prime</t>
  </si>
  <si>
    <t>Battlefield Legend</t>
  </si>
  <si>
    <t>CT 30/T40</t>
  </si>
  <si>
    <t>Freedom Fighter</t>
  </si>
  <si>
    <t>UT 31/T40</t>
  </si>
  <si>
    <t>Prowl </t>
  </si>
  <si>
    <t>Military Strategist</t>
  </si>
  <si>
    <t>CT 32/T40</t>
  </si>
  <si>
    <t>Ramjet</t>
  </si>
  <si>
    <t>Sky Smasher</t>
  </si>
  <si>
    <t>UT 33/T40</t>
  </si>
  <si>
    <t>Ransack </t>
  </si>
  <si>
    <t> Insecticon Commando</t>
  </si>
  <si>
    <t>CT 34/T40</t>
  </si>
  <si>
    <t>Sergeant Kup</t>
  </si>
  <si>
    <t>Veteran Sergeant</t>
  </si>
  <si>
    <t>UT 35/T40</t>
  </si>
  <si>
    <t>Skywarp </t>
  </si>
  <si>
    <t>Sneaky Prankster</t>
  </si>
  <si>
    <t>UT 36/T40</t>
  </si>
  <si>
    <t>Starscream </t>
  </si>
  <si>
    <t>Air Commander</t>
  </si>
  <si>
    <t>CT 37/T40</t>
  </si>
  <si>
    <t>Starscream</t>
  </si>
  <si>
    <t>Scheming Second-In-Command</t>
  </si>
  <si>
    <t>RT 38/T40</t>
  </si>
  <si>
    <t>Sunstorm</t>
  </si>
  <si>
    <t>Fusion Flyer</t>
  </si>
  <si>
    <t>UT 39/T40</t>
  </si>
  <si>
    <t>Thundercracker</t>
  </si>
  <si>
    <t>Mach Warrior</t>
  </si>
  <si>
    <t>UT 40/T40</t>
  </si>
  <si>
    <t>Wheeljack </t>
  </si>
  <si>
    <t>Weapons Inventor</t>
  </si>
  <si>
    <t>RT T01/T04</t>
  </si>
  <si>
    <t>Brave Warrior</t>
  </si>
  <si>
    <t>RT T02/T04</t>
  </si>
  <si>
    <t>Ironhide</t>
  </si>
  <si>
    <t>Veteran Autobot</t>
  </si>
  <si>
    <t>RT T03/T04</t>
  </si>
  <si>
    <t>Autobot Leader</t>
  </si>
  <si>
    <t>RT T04/T04</t>
  </si>
  <si>
    <t>Red Alert</t>
  </si>
  <si>
    <t>Security Chief</t>
  </si>
  <si>
    <t>SRT T01/T02</t>
  </si>
  <si>
    <t>CliffJumper</t>
  </si>
  <si>
    <t>Renegade Warrior</t>
  </si>
  <si>
    <t>SRT T02/T02</t>
  </si>
  <si>
    <t>Slipstream</t>
  </si>
  <si>
    <t>Strategic Seeker</t>
  </si>
  <si>
    <t xml:space="preserve">type = 'Character', </t>
  </si>
  <si>
    <t>Trimmed Name</t>
  </si>
  <si>
    <t>Table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</si>
</sst>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selection activeCell="O5" sqref="O5"/>
    </sheetView>
  </sheetViews>
  <sheetFormatPr defaultRowHeight="15" x14ac:dyDescent="0.25"/>
  <cols>
    <col min="2" max="2" width="21.7109375" bestFit="1" customWidth="1"/>
    <col min="5" max="5" width="21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139</v>
      </c>
      <c r="O1" t="s">
        <v>140</v>
      </c>
    </row>
    <row r="2" spans="1:15" x14ac:dyDescent="0.25">
      <c r="A2" t="s">
        <v>4</v>
      </c>
      <c r="B2" t="s">
        <v>5</v>
      </c>
      <c r="C2" t="s">
        <v>6</v>
      </c>
      <c r="D2">
        <v>5</v>
      </c>
      <c r="E2" t="str">
        <f>TRIM(SUBSTITUTE(B2, CHAR(160), " "))</f>
        <v>Arcee</v>
      </c>
      <c r="F2" t="str">
        <f>RIGHT(A2,LEN(A2)-FIND(" ",A2))</f>
        <v>01/T40</v>
      </c>
      <c r="H2" t="str">
        <f>CONCATENATE("cardname = '",E2,"', ")</f>
        <v xml:space="preserve">cardname = 'Arcee', </v>
      </c>
      <c r="I2" t="str">
        <f>_xlfn.CONCAT("cardsubname = '",C2,"', ")</f>
        <v xml:space="preserve">cardsubname = 'Skilled Fighter', </v>
      </c>
      <c r="J2" t="str">
        <f>_xlfn.CONCAT("cost = '",D2,"', ")</f>
        <v xml:space="preserve">cost = '5', </v>
      </c>
      <c r="K2" t="s">
        <v>138</v>
      </c>
      <c r="L2" t="str">
        <f>_xlfn.CONCAT("rarity = '",(LEFT(A2,FIND(" ",A2)-1)),"', ")</f>
        <v xml:space="preserve">rarity = 'RT', </v>
      </c>
      <c r="M2" t="str">
        <f>_xlfn.CONCAT("number = '",(LEFT(F2,FIND("/",F2)-1)), "', ")</f>
        <v xml:space="preserve">number = '01', </v>
      </c>
      <c r="N2" t="str">
        <f>_xlfn.CONCAT("set = '",(RIGHT(F2,LEN(F2)-FIND("/",F2))),"' ")</f>
        <v xml:space="preserve">set = 'T40' </v>
      </c>
      <c r="O2" t="str">
        <f>_xlfn.CONCAT("  {  ",H2:N2, " },")</f>
        <v xml:space="preserve">  {  cardname = 'Arcee', cardsubname = 'Skilled Fighter', cost = '5', type = 'Character', rarity = 'RT', number = '01', set = 'T40'  },</v>
      </c>
    </row>
    <row r="3" spans="1:15" x14ac:dyDescent="0.25">
      <c r="A3" t="s">
        <v>7</v>
      </c>
      <c r="B3" t="s">
        <v>8</v>
      </c>
      <c r="C3" t="s">
        <v>9</v>
      </c>
      <c r="D3">
        <v>11</v>
      </c>
      <c r="E3" t="str">
        <f>TRIM(SUBSTITUTE(B3, CHAR(160), " "))</f>
        <v>Autobot Cosmos</v>
      </c>
      <c r="F3" t="str">
        <f t="shared" ref="F3:F47" si="0">RIGHT(A3,LEN(A3)-FIND(" ",A3))</f>
        <v>02/T40</v>
      </c>
      <c r="H3" t="str">
        <f>CONCATENATE("cardname = '",E3,"', ")</f>
        <v xml:space="preserve">cardname = 'Autobot Cosmos', </v>
      </c>
      <c r="I3" t="str">
        <f t="shared" ref="I3:I47" si="1">_xlfn.CONCAT("cardsubname = '",C3,"', ")</f>
        <v xml:space="preserve">cardsubname = 'Recon &amp; Communication', </v>
      </c>
      <c r="J3" t="str">
        <f t="shared" ref="J3:J47" si="2">_xlfn.CONCAT("cost = '",D3,"', ")</f>
        <v xml:space="preserve">cost = '11', </v>
      </c>
      <c r="K3" t="s">
        <v>138</v>
      </c>
      <c r="L3" t="str">
        <f>_xlfn.CONCAT("rarity = '",(LEFT(A3,FIND(" ",A3)-1)),"', ")</f>
        <v xml:space="preserve">rarity = 'RT', </v>
      </c>
      <c r="M3" t="str">
        <f t="shared" ref="M3:M47" si="3">_xlfn.CONCAT("number = '",(LEFT(F3,FIND("/",F3)-1)), "', ")</f>
        <v xml:space="preserve">number = '02', </v>
      </c>
      <c r="N3" t="str">
        <f t="shared" ref="N3:N47" si="4">_xlfn.CONCAT("set = '",(RIGHT(F3,LEN(F3)-FIND("/",F3))),"' ")</f>
        <v xml:space="preserve">set = 'T40' </v>
      </c>
      <c r="O3" t="str">
        <f t="shared" ref="O3:O47" si="5">_xlfn.CONCAT("  {  ",H3:N3, " },")</f>
        <v xml:space="preserve">  {  cardname = 'Autobot Cosmos', cardsubname = 'Recon &amp; Communication', cost = '11', type = 'Character', rarity = 'RT', number = '02', set = 'T40'  },</v>
      </c>
    </row>
    <row r="4" spans="1:15" x14ac:dyDescent="0.25">
      <c r="A4" t="s">
        <v>10</v>
      </c>
      <c r="B4" t="s">
        <v>11</v>
      </c>
      <c r="C4" t="s">
        <v>12</v>
      </c>
      <c r="D4">
        <v>8</v>
      </c>
      <c r="E4" t="str">
        <f>TRIM(SUBSTITUTE(B4, CHAR(160), " "))</f>
        <v>Autobot Hound</v>
      </c>
      <c r="F4" t="str">
        <f t="shared" si="0"/>
        <v>03/T40</v>
      </c>
      <c r="H4" t="str">
        <f>CONCATENATE("cardname = '",E4,"', ")</f>
        <v xml:space="preserve">cardname = 'Autobot Hound', </v>
      </c>
      <c r="I4" t="str">
        <f t="shared" si="1"/>
        <v xml:space="preserve">cardsubname = 'Long Range Scout', </v>
      </c>
      <c r="J4" t="str">
        <f t="shared" si="2"/>
        <v xml:space="preserve">cost = '8', </v>
      </c>
      <c r="K4" t="s">
        <v>138</v>
      </c>
      <c r="L4" t="str">
        <f>_xlfn.CONCAT("rarity = '",(LEFT(A4,FIND(" ",A4)-1)),"', ")</f>
        <v xml:space="preserve">rarity = 'CT', </v>
      </c>
      <c r="M4" t="str">
        <f t="shared" si="3"/>
        <v xml:space="preserve">number = '03', </v>
      </c>
      <c r="N4" t="str">
        <f t="shared" si="4"/>
        <v xml:space="preserve">set = 'T40' </v>
      </c>
      <c r="O4" t="str">
        <f t="shared" si="5"/>
        <v xml:space="preserve">  {  cardname = 'Autobot Hound', cardsubname = 'Long Range Scout', cost = '8', type = 'Character', rarity = 'CT', number = '03', set = 'T40'  },</v>
      </c>
    </row>
    <row r="5" spans="1:15" x14ac:dyDescent="0.25">
      <c r="A5" t="s">
        <v>13</v>
      </c>
      <c r="B5" t="s">
        <v>14</v>
      </c>
      <c r="C5" t="s">
        <v>15</v>
      </c>
      <c r="D5">
        <v>6</v>
      </c>
      <c r="E5" t="str">
        <f>TRIM(SUBSTITUTE(B5, CHAR(160), " "))</f>
        <v>Autobot Jazz</v>
      </c>
      <c r="F5" t="str">
        <f t="shared" si="0"/>
        <v>04/T40</v>
      </c>
      <c r="H5" t="str">
        <f>CONCATENATE("cardname = '",E5,"', ")</f>
        <v xml:space="preserve">cardname = 'Autobot Jazz', </v>
      </c>
      <c r="I5" t="str">
        <f t="shared" si="1"/>
        <v xml:space="preserve">cardsubname = 'Special Ops', </v>
      </c>
      <c r="J5" t="str">
        <f t="shared" si="2"/>
        <v xml:space="preserve">cost = '6', </v>
      </c>
      <c r="K5" t="s">
        <v>138</v>
      </c>
      <c r="L5" t="str">
        <f>_xlfn.CONCAT("rarity = '",(LEFT(A5,FIND(" ",A5)-1)),"', ")</f>
        <v xml:space="preserve">rarity = 'UT', </v>
      </c>
      <c r="M5" t="str">
        <f t="shared" si="3"/>
        <v xml:space="preserve">number = '04', </v>
      </c>
      <c r="N5" t="str">
        <f t="shared" si="4"/>
        <v xml:space="preserve">set = 'T40' </v>
      </c>
      <c r="O5" t="str">
        <f t="shared" si="5"/>
        <v xml:space="preserve">  {  cardname = 'Autobot Jazz', cardsubname = 'Special Ops', cost = '6', type = 'Character', rarity = 'UT', number = '04', set = 'T40'  },</v>
      </c>
    </row>
    <row r="6" spans="1:15" x14ac:dyDescent="0.25">
      <c r="A6" t="s">
        <v>16</v>
      </c>
      <c r="B6" t="s">
        <v>17</v>
      </c>
      <c r="C6" t="s">
        <v>18</v>
      </c>
      <c r="D6">
        <v>9</v>
      </c>
      <c r="E6" t="str">
        <f>TRIM(SUBSTITUTE(B6, CHAR(160), " "))</f>
        <v>Autobot Mirage</v>
      </c>
      <c r="F6" t="str">
        <f t="shared" si="0"/>
        <v>05/T40</v>
      </c>
      <c r="H6" t="str">
        <f>CONCATENATE("cardname = '",E6,"', ")</f>
        <v xml:space="preserve">cardname = 'Autobot Mirage', </v>
      </c>
      <c r="I6" t="str">
        <f t="shared" si="1"/>
        <v xml:space="preserve">cardsubname = 'Lone Wolf', </v>
      </c>
      <c r="J6" t="str">
        <f t="shared" si="2"/>
        <v xml:space="preserve">cost = '9', </v>
      </c>
      <c r="K6" t="s">
        <v>138</v>
      </c>
      <c r="L6" t="str">
        <f>_xlfn.CONCAT("rarity = '",(LEFT(A6,FIND(" ",A6)-1)),"', ")</f>
        <v xml:space="preserve">rarity = 'UT', </v>
      </c>
      <c r="M6" t="str">
        <f t="shared" si="3"/>
        <v xml:space="preserve">number = '05', </v>
      </c>
      <c r="N6" t="str">
        <f t="shared" si="4"/>
        <v xml:space="preserve">set = 'T40' </v>
      </c>
      <c r="O6" t="str">
        <f t="shared" si="5"/>
        <v xml:space="preserve">  {  cardname = 'Autobot Mirage', cardsubname = 'Lone Wolf', cost = '9', type = 'Character', rarity = 'UT', number = '05', set = 'T40'  },</v>
      </c>
    </row>
    <row r="7" spans="1:15" x14ac:dyDescent="0.25">
      <c r="A7" t="s">
        <v>19</v>
      </c>
      <c r="B7" t="s">
        <v>20</v>
      </c>
      <c r="C7" t="s">
        <v>21</v>
      </c>
      <c r="D7">
        <v>7</v>
      </c>
      <c r="E7" t="str">
        <f>TRIM(SUBSTITUTE(B7, CHAR(160), " "))</f>
        <v>Barrage</v>
      </c>
      <c r="F7" t="str">
        <f t="shared" si="0"/>
        <v>06/T40</v>
      </c>
      <c r="H7" t="str">
        <f>CONCATENATE("cardname = '",E7,"', ")</f>
        <v xml:space="preserve">cardname = 'Barrage', </v>
      </c>
      <c r="I7" t="str">
        <f t="shared" si="1"/>
        <v xml:space="preserve">cardsubname = 'Merciless Insecticon', </v>
      </c>
      <c r="J7" t="str">
        <f t="shared" si="2"/>
        <v xml:space="preserve">cost = '7', </v>
      </c>
      <c r="K7" t="s">
        <v>138</v>
      </c>
      <c r="L7" t="str">
        <f>_xlfn.CONCAT("rarity = '",(LEFT(A7,FIND(" ",A7)-1)),"', ")</f>
        <v xml:space="preserve">rarity = 'CT', </v>
      </c>
      <c r="M7" t="str">
        <f t="shared" si="3"/>
        <v xml:space="preserve">number = '06', </v>
      </c>
      <c r="N7" t="str">
        <f t="shared" si="4"/>
        <v xml:space="preserve">set = 'T40' </v>
      </c>
      <c r="O7" t="str">
        <f t="shared" si="5"/>
        <v xml:space="preserve">  {  cardname = 'Barrage', cardsubname = 'Merciless Insecticon', cost = '7', type = 'Character', rarity = 'CT', number = '06', set = 'T40'  },</v>
      </c>
    </row>
    <row r="8" spans="1:15" x14ac:dyDescent="0.25">
      <c r="A8" t="s">
        <v>22</v>
      </c>
      <c r="B8" t="s">
        <v>23</v>
      </c>
      <c r="C8" t="s">
        <v>24</v>
      </c>
      <c r="D8">
        <v>8</v>
      </c>
      <c r="E8" t="str">
        <f>TRIM(SUBSTITUTE(B8, CHAR(160), " "))</f>
        <v>Bombshell</v>
      </c>
      <c r="F8" t="str">
        <f t="shared" si="0"/>
        <v>07/T40</v>
      </c>
      <c r="H8" t="str">
        <f>CONCATENATE("cardname = '",E8,"', ")</f>
        <v xml:space="preserve">cardname = 'Bombshell', </v>
      </c>
      <c r="I8" t="str">
        <f t="shared" si="1"/>
        <v xml:space="preserve">cardsubname = 'Insecticon Mind-Controller', </v>
      </c>
      <c r="J8" t="str">
        <f t="shared" si="2"/>
        <v xml:space="preserve">cost = '8', </v>
      </c>
      <c r="K8" t="s">
        <v>138</v>
      </c>
      <c r="L8" t="str">
        <f>_xlfn.CONCAT("rarity = '",(LEFT(A8,FIND(" ",A8)-1)),"', ")</f>
        <v xml:space="preserve">rarity = 'CT', </v>
      </c>
      <c r="M8" t="str">
        <f t="shared" si="3"/>
        <v xml:space="preserve">number = '07', </v>
      </c>
      <c r="N8" t="str">
        <f t="shared" si="4"/>
        <v xml:space="preserve">set = 'T40' </v>
      </c>
      <c r="O8" t="str">
        <f t="shared" si="5"/>
        <v xml:space="preserve">  {  cardname = 'Bombshell', cardsubname = 'Insecticon Mind-Controller', cost = '8', type = 'Character', rarity = 'CT', number = '07', set = 'T40'  },</v>
      </c>
    </row>
    <row r="9" spans="1:15" x14ac:dyDescent="0.25">
      <c r="A9" t="s">
        <v>25</v>
      </c>
      <c r="B9" t="s">
        <v>26</v>
      </c>
      <c r="C9" t="s">
        <v>27</v>
      </c>
      <c r="D9">
        <v>9</v>
      </c>
      <c r="E9" t="str">
        <f>TRIM(SUBSTITUTE(B9, CHAR(160), " "))</f>
        <v>Bumblebee</v>
      </c>
      <c r="F9" t="str">
        <f t="shared" si="0"/>
        <v>08/T40</v>
      </c>
      <c r="H9" t="str">
        <f>CONCATENATE("cardname = '",E9,"', ")</f>
        <v xml:space="preserve">cardname = 'Bumblebee', </v>
      </c>
      <c r="I9" t="str">
        <f t="shared" si="1"/>
        <v xml:space="preserve">cardsubname = 'Courageous Scout', </v>
      </c>
      <c r="J9" t="str">
        <f t="shared" si="2"/>
        <v xml:space="preserve">cost = '9', </v>
      </c>
      <c r="K9" t="s">
        <v>138</v>
      </c>
      <c r="L9" t="str">
        <f>_xlfn.CONCAT("rarity = '",(LEFT(A9,FIND(" ",A9)-1)),"', ")</f>
        <v xml:space="preserve">rarity = 'CT', </v>
      </c>
      <c r="M9" t="str">
        <f t="shared" si="3"/>
        <v xml:space="preserve">number = '08', </v>
      </c>
      <c r="N9" t="str">
        <f t="shared" si="4"/>
        <v xml:space="preserve">set = 'T40' </v>
      </c>
      <c r="O9" t="str">
        <f t="shared" si="5"/>
        <v xml:space="preserve">  {  cardname = 'Bumblebee', cardsubname = 'Courageous Scout', cost = '9', type = 'Character', rarity = 'CT', number = '08', set = 'T40'  },</v>
      </c>
    </row>
    <row r="10" spans="1:15" x14ac:dyDescent="0.25">
      <c r="A10" t="s">
        <v>28</v>
      </c>
      <c r="B10" t="s">
        <v>29</v>
      </c>
      <c r="C10" t="s">
        <v>30</v>
      </c>
      <c r="D10">
        <v>10</v>
      </c>
      <c r="E10" t="str">
        <f>TRIM(SUBSTITUTE(B10, CHAR(160), " "))</f>
        <v>Bumblebee</v>
      </c>
      <c r="F10" t="str">
        <f t="shared" si="0"/>
        <v>09/T40</v>
      </c>
      <c r="H10" t="str">
        <f>CONCATENATE("cardname = '",E10,"', ")</f>
        <v xml:space="preserve">cardname = 'Bumblebee', </v>
      </c>
      <c r="I10" t="str">
        <f t="shared" si="1"/>
        <v xml:space="preserve">cardsubname = 'Legendary Warrior', </v>
      </c>
      <c r="J10" t="str">
        <f t="shared" si="2"/>
        <v xml:space="preserve">cost = '10', </v>
      </c>
      <c r="K10" t="s">
        <v>138</v>
      </c>
      <c r="L10" t="str">
        <f>_xlfn.CONCAT("rarity = '",(LEFT(A10,FIND(" ",A10)-1)),"', ")</f>
        <v xml:space="preserve">rarity = 'SRT', </v>
      </c>
      <c r="M10" t="str">
        <f t="shared" si="3"/>
        <v xml:space="preserve">number = '09', </v>
      </c>
      <c r="N10" t="str">
        <f t="shared" si="4"/>
        <v xml:space="preserve">set = 'T40' </v>
      </c>
      <c r="O10" t="str">
        <f t="shared" si="5"/>
        <v xml:space="preserve">  {  cardname = 'Bumblebee', cardsubname = 'Legendary Warrior', cost = '10', type = 'Character', rarity = 'SRT', number = '09', set = 'T40'  },</v>
      </c>
    </row>
    <row r="11" spans="1:15" x14ac:dyDescent="0.25">
      <c r="A11" t="s">
        <v>31</v>
      </c>
      <c r="B11" t="s">
        <v>32</v>
      </c>
      <c r="C11" t="s">
        <v>33</v>
      </c>
      <c r="D11">
        <v>6</v>
      </c>
      <c r="E11" t="str">
        <f>TRIM(SUBSTITUTE(B11, CHAR(160), " "))</f>
        <v>Chop Shop</v>
      </c>
      <c r="F11" t="str">
        <f t="shared" si="0"/>
        <v>10/T40</v>
      </c>
      <c r="H11" t="str">
        <f>CONCATENATE("cardname = '",E11,"', ")</f>
        <v xml:space="preserve">cardname = 'Chop Shop', </v>
      </c>
      <c r="I11" t="str">
        <f t="shared" si="1"/>
        <v xml:space="preserve">cardsubname = 'Sneaky Insecticon', </v>
      </c>
      <c r="J11" t="str">
        <f t="shared" si="2"/>
        <v xml:space="preserve">cost = '6', </v>
      </c>
      <c r="K11" t="s">
        <v>138</v>
      </c>
      <c r="L11" t="str">
        <f>_xlfn.CONCAT("rarity = '",(LEFT(A11,FIND(" ",A11)-1)),"', ")</f>
        <v xml:space="preserve">rarity = 'UT', </v>
      </c>
      <c r="M11" t="str">
        <f t="shared" si="3"/>
        <v xml:space="preserve">number = '10', </v>
      </c>
      <c r="N11" t="str">
        <f t="shared" si="4"/>
        <v xml:space="preserve">set = 'T40' </v>
      </c>
      <c r="O11" t="str">
        <f t="shared" si="5"/>
        <v xml:space="preserve">  {  cardname = 'Chop Shop', cardsubname = 'Sneaky Insecticon', cost = '6', type = 'Character', rarity = 'UT', number = '10', set = 'T40'  },</v>
      </c>
    </row>
    <row r="12" spans="1:15" x14ac:dyDescent="0.25">
      <c r="A12" t="s">
        <v>34</v>
      </c>
      <c r="B12" t="s">
        <v>35</v>
      </c>
      <c r="C12" t="s">
        <v>15</v>
      </c>
      <c r="D12">
        <v>8</v>
      </c>
      <c r="E12" t="str">
        <f>TRIM(SUBSTITUTE(B12, CHAR(160), " "))</f>
        <v>Chromia</v>
      </c>
      <c r="F12" t="str">
        <f t="shared" si="0"/>
        <v>11/T40</v>
      </c>
      <c r="H12" t="str">
        <f>CONCATENATE("cardname = '",E12,"', ")</f>
        <v xml:space="preserve">cardname = 'Chromia', </v>
      </c>
      <c r="I12" t="str">
        <f t="shared" si="1"/>
        <v xml:space="preserve">cardsubname = 'Special Ops', </v>
      </c>
      <c r="J12" t="str">
        <f t="shared" si="2"/>
        <v xml:space="preserve">cost = '8', </v>
      </c>
      <c r="K12" t="s">
        <v>138</v>
      </c>
      <c r="L12" t="str">
        <f>_xlfn.CONCAT("rarity = '",(LEFT(A12,FIND(" ",A12)-1)),"', ")</f>
        <v xml:space="preserve">rarity = 'RT', </v>
      </c>
      <c r="M12" t="str">
        <f t="shared" si="3"/>
        <v xml:space="preserve">number = '11', </v>
      </c>
      <c r="N12" t="str">
        <f t="shared" si="4"/>
        <v xml:space="preserve">set = 'T40' </v>
      </c>
      <c r="O12" t="str">
        <f t="shared" si="5"/>
        <v xml:space="preserve">  {  cardname = 'Chromia', cardsubname = 'Special Ops', cost = '8', type = 'Character', rarity = 'RT', number = '11', set = 'T40'  },</v>
      </c>
    </row>
    <row r="13" spans="1:15" x14ac:dyDescent="0.25">
      <c r="A13" t="s">
        <v>36</v>
      </c>
      <c r="B13" t="s">
        <v>37</v>
      </c>
      <c r="C13" t="s">
        <v>38</v>
      </c>
      <c r="D13">
        <v>9</v>
      </c>
      <c r="E13" t="str">
        <f>TRIM(SUBSTITUTE(B13, CHAR(160), " "))</f>
        <v>Darkmount</v>
      </c>
      <c r="F13" t="str">
        <f t="shared" si="0"/>
        <v>12/T40</v>
      </c>
      <c r="H13" t="str">
        <f>CONCATENATE("cardname = '",E13,"', ")</f>
        <v xml:space="preserve">cardname = 'Darkmount', </v>
      </c>
      <c r="I13" t="str">
        <f t="shared" si="1"/>
        <v xml:space="preserve">cardsubname = 'Cruel Overlord', </v>
      </c>
      <c r="J13" t="str">
        <f t="shared" si="2"/>
        <v xml:space="preserve">cost = '9', </v>
      </c>
      <c r="K13" t="s">
        <v>138</v>
      </c>
      <c r="L13" t="str">
        <f>_xlfn.CONCAT("rarity = '",(LEFT(A13,FIND(" ",A13)-1)),"', ")</f>
        <v xml:space="preserve">rarity = 'RT', </v>
      </c>
      <c r="M13" t="str">
        <f t="shared" si="3"/>
        <v xml:space="preserve">number = '12', </v>
      </c>
      <c r="N13" t="str">
        <f t="shared" si="4"/>
        <v xml:space="preserve">set = 'T40' </v>
      </c>
      <c r="O13" t="str">
        <f t="shared" si="5"/>
        <v xml:space="preserve">  {  cardname = 'Darkmount', cardsubname = 'Cruel Overlord', cost = '9', type = 'Character', rarity = 'RT', number = '12', set = 'T40'  },</v>
      </c>
    </row>
    <row r="14" spans="1:15" x14ac:dyDescent="0.25">
      <c r="A14" t="s">
        <v>39</v>
      </c>
      <c r="B14" t="s">
        <v>40</v>
      </c>
      <c r="C14" t="s">
        <v>41</v>
      </c>
      <c r="D14">
        <v>8</v>
      </c>
      <c r="E14" t="str">
        <f>TRIM(SUBSTITUTE(B14, CHAR(160), " "))</f>
        <v>Deadlock</v>
      </c>
      <c r="F14" t="str">
        <f t="shared" si="0"/>
        <v>13/T40</v>
      </c>
      <c r="H14" t="str">
        <f>CONCATENATE("cardname = '",E14,"', ")</f>
        <v xml:space="preserve">cardname = 'Deadlock', </v>
      </c>
      <c r="I14" t="str">
        <f t="shared" si="1"/>
        <v xml:space="preserve">cardsubname = 'Bounty Hunter', </v>
      </c>
      <c r="J14" t="str">
        <f t="shared" si="2"/>
        <v xml:space="preserve">cost = '8', </v>
      </c>
      <c r="K14" t="s">
        <v>138</v>
      </c>
      <c r="L14" t="str">
        <f>_xlfn.CONCAT("rarity = '",(LEFT(A14,FIND(" ",A14)-1)),"', ")</f>
        <v xml:space="preserve">rarity = 'UT', </v>
      </c>
      <c r="M14" t="str">
        <f t="shared" si="3"/>
        <v xml:space="preserve">number = '13', </v>
      </c>
      <c r="N14" t="str">
        <f t="shared" si="4"/>
        <v xml:space="preserve">set = 'T40' </v>
      </c>
      <c r="O14" t="str">
        <f t="shared" si="5"/>
        <v xml:space="preserve">  {  cardname = 'Deadlock', cardsubname = 'Bounty Hunter', cost = '8', type = 'Character', rarity = 'UT', number = '13', set = 'T40'  },</v>
      </c>
    </row>
    <row r="15" spans="1:15" x14ac:dyDescent="0.25">
      <c r="A15" t="s">
        <v>42</v>
      </c>
      <c r="B15" t="s">
        <v>43</v>
      </c>
      <c r="C15" t="s">
        <v>44</v>
      </c>
      <c r="D15">
        <v>11</v>
      </c>
      <c r="E15" t="str">
        <f>TRIM(SUBSTITUTE(B15, CHAR(160), " "))</f>
        <v>Decepticon Shockwave</v>
      </c>
      <c r="F15" t="str">
        <f t="shared" si="0"/>
        <v>14/T40</v>
      </c>
      <c r="H15" t="str">
        <f>CONCATENATE("cardname = '",E15,"', ")</f>
        <v xml:space="preserve">cardname = 'Decepticon Shockwave', </v>
      </c>
      <c r="I15" t="str">
        <f t="shared" si="1"/>
        <v xml:space="preserve">cardsubname = 'Cybertron Commander', </v>
      </c>
      <c r="J15" t="str">
        <f t="shared" si="2"/>
        <v xml:space="preserve">cost = '11', </v>
      </c>
      <c r="K15" t="s">
        <v>138</v>
      </c>
      <c r="L15" t="str">
        <f>_xlfn.CONCAT("rarity = '",(LEFT(A15,FIND(" ",A15)-1)),"', ")</f>
        <v xml:space="preserve">rarity = 'RT', </v>
      </c>
      <c r="M15" t="str">
        <f t="shared" si="3"/>
        <v xml:space="preserve">number = '14', </v>
      </c>
      <c r="N15" t="str">
        <f t="shared" si="4"/>
        <v xml:space="preserve">set = 'T40' </v>
      </c>
      <c r="O15" t="str">
        <f t="shared" si="5"/>
        <v xml:space="preserve">  {  cardname = 'Decepticon Shockwave', cardsubname = 'Cybertron Commander', cost = '11', type = 'Character', rarity = 'RT', number = '14', set = 'T40'  },</v>
      </c>
    </row>
    <row r="16" spans="1:15" x14ac:dyDescent="0.25">
      <c r="A16" t="s">
        <v>45</v>
      </c>
      <c r="B16" t="s">
        <v>46</v>
      </c>
      <c r="C16" t="s">
        <v>47</v>
      </c>
      <c r="D16">
        <v>6</v>
      </c>
      <c r="E16" t="str">
        <f>TRIM(SUBSTITUTE(B16, CHAR(160), " "))</f>
        <v>Demolisher</v>
      </c>
      <c r="F16" t="str">
        <f t="shared" si="0"/>
        <v>15/T40</v>
      </c>
      <c r="H16" t="str">
        <f>CONCATENATE("cardname = '",E16,"', ")</f>
        <v xml:space="preserve">cardname = 'Demolisher', </v>
      </c>
      <c r="I16" t="str">
        <f t="shared" si="1"/>
        <v xml:space="preserve">cardsubname = 'Devoted Decepticon ', </v>
      </c>
      <c r="J16" t="str">
        <f t="shared" si="2"/>
        <v xml:space="preserve">cost = '6', </v>
      </c>
      <c r="K16" t="s">
        <v>138</v>
      </c>
      <c r="L16" t="str">
        <f>_xlfn.CONCAT("rarity = '",(LEFT(A16,FIND(" ",A16)-1)),"', ")</f>
        <v xml:space="preserve">rarity = 'UT', </v>
      </c>
      <c r="M16" t="str">
        <f t="shared" si="3"/>
        <v xml:space="preserve">number = '15', </v>
      </c>
      <c r="N16" t="str">
        <f t="shared" si="4"/>
        <v xml:space="preserve">set = 'T40' </v>
      </c>
      <c r="O16" t="str">
        <f t="shared" si="5"/>
        <v xml:space="preserve">  {  cardname = 'Demolisher', cardsubname = 'Devoted Decepticon ', cost = '6', type = 'Character', rarity = 'UT', number = '15', set = 'T40'  },</v>
      </c>
    </row>
    <row r="17" spans="1:15" x14ac:dyDescent="0.25">
      <c r="A17" t="s">
        <v>48</v>
      </c>
      <c r="B17" t="s">
        <v>49</v>
      </c>
      <c r="C17" t="s">
        <v>50</v>
      </c>
      <c r="D17">
        <v>8</v>
      </c>
      <c r="E17" t="str">
        <f>TRIM(SUBSTITUTE(B17, CHAR(160), " "))</f>
        <v>Dinobot Sludge</v>
      </c>
      <c r="F17" t="str">
        <f t="shared" si="0"/>
        <v>16/T40</v>
      </c>
      <c r="H17" t="str">
        <f>CONCATENATE("cardname = '",E17,"', ")</f>
        <v xml:space="preserve">cardname = 'Dinobot Sludge', </v>
      </c>
      <c r="I17" t="str">
        <f t="shared" si="1"/>
        <v xml:space="preserve">cardsubname = 'Mighty Stomper', </v>
      </c>
      <c r="J17" t="str">
        <f t="shared" si="2"/>
        <v xml:space="preserve">cost = '8', </v>
      </c>
      <c r="K17" t="s">
        <v>138</v>
      </c>
      <c r="L17" t="str">
        <f>_xlfn.CONCAT("rarity = '",(LEFT(A17,FIND(" ",A17)-1)),"', ")</f>
        <v xml:space="preserve">rarity = 'UT', </v>
      </c>
      <c r="M17" t="str">
        <f t="shared" si="3"/>
        <v xml:space="preserve">number = '16', </v>
      </c>
      <c r="N17" t="str">
        <f t="shared" si="4"/>
        <v xml:space="preserve">set = 'T40' </v>
      </c>
      <c r="O17" t="str">
        <f t="shared" si="5"/>
        <v xml:space="preserve">  {  cardname = 'Dinobot Sludge', cardsubname = 'Mighty Stomper', cost = '8', type = 'Character', rarity = 'UT', number = '16', set = 'T40'  },</v>
      </c>
    </row>
    <row r="18" spans="1:15" x14ac:dyDescent="0.25">
      <c r="A18" t="s">
        <v>51</v>
      </c>
      <c r="B18" t="s">
        <v>52</v>
      </c>
      <c r="C18" t="s">
        <v>53</v>
      </c>
      <c r="D18">
        <v>9</v>
      </c>
      <c r="E18" t="str">
        <f>TRIM(SUBSTITUTE(B18, CHAR(160), " "))</f>
        <v>Dinobot Slug</v>
      </c>
      <c r="F18" t="str">
        <f t="shared" si="0"/>
        <v>17/T40</v>
      </c>
      <c r="H18" t="str">
        <f>CONCATENATE("cardname = '",E18,"', ")</f>
        <v xml:space="preserve">cardname = 'Dinobot Slug', </v>
      </c>
      <c r="I18" t="str">
        <f t="shared" si="1"/>
        <v xml:space="preserve">cardsubname = 'Hot-Header Warrior', </v>
      </c>
      <c r="J18" t="str">
        <f t="shared" si="2"/>
        <v xml:space="preserve">cost = '9', </v>
      </c>
      <c r="K18" t="s">
        <v>138</v>
      </c>
      <c r="L18" t="str">
        <f>_xlfn.CONCAT("rarity = '",(LEFT(A18,FIND(" ",A18)-1)),"', ")</f>
        <v xml:space="preserve">rarity = 'CT', </v>
      </c>
      <c r="M18" t="str">
        <f t="shared" si="3"/>
        <v xml:space="preserve">number = '17', </v>
      </c>
      <c r="N18" t="str">
        <f t="shared" si="4"/>
        <v xml:space="preserve">set = 'T40' </v>
      </c>
      <c r="O18" t="str">
        <f t="shared" si="5"/>
        <v xml:space="preserve">  {  cardname = 'Dinobot Slug', cardsubname = 'Hot-Header Warrior', cost = '9', type = 'Character', rarity = 'CT', number = '17', set = 'T40'  },</v>
      </c>
    </row>
    <row r="19" spans="1:15" x14ac:dyDescent="0.25">
      <c r="A19" t="s">
        <v>54</v>
      </c>
      <c r="B19" t="s">
        <v>55</v>
      </c>
      <c r="C19" t="s">
        <v>56</v>
      </c>
      <c r="D19">
        <v>7</v>
      </c>
      <c r="E19" t="str">
        <f>TRIM(SUBSTITUTE(B19, CHAR(160), " "))</f>
        <v>Dinobot Snarl</v>
      </c>
      <c r="F19" t="str">
        <f t="shared" si="0"/>
        <v>18/T40</v>
      </c>
      <c r="H19" t="str">
        <f>CONCATENATE("cardname = '",E19,"', ")</f>
        <v xml:space="preserve">cardname = 'Dinobot Snarl', </v>
      </c>
      <c r="I19" t="str">
        <f t="shared" si="1"/>
        <v xml:space="preserve">cardsubname = 'Desert Warrior', </v>
      </c>
      <c r="J19" t="str">
        <f t="shared" si="2"/>
        <v xml:space="preserve">cost = '7', </v>
      </c>
      <c r="K19" t="s">
        <v>138</v>
      </c>
      <c r="L19" t="str">
        <f>_xlfn.CONCAT("rarity = '",(LEFT(A19,FIND(" ",A19)-1)),"', ")</f>
        <v xml:space="preserve">rarity = 'UT', </v>
      </c>
      <c r="M19" t="str">
        <f t="shared" si="3"/>
        <v xml:space="preserve">number = '18', </v>
      </c>
      <c r="N19" t="str">
        <f t="shared" si="4"/>
        <v xml:space="preserve">set = 'T40' </v>
      </c>
      <c r="O19" t="str">
        <f t="shared" si="5"/>
        <v xml:space="preserve">  {  cardname = 'Dinobot Snarl', cardsubname = 'Desert Warrior', cost = '7', type = 'Character', rarity = 'UT', number = '18', set = 'T40'  },</v>
      </c>
    </row>
    <row r="20" spans="1:15" x14ac:dyDescent="0.25">
      <c r="A20" t="s">
        <v>57</v>
      </c>
      <c r="B20" t="s">
        <v>58</v>
      </c>
      <c r="C20" t="s">
        <v>59</v>
      </c>
      <c r="D20">
        <v>6</v>
      </c>
      <c r="E20" t="str">
        <f>TRIM(SUBSTITUTE(B20, CHAR(160), " "))</f>
        <v>Dinobot Swoop</v>
      </c>
      <c r="F20" t="str">
        <f t="shared" si="0"/>
        <v>19/T40</v>
      </c>
      <c r="H20" t="str">
        <f>CONCATENATE("cardname = '",E20,"', ")</f>
        <v xml:space="preserve">cardname = 'Dinobot Swoop', </v>
      </c>
      <c r="I20" t="str">
        <f t="shared" si="1"/>
        <v xml:space="preserve">cardsubname = 'Fearsome Flyer', </v>
      </c>
      <c r="J20" t="str">
        <f t="shared" si="2"/>
        <v xml:space="preserve">cost = '6', </v>
      </c>
      <c r="K20" t="s">
        <v>138</v>
      </c>
      <c r="L20" t="str">
        <f>_xlfn.CONCAT("rarity = '",(LEFT(A20,FIND(" ",A20)-1)),"', ")</f>
        <v xml:space="preserve">rarity = 'CT', </v>
      </c>
      <c r="M20" t="str">
        <f t="shared" si="3"/>
        <v xml:space="preserve">number = '19', </v>
      </c>
      <c r="N20" t="str">
        <f t="shared" si="4"/>
        <v xml:space="preserve">set = 'T40' </v>
      </c>
      <c r="O20" t="str">
        <f t="shared" si="5"/>
        <v xml:space="preserve">  {  cardname = 'Dinobot Swoop', cardsubname = 'Fearsome Flyer', cost = '6', type = 'Character', rarity = 'CT', number = '19', set = 'T40'  },</v>
      </c>
    </row>
    <row r="21" spans="1:15" x14ac:dyDescent="0.25">
      <c r="A21" t="s">
        <v>60</v>
      </c>
      <c r="B21" t="s">
        <v>61</v>
      </c>
      <c r="C21" t="s">
        <v>62</v>
      </c>
      <c r="D21">
        <v>5</v>
      </c>
      <c r="E21" t="str">
        <f>TRIM(SUBSTITUTE(B21, CHAR(160), " "))</f>
        <v>Flamewar</v>
      </c>
      <c r="F21" t="str">
        <f t="shared" si="0"/>
        <v>20/T40</v>
      </c>
      <c r="H21" t="str">
        <f>CONCATENATE("cardname = '",E21,"', ")</f>
        <v xml:space="preserve">cardname = 'Flamewar', </v>
      </c>
      <c r="I21" t="str">
        <f t="shared" si="1"/>
        <v xml:space="preserve">cardsubname = 'Veteran Decepticon', </v>
      </c>
      <c r="J21" t="str">
        <f t="shared" si="2"/>
        <v xml:space="preserve">cost = '5', </v>
      </c>
      <c r="K21" t="s">
        <v>138</v>
      </c>
      <c r="L21" t="str">
        <f>_xlfn.CONCAT("rarity = '",(LEFT(A21,FIND(" ",A21)-1)),"', ")</f>
        <v xml:space="preserve">rarity = 'CT', </v>
      </c>
      <c r="M21" t="str">
        <f t="shared" si="3"/>
        <v xml:space="preserve">number = '20', </v>
      </c>
      <c r="N21" t="str">
        <f t="shared" si="4"/>
        <v xml:space="preserve">set = 'T40' </v>
      </c>
      <c r="O21" t="str">
        <f t="shared" si="5"/>
        <v xml:space="preserve">  {  cardname = 'Flamewar', cardsubname = 'Veteran Decepticon', cost = '5', type = 'Character', rarity = 'CT', number = '20', set = 'T40'  },</v>
      </c>
    </row>
    <row r="22" spans="1:15" x14ac:dyDescent="0.25">
      <c r="A22" t="s">
        <v>63</v>
      </c>
      <c r="B22" t="s">
        <v>64</v>
      </c>
      <c r="C22" t="s">
        <v>65</v>
      </c>
      <c r="D22">
        <v>10</v>
      </c>
      <c r="E22" t="str">
        <f>TRIM(SUBSTITUTE(B22, CHAR(160), " "))</f>
        <v>Grimlock</v>
      </c>
      <c r="F22" t="str">
        <f t="shared" si="0"/>
        <v>21/T40</v>
      </c>
      <c r="H22" t="str">
        <f>CONCATENATE("cardname = '",E22,"', ")</f>
        <v xml:space="preserve">cardname = 'Grimlock', </v>
      </c>
      <c r="I22" t="str">
        <f t="shared" si="1"/>
        <v xml:space="preserve">cardsubname = 'Dinobot Leader', </v>
      </c>
      <c r="J22" t="str">
        <f t="shared" si="2"/>
        <v xml:space="preserve">cost = '10', </v>
      </c>
      <c r="K22" t="s">
        <v>138</v>
      </c>
      <c r="L22" t="str">
        <f>_xlfn.CONCAT("rarity = '",(LEFT(A22,FIND(" ",A22)-1)),"', ")</f>
        <v xml:space="preserve">rarity = 'RT', </v>
      </c>
      <c r="M22" t="str">
        <f t="shared" si="3"/>
        <v xml:space="preserve">number = '21', </v>
      </c>
      <c r="N22" t="str">
        <f t="shared" si="4"/>
        <v xml:space="preserve">set = 'T40' </v>
      </c>
      <c r="O22" t="str">
        <f t="shared" si="5"/>
        <v xml:space="preserve">  {  cardname = 'Grimlock', cardsubname = 'Dinobot Leader', cost = '10', type = 'Character', rarity = 'RT', number = '21', set = 'T40'  },</v>
      </c>
    </row>
    <row r="23" spans="1:15" x14ac:dyDescent="0.25">
      <c r="A23" t="s">
        <v>66</v>
      </c>
      <c r="B23" t="s">
        <v>67</v>
      </c>
      <c r="C23" t="s">
        <v>68</v>
      </c>
      <c r="D23">
        <v>12</v>
      </c>
      <c r="E23" t="str">
        <f>TRIM(SUBSTITUTE(B23, CHAR(160), " "))</f>
        <v>Inferno</v>
      </c>
      <c r="F23" t="str">
        <f t="shared" si="0"/>
        <v>22/T40</v>
      </c>
      <c r="H23" t="str">
        <f>CONCATENATE("cardname = '",E23,"', ")</f>
        <v xml:space="preserve">cardname = 'Inferno', </v>
      </c>
      <c r="I23" t="str">
        <f t="shared" si="1"/>
        <v xml:space="preserve">cardsubname = 'Fearless Firefighter', </v>
      </c>
      <c r="J23" t="str">
        <f t="shared" si="2"/>
        <v xml:space="preserve">cost = '12', </v>
      </c>
      <c r="K23" t="s">
        <v>138</v>
      </c>
      <c r="L23" t="str">
        <f>_xlfn.CONCAT("rarity = '",(LEFT(A23,FIND(" ",A23)-1)),"', ")</f>
        <v xml:space="preserve">rarity = 'UT', </v>
      </c>
      <c r="M23" t="str">
        <f t="shared" si="3"/>
        <v xml:space="preserve">number = '22', </v>
      </c>
      <c r="N23" t="str">
        <f t="shared" si="4"/>
        <v xml:space="preserve">set = 'T40' </v>
      </c>
      <c r="O23" t="str">
        <f t="shared" si="5"/>
        <v xml:space="preserve">  {  cardname = 'Inferno', cardsubname = 'Fearless Firefighter', cost = '12', type = 'Character', rarity = 'UT', number = '22', set = 'T40'  },</v>
      </c>
    </row>
    <row r="24" spans="1:15" x14ac:dyDescent="0.25">
      <c r="A24" t="s">
        <v>69</v>
      </c>
      <c r="B24" t="s">
        <v>70</v>
      </c>
      <c r="C24" t="s">
        <v>71</v>
      </c>
      <c r="D24">
        <v>7</v>
      </c>
      <c r="E24" t="str">
        <f>TRIM(SUBSTITUTE(B24, CHAR(160), " "))</f>
        <v>Insecticon Skrapnet</v>
      </c>
      <c r="F24" t="str">
        <f t="shared" si="0"/>
        <v>23/T40</v>
      </c>
      <c r="H24" t="str">
        <f>CONCATENATE("cardname = '",E24,"', ")</f>
        <v xml:space="preserve">cardname = 'Insecticon Skrapnet', </v>
      </c>
      <c r="I24" t="str">
        <f t="shared" si="1"/>
        <v xml:space="preserve">cardsubname = 'Insecticon Leader', </v>
      </c>
      <c r="J24" t="str">
        <f t="shared" si="2"/>
        <v xml:space="preserve">cost = '7', </v>
      </c>
      <c r="K24" t="s">
        <v>138</v>
      </c>
      <c r="L24" t="str">
        <f>_xlfn.CONCAT("rarity = '",(LEFT(A24,FIND(" ",A24)-1)),"', ")</f>
        <v xml:space="preserve">rarity = 'RT', </v>
      </c>
      <c r="M24" t="str">
        <f t="shared" si="3"/>
        <v xml:space="preserve">number = '23', </v>
      </c>
      <c r="N24" t="str">
        <f t="shared" si="4"/>
        <v xml:space="preserve">set = 'T40' </v>
      </c>
      <c r="O24" t="str">
        <f t="shared" si="5"/>
        <v xml:space="preserve">  {  cardname = 'Insecticon Skrapnet', cardsubname = 'Insecticon Leader', cost = '7', type = 'Character', rarity = 'RT', number = '23', set = 'T40'  },</v>
      </c>
    </row>
    <row r="25" spans="1:15" x14ac:dyDescent="0.25">
      <c r="A25" t="s">
        <v>72</v>
      </c>
      <c r="B25" t="s">
        <v>73</v>
      </c>
      <c r="C25" t="s">
        <v>74</v>
      </c>
      <c r="D25">
        <v>10</v>
      </c>
      <c r="E25" t="str">
        <f>TRIM(SUBSTITUTE(B25, CHAR(160), " "))</f>
        <v>Jetfire</v>
      </c>
      <c r="F25" t="str">
        <f t="shared" si="0"/>
        <v>24/T40</v>
      </c>
      <c r="H25" t="str">
        <f>CONCATENATE("cardname = '",E25,"', ")</f>
        <v xml:space="preserve">cardname = 'Jetfire', </v>
      </c>
      <c r="I25" t="str">
        <f t="shared" si="1"/>
        <v xml:space="preserve">cardsubname = 'Air Guardian', </v>
      </c>
      <c r="J25" t="str">
        <f t="shared" si="2"/>
        <v xml:space="preserve">cost = '10', </v>
      </c>
      <c r="K25" t="s">
        <v>138</v>
      </c>
      <c r="L25" t="str">
        <f>_xlfn.CONCAT("rarity = '",(LEFT(A25,FIND(" ",A25)-1)),"', ")</f>
        <v xml:space="preserve">rarity = 'UT', </v>
      </c>
      <c r="M25" t="str">
        <f t="shared" si="3"/>
        <v xml:space="preserve">number = '24', </v>
      </c>
      <c r="N25" t="str">
        <f t="shared" si="4"/>
        <v xml:space="preserve">set = 'T40' </v>
      </c>
      <c r="O25" t="str">
        <f t="shared" si="5"/>
        <v xml:space="preserve">  {  cardname = 'Jetfire', cardsubname = 'Air Guardian', cost = '10', type = 'Character', rarity = 'UT', number = '24', set = 'T40'  },</v>
      </c>
    </row>
    <row r="26" spans="1:15" x14ac:dyDescent="0.25">
      <c r="A26" t="s">
        <v>75</v>
      </c>
      <c r="B26" t="s">
        <v>76</v>
      </c>
      <c r="C26" t="s">
        <v>77</v>
      </c>
      <c r="D26">
        <v>5</v>
      </c>
      <c r="E26" t="str">
        <f>TRIM(SUBSTITUTE(B26, CHAR(160), " "))</f>
        <v>Kickback</v>
      </c>
      <c r="F26" t="str">
        <f t="shared" si="0"/>
        <v>25/T40</v>
      </c>
      <c r="H26" t="str">
        <f>CONCATENATE("cardname = '",E26,"', ")</f>
        <v xml:space="preserve">cardname = 'Kickback', </v>
      </c>
      <c r="I26" t="str">
        <f t="shared" si="1"/>
        <v xml:space="preserve">cardsubname = 'Cunning Insecticon', </v>
      </c>
      <c r="J26" t="str">
        <f t="shared" si="2"/>
        <v xml:space="preserve">cost = '5', </v>
      </c>
      <c r="K26" t="s">
        <v>138</v>
      </c>
      <c r="L26" t="str">
        <f>_xlfn.CONCAT("rarity = '",(LEFT(A26,FIND(" ",A26)-1)),"', ")</f>
        <v xml:space="preserve">rarity = 'UT', </v>
      </c>
      <c r="M26" t="str">
        <f t="shared" si="3"/>
        <v xml:space="preserve">number = '25', </v>
      </c>
      <c r="N26" t="str">
        <f t="shared" si="4"/>
        <v xml:space="preserve">set = 'T40' </v>
      </c>
      <c r="O26" t="str">
        <f t="shared" si="5"/>
        <v xml:space="preserve">  {  cardname = 'Kickback', cardsubname = 'Cunning Insecticon', cost = '5', type = 'Character', rarity = 'UT', number = '25', set = 'T40'  },</v>
      </c>
    </row>
    <row r="27" spans="1:15" x14ac:dyDescent="0.25">
      <c r="A27" t="s">
        <v>78</v>
      </c>
      <c r="B27" t="s">
        <v>79</v>
      </c>
      <c r="C27" t="s">
        <v>80</v>
      </c>
      <c r="D27">
        <v>10</v>
      </c>
      <c r="E27" t="str">
        <f>TRIM(SUBSTITUTE(B27, CHAR(160), " "))</f>
        <v>Megatron</v>
      </c>
      <c r="F27" t="str">
        <f t="shared" si="0"/>
        <v>26/T40</v>
      </c>
      <c r="H27" t="str">
        <f>CONCATENATE("cardname = '",E27,"', ")</f>
        <v xml:space="preserve">cardname = 'Megatron', </v>
      </c>
      <c r="I27" t="str">
        <f t="shared" si="1"/>
        <v xml:space="preserve">cardsubname = 'Decepticon Leader', </v>
      </c>
      <c r="J27" t="str">
        <f t="shared" si="2"/>
        <v xml:space="preserve">cost = '10', </v>
      </c>
      <c r="K27" t="s">
        <v>138</v>
      </c>
      <c r="L27" t="str">
        <f>_xlfn.CONCAT("rarity = '",(LEFT(A27,FIND(" ",A27)-1)),"', ")</f>
        <v xml:space="preserve">rarity = 'CT', </v>
      </c>
      <c r="M27" t="str">
        <f t="shared" si="3"/>
        <v xml:space="preserve">number = '26', </v>
      </c>
      <c r="N27" t="str">
        <f t="shared" si="4"/>
        <v xml:space="preserve">set = 'T40' </v>
      </c>
      <c r="O27" t="str">
        <f t="shared" si="5"/>
        <v xml:space="preserve">  {  cardname = 'Megatron', cardsubname = 'Decepticon Leader', cost = '10', type = 'Character', rarity = 'CT', number = '26', set = 'T40'  },</v>
      </c>
    </row>
    <row r="28" spans="1:15" x14ac:dyDescent="0.25">
      <c r="A28" t="s">
        <v>81</v>
      </c>
      <c r="B28" t="s">
        <v>82</v>
      </c>
      <c r="C28" t="s">
        <v>83</v>
      </c>
      <c r="D28">
        <v>13</v>
      </c>
      <c r="E28" t="str">
        <f>TRIM(SUBSTITUTE(B28, CHAR(160), " "))</f>
        <v>Megatron</v>
      </c>
      <c r="F28" t="str">
        <f t="shared" si="0"/>
        <v>27/T40</v>
      </c>
      <c r="H28" t="str">
        <f>CONCATENATE("cardname = '",E28,"', ")</f>
        <v xml:space="preserve">cardname = 'Megatron', </v>
      </c>
      <c r="I28" t="str">
        <f t="shared" si="1"/>
        <v xml:space="preserve">cardsubname = 'Living Weapon', </v>
      </c>
      <c r="J28" t="str">
        <f t="shared" si="2"/>
        <v xml:space="preserve">cost = '13', </v>
      </c>
      <c r="K28" t="s">
        <v>138</v>
      </c>
      <c r="L28" t="str">
        <f>_xlfn.CONCAT("rarity = '",(LEFT(A28,FIND(" ",A28)-1)),"', ")</f>
        <v xml:space="preserve">rarity = 'RT', </v>
      </c>
      <c r="M28" t="str">
        <f t="shared" si="3"/>
        <v xml:space="preserve">number = '27', </v>
      </c>
      <c r="N28" t="str">
        <f t="shared" si="4"/>
        <v xml:space="preserve">set = 'T40' </v>
      </c>
      <c r="O28" t="str">
        <f t="shared" si="5"/>
        <v xml:space="preserve">  {  cardname = 'Megatron', cardsubname = 'Living Weapon', cost = '13', type = 'Character', rarity = 'RT', number = '27', set = 'T40'  },</v>
      </c>
    </row>
    <row r="29" spans="1:15" x14ac:dyDescent="0.25">
      <c r="A29" t="s">
        <v>84</v>
      </c>
      <c r="B29" t="s">
        <v>85</v>
      </c>
      <c r="C29" t="s">
        <v>86</v>
      </c>
      <c r="D29">
        <v>12</v>
      </c>
      <c r="E29" t="str">
        <f>TRIM(SUBSTITUTE(B29, CHAR(160), " "))</f>
        <v>Nemesis Prime</v>
      </c>
      <c r="F29" t="str">
        <f t="shared" si="0"/>
        <v>28/T40</v>
      </c>
      <c r="H29" t="str">
        <f>CONCATENATE("cardname = '",E29,"', ")</f>
        <v xml:space="preserve">cardname = 'Nemesis Prime', </v>
      </c>
      <c r="I29" t="str">
        <f t="shared" si="1"/>
        <v xml:space="preserve">cardsubname = 'Dark Clone', </v>
      </c>
      <c r="J29" t="str">
        <f t="shared" si="2"/>
        <v xml:space="preserve">cost = '12', </v>
      </c>
      <c r="K29" t="s">
        <v>138</v>
      </c>
      <c r="L29" t="str">
        <f>_xlfn.CONCAT("rarity = '",(LEFT(A29,FIND(" ",A29)-1)),"', ")</f>
        <v xml:space="preserve">rarity = 'SRT', </v>
      </c>
      <c r="M29" t="str">
        <f t="shared" si="3"/>
        <v xml:space="preserve">number = '28', </v>
      </c>
      <c r="N29" t="str">
        <f t="shared" si="4"/>
        <v xml:space="preserve">set = 'T40' </v>
      </c>
      <c r="O29" t="str">
        <f t="shared" si="5"/>
        <v xml:space="preserve">  {  cardname = 'Nemesis Prime', cardsubname = 'Dark Clone', cost = '12', type = 'Character', rarity = 'SRT', number = '28', set = 'T40'  },</v>
      </c>
    </row>
    <row r="30" spans="1:15" x14ac:dyDescent="0.25">
      <c r="A30" t="s">
        <v>87</v>
      </c>
      <c r="B30" t="s">
        <v>88</v>
      </c>
      <c r="C30" t="s">
        <v>89</v>
      </c>
      <c r="D30">
        <v>13</v>
      </c>
      <c r="E30" t="str">
        <f>TRIM(SUBSTITUTE(B30, CHAR(160), " "))</f>
        <v>Optimus Prime</v>
      </c>
      <c r="F30" t="str">
        <f t="shared" si="0"/>
        <v>29/T40</v>
      </c>
      <c r="H30" t="str">
        <f>CONCATENATE("cardname = '",E30,"', ")</f>
        <v xml:space="preserve">cardname = 'Optimus Prime', </v>
      </c>
      <c r="I30" t="str">
        <f t="shared" si="1"/>
        <v xml:space="preserve">cardsubname = 'Battlefield Legend', </v>
      </c>
      <c r="J30" t="str">
        <f t="shared" si="2"/>
        <v xml:space="preserve">cost = '13', </v>
      </c>
      <c r="K30" t="s">
        <v>138</v>
      </c>
      <c r="L30" t="str">
        <f>_xlfn.CONCAT("rarity = '",(LEFT(A30,FIND(" ",A30)-1)),"', ")</f>
        <v xml:space="preserve">rarity = 'RT', </v>
      </c>
      <c r="M30" t="str">
        <f t="shared" si="3"/>
        <v xml:space="preserve">number = '29', </v>
      </c>
      <c r="N30" t="str">
        <f t="shared" si="4"/>
        <v xml:space="preserve">set = 'T40' </v>
      </c>
      <c r="O30" t="str">
        <f t="shared" si="5"/>
        <v xml:space="preserve">  {  cardname = 'Optimus Prime', cardsubname = 'Battlefield Legend', cost = '13', type = 'Character', rarity = 'RT', number = '29', set = 'T40'  },</v>
      </c>
    </row>
    <row r="31" spans="1:15" x14ac:dyDescent="0.25">
      <c r="A31" t="s">
        <v>90</v>
      </c>
      <c r="B31" t="s">
        <v>88</v>
      </c>
      <c r="C31" t="s">
        <v>91</v>
      </c>
      <c r="D31">
        <v>12</v>
      </c>
      <c r="E31" t="str">
        <f>TRIM(SUBSTITUTE(B31, CHAR(160), " "))</f>
        <v>Optimus Prime</v>
      </c>
      <c r="F31" t="str">
        <f t="shared" si="0"/>
        <v>30/T40</v>
      </c>
      <c r="H31" t="str">
        <f>CONCATENATE("cardname = '",E31,"', ")</f>
        <v xml:space="preserve">cardname = 'Optimus Prime', </v>
      </c>
      <c r="I31" t="str">
        <f t="shared" si="1"/>
        <v xml:space="preserve">cardsubname = 'Freedom Fighter', </v>
      </c>
      <c r="J31" t="str">
        <f t="shared" si="2"/>
        <v xml:space="preserve">cost = '12', </v>
      </c>
      <c r="K31" t="s">
        <v>138</v>
      </c>
      <c r="L31" t="str">
        <f>_xlfn.CONCAT("rarity = '",(LEFT(A31,FIND(" ",A31)-1)),"', ")</f>
        <v xml:space="preserve">rarity = 'CT', </v>
      </c>
      <c r="M31" t="str">
        <f t="shared" si="3"/>
        <v xml:space="preserve">number = '30', </v>
      </c>
      <c r="N31" t="str">
        <f t="shared" si="4"/>
        <v xml:space="preserve">set = 'T40' </v>
      </c>
      <c r="O31" t="str">
        <f t="shared" si="5"/>
        <v xml:space="preserve">  {  cardname = 'Optimus Prime', cardsubname = 'Freedom Fighter', cost = '12', type = 'Character', rarity = 'CT', number = '30', set = 'T40'  },</v>
      </c>
    </row>
    <row r="32" spans="1:15" x14ac:dyDescent="0.25">
      <c r="A32" t="s">
        <v>92</v>
      </c>
      <c r="B32" t="s">
        <v>93</v>
      </c>
      <c r="C32" t="s">
        <v>94</v>
      </c>
      <c r="D32">
        <v>6</v>
      </c>
      <c r="E32" t="str">
        <f>TRIM(SUBSTITUTE(B32, CHAR(160), " "))</f>
        <v>Prowl</v>
      </c>
      <c r="F32" t="str">
        <f t="shared" si="0"/>
        <v>31/T40</v>
      </c>
      <c r="H32" t="str">
        <f>CONCATENATE("cardname = '",E32,"', ")</f>
        <v xml:space="preserve">cardname = 'Prowl', </v>
      </c>
      <c r="I32" t="str">
        <f t="shared" si="1"/>
        <v xml:space="preserve">cardsubname = 'Military Strategist', </v>
      </c>
      <c r="J32" t="str">
        <f t="shared" si="2"/>
        <v xml:space="preserve">cost = '6', </v>
      </c>
      <c r="K32" t="s">
        <v>138</v>
      </c>
      <c r="L32" t="str">
        <f>_xlfn.CONCAT("rarity = '",(LEFT(A32,FIND(" ",A32)-1)),"', ")</f>
        <v xml:space="preserve">rarity = 'UT', </v>
      </c>
      <c r="M32" t="str">
        <f t="shared" si="3"/>
        <v xml:space="preserve">number = '31', </v>
      </c>
      <c r="N32" t="str">
        <f t="shared" si="4"/>
        <v xml:space="preserve">set = 'T40' </v>
      </c>
      <c r="O32" t="str">
        <f t="shared" si="5"/>
        <v xml:space="preserve">  {  cardname = 'Prowl', cardsubname = 'Military Strategist', cost = '6', type = 'Character', rarity = 'UT', number = '31', set = 'T40'  },</v>
      </c>
    </row>
    <row r="33" spans="1:15" x14ac:dyDescent="0.25">
      <c r="A33" t="s">
        <v>95</v>
      </c>
      <c r="B33" t="s">
        <v>96</v>
      </c>
      <c r="C33" t="s">
        <v>97</v>
      </c>
      <c r="D33">
        <v>10</v>
      </c>
      <c r="E33" t="str">
        <f>TRIM(SUBSTITUTE(B33, CHAR(160), " "))</f>
        <v>Ramjet</v>
      </c>
      <c r="F33" t="str">
        <f t="shared" si="0"/>
        <v>32/T40</v>
      </c>
      <c r="H33" t="str">
        <f>CONCATENATE("cardname = '",E33,"', ")</f>
        <v xml:space="preserve">cardname = 'Ramjet', </v>
      </c>
      <c r="I33" t="str">
        <f t="shared" si="1"/>
        <v xml:space="preserve">cardsubname = 'Sky Smasher', </v>
      </c>
      <c r="J33" t="str">
        <f t="shared" si="2"/>
        <v xml:space="preserve">cost = '10', </v>
      </c>
      <c r="K33" t="s">
        <v>138</v>
      </c>
      <c r="L33" t="str">
        <f>_xlfn.CONCAT("rarity = '",(LEFT(A33,FIND(" ",A33)-1)),"', ")</f>
        <v xml:space="preserve">rarity = 'CT', </v>
      </c>
      <c r="M33" t="str">
        <f t="shared" si="3"/>
        <v xml:space="preserve">number = '32', </v>
      </c>
      <c r="N33" t="str">
        <f t="shared" si="4"/>
        <v xml:space="preserve">set = 'T40' </v>
      </c>
      <c r="O33" t="str">
        <f t="shared" si="5"/>
        <v xml:space="preserve">  {  cardname = 'Ramjet', cardsubname = 'Sky Smasher', cost = '10', type = 'Character', rarity = 'CT', number = '32', set = 'T40'  },</v>
      </c>
    </row>
    <row r="34" spans="1:15" x14ac:dyDescent="0.25">
      <c r="A34" t="s">
        <v>98</v>
      </c>
      <c r="B34" t="s">
        <v>99</v>
      </c>
      <c r="C34" t="s">
        <v>100</v>
      </c>
      <c r="D34">
        <v>6</v>
      </c>
      <c r="E34" t="str">
        <f>TRIM(SUBSTITUTE(B34, CHAR(160), " "))</f>
        <v>Ransack</v>
      </c>
      <c r="F34" t="str">
        <f t="shared" si="0"/>
        <v>33/T40</v>
      </c>
      <c r="H34" t="str">
        <f>CONCATENATE("cardname = '",E34,"', ")</f>
        <v xml:space="preserve">cardname = 'Ransack', </v>
      </c>
      <c r="I34" t="str">
        <f t="shared" si="1"/>
        <v xml:space="preserve">cardsubname = ' Insecticon Commando', </v>
      </c>
      <c r="J34" t="str">
        <f t="shared" si="2"/>
        <v xml:space="preserve">cost = '6', </v>
      </c>
      <c r="K34" t="s">
        <v>138</v>
      </c>
      <c r="L34" t="str">
        <f>_xlfn.CONCAT("rarity = '",(LEFT(A34,FIND(" ",A34)-1)),"', ")</f>
        <v xml:space="preserve">rarity = 'UT', </v>
      </c>
      <c r="M34" t="str">
        <f t="shared" si="3"/>
        <v xml:space="preserve">number = '33', </v>
      </c>
      <c r="N34" t="str">
        <f t="shared" si="4"/>
        <v xml:space="preserve">set = 'T40' </v>
      </c>
      <c r="O34" t="str">
        <f t="shared" si="5"/>
        <v xml:space="preserve">  {  cardname = 'Ransack', cardsubname = ' Insecticon Commando', cost = '6', type = 'Character', rarity = 'UT', number = '33', set = 'T40'  },</v>
      </c>
    </row>
    <row r="35" spans="1:15" x14ac:dyDescent="0.25">
      <c r="A35" t="s">
        <v>101</v>
      </c>
      <c r="B35" t="s">
        <v>102</v>
      </c>
      <c r="C35" t="s">
        <v>103</v>
      </c>
      <c r="D35">
        <v>7</v>
      </c>
      <c r="E35" t="str">
        <f>TRIM(SUBSTITUTE(B35, CHAR(160), " "))</f>
        <v>Sergeant Kup</v>
      </c>
      <c r="F35" t="str">
        <f t="shared" si="0"/>
        <v>34/T40</v>
      </c>
      <c r="H35" t="str">
        <f>CONCATENATE("cardname = '",E35,"', ")</f>
        <v xml:space="preserve">cardname = 'Sergeant Kup', </v>
      </c>
      <c r="I35" t="str">
        <f t="shared" si="1"/>
        <v xml:space="preserve">cardsubname = 'Veteran Sergeant', </v>
      </c>
      <c r="J35" t="str">
        <f t="shared" si="2"/>
        <v xml:space="preserve">cost = '7', </v>
      </c>
      <c r="K35" t="s">
        <v>138</v>
      </c>
      <c r="L35" t="str">
        <f>_xlfn.CONCAT("rarity = '",(LEFT(A35,FIND(" ",A35)-1)),"', ")</f>
        <v xml:space="preserve">rarity = 'CT', </v>
      </c>
      <c r="M35" t="str">
        <f t="shared" si="3"/>
        <v xml:space="preserve">number = '34', </v>
      </c>
      <c r="N35" t="str">
        <f t="shared" si="4"/>
        <v xml:space="preserve">set = 'T40' </v>
      </c>
      <c r="O35" t="str">
        <f t="shared" si="5"/>
        <v xml:space="preserve">  {  cardname = 'Sergeant Kup', cardsubname = 'Veteran Sergeant', cost = '7', type = 'Character', rarity = 'CT', number = '34', set = 'T40'  },</v>
      </c>
    </row>
    <row r="36" spans="1:15" x14ac:dyDescent="0.25">
      <c r="A36" t="s">
        <v>104</v>
      </c>
      <c r="B36" t="s">
        <v>105</v>
      </c>
      <c r="C36" t="s">
        <v>106</v>
      </c>
      <c r="D36">
        <v>6</v>
      </c>
      <c r="E36" t="str">
        <f>TRIM(SUBSTITUTE(B36, CHAR(160), " "))</f>
        <v>Skywarp</v>
      </c>
      <c r="F36" t="str">
        <f t="shared" si="0"/>
        <v>35/T40</v>
      </c>
      <c r="H36" t="str">
        <f>CONCATENATE("cardname = '",E36,"', ")</f>
        <v xml:space="preserve">cardname = 'Skywarp', </v>
      </c>
      <c r="I36" t="str">
        <f t="shared" si="1"/>
        <v xml:space="preserve">cardsubname = 'Sneaky Prankster', </v>
      </c>
      <c r="J36" t="str">
        <f t="shared" si="2"/>
        <v xml:space="preserve">cost = '6', </v>
      </c>
      <c r="K36" t="s">
        <v>138</v>
      </c>
      <c r="L36" t="str">
        <f>_xlfn.CONCAT("rarity = '",(LEFT(A36,FIND(" ",A36)-1)),"', ")</f>
        <v xml:space="preserve">rarity = 'UT', </v>
      </c>
      <c r="M36" t="str">
        <f t="shared" si="3"/>
        <v xml:space="preserve">number = '35', </v>
      </c>
      <c r="N36" t="str">
        <f t="shared" si="4"/>
        <v xml:space="preserve">set = 'T40' </v>
      </c>
      <c r="O36" t="str">
        <f t="shared" si="5"/>
        <v xml:space="preserve">  {  cardname = 'Skywarp', cardsubname = 'Sneaky Prankster', cost = '6', type = 'Character', rarity = 'UT', number = '35', set = 'T40'  },</v>
      </c>
    </row>
    <row r="37" spans="1:15" x14ac:dyDescent="0.25">
      <c r="A37" t="s">
        <v>107</v>
      </c>
      <c r="B37" t="s">
        <v>108</v>
      </c>
      <c r="C37" t="s">
        <v>109</v>
      </c>
      <c r="D37">
        <v>11</v>
      </c>
      <c r="E37" t="str">
        <f>TRIM(SUBSTITUTE(B37, CHAR(160), " "))</f>
        <v>Starscream</v>
      </c>
      <c r="F37" t="str">
        <f t="shared" si="0"/>
        <v>36/T40</v>
      </c>
      <c r="H37" t="str">
        <f>CONCATENATE("cardname = '",E37,"', ")</f>
        <v xml:space="preserve">cardname = 'Starscream', </v>
      </c>
      <c r="I37" t="str">
        <f t="shared" si="1"/>
        <v xml:space="preserve">cardsubname = 'Air Commander', </v>
      </c>
      <c r="J37" t="str">
        <f t="shared" si="2"/>
        <v xml:space="preserve">cost = '11', </v>
      </c>
      <c r="K37" t="s">
        <v>138</v>
      </c>
      <c r="L37" t="str">
        <f>_xlfn.CONCAT("rarity = '",(LEFT(A37,FIND(" ",A37)-1)),"', ")</f>
        <v xml:space="preserve">rarity = 'UT', </v>
      </c>
      <c r="M37" t="str">
        <f t="shared" si="3"/>
        <v xml:space="preserve">number = '36', </v>
      </c>
      <c r="N37" t="str">
        <f t="shared" si="4"/>
        <v xml:space="preserve">set = 'T40' </v>
      </c>
      <c r="O37" t="str">
        <f t="shared" si="5"/>
        <v xml:space="preserve">  {  cardname = 'Starscream', cardsubname = 'Air Commander', cost = '11', type = 'Character', rarity = 'UT', number = '36', set = 'T40'  },</v>
      </c>
    </row>
    <row r="38" spans="1:15" x14ac:dyDescent="0.25">
      <c r="A38" t="s">
        <v>110</v>
      </c>
      <c r="B38" t="s">
        <v>111</v>
      </c>
      <c r="C38" t="s">
        <v>112</v>
      </c>
      <c r="D38">
        <v>10</v>
      </c>
      <c r="E38" t="str">
        <f>TRIM(SUBSTITUTE(B38, CHAR(160), " "))</f>
        <v>Starscream</v>
      </c>
      <c r="F38" t="str">
        <f t="shared" si="0"/>
        <v>37/T40</v>
      </c>
      <c r="H38" t="str">
        <f>CONCATENATE("cardname = '",E38,"', ")</f>
        <v xml:space="preserve">cardname = 'Starscream', </v>
      </c>
      <c r="I38" t="str">
        <f t="shared" si="1"/>
        <v xml:space="preserve">cardsubname = 'Scheming Second-In-Command', </v>
      </c>
      <c r="J38" t="str">
        <f t="shared" si="2"/>
        <v xml:space="preserve">cost = '10', </v>
      </c>
      <c r="K38" t="s">
        <v>138</v>
      </c>
      <c r="L38" t="str">
        <f>_xlfn.CONCAT("rarity = '",(LEFT(A38,FIND(" ",A38)-1)),"', ")</f>
        <v xml:space="preserve">rarity = 'CT', </v>
      </c>
      <c r="M38" t="str">
        <f t="shared" si="3"/>
        <v xml:space="preserve">number = '37', </v>
      </c>
      <c r="N38" t="str">
        <f t="shared" si="4"/>
        <v xml:space="preserve">set = 'T40' </v>
      </c>
      <c r="O38" t="str">
        <f t="shared" si="5"/>
        <v xml:space="preserve">  {  cardname = 'Starscream', cardsubname = 'Scheming Second-In-Command', cost = '10', type = 'Character', rarity = 'CT', number = '37', set = 'T40'  },</v>
      </c>
    </row>
    <row r="39" spans="1:15" x14ac:dyDescent="0.25">
      <c r="A39" t="s">
        <v>113</v>
      </c>
      <c r="B39" t="s">
        <v>114</v>
      </c>
      <c r="C39" t="s">
        <v>115</v>
      </c>
      <c r="D39">
        <v>11</v>
      </c>
      <c r="E39" t="str">
        <f>TRIM(SUBSTITUTE(B39, CHAR(160), " "))</f>
        <v>Sunstorm</v>
      </c>
      <c r="F39" t="str">
        <f t="shared" si="0"/>
        <v>38/T40</v>
      </c>
      <c r="H39" t="str">
        <f>CONCATENATE("cardname = '",E39,"', ")</f>
        <v xml:space="preserve">cardname = 'Sunstorm', </v>
      </c>
      <c r="I39" t="str">
        <f t="shared" si="1"/>
        <v xml:space="preserve">cardsubname = 'Fusion Flyer', </v>
      </c>
      <c r="J39" t="str">
        <f t="shared" si="2"/>
        <v xml:space="preserve">cost = '11', </v>
      </c>
      <c r="K39" t="s">
        <v>138</v>
      </c>
      <c r="L39" t="str">
        <f>_xlfn.CONCAT("rarity = '",(LEFT(A39,FIND(" ",A39)-1)),"', ")</f>
        <v xml:space="preserve">rarity = 'RT', </v>
      </c>
      <c r="M39" t="str">
        <f t="shared" si="3"/>
        <v xml:space="preserve">number = '38', </v>
      </c>
      <c r="N39" t="str">
        <f t="shared" si="4"/>
        <v xml:space="preserve">set = 'T40' </v>
      </c>
      <c r="O39" t="str">
        <f t="shared" si="5"/>
        <v xml:space="preserve">  {  cardname = 'Sunstorm', cardsubname = 'Fusion Flyer', cost = '11', type = 'Character', rarity = 'RT', number = '38', set = 'T40'  },</v>
      </c>
    </row>
    <row r="40" spans="1:15" x14ac:dyDescent="0.25">
      <c r="A40" t="s">
        <v>116</v>
      </c>
      <c r="B40" t="s">
        <v>117</v>
      </c>
      <c r="C40" t="s">
        <v>118</v>
      </c>
      <c r="D40">
        <v>8</v>
      </c>
      <c r="E40" t="str">
        <f>TRIM(SUBSTITUTE(B40, CHAR(160), " "))</f>
        <v>Thundercracker</v>
      </c>
      <c r="F40" t="str">
        <f t="shared" si="0"/>
        <v>39/T40</v>
      </c>
      <c r="H40" t="str">
        <f>CONCATENATE("cardname = '",E40,"', ")</f>
        <v xml:space="preserve">cardname = 'Thundercracker', </v>
      </c>
      <c r="I40" t="str">
        <f t="shared" si="1"/>
        <v xml:space="preserve">cardsubname = 'Mach Warrior', </v>
      </c>
      <c r="J40" t="str">
        <f t="shared" si="2"/>
        <v xml:space="preserve">cost = '8', </v>
      </c>
      <c r="K40" t="s">
        <v>138</v>
      </c>
      <c r="L40" t="str">
        <f>_xlfn.CONCAT("rarity = '",(LEFT(A40,FIND(" ",A40)-1)),"', ")</f>
        <v xml:space="preserve">rarity = 'UT', </v>
      </c>
      <c r="M40" t="str">
        <f t="shared" si="3"/>
        <v xml:space="preserve">number = '39', </v>
      </c>
      <c r="N40" t="str">
        <f t="shared" si="4"/>
        <v xml:space="preserve">set = 'T40' </v>
      </c>
      <c r="O40" t="str">
        <f t="shared" si="5"/>
        <v xml:space="preserve">  {  cardname = 'Thundercracker', cardsubname = 'Mach Warrior', cost = '8', type = 'Character', rarity = 'UT', number = '39', set = 'T40'  },</v>
      </c>
    </row>
    <row r="41" spans="1:15" x14ac:dyDescent="0.25">
      <c r="A41" t="s">
        <v>119</v>
      </c>
      <c r="B41" t="s">
        <v>120</v>
      </c>
      <c r="C41" t="s">
        <v>121</v>
      </c>
      <c r="D41">
        <v>9</v>
      </c>
      <c r="E41" t="str">
        <f>TRIM(SUBSTITUTE(B41, CHAR(160), " "))</f>
        <v>Wheeljack</v>
      </c>
      <c r="F41" t="str">
        <f t="shared" si="0"/>
        <v>40/T40</v>
      </c>
      <c r="H41" t="str">
        <f>CONCATENATE("cardname = '",E41,"', ")</f>
        <v xml:space="preserve">cardname = 'Wheeljack', </v>
      </c>
      <c r="I41" t="str">
        <f t="shared" si="1"/>
        <v xml:space="preserve">cardsubname = 'Weapons Inventor', </v>
      </c>
      <c r="J41" t="str">
        <f t="shared" si="2"/>
        <v xml:space="preserve">cost = '9', </v>
      </c>
      <c r="K41" t="s">
        <v>138</v>
      </c>
      <c r="L41" t="str">
        <f>_xlfn.CONCAT("rarity = '",(LEFT(A41,FIND(" ",A41)-1)),"', ")</f>
        <v xml:space="preserve">rarity = 'UT', </v>
      </c>
      <c r="M41" t="str">
        <f t="shared" si="3"/>
        <v xml:space="preserve">number = '40', </v>
      </c>
      <c r="N41" t="str">
        <f t="shared" si="4"/>
        <v xml:space="preserve">set = 'T40' </v>
      </c>
      <c r="O41" t="str">
        <f t="shared" si="5"/>
        <v xml:space="preserve">  {  cardname = 'Wheeljack', cardsubname = 'Weapons Inventor', cost = '9', type = 'Character', rarity = 'UT', number = '40', set = 'T40'  },</v>
      </c>
    </row>
    <row r="42" spans="1:15" x14ac:dyDescent="0.25">
      <c r="A42" t="s">
        <v>122</v>
      </c>
      <c r="B42" t="s">
        <v>26</v>
      </c>
      <c r="C42" t="s">
        <v>123</v>
      </c>
      <c r="D42">
        <v>6</v>
      </c>
      <c r="E42" t="str">
        <f>TRIM(SUBSTITUTE(B42, CHAR(160), " "))</f>
        <v>Bumblebee</v>
      </c>
      <c r="F42" t="str">
        <f t="shared" si="0"/>
        <v>T01/T04</v>
      </c>
      <c r="H42" t="str">
        <f>CONCATENATE("cardname = '",E42,"', ")</f>
        <v xml:space="preserve">cardname = 'Bumblebee', </v>
      </c>
      <c r="I42" t="str">
        <f t="shared" si="1"/>
        <v xml:space="preserve">cardsubname = 'Brave Warrior', </v>
      </c>
      <c r="J42" t="str">
        <f t="shared" si="2"/>
        <v xml:space="preserve">cost = '6', </v>
      </c>
      <c r="K42" t="s">
        <v>138</v>
      </c>
      <c r="L42" t="str">
        <f>_xlfn.CONCAT("rarity = '",(LEFT(A42,FIND(" ",A42)-1)),"', ")</f>
        <v xml:space="preserve">rarity = 'RT', </v>
      </c>
      <c r="M42" t="str">
        <f t="shared" si="3"/>
        <v xml:space="preserve">number = 'T01', </v>
      </c>
      <c r="N42" t="str">
        <f t="shared" si="4"/>
        <v xml:space="preserve">set = 'T04' </v>
      </c>
      <c r="O42" t="str">
        <f t="shared" si="5"/>
        <v xml:space="preserve">  {  cardname = 'Bumblebee', cardsubname = 'Brave Warrior', cost = '6', type = 'Character', rarity = 'RT', number = 'T01', set = 'T04'  },</v>
      </c>
    </row>
    <row r="43" spans="1:15" x14ac:dyDescent="0.25">
      <c r="A43" t="s">
        <v>124</v>
      </c>
      <c r="B43" t="s">
        <v>125</v>
      </c>
      <c r="C43" t="s">
        <v>126</v>
      </c>
      <c r="D43">
        <v>6</v>
      </c>
      <c r="E43" t="str">
        <f>TRIM(SUBSTITUTE(B43, CHAR(160), " "))</f>
        <v>Ironhide</v>
      </c>
      <c r="F43" t="str">
        <f t="shared" si="0"/>
        <v>T02/T04</v>
      </c>
      <c r="H43" t="str">
        <f>CONCATENATE("cardname = '",E43,"', ")</f>
        <v xml:space="preserve">cardname = 'Ironhide', </v>
      </c>
      <c r="I43" t="str">
        <f t="shared" si="1"/>
        <v xml:space="preserve">cardsubname = 'Veteran Autobot', </v>
      </c>
      <c r="J43" t="str">
        <f t="shared" si="2"/>
        <v xml:space="preserve">cost = '6', </v>
      </c>
      <c r="K43" t="s">
        <v>138</v>
      </c>
      <c r="L43" t="str">
        <f>_xlfn.CONCAT("rarity = '",(LEFT(A43,FIND(" ",A43)-1)),"', ")</f>
        <v xml:space="preserve">rarity = 'RT', </v>
      </c>
      <c r="M43" t="str">
        <f t="shared" si="3"/>
        <v xml:space="preserve">number = 'T02', </v>
      </c>
      <c r="N43" t="str">
        <f t="shared" si="4"/>
        <v xml:space="preserve">set = 'T04' </v>
      </c>
      <c r="O43" t="str">
        <f t="shared" si="5"/>
        <v xml:space="preserve">  {  cardname = 'Ironhide', cardsubname = 'Veteran Autobot', cost = '6', type = 'Character', rarity = 'RT', number = 'T02', set = 'T04'  },</v>
      </c>
    </row>
    <row r="44" spans="1:15" x14ac:dyDescent="0.25">
      <c r="A44" t="s">
        <v>127</v>
      </c>
      <c r="B44" t="s">
        <v>88</v>
      </c>
      <c r="C44" t="s">
        <v>128</v>
      </c>
      <c r="D44">
        <v>7</v>
      </c>
      <c r="E44" t="str">
        <f>TRIM(SUBSTITUTE(B44, CHAR(160), " "))</f>
        <v>Optimus Prime</v>
      </c>
      <c r="F44" t="str">
        <f t="shared" si="0"/>
        <v>T03/T04</v>
      </c>
      <c r="H44" t="str">
        <f>CONCATENATE("cardname = '",E44,"', ")</f>
        <v xml:space="preserve">cardname = 'Optimus Prime', </v>
      </c>
      <c r="I44" t="str">
        <f t="shared" si="1"/>
        <v xml:space="preserve">cardsubname = 'Autobot Leader', </v>
      </c>
      <c r="J44" t="str">
        <f t="shared" si="2"/>
        <v xml:space="preserve">cost = '7', </v>
      </c>
      <c r="K44" t="s">
        <v>138</v>
      </c>
      <c r="L44" t="str">
        <f>_xlfn.CONCAT("rarity = '",(LEFT(A44,FIND(" ",A44)-1)),"', ")</f>
        <v xml:space="preserve">rarity = 'RT', </v>
      </c>
      <c r="M44" t="str">
        <f t="shared" si="3"/>
        <v xml:space="preserve">number = 'T03', </v>
      </c>
      <c r="N44" t="str">
        <f t="shared" si="4"/>
        <v xml:space="preserve">set = 'T04' </v>
      </c>
      <c r="O44" t="str">
        <f t="shared" si="5"/>
        <v xml:space="preserve">  {  cardname = 'Optimus Prime', cardsubname = 'Autobot Leader', cost = '7', type = 'Character', rarity = 'RT', number = 'T03', set = 'T04'  },</v>
      </c>
    </row>
    <row r="45" spans="1:15" x14ac:dyDescent="0.25">
      <c r="A45" t="s">
        <v>129</v>
      </c>
      <c r="B45" t="s">
        <v>130</v>
      </c>
      <c r="C45" t="s">
        <v>131</v>
      </c>
      <c r="D45">
        <v>6</v>
      </c>
      <c r="E45" t="str">
        <f>TRIM(SUBSTITUTE(B45, CHAR(160), " "))</f>
        <v>Red Alert</v>
      </c>
      <c r="F45" t="str">
        <f t="shared" si="0"/>
        <v>T04/T04</v>
      </c>
      <c r="H45" t="str">
        <f>CONCATENATE("cardname = '",E45,"', ")</f>
        <v xml:space="preserve">cardname = 'Red Alert', </v>
      </c>
      <c r="I45" t="str">
        <f t="shared" si="1"/>
        <v xml:space="preserve">cardsubname = 'Security Chief', </v>
      </c>
      <c r="J45" t="str">
        <f t="shared" si="2"/>
        <v xml:space="preserve">cost = '6', </v>
      </c>
      <c r="K45" t="s">
        <v>138</v>
      </c>
      <c r="L45" t="str">
        <f>_xlfn.CONCAT("rarity = '",(LEFT(A45,FIND(" ",A45)-1)),"', ")</f>
        <v xml:space="preserve">rarity = 'RT', </v>
      </c>
      <c r="M45" t="str">
        <f t="shared" si="3"/>
        <v xml:space="preserve">number = 'T04', </v>
      </c>
      <c r="N45" t="str">
        <f t="shared" si="4"/>
        <v xml:space="preserve">set = 'T04' </v>
      </c>
      <c r="O45" t="str">
        <f t="shared" si="5"/>
        <v xml:space="preserve">  {  cardname = 'Red Alert', cardsubname = 'Security Chief', cost = '6', type = 'Character', rarity = 'RT', number = 'T04', set = 'T04'  },</v>
      </c>
    </row>
    <row r="46" spans="1:15" x14ac:dyDescent="0.25">
      <c r="A46" t="s">
        <v>132</v>
      </c>
      <c r="B46" t="s">
        <v>133</v>
      </c>
      <c r="C46" t="s">
        <v>134</v>
      </c>
      <c r="D46">
        <v>8</v>
      </c>
      <c r="E46" t="str">
        <f>TRIM(SUBSTITUTE(B46, CHAR(160), " "))</f>
        <v>CliffJumper</v>
      </c>
      <c r="F46" t="str">
        <f t="shared" si="0"/>
        <v>T01/T02</v>
      </c>
      <c r="H46" t="str">
        <f>CONCATENATE("cardname = '",E46,"', ")</f>
        <v xml:space="preserve">cardname = 'CliffJumper', </v>
      </c>
      <c r="I46" t="str">
        <f t="shared" si="1"/>
        <v xml:space="preserve">cardsubname = 'Renegade Warrior', </v>
      </c>
      <c r="J46" t="str">
        <f t="shared" si="2"/>
        <v xml:space="preserve">cost = '8', </v>
      </c>
      <c r="K46" t="s">
        <v>138</v>
      </c>
      <c r="L46" t="str">
        <f>_xlfn.CONCAT("rarity = '",(LEFT(A46,FIND(" ",A46)-1)),"', ")</f>
        <v xml:space="preserve">rarity = 'SRT', </v>
      </c>
      <c r="M46" t="str">
        <f t="shared" si="3"/>
        <v xml:space="preserve">number = 'T01', </v>
      </c>
      <c r="N46" t="str">
        <f t="shared" si="4"/>
        <v xml:space="preserve">set = 'T02' </v>
      </c>
      <c r="O46" t="str">
        <f t="shared" si="5"/>
        <v xml:space="preserve">  {  cardname = 'CliffJumper', cardsubname = 'Renegade Warrior', cost = '8', type = 'Character', rarity = 'SRT', number = 'T01', set = 'T02'  },</v>
      </c>
    </row>
    <row r="47" spans="1:15" x14ac:dyDescent="0.25">
      <c r="A47" t="s">
        <v>135</v>
      </c>
      <c r="B47" t="s">
        <v>136</v>
      </c>
      <c r="C47" t="s">
        <v>137</v>
      </c>
      <c r="D47">
        <v>8</v>
      </c>
      <c r="E47" t="str">
        <f>TRIM(SUBSTITUTE(B47, CHAR(160), " "))</f>
        <v>Slipstream</v>
      </c>
      <c r="F47" t="str">
        <f t="shared" si="0"/>
        <v>T02/T02</v>
      </c>
      <c r="H47" t="str">
        <f>CONCATENATE("cardname = '",E47,"', ")</f>
        <v xml:space="preserve">cardname = 'Slipstream', </v>
      </c>
      <c r="I47" t="str">
        <f t="shared" si="1"/>
        <v xml:space="preserve">cardsubname = 'Strategic Seeker', </v>
      </c>
      <c r="J47" t="str">
        <f t="shared" si="2"/>
        <v xml:space="preserve">cost = '8', </v>
      </c>
      <c r="K47" t="s">
        <v>138</v>
      </c>
      <c r="L47" t="str">
        <f>_xlfn.CONCAT("rarity = '",(LEFT(A47,FIND(" ",A47)-1)),"', ")</f>
        <v xml:space="preserve">rarity = 'SRT', </v>
      </c>
      <c r="M47" t="str">
        <f t="shared" si="3"/>
        <v xml:space="preserve">number = 'T02', </v>
      </c>
      <c r="N47" t="str">
        <f t="shared" si="4"/>
        <v xml:space="preserve">set = 'T02' </v>
      </c>
      <c r="O47" t="str">
        <f t="shared" si="5"/>
        <v xml:space="preserve">  {  cardname = 'Slipstream', cardsubname = 'Strategic Seeker', cost = '8', type = 'Character', rarity = 'SRT', number = 'T02', set = 'T02'  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Deere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 Dahl</dc:creator>
  <cp:lastModifiedBy>Andrew J Dahl</cp:lastModifiedBy>
  <dcterms:created xsi:type="dcterms:W3CDTF">2018-10-10T16:51:46Z</dcterms:created>
  <dcterms:modified xsi:type="dcterms:W3CDTF">2018-10-10T19:14:55Z</dcterms:modified>
</cp:coreProperties>
</file>