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r_klabacka/Box Sync/TS_Lab_Whiptails/RK_2019_MitoPhys_Project/gitHubRepo/Aspidoscelis-AmNat-2021/StatisticalAnalyses/RCR/"/>
    </mc:Choice>
  </mc:AlternateContent>
  <xr:revisionPtr revIDLastSave="0" documentId="13_ncr:1_{7F61B512-DC70-514A-AE4B-BDC73CE95D53}" xr6:coauthVersionLast="46" xr6:coauthVersionMax="46" xr10:uidLastSave="{00000000-0000-0000-0000-000000000000}"/>
  <bookViews>
    <workbookView xWindow="-31580" yWindow="1640" windowWidth="29840" windowHeight="17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Q5" i="1" s="1"/>
  <c r="L6" i="1"/>
  <c r="O6" i="1" s="1"/>
  <c r="L7" i="1"/>
  <c r="P7" i="1" s="1"/>
  <c r="L8" i="1"/>
  <c r="P8" i="1" s="1"/>
  <c r="L9" i="1"/>
  <c r="N9" i="1" s="1"/>
  <c r="L10" i="1"/>
  <c r="P10" i="1" s="1"/>
  <c r="L11" i="1"/>
  <c r="N11" i="1" s="1"/>
  <c r="L12" i="1"/>
  <c r="O12" i="1" s="1"/>
  <c r="L13" i="1"/>
  <c r="Q13" i="1" s="1"/>
  <c r="L14" i="1"/>
  <c r="O14" i="1" s="1"/>
  <c r="L15" i="1"/>
  <c r="P15" i="1" s="1"/>
  <c r="L16" i="1"/>
  <c r="P16" i="1" s="1"/>
  <c r="L17" i="1"/>
  <c r="N17" i="1" s="1"/>
  <c r="L18" i="1"/>
  <c r="P18" i="1" s="1"/>
  <c r="L19" i="1"/>
  <c r="N19" i="1" s="1"/>
  <c r="L20" i="1"/>
  <c r="O20" i="1" s="1"/>
  <c r="L21" i="1"/>
  <c r="Q21" i="1" s="1"/>
  <c r="L22" i="1"/>
  <c r="Q22" i="1" s="1"/>
  <c r="L23" i="1"/>
  <c r="P23" i="1" s="1"/>
  <c r="L24" i="1"/>
  <c r="P24" i="1" s="1"/>
  <c r="L25" i="1"/>
  <c r="N25" i="1" s="1"/>
  <c r="L26" i="1"/>
  <c r="N26" i="1" s="1"/>
  <c r="L27" i="1"/>
  <c r="N27" i="1" s="1"/>
  <c r="L28" i="1"/>
  <c r="O28" i="1" s="1"/>
  <c r="L29" i="1"/>
  <c r="Q29" i="1" s="1"/>
  <c r="L30" i="1"/>
  <c r="O30" i="1" s="1"/>
  <c r="L31" i="1"/>
  <c r="P31" i="1" s="1"/>
  <c r="L32" i="1"/>
  <c r="P32" i="1" s="1"/>
  <c r="L33" i="1"/>
  <c r="N33" i="1" s="1"/>
  <c r="L4" i="1"/>
  <c r="P4" i="1" s="1"/>
  <c r="O26" i="1" l="1"/>
  <c r="O24" i="1"/>
  <c r="O18" i="1"/>
  <c r="O19" i="1"/>
  <c r="O10" i="1"/>
  <c r="N15" i="1"/>
  <c r="Q25" i="1"/>
  <c r="Q19" i="1"/>
  <c r="Q24" i="1"/>
  <c r="N7" i="1"/>
  <c r="Q23" i="1"/>
  <c r="Q20" i="1"/>
  <c r="Q17" i="1"/>
  <c r="N8" i="1"/>
  <c r="O7" i="1"/>
  <c r="N32" i="1"/>
  <c r="N31" i="1"/>
  <c r="O16" i="1"/>
  <c r="Q31" i="1"/>
  <c r="O31" i="1"/>
  <c r="O15" i="1"/>
  <c r="N23" i="1"/>
  <c r="Q28" i="1"/>
  <c r="Q16" i="1"/>
  <c r="O8" i="1"/>
  <c r="O23" i="1"/>
  <c r="Q33" i="1"/>
  <c r="Q32" i="1"/>
  <c r="O32" i="1"/>
  <c r="N24" i="1"/>
  <c r="O27" i="1"/>
  <c r="O11" i="1"/>
  <c r="N16" i="1"/>
  <c r="Q27" i="1"/>
  <c r="Q15" i="1"/>
  <c r="Q12" i="1"/>
  <c r="Q11" i="1"/>
  <c r="O33" i="1"/>
  <c r="O25" i="1"/>
  <c r="O17" i="1"/>
  <c r="O9" i="1"/>
  <c r="N30" i="1"/>
  <c r="N22" i="1"/>
  <c r="N14" i="1"/>
  <c r="N6" i="1"/>
  <c r="P28" i="1"/>
  <c r="P20" i="1"/>
  <c r="P12" i="1"/>
  <c r="Q4" i="1"/>
  <c r="Q26" i="1"/>
  <c r="Q18" i="1"/>
  <c r="Q10" i="1"/>
  <c r="Q9" i="1"/>
  <c r="Q8" i="1"/>
  <c r="Q7" i="1"/>
  <c r="P22" i="1"/>
  <c r="P6" i="1"/>
  <c r="N29" i="1"/>
  <c r="N13" i="1"/>
  <c r="P27" i="1"/>
  <c r="P11" i="1"/>
  <c r="N28" i="1"/>
  <c r="N12" i="1"/>
  <c r="P26" i="1"/>
  <c r="O22" i="1"/>
  <c r="P25" i="1"/>
  <c r="O29" i="1"/>
  <c r="O21" i="1"/>
  <c r="O13" i="1"/>
  <c r="O5" i="1"/>
  <c r="N18" i="1"/>
  <c r="N10" i="1"/>
  <c r="Q30" i="1"/>
  <c r="Q14" i="1"/>
  <c r="Q6" i="1"/>
  <c r="P30" i="1"/>
  <c r="P14" i="1"/>
  <c r="P29" i="1"/>
  <c r="P21" i="1"/>
  <c r="P13" i="1"/>
  <c r="P5" i="1"/>
  <c r="N21" i="1"/>
  <c r="N5" i="1"/>
  <c r="P19" i="1"/>
  <c r="N20" i="1"/>
  <c r="P33" i="1"/>
  <c r="P17" i="1"/>
  <c r="P9" i="1"/>
  <c r="D26" i="1"/>
  <c r="H26" i="1"/>
  <c r="H16" i="1"/>
  <c r="D16" i="1"/>
  <c r="H19" i="1"/>
  <c r="D19" i="1"/>
  <c r="H10" i="1"/>
  <c r="D10" i="1"/>
  <c r="H18" i="1"/>
  <c r="D18" i="1"/>
  <c r="H5" i="1"/>
  <c r="D5" i="1"/>
  <c r="D8" i="1"/>
  <c r="D6" i="1"/>
  <c r="D27" i="1"/>
  <c r="H9" i="1"/>
  <c r="H29" i="1"/>
  <c r="H7" i="1"/>
  <c r="H17" i="1"/>
  <c r="H27" i="1"/>
  <c r="H11" i="1"/>
  <c r="H25" i="1"/>
  <c r="H32" i="1"/>
  <c r="H4" i="1"/>
  <c r="H13" i="1"/>
  <c r="H20" i="1"/>
  <c r="H14" i="1"/>
  <c r="H22" i="1"/>
  <c r="H6" i="1"/>
  <c r="H28" i="1"/>
  <c r="H23" i="1"/>
  <c r="H21" i="1"/>
  <c r="H8" i="1"/>
  <c r="H12" i="1"/>
  <c r="H15" i="1"/>
  <c r="H24" i="1"/>
  <c r="H33" i="1"/>
  <c r="H30" i="1"/>
  <c r="H31" i="1"/>
  <c r="N4" i="1" l="1"/>
  <c r="O4" i="1" l="1"/>
  <c r="D30" i="1" l="1"/>
  <c r="D33" i="1"/>
  <c r="D24" i="1"/>
  <c r="D15" i="1"/>
  <c r="D12" i="1"/>
  <c r="D21" i="1"/>
  <c r="D23" i="1"/>
  <c r="D28" i="1"/>
  <c r="D22" i="1"/>
  <c r="D14" i="1"/>
  <c r="D20" i="1"/>
  <c r="D13" i="1"/>
  <c r="D4" i="1"/>
  <c r="D32" i="1"/>
  <c r="D25" i="1"/>
  <c r="D11" i="1"/>
  <c r="D17" i="1"/>
  <c r="D7" i="1"/>
  <c r="D29" i="1"/>
  <c r="D9" i="1"/>
  <c r="D31" i="1"/>
</calcChain>
</file>

<file path=xl/sharedStrings.xml><?xml version="1.0" encoding="utf-8"?>
<sst xmlns="http://schemas.openxmlformats.org/spreadsheetml/2006/main" count="22" uniqueCount="12">
  <si>
    <t>State 3</t>
  </si>
  <si>
    <t>State 4</t>
  </si>
  <si>
    <t>RCR</t>
  </si>
  <si>
    <t>ID</t>
  </si>
  <si>
    <t>PROTEIN</t>
  </si>
  <si>
    <t>CONC</t>
  </si>
  <si>
    <t>VOLUME</t>
  </si>
  <si>
    <t>ADDED</t>
  </si>
  <si>
    <t>TOTAL</t>
  </si>
  <si>
    <t>MUSCLE</t>
  </si>
  <si>
    <t>Complex I</t>
  </si>
  <si>
    <t>Complex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</si>
</sst>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90" zoomScaleNormal="90" workbookViewId="0">
      <selection activeCell="R8" sqref="R8"/>
    </sheetView>
  </sheetViews>
  <sheetFormatPr baseColWidth="10" defaultColWidth="9.1640625" defaultRowHeight="15" x14ac:dyDescent="0.2"/>
  <cols>
    <col min="1" max="1" width="6.33203125" style="4" customWidth="1"/>
    <col min="2" max="4" width="9.1640625" style="1"/>
    <col min="5" max="5" width="10" style="1" customWidth="1"/>
    <col min="6" max="8" width="9.1640625" style="1"/>
    <col min="9" max="9" width="10.1640625" style="1" customWidth="1"/>
    <col min="10" max="11" width="9.1640625" style="1"/>
    <col min="12" max="12" width="10.6640625" style="1" customWidth="1"/>
    <col min="13" max="16384" width="9.1640625" style="1"/>
  </cols>
  <sheetData>
    <row r="1" spans="1:17" ht="31" x14ac:dyDescent="0.35">
      <c r="A1" s="7" t="s">
        <v>9</v>
      </c>
    </row>
    <row r="2" spans="1:17" s="3" customFormat="1" x14ac:dyDescent="0.2">
      <c r="A2" s="5" t="s">
        <v>3</v>
      </c>
      <c r="B2" s="6" t="s">
        <v>10</v>
      </c>
      <c r="C2" s="6"/>
      <c r="D2" s="6"/>
      <c r="E2" s="5"/>
      <c r="F2" s="6" t="s">
        <v>11</v>
      </c>
      <c r="G2" s="6"/>
      <c r="H2" s="6"/>
      <c r="J2" s="3" t="s">
        <v>4</v>
      </c>
      <c r="K2" s="3" t="s">
        <v>6</v>
      </c>
      <c r="L2" s="3" t="s">
        <v>8</v>
      </c>
      <c r="N2" s="6" t="s">
        <v>10</v>
      </c>
      <c r="O2" s="6"/>
      <c r="P2" s="6" t="s">
        <v>11</v>
      </c>
      <c r="Q2" s="6"/>
    </row>
    <row r="3" spans="1:17" s="3" customFormat="1" x14ac:dyDescent="0.2">
      <c r="A3" s="5"/>
      <c r="B3" s="5" t="s">
        <v>0</v>
      </c>
      <c r="C3" s="5" t="s">
        <v>1</v>
      </c>
      <c r="D3" s="5" t="s">
        <v>2</v>
      </c>
      <c r="E3" s="5"/>
      <c r="F3" s="5" t="s">
        <v>0</v>
      </c>
      <c r="G3" s="5" t="s">
        <v>1</v>
      </c>
      <c r="H3" s="5" t="s">
        <v>2</v>
      </c>
      <c r="J3" s="3" t="s">
        <v>5</v>
      </c>
      <c r="K3" s="3" t="s">
        <v>7</v>
      </c>
      <c r="L3" s="3" t="s">
        <v>4</v>
      </c>
      <c r="N3" s="5" t="s">
        <v>0</v>
      </c>
      <c r="O3" s="5" t="s">
        <v>1</v>
      </c>
      <c r="P3" s="5" t="s">
        <v>0</v>
      </c>
      <c r="Q3" s="5" t="s">
        <v>1</v>
      </c>
    </row>
    <row r="4" spans="1:17" x14ac:dyDescent="0.2">
      <c r="A4" s="4">
        <v>162</v>
      </c>
      <c r="B4" s="1">
        <v>24.75</v>
      </c>
      <c r="C4" s="1">
        <v>6.1360000000000001</v>
      </c>
      <c r="D4" s="2">
        <f t="shared" ref="D4:D33" si="0">+B4/C4</f>
        <v>4.0335723598435465</v>
      </c>
      <c r="E4" s="2"/>
      <c r="F4" s="2">
        <v>20.78</v>
      </c>
      <c r="G4" s="2">
        <v>10.210000000000001</v>
      </c>
      <c r="H4" s="2">
        <f t="shared" ref="H4:H33" si="1">F4/G4</f>
        <v>2.0352595494613124</v>
      </c>
      <c r="J4" s="8">
        <v>7.5229999999999997</v>
      </c>
      <c r="K4" s="2">
        <v>20</v>
      </c>
      <c r="L4" s="2">
        <f>J4*K4</f>
        <v>150.45999999999998</v>
      </c>
      <c r="N4" s="2">
        <f>+(1000*B4)/L4</f>
        <v>164.49554698923305</v>
      </c>
      <c r="O4" s="2">
        <f>+(1000*C4)/L4</f>
        <v>40.781603083876121</v>
      </c>
      <c r="P4" s="2">
        <f>+(1000*F4)/L4</f>
        <v>138.10979662368737</v>
      </c>
      <c r="Q4" s="2">
        <f>+(1000*G4)/L4</f>
        <v>67.858567061012906</v>
      </c>
    </row>
    <row r="5" spans="1:17" x14ac:dyDescent="0.2">
      <c r="A5" s="4">
        <v>165</v>
      </c>
      <c r="B5" s="1">
        <v>20.71</v>
      </c>
      <c r="C5" s="1">
        <v>5.7880000000000003</v>
      </c>
      <c r="D5" s="2">
        <f t="shared" si="0"/>
        <v>3.5780926053904629</v>
      </c>
      <c r="F5" s="2">
        <v>21.03</v>
      </c>
      <c r="G5" s="2">
        <v>12.03</v>
      </c>
      <c r="H5" s="2">
        <f t="shared" si="1"/>
        <v>1.7481296758104741</v>
      </c>
      <c r="J5" s="8">
        <v>6.9509999999999996</v>
      </c>
      <c r="K5" s="2">
        <v>20</v>
      </c>
      <c r="L5" s="2">
        <f t="shared" ref="L5:L33" si="2">J5*K5</f>
        <v>139.01999999999998</v>
      </c>
      <c r="N5" s="2">
        <f>+(1000*B5)/L5</f>
        <v>148.97137102575172</v>
      </c>
      <c r="O5" s="2">
        <f>+(1000*C5)/L5</f>
        <v>41.634297223421093</v>
      </c>
      <c r="P5" s="2">
        <f>+(1000*F5)/L5</f>
        <v>151.27319810099269</v>
      </c>
      <c r="Q5" s="2">
        <f>+(1000*G5)/L5</f>
        <v>86.534311609840316</v>
      </c>
    </row>
    <row r="6" spans="1:17" x14ac:dyDescent="0.2">
      <c r="A6" s="4">
        <v>170</v>
      </c>
      <c r="B6" s="1">
        <v>20.5</v>
      </c>
      <c r="C6" s="1">
        <v>6.8170000000000002</v>
      </c>
      <c r="D6" s="2">
        <f t="shared" si="0"/>
        <v>3.0071879125715122</v>
      </c>
      <c r="F6" s="2">
        <v>21.58</v>
      </c>
      <c r="G6" s="2">
        <v>13.11</v>
      </c>
      <c r="H6" s="2">
        <f t="shared" si="1"/>
        <v>1.6460717009916095</v>
      </c>
      <c r="J6" s="8">
        <v>7.6929999999999996</v>
      </c>
      <c r="K6" s="2">
        <v>20</v>
      </c>
      <c r="L6" s="2">
        <f t="shared" si="2"/>
        <v>153.85999999999999</v>
      </c>
      <c r="N6" s="2">
        <f>+(1000*B6)/L6</f>
        <v>133.23800857922788</v>
      </c>
      <c r="O6" s="2">
        <f>+(1000*C6)/L6</f>
        <v>44.306512413882757</v>
      </c>
      <c r="P6" s="2">
        <f>+(1000*F6)/L6</f>
        <v>140.25737683608477</v>
      </c>
      <c r="Q6" s="2">
        <f>+(1000*G6)/L6</f>
        <v>85.207331340179394</v>
      </c>
    </row>
    <row r="7" spans="1:17" x14ac:dyDescent="0.2">
      <c r="A7" s="4">
        <v>171</v>
      </c>
      <c r="B7" s="1">
        <v>34.619999999999997</v>
      </c>
      <c r="C7" s="1">
        <v>10.61</v>
      </c>
      <c r="D7" s="2">
        <f t="shared" si="0"/>
        <v>3.2629594721960413</v>
      </c>
      <c r="E7" s="2"/>
      <c r="F7" s="2">
        <v>33.57</v>
      </c>
      <c r="G7" s="2">
        <v>16.510000000000002</v>
      </c>
      <c r="H7" s="2">
        <f t="shared" si="1"/>
        <v>2.0333131435493637</v>
      </c>
      <c r="J7" s="8">
        <v>9.0139999999999993</v>
      </c>
      <c r="K7" s="2">
        <v>20</v>
      </c>
      <c r="L7" s="2">
        <f t="shared" si="2"/>
        <v>180.27999999999997</v>
      </c>
      <c r="N7" s="2">
        <f>+(1000*B7)/L7</f>
        <v>192.03461282449527</v>
      </c>
      <c r="O7" s="2">
        <f>+(1000*C7)/L7</f>
        <v>58.852895495895282</v>
      </c>
      <c r="P7" s="2">
        <f>+(1000*F7)/L7</f>
        <v>186.21033947193257</v>
      </c>
      <c r="Q7" s="2">
        <f>+(1000*G7)/L7</f>
        <v>91.579764810295117</v>
      </c>
    </row>
    <row r="8" spans="1:17" x14ac:dyDescent="0.2">
      <c r="A8" s="4">
        <v>172</v>
      </c>
      <c r="B8" s="1">
        <v>35.46</v>
      </c>
      <c r="C8" s="1">
        <v>10.130000000000001</v>
      </c>
      <c r="D8" s="2">
        <f t="shared" si="0"/>
        <v>3.5004935834155972</v>
      </c>
      <c r="F8" s="2">
        <v>30.08</v>
      </c>
      <c r="G8" s="2">
        <v>15.54</v>
      </c>
      <c r="H8" s="2">
        <f t="shared" si="1"/>
        <v>1.9356499356499357</v>
      </c>
      <c r="J8" s="8">
        <v>7.8380000000000001</v>
      </c>
      <c r="K8" s="2">
        <v>20</v>
      </c>
      <c r="L8" s="2">
        <f t="shared" si="2"/>
        <v>156.76</v>
      </c>
      <c r="N8" s="2">
        <f>+(1000*B8)/L8</f>
        <v>226.20566471038532</v>
      </c>
      <c r="O8" s="2">
        <f>+(1000*C8)/L8</f>
        <v>64.621076805307482</v>
      </c>
      <c r="P8" s="2">
        <f>+(1000*F8)/L8</f>
        <v>191.88568512375608</v>
      </c>
      <c r="Q8" s="2">
        <f>+(1000*G8)/L8</f>
        <v>99.132431742791539</v>
      </c>
    </row>
    <row r="9" spans="1:17" x14ac:dyDescent="0.2">
      <c r="A9" s="4">
        <v>174</v>
      </c>
      <c r="B9" s="2">
        <v>25.87</v>
      </c>
      <c r="C9" s="2">
        <v>7.4119999999999999</v>
      </c>
      <c r="D9" s="2">
        <f t="shared" si="0"/>
        <v>3.4902860226659471</v>
      </c>
      <c r="E9" s="2"/>
      <c r="F9" s="2">
        <v>27.21</v>
      </c>
      <c r="G9" s="2">
        <v>13.88</v>
      </c>
      <c r="H9" s="2">
        <f t="shared" si="1"/>
        <v>1.9603746397694524</v>
      </c>
      <c r="J9" s="8">
        <v>7.0449999999999999</v>
      </c>
      <c r="K9" s="2">
        <v>20</v>
      </c>
      <c r="L9" s="2">
        <f t="shared" si="2"/>
        <v>140.9</v>
      </c>
      <c r="N9" s="2">
        <f>+(1000*B9)/L9</f>
        <v>183.60539389638041</v>
      </c>
      <c r="O9" s="2">
        <f>+(1000*C9)/L9</f>
        <v>52.604684173172458</v>
      </c>
      <c r="P9" s="2">
        <f>+(1000*F9)/L9</f>
        <v>193.11568488289566</v>
      </c>
      <c r="Q9" s="2">
        <f>+(1000*G9)/L9</f>
        <v>98.509581263307311</v>
      </c>
    </row>
    <row r="10" spans="1:17" x14ac:dyDescent="0.2">
      <c r="A10" s="4">
        <v>176</v>
      </c>
      <c r="B10" s="1">
        <v>28.16</v>
      </c>
      <c r="C10" s="1">
        <v>10.7</v>
      </c>
      <c r="D10" s="2">
        <f t="shared" si="0"/>
        <v>2.6317757009345795</v>
      </c>
      <c r="F10" s="2">
        <v>26.18</v>
      </c>
      <c r="G10" s="2">
        <v>16.14</v>
      </c>
      <c r="H10" s="2">
        <f t="shared" si="1"/>
        <v>1.6220570012391573</v>
      </c>
      <c r="J10" s="8">
        <v>6.766</v>
      </c>
      <c r="K10" s="2">
        <v>20</v>
      </c>
      <c r="L10" s="2">
        <f t="shared" si="2"/>
        <v>135.32</v>
      </c>
      <c r="N10" s="2">
        <f>+(1000*B10)/L10</f>
        <v>208.0993201300621</v>
      </c>
      <c r="O10" s="2">
        <f>+(1000*C10)/L10</f>
        <v>79.071829736919895</v>
      </c>
      <c r="P10" s="2">
        <f>+(1000*F10)/L10</f>
        <v>193.4673366834171</v>
      </c>
      <c r="Q10" s="2">
        <f>+(1000*G10)/L10</f>
        <v>119.27283476204553</v>
      </c>
    </row>
    <row r="11" spans="1:17" x14ac:dyDescent="0.2">
      <c r="A11" s="4">
        <v>177</v>
      </c>
      <c r="B11" s="1">
        <v>30.11</v>
      </c>
      <c r="C11" s="1">
        <v>8.5310000000000006</v>
      </c>
      <c r="D11" s="2">
        <f t="shared" si="0"/>
        <v>3.5294807173836591</v>
      </c>
      <c r="E11" s="2"/>
      <c r="F11" s="2">
        <v>21.9</v>
      </c>
      <c r="G11" s="2">
        <v>9.5310000000000006</v>
      </c>
      <c r="H11" s="2">
        <f t="shared" si="1"/>
        <v>2.2977651872836007</v>
      </c>
      <c r="J11" s="8">
        <v>7.4269999999999996</v>
      </c>
      <c r="K11" s="2">
        <v>20</v>
      </c>
      <c r="L11" s="2">
        <f t="shared" si="2"/>
        <v>148.54</v>
      </c>
      <c r="N11" s="2">
        <f>+(1000*B11)/L11</f>
        <v>202.70634172613438</v>
      </c>
      <c r="O11" s="2">
        <f>+(1000*C11)/L11</f>
        <v>57.432341456846643</v>
      </c>
      <c r="P11" s="2">
        <f>+(1000*F11)/L11</f>
        <v>147.4350343341861</v>
      </c>
      <c r="Q11" s="2">
        <f>+(1000*G11)/L11</f>
        <v>64.164534805439615</v>
      </c>
    </row>
    <row r="12" spans="1:17" x14ac:dyDescent="0.2">
      <c r="A12" s="4">
        <v>178</v>
      </c>
      <c r="B12" s="1">
        <v>24.17</v>
      </c>
      <c r="C12" s="1">
        <v>6.431</v>
      </c>
      <c r="D12" s="2">
        <f t="shared" si="0"/>
        <v>3.75835795366195</v>
      </c>
      <c r="F12" s="2">
        <v>22.8</v>
      </c>
      <c r="G12" s="2">
        <v>13.52</v>
      </c>
      <c r="H12" s="2">
        <f t="shared" si="1"/>
        <v>1.6863905325443789</v>
      </c>
      <c r="J12" s="8">
        <v>5.1440000000000001</v>
      </c>
      <c r="K12" s="2">
        <v>20</v>
      </c>
      <c r="L12" s="2">
        <f t="shared" si="2"/>
        <v>102.88</v>
      </c>
      <c r="N12" s="2">
        <f>+(1000*B12)/L12</f>
        <v>234.93390357698291</v>
      </c>
      <c r="O12" s="2">
        <f>+(1000*C12)/L12</f>
        <v>62.509720062208402</v>
      </c>
      <c r="P12" s="2">
        <f>+(1000*F12)/L12</f>
        <v>221.61741835147745</v>
      </c>
      <c r="Q12" s="2">
        <f>+(1000*G12)/L12</f>
        <v>131.41524105754277</v>
      </c>
    </row>
    <row r="13" spans="1:17" x14ac:dyDescent="0.2">
      <c r="A13" s="4">
        <v>181</v>
      </c>
      <c r="B13" s="1">
        <v>20.38</v>
      </c>
      <c r="C13" s="1">
        <v>5.18</v>
      </c>
      <c r="D13" s="2">
        <f t="shared" si="0"/>
        <v>3.9343629343629343</v>
      </c>
      <c r="E13" s="2"/>
      <c r="F13" s="2">
        <v>21.02</v>
      </c>
      <c r="G13" s="2">
        <v>12.88</v>
      </c>
      <c r="H13" s="2">
        <f t="shared" si="1"/>
        <v>1.6319875776397514</v>
      </c>
      <c r="J13" s="8">
        <v>7.1639999999999997</v>
      </c>
      <c r="K13" s="2">
        <v>20</v>
      </c>
      <c r="L13" s="2">
        <f t="shared" si="2"/>
        <v>143.28</v>
      </c>
      <c r="N13" s="2">
        <f>+(1000*B13)/L13</f>
        <v>142.23897264098269</v>
      </c>
      <c r="O13" s="2">
        <f>+(1000*C13)/L13</f>
        <v>36.15298715801228</v>
      </c>
      <c r="P13" s="2">
        <f>+(1000*F13)/L13</f>
        <v>146.70575097710775</v>
      </c>
      <c r="Q13" s="2">
        <f>+(1000*G13)/L13</f>
        <v>89.893914014517023</v>
      </c>
    </row>
    <row r="14" spans="1:17" x14ac:dyDescent="0.2">
      <c r="A14" s="4">
        <v>182</v>
      </c>
      <c r="B14" s="1">
        <v>15.34</v>
      </c>
      <c r="C14" s="1">
        <v>6.4109999999999996</v>
      </c>
      <c r="D14" s="2">
        <f t="shared" si="0"/>
        <v>2.3927624395570115</v>
      </c>
      <c r="E14" s="2"/>
      <c r="F14" s="2">
        <v>15.83</v>
      </c>
      <c r="G14" s="2">
        <v>10.02</v>
      </c>
      <c r="H14" s="2">
        <f t="shared" si="1"/>
        <v>1.5798403193612776</v>
      </c>
      <c r="J14" s="8">
        <v>6.2110000000000003</v>
      </c>
      <c r="K14" s="2">
        <v>20</v>
      </c>
      <c r="L14" s="2">
        <f t="shared" si="2"/>
        <v>124.22</v>
      </c>
      <c r="N14" s="2">
        <f>+(1000*B14)/L14</f>
        <v>123.49058122685558</v>
      </c>
      <c r="O14" s="2">
        <f>+(1000*C14)/L14</f>
        <v>51.61004669135405</v>
      </c>
      <c r="P14" s="2">
        <f>+(1000*F14)/L14</f>
        <v>127.435195620673</v>
      </c>
      <c r="Q14" s="2">
        <f>+(1000*G14)/L14</f>
        <v>80.663339236837871</v>
      </c>
    </row>
    <row r="15" spans="1:17" x14ac:dyDescent="0.2">
      <c r="A15" s="4">
        <v>183</v>
      </c>
      <c r="B15" s="1">
        <v>27.56</v>
      </c>
      <c r="C15" s="1">
        <v>5.0609999999999999</v>
      </c>
      <c r="D15" s="2">
        <f t="shared" si="0"/>
        <v>5.4455641177632881</v>
      </c>
      <c r="F15" s="2">
        <v>18.899999999999999</v>
      </c>
      <c r="G15" s="2">
        <v>8.4169999999999998</v>
      </c>
      <c r="H15" s="2">
        <f t="shared" si="1"/>
        <v>2.2454556255197811</v>
      </c>
      <c r="J15" s="8">
        <v>6.8739999999999997</v>
      </c>
      <c r="K15" s="2">
        <v>20</v>
      </c>
      <c r="L15" s="2">
        <f t="shared" si="2"/>
        <v>137.47999999999999</v>
      </c>
      <c r="N15" s="2">
        <f>+(1000*B15)/L15</f>
        <v>200.46552225778296</v>
      </c>
      <c r="O15" s="2">
        <f>+(1000*C15)/L15</f>
        <v>36.812627291242364</v>
      </c>
      <c r="P15" s="2">
        <f>+(1000*F15)/L15</f>
        <v>137.47454175152751</v>
      </c>
      <c r="Q15" s="2">
        <f>+(1000*G15)/L15</f>
        <v>61.22345068373582</v>
      </c>
    </row>
    <row r="16" spans="1:17" x14ac:dyDescent="0.2">
      <c r="A16" s="4">
        <v>185</v>
      </c>
      <c r="B16" s="1">
        <v>18.420000000000002</v>
      </c>
      <c r="C16" s="1">
        <v>5.8630000000000004</v>
      </c>
      <c r="D16" s="2">
        <f t="shared" si="0"/>
        <v>3.1417363124680198</v>
      </c>
      <c r="F16" s="2">
        <v>16.75</v>
      </c>
      <c r="G16" s="2">
        <v>8.9809999999999999</v>
      </c>
      <c r="H16" s="2">
        <f t="shared" si="1"/>
        <v>1.8650484355862376</v>
      </c>
      <c r="J16" s="8">
        <v>6.2990000000000004</v>
      </c>
      <c r="K16" s="2">
        <v>20</v>
      </c>
      <c r="L16" s="2">
        <f t="shared" si="2"/>
        <v>125.98</v>
      </c>
      <c r="N16" s="2">
        <f>+(1000*B16)/L16</f>
        <v>146.21368471185903</v>
      </c>
      <c r="O16" s="2">
        <f>+(1000*C16)/L16</f>
        <v>46.539133195745357</v>
      </c>
      <c r="P16" s="2">
        <f>+(1000*F16)/L16</f>
        <v>132.95761231941577</v>
      </c>
      <c r="Q16" s="2">
        <f>+(1000*G16)/L16</f>
        <v>71.289093506905857</v>
      </c>
    </row>
    <row r="17" spans="1:17" x14ac:dyDescent="0.2">
      <c r="A17" s="4">
        <v>186</v>
      </c>
      <c r="B17" s="1">
        <v>29.83</v>
      </c>
      <c r="C17" s="1">
        <v>12.81</v>
      </c>
      <c r="D17" s="2">
        <f t="shared" si="0"/>
        <v>2.3286494925839185</v>
      </c>
      <c r="E17" s="2"/>
      <c r="F17" s="2">
        <v>28.61</v>
      </c>
      <c r="G17" s="2">
        <v>18.23</v>
      </c>
      <c r="H17" s="2">
        <f t="shared" si="1"/>
        <v>1.5693911135490948</v>
      </c>
      <c r="J17" s="8">
        <v>9.0050000000000008</v>
      </c>
      <c r="K17" s="2">
        <v>20</v>
      </c>
      <c r="L17" s="2">
        <f t="shared" si="2"/>
        <v>180.10000000000002</v>
      </c>
      <c r="N17" s="2">
        <f>+(1000*B17)/L17</f>
        <v>165.63020544142142</v>
      </c>
      <c r="O17" s="2">
        <f>+(1000*C17)/L17</f>
        <v>71.127151582454189</v>
      </c>
      <c r="P17" s="2">
        <f>+(1000*F17)/L17</f>
        <v>158.85619100499721</v>
      </c>
      <c r="Q17" s="2">
        <f>+(1000*G17)/L17</f>
        <v>101.22154358689616</v>
      </c>
    </row>
    <row r="18" spans="1:17" x14ac:dyDescent="0.2">
      <c r="A18" s="4">
        <v>187</v>
      </c>
      <c r="B18" s="1">
        <v>30.11</v>
      </c>
      <c r="C18" s="1">
        <v>8.5709999999999997</v>
      </c>
      <c r="D18" s="2">
        <f t="shared" si="0"/>
        <v>3.5130089837825227</v>
      </c>
      <c r="F18" s="2">
        <v>27.8</v>
      </c>
      <c r="G18" s="2">
        <v>15.01</v>
      </c>
      <c r="H18" s="2">
        <f t="shared" si="1"/>
        <v>1.8520986009327116</v>
      </c>
      <c r="J18" s="8">
        <v>7.407</v>
      </c>
      <c r="K18" s="2">
        <v>20</v>
      </c>
      <c r="L18" s="2">
        <f t="shared" si="2"/>
        <v>148.13999999999999</v>
      </c>
      <c r="N18" s="2">
        <f>+(1000*B18)/L18</f>
        <v>203.2536789523424</v>
      </c>
      <c r="O18" s="2">
        <f>+(1000*C18)/L18</f>
        <v>57.857432158768738</v>
      </c>
      <c r="P18" s="2">
        <f>+(1000*F18)/L18</f>
        <v>187.6603213176725</v>
      </c>
      <c r="Q18" s="2">
        <f>+(1000*G18)/L18</f>
        <v>101.32307276900231</v>
      </c>
    </row>
    <row r="19" spans="1:17" x14ac:dyDescent="0.2">
      <c r="A19" s="4">
        <v>189</v>
      </c>
      <c r="B19" s="1">
        <v>18.739999999999998</v>
      </c>
      <c r="C19" s="1">
        <v>5.6189999999999998</v>
      </c>
      <c r="D19" s="2">
        <f t="shared" si="0"/>
        <v>3.3351130094322832</v>
      </c>
      <c r="F19" s="2">
        <v>16.95</v>
      </c>
      <c r="G19" s="2">
        <v>8.6159999999999997</v>
      </c>
      <c r="H19" s="2">
        <f t="shared" si="1"/>
        <v>1.9672701949860725</v>
      </c>
      <c r="J19" s="8">
        <v>6.8040000000000003</v>
      </c>
      <c r="K19" s="2">
        <v>20</v>
      </c>
      <c r="L19" s="2">
        <f t="shared" si="2"/>
        <v>136.08000000000001</v>
      </c>
      <c r="N19" s="2">
        <f>+(1000*B19)/L19</f>
        <v>137.71310993533214</v>
      </c>
      <c r="O19" s="2">
        <f>+(1000*C19)/L19</f>
        <v>41.291887125220455</v>
      </c>
      <c r="P19" s="2">
        <f>+(1000*F19)/L19</f>
        <v>124.55908289241621</v>
      </c>
      <c r="Q19" s="2">
        <f>+(1000*G19)/L19</f>
        <v>63.315696649029974</v>
      </c>
    </row>
    <row r="20" spans="1:17" x14ac:dyDescent="0.2">
      <c r="A20" s="4">
        <v>191</v>
      </c>
      <c r="B20" s="1">
        <v>22.85</v>
      </c>
      <c r="C20" s="1">
        <v>4.8010000000000002</v>
      </c>
      <c r="D20" s="2">
        <f t="shared" si="0"/>
        <v>4.759425119766715</v>
      </c>
      <c r="E20" s="2"/>
      <c r="F20" s="2">
        <v>19.739999999999998</v>
      </c>
      <c r="G20" s="2">
        <v>6.3559999999999999</v>
      </c>
      <c r="H20" s="2">
        <f t="shared" si="1"/>
        <v>3.105726872246696</v>
      </c>
      <c r="J20" s="8">
        <v>8.2260000000000009</v>
      </c>
      <c r="K20" s="2">
        <v>20</v>
      </c>
      <c r="L20" s="2">
        <f t="shared" si="2"/>
        <v>164.52</v>
      </c>
      <c r="N20" s="2">
        <f>+(1000*B20)/L20</f>
        <v>138.88888888888889</v>
      </c>
      <c r="O20" s="2">
        <f>+(1000*C20)/L20</f>
        <v>29.181862387551664</v>
      </c>
      <c r="P20" s="2">
        <f>+(1000*F20)/L20</f>
        <v>119.9854121079504</v>
      </c>
      <c r="Q20" s="2">
        <f>+(1000*G20)/L20</f>
        <v>38.633600778020906</v>
      </c>
    </row>
    <row r="21" spans="1:17" x14ac:dyDescent="0.2">
      <c r="A21" s="4">
        <v>193</v>
      </c>
      <c r="B21" s="1">
        <v>25.01</v>
      </c>
      <c r="C21" s="1">
        <v>7.2930000000000001</v>
      </c>
      <c r="D21" s="2">
        <f t="shared" si="0"/>
        <v>3.4293157822569587</v>
      </c>
      <c r="E21" s="2"/>
      <c r="F21" s="2">
        <v>23.52</v>
      </c>
      <c r="G21" s="2">
        <v>10.91</v>
      </c>
      <c r="H21" s="2">
        <f t="shared" si="1"/>
        <v>2.1558203483043079</v>
      </c>
      <c r="J21" s="8">
        <v>7.8680000000000003</v>
      </c>
      <c r="K21" s="2">
        <v>20</v>
      </c>
      <c r="L21" s="2">
        <f t="shared" si="2"/>
        <v>157.36000000000001</v>
      </c>
      <c r="N21" s="2">
        <f>+(1000*B21)/L21</f>
        <v>158.93492628368071</v>
      </c>
      <c r="O21" s="2">
        <f>+(1000*C21)/L21</f>
        <v>46.345958312150479</v>
      </c>
      <c r="P21" s="2">
        <f>+(1000*F21)/L21</f>
        <v>149.46619217081849</v>
      </c>
      <c r="Q21" s="2">
        <f>+(1000*G21)/L21</f>
        <v>69.331469242501271</v>
      </c>
    </row>
    <row r="22" spans="1:17" x14ac:dyDescent="0.2">
      <c r="A22" s="4">
        <v>194</v>
      </c>
      <c r="B22" s="1">
        <v>16.55</v>
      </c>
      <c r="C22" s="1">
        <v>6.3689999999999998</v>
      </c>
      <c r="D22" s="2">
        <f t="shared" si="0"/>
        <v>2.5985241011147751</v>
      </c>
      <c r="F22" s="2">
        <v>19.05</v>
      </c>
      <c r="G22" s="2">
        <v>9.7149999999999999</v>
      </c>
      <c r="H22" s="2">
        <f t="shared" si="1"/>
        <v>1.9608852290272776</v>
      </c>
      <c r="J22" s="8">
        <v>7.5590000000000002</v>
      </c>
      <c r="K22" s="2">
        <v>20</v>
      </c>
      <c r="L22" s="2">
        <f t="shared" si="2"/>
        <v>151.18</v>
      </c>
      <c r="N22" s="2">
        <f>+(1000*B22)/L22</f>
        <v>109.47215240111126</v>
      </c>
      <c r="O22" s="2">
        <f>+(1000*C22)/L22</f>
        <v>42.128588437624025</v>
      </c>
      <c r="P22" s="2">
        <f>+(1000*F22)/L22</f>
        <v>126.00873131366582</v>
      </c>
      <c r="Q22" s="2">
        <f>+(1000*G22)/L22</f>
        <v>64.261145654187061</v>
      </c>
    </row>
    <row r="23" spans="1:17" x14ac:dyDescent="0.2">
      <c r="A23" s="4">
        <v>198</v>
      </c>
      <c r="B23" s="1">
        <v>28.38</v>
      </c>
      <c r="C23" s="1">
        <v>9.1229999999999993</v>
      </c>
      <c r="D23" s="2">
        <f t="shared" si="0"/>
        <v>3.1108188096021046</v>
      </c>
      <c r="F23" s="2">
        <v>28.19</v>
      </c>
      <c r="G23" s="2">
        <v>15.72</v>
      </c>
      <c r="H23" s="2">
        <f t="shared" si="1"/>
        <v>1.7932569974554708</v>
      </c>
      <c r="J23" s="8">
        <v>5.718</v>
      </c>
      <c r="K23" s="2">
        <v>20</v>
      </c>
      <c r="L23" s="2">
        <f t="shared" si="2"/>
        <v>114.36</v>
      </c>
      <c r="N23" s="2">
        <f>+(1000*B23)/L23</f>
        <v>248.16369359916055</v>
      </c>
      <c r="O23" s="2">
        <f>+(1000*C23)/L23</f>
        <v>79.77439664218258</v>
      </c>
      <c r="P23" s="2">
        <f>+(1000*F23)/L23</f>
        <v>246.50227352221057</v>
      </c>
      <c r="Q23" s="2">
        <f>+(1000*G23)/L23</f>
        <v>137.46065057712488</v>
      </c>
    </row>
    <row r="24" spans="1:17" x14ac:dyDescent="0.2">
      <c r="A24" s="4">
        <v>200</v>
      </c>
      <c r="B24" s="1">
        <v>21.14</v>
      </c>
      <c r="C24" s="1">
        <v>3.8319999999999999</v>
      </c>
      <c r="D24" s="2">
        <f t="shared" si="0"/>
        <v>5.5167014613778713</v>
      </c>
      <c r="F24" s="2">
        <v>18.84</v>
      </c>
      <c r="G24" s="2">
        <v>8.1920000000000002</v>
      </c>
      <c r="H24" s="2">
        <f t="shared" si="1"/>
        <v>2.2998046875</v>
      </c>
      <c r="J24" s="8">
        <v>7.21</v>
      </c>
      <c r="K24" s="2">
        <v>20</v>
      </c>
      <c r="L24" s="2">
        <f t="shared" si="2"/>
        <v>144.19999999999999</v>
      </c>
      <c r="N24" s="2">
        <f>+(1000*B24)/L24</f>
        <v>146.60194174757282</v>
      </c>
      <c r="O24" s="2">
        <f>+(1000*C24)/L24</f>
        <v>26.574202496532596</v>
      </c>
      <c r="P24" s="2">
        <f>+(1000*F24)/L24</f>
        <v>130.65187239944524</v>
      </c>
      <c r="Q24" s="2">
        <f>+(1000*G24)/L24</f>
        <v>56.809986130374483</v>
      </c>
    </row>
    <row r="25" spans="1:17" x14ac:dyDescent="0.2">
      <c r="A25" s="4">
        <v>204</v>
      </c>
      <c r="B25" s="1">
        <v>30.09</v>
      </c>
      <c r="C25" s="1">
        <v>8.8019999999999996</v>
      </c>
      <c r="D25" s="2">
        <f t="shared" si="0"/>
        <v>3.4185412406271305</v>
      </c>
      <c r="E25" s="2"/>
      <c r="F25" s="2">
        <v>21.76</v>
      </c>
      <c r="G25" s="2">
        <v>13.41</v>
      </c>
      <c r="H25" s="2">
        <f t="shared" si="1"/>
        <v>1.6226696495152872</v>
      </c>
      <c r="J25" s="8">
        <v>8.0139999999999993</v>
      </c>
      <c r="K25" s="2">
        <v>20</v>
      </c>
      <c r="L25" s="2">
        <f t="shared" si="2"/>
        <v>160.27999999999997</v>
      </c>
      <c r="N25" s="2">
        <f>+(1000*B25)/L25</f>
        <v>187.73396556026955</v>
      </c>
      <c r="O25" s="2">
        <f>+(1000*C25)/L25</f>
        <v>54.916396306463696</v>
      </c>
      <c r="P25" s="2">
        <f>+(1000*F25)/L25</f>
        <v>135.76241577239833</v>
      </c>
      <c r="Q25" s="2">
        <f>+(1000*G25)/L25</f>
        <v>83.666084352383336</v>
      </c>
    </row>
    <row r="26" spans="1:17" x14ac:dyDescent="0.2">
      <c r="A26" s="4">
        <v>205</v>
      </c>
      <c r="B26" s="1">
        <v>21.36</v>
      </c>
      <c r="C26" s="1">
        <v>6.0119999999999996</v>
      </c>
      <c r="D26" s="2">
        <f t="shared" si="0"/>
        <v>3.5528942115768465</v>
      </c>
      <c r="F26" s="2">
        <v>20.079999999999998</v>
      </c>
      <c r="G26" s="2">
        <v>9.0310000000000006</v>
      </c>
      <c r="H26" s="2">
        <f t="shared" si="1"/>
        <v>2.2234525523197872</v>
      </c>
      <c r="J26" s="8">
        <v>5.4889999999999999</v>
      </c>
      <c r="K26" s="2">
        <v>20</v>
      </c>
      <c r="L26" s="2">
        <f t="shared" si="2"/>
        <v>109.78</v>
      </c>
      <c r="N26" s="2">
        <f>+(1000*B26)/L26</f>
        <v>194.57096010202221</v>
      </c>
      <c r="O26" s="2">
        <f>+(1000*C26)/L26</f>
        <v>54.764073601748954</v>
      </c>
      <c r="P26" s="2">
        <f>+(1000*F26)/L26</f>
        <v>182.91127709965386</v>
      </c>
      <c r="Q26" s="2">
        <f>+(1000*G26)/L26</f>
        <v>82.264529058116239</v>
      </c>
    </row>
    <row r="27" spans="1:17" ht="15.75" customHeight="1" x14ac:dyDescent="0.2">
      <c r="A27" s="4">
        <v>206</v>
      </c>
      <c r="B27" s="1">
        <v>29.7</v>
      </c>
      <c r="C27" s="1">
        <v>7.9889999999999999</v>
      </c>
      <c r="D27" s="2">
        <f t="shared" si="0"/>
        <v>3.7176117161096509</v>
      </c>
      <c r="E27" s="2"/>
      <c r="F27" s="2">
        <v>26.08</v>
      </c>
      <c r="G27" s="2">
        <v>12.29</v>
      </c>
      <c r="H27" s="2">
        <f t="shared" si="1"/>
        <v>2.1220504475183075</v>
      </c>
      <c r="J27" s="8">
        <v>8.4369999999999994</v>
      </c>
      <c r="K27" s="2">
        <v>20</v>
      </c>
      <c r="L27" s="2">
        <f t="shared" si="2"/>
        <v>168.73999999999998</v>
      </c>
      <c r="N27" s="2">
        <f>+(1000*B27)/L27</f>
        <v>176.0104302477184</v>
      </c>
      <c r="O27" s="2">
        <f>+(1000*C27)/L27</f>
        <v>47.345027853502437</v>
      </c>
      <c r="P27" s="2">
        <f>+(1000*F27)/L27</f>
        <v>154.55730709968</v>
      </c>
      <c r="Q27" s="2">
        <f>+(1000*G27)/L27</f>
        <v>72.833945715301653</v>
      </c>
    </row>
    <row r="28" spans="1:17" x14ac:dyDescent="0.2">
      <c r="A28" s="4">
        <v>208</v>
      </c>
      <c r="B28" s="1">
        <v>15.49</v>
      </c>
      <c r="C28" s="1">
        <v>5.8159999999999998</v>
      </c>
      <c r="D28" s="2">
        <f t="shared" si="0"/>
        <v>2.6633425034387899</v>
      </c>
      <c r="F28" s="2">
        <v>15.54</v>
      </c>
      <c r="G28" s="2">
        <v>8.7289999999999992</v>
      </c>
      <c r="H28" s="2">
        <f t="shared" si="1"/>
        <v>1.7802726543704892</v>
      </c>
      <c r="J28" s="8">
        <v>4.2380000000000004</v>
      </c>
      <c r="K28" s="2">
        <v>20</v>
      </c>
      <c r="L28" s="2">
        <f t="shared" si="2"/>
        <v>84.76</v>
      </c>
      <c r="N28" s="2">
        <f>+(1000*B28)/L28</f>
        <v>182.75129778197262</v>
      </c>
      <c r="O28" s="2">
        <f>+(1000*C28)/L28</f>
        <v>68.617272298253894</v>
      </c>
      <c r="P28" s="2">
        <f>+(1000*F28)/L28</f>
        <v>183.34119867862199</v>
      </c>
      <c r="Q28" s="2">
        <f>+(1000*G28)/L28</f>
        <v>102.98489853704577</v>
      </c>
    </row>
    <row r="29" spans="1:17" x14ac:dyDescent="0.2">
      <c r="A29" s="4">
        <v>210</v>
      </c>
      <c r="B29" s="1">
        <v>23.23</v>
      </c>
      <c r="C29" s="1">
        <v>7.0359999999999996</v>
      </c>
      <c r="D29" s="2">
        <f t="shared" si="0"/>
        <v>3.3015918135304152</v>
      </c>
      <c r="E29" s="2"/>
      <c r="F29" s="2">
        <v>21.59</v>
      </c>
      <c r="G29" s="2">
        <v>11.17</v>
      </c>
      <c r="H29" s="2">
        <f t="shared" si="1"/>
        <v>1.9328558639212174</v>
      </c>
      <c r="J29" s="8">
        <v>6.851</v>
      </c>
      <c r="K29" s="2">
        <v>20</v>
      </c>
      <c r="L29" s="2">
        <f t="shared" si="2"/>
        <v>137.02000000000001</v>
      </c>
      <c r="N29" s="2">
        <f>+(1000*B29)/L29</f>
        <v>169.53729382571885</v>
      </c>
      <c r="O29" s="2">
        <f>+(1000*C29)/L29</f>
        <v>51.350167858706754</v>
      </c>
      <c r="P29" s="2">
        <f>+(1000*F29)/L29</f>
        <v>157.5682382133995</v>
      </c>
      <c r="Q29" s="2">
        <f>+(1000*G29)/L29</f>
        <v>81.520945847321556</v>
      </c>
    </row>
    <row r="30" spans="1:17" x14ac:dyDescent="0.2">
      <c r="A30" s="4">
        <v>211</v>
      </c>
      <c r="B30" s="1">
        <v>33.35</v>
      </c>
      <c r="C30" s="1">
        <v>10.36</v>
      </c>
      <c r="D30" s="2">
        <f t="shared" si="0"/>
        <v>3.2191119691119696</v>
      </c>
      <c r="E30" s="2"/>
      <c r="F30" s="2">
        <v>33.71</v>
      </c>
      <c r="G30" s="2">
        <v>17.71</v>
      </c>
      <c r="H30" s="2">
        <f t="shared" si="1"/>
        <v>1.9034443817052513</v>
      </c>
      <c r="J30" s="8">
        <v>7.1479999999999997</v>
      </c>
      <c r="K30" s="2">
        <v>20</v>
      </c>
      <c r="L30" s="2">
        <f t="shared" si="2"/>
        <v>142.95999999999998</v>
      </c>
      <c r="N30" s="2">
        <f>+(1000*B30)/L30</f>
        <v>233.28203693340797</v>
      </c>
      <c r="O30" s="2">
        <f>+(1000*C30)/L30</f>
        <v>72.467823167319537</v>
      </c>
      <c r="P30" s="2">
        <f>+(1000*F30)/L30</f>
        <v>235.80022383883608</v>
      </c>
      <c r="Q30" s="2">
        <f>+(1000*G30)/L30</f>
        <v>123.88080581980975</v>
      </c>
    </row>
    <row r="31" spans="1:17" x14ac:dyDescent="0.2">
      <c r="A31" s="4">
        <v>213</v>
      </c>
      <c r="B31" s="2">
        <v>20.93</v>
      </c>
      <c r="C31" s="2">
        <v>6.3490000000000002</v>
      </c>
      <c r="D31" s="2">
        <f t="shared" si="0"/>
        <v>3.2965821389195149</v>
      </c>
      <c r="E31" s="2"/>
      <c r="F31" s="2">
        <v>20.260000000000002</v>
      </c>
      <c r="G31" s="2">
        <v>9.5259999999999998</v>
      </c>
      <c r="H31" s="2">
        <f t="shared" si="1"/>
        <v>2.1268108335082934</v>
      </c>
      <c r="J31" s="8">
        <v>7.8929999999999998</v>
      </c>
      <c r="K31" s="2">
        <v>20</v>
      </c>
      <c r="L31" s="2">
        <f t="shared" si="2"/>
        <v>157.85999999999999</v>
      </c>
      <c r="N31" s="2">
        <f>+(1000*B31)/L31</f>
        <v>132.58583555048779</v>
      </c>
      <c r="O31" s="2">
        <f>+(1000*C31)/L31</f>
        <v>40.219181553275057</v>
      </c>
      <c r="P31" s="2">
        <f>+(1000*F31)/L31</f>
        <v>128.34156847839859</v>
      </c>
      <c r="Q31" s="2">
        <f>+(1000*G31)/L31</f>
        <v>60.344609147345757</v>
      </c>
    </row>
    <row r="32" spans="1:17" x14ac:dyDescent="0.2">
      <c r="A32" s="4">
        <v>213</v>
      </c>
      <c r="B32" s="1">
        <v>26.48</v>
      </c>
      <c r="C32" s="1">
        <v>6.3639999999999999</v>
      </c>
      <c r="D32" s="2">
        <f t="shared" si="0"/>
        <v>4.1609050911376491</v>
      </c>
      <c r="E32" s="2"/>
      <c r="F32" s="2">
        <v>21.72</v>
      </c>
      <c r="G32" s="2">
        <v>11.32</v>
      </c>
      <c r="H32" s="2">
        <f t="shared" si="1"/>
        <v>1.9187279151943462</v>
      </c>
      <c r="J32" s="8">
        <v>5.7089999999999996</v>
      </c>
      <c r="K32" s="2">
        <v>20</v>
      </c>
      <c r="L32" s="2">
        <f t="shared" si="2"/>
        <v>114.17999999999999</v>
      </c>
      <c r="N32" s="2">
        <f>+(1000*B32)/L32</f>
        <v>231.914520931862</v>
      </c>
      <c r="O32" s="2">
        <f>+(1000*C32)/L32</f>
        <v>55.736556314590999</v>
      </c>
      <c r="P32" s="2">
        <f>+(1000*F32)/L32</f>
        <v>190.22595901208618</v>
      </c>
      <c r="Q32" s="2">
        <f>+(1000*G32)/L32</f>
        <v>99.141706078122269</v>
      </c>
    </row>
    <row r="33" spans="1:17" x14ac:dyDescent="0.2">
      <c r="A33" s="4">
        <v>214</v>
      </c>
      <c r="B33" s="1">
        <v>15.24</v>
      </c>
      <c r="C33" s="1">
        <v>4.0110000000000001</v>
      </c>
      <c r="D33" s="2">
        <f t="shared" si="0"/>
        <v>3.7995512341062079</v>
      </c>
      <c r="F33" s="2">
        <v>22.81</v>
      </c>
      <c r="G33" s="2">
        <v>10.4</v>
      </c>
      <c r="H33" s="2">
        <f t="shared" si="1"/>
        <v>2.1932692307692307</v>
      </c>
      <c r="J33" s="8">
        <v>6.5170000000000003</v>
      </c>
      <c r="K33" s="2">
        <v>20</v>
      </c>
      <c r="L33" s="2">
        <f t="shared" si="2"/>
        <v>130.34</v>
      </c>
      <c r="N33" s="2">
        <f>+(1000*B33)/L33</f>
        <v>116.92496547491177</v>
      </c>
      <c r="O33" s="2">
        <f>+(1000*C33)/L33</f>
        <v>30.773361976369493</v>
      </c>
      <c r="P33" s="2">
        <f>+(1000*F33)/L33</f>
        <v>175.00383612091451</v>
      </c>
      <c r="Q33" s="2">
        <f>+(1000*G33)/L33</f>
        <v>79.791315022249506</v>
      </c>
    </row>
  </sheetData>
  <sortState xmlns:xlrd2="http://schemas.microsoft.com/office/spreadsheetml/2017/richdata2" ref="A4:O33">
    <sortCondition ref="A4:A33"/>
  </sortState>
  <mergeCells count="4">
    <mergeCell ref="N2:O2"/>
    <mergeCell ref="B2:D2"/>
    <mergeCell ref="F2:H2"/>
    <mergeCell ref="P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Kavazis</dc:creator>
  <cp:lastModifiedBy>Randy Klabacka</cp:lastModifiedBy>
  <dcterms:created xsi:type="dcterms:W3CDTF">2015-09-02T15:46:28Z</dcterms:created>
  <dcterms:modified xsi:type="dcterms:W3CDTF">2021-05-12T21:41:32Z</dcterms:modified>
</cp:coreProperties>
</file>