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" yWindow="-12" windowWidth="17172" windowHeight="15684" tabRatio="500"/>
  </bookViews>
  <sheets>
    <sheet name="IRC" sheetId="1" r:id="rId1"/>
  </sheets>
  <definedNames>
    <definedName name="span">IRC!$D$6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8" i="1" l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97" i="1"/>
  <c r="E37" i="1" l="1"/>
  <c r="E34" i="1"/>
  <c r="E35" i="1"/>
  <c r="E38" i="1"/>
  <c r="E40" i="1"/>
  <c r="D45" i="1"/>
  <c r="E39" i="1"/>
  <c r="E45" i="1"/>
  <c r="E68" i="1"/>
  <c r="E64" i="1"/>
  <c r="E65" i="1"/>
  <c r="E66" i="1"/>
  <c r="E69" i="1"/>
  <c r="E71" i="1"/>
  <c r="D75" i="1"/>
  <c r="E70" i="1"/>
  <c r="E75" i="1"/>
  <c r="B98" i="1"/>
  <c r="F45" i="1"/>
  <c r="G45" i="1"/>
  <c r="F75" i="1"/>
  <c r="G75" i="1"/>
  <c r="C98" i="1"/>
  <c r="D46" i="1"/>
  <c r="E46" i="1"/>
  <c r="D76" i="1"/>
  <c r="E76" i="1"/>
  <c r="B99" i="1"/>
  <c r="F46" i="1"/>
  <c r="G46" i="1"/>
  <c r="F76" i="1"/>
  <c r="G76" i="1"/>
  <c r="C99" i="1"/>
  <c r="D47" i="1"/>
  <c r="E47" i="1"/>
  <c r="D77" i="1"/>
  <c r="E77" i="1"/>
  <c r="B100" i="1"/>
  <c r="F47" i="1"/>
  <c r="G47" i="1"/>
  <c r="F77" i="1"/>
  <c r="G77" i="1"/>
  <c r="C100" i="1"/>
  <c r="D48" i="1"/>
  <c r="E48" i="1"/>
  <c r="D78" i="1"/>
  <c r="E78" i="1"/>
  <c r="B101" i="1"/>
  <c r="F48" i="1"/>
  <c r="G48" i="1"/>
  <c r="F78" i="1"/>
  <c r="G78" i="1"/>
  <c r="C101" i="1"/>
  <c r="D49" i="1"/>
  <c r="E49" i="1"/>
  <c r="D79" i="1"/>
  <c r="E79" i="1"/>
  <c r="B102" i="1"/>
  <c r="F49" i="1"/>
  <c r="G49" i="1"/>
  <c r="F79" i="1"/>
  <c r="G79" i="1"/>
  <c r="C102" i="1"/>
  <c r="D50" i="1"/>
  <c r="E50" i="1"/>
  <c r="D80" i="1"/>
  <c r="E80" i="1"/>
  <c r="B103" i="1"/>
  <c r="F50" i="1"/>
  <c r="G50" i="1"/>
  <c r="F80" i="1"/>
  <c r="G80" i="1"/>
  <c r="C103" i="1"/>
  <c r="D51" i="1"/>
  <c r="E51" i="1"/>
  <c r="D81" i="1"/>
  <c r="E81" i="1"/>
  <c r="B104" i="1"/>
  <c r="F51" i="1"/>
  <c r="G51" i="1"/>
  <c r="F81" i="1"/>
  <c r="G81" i="1"/>
  <c r="C104" i="1"/>
  <c r="D52" i="1"/>
  <c r="E52" i="1"/>
  <c r="D82" i="1"/>
  <c r="E82" i="1"/>
  <c r="B105" i="1"/>
  <c r="F52" i="1"/>
  <c r="G52" i="1"/>
  <c r="F82" i="1"/>
  <c r="G82" i="1"/>
  <c r="C105" i="1"/>
  <c r="D53" i="1"/>
  <c r="E53" i="1"/>
  <c r="D83" i="1"/>
  <c r="E83" i="1"/>
  <c r="B106" i="1"/>
  <c r="F53" i="1"/>
  <c r="G53" i="1"/>
  <c r="F83" i="1"/>
  <c r="G83" i="1"/>
  <c r="C106" i="1"/>
  <c r="D54" i="1"/>
  <c r="E54" i="1"/>
  <c r="D84" i="1"/>
  <c r="E84" i="1"/>
  <c r="B107" i="1"/>
  <c r="F54" i="1"/>
  <c r="G54" i="1"/>
  <c r="F84" i="1"/>
  <c r="G84" i="1"/>
  <c r="C107" i="1"/>
  <c r="D55" i="1"/>
  <c r="E55" i="1"/>
  <c r="D85" i="1"/>
  <c r="E85" i="1"/>
  <c r="B108" i="1"/>
  <c r="F55" i="1"/>
  <c r="G55" i="1"/>
  <c r="F85" i="1"/>
  <c r="G85" i="1"/>
  <c r="C108" i="1"/>
  <c r="D56" i="1"/>
  <c r="E56" i="1"/>
  <c r="D86" i="1"/>
  <c r="E86" i="1"/>
  <c r="B109" i="1"/>
  <c r="F56" i="1"/>
  <c r="G56" i="1"/>
  <c r="F86" i="1"/>
  <c r="G86" i="1"/>
  <c r="C109" i="1"/>
  <c r="D57" i="1"/>
  <c r="E57" i="1"/>
  <c r="D87" i="1"/>
  <c r="E87" i="1"/>
  <c r="B110" i="1"/>
  <c r="F57" i="1"/>
  <c r="G57" i="1"/>
  <c r="F87" i="1"/>
  <c r="G87" i="1"/>
  <c r="C110" i="1"/>
  <c r="D58" i="1"/>
  <c r="E58" i="1"/>
  <c r="D88" i="1"/>
  <c r="E88" i="1"/>
  <c r="B111" i="1"/>
  <c r="F58" i="1"/>
  <c r="G58" i="1"/>
  <c r="F88" i="1"/>
  <c r="G88" i="1"/>
  <c r="C111" i="1"/>
  <c r="D59" i="1"/>
  <c r="E59" i="1"/>
  <c r="D89" i="1"/>
  <c r="E89" i="1"/>
  <c r="B112" i="1"/>
  <c r="F59" i="1"/>
  <c r="G59" i="1"/>
  <c r="F89" i="1"/>
  <c r="G89" i="1"/>
  <c r="C112" i="1"/>
  <c r="D60" i="1"/>
  <c r="E60" i="1"/>
  <c r="D90" i="1"/>
  <c r="E90" i="1"/>
  <c r="B113" i="1"/>
  <c r="F60" i="1"/>
  <c r="G60" i="1"/>
  <c r="F90" i="1"/>
  <c r="G90" i="1"/>
  <c r="C113" i="1"/>
  <c r="F44" i="1"/>
  <c r="G44" i="1"/>
  <c r="F74" i="1"/>
  <c r="G74" i="1"/>
  <c r="C97" i="1"/>
  <c r="D44" i="1"/>
  <c r="E44" i="1"/>
  <c r="D74" i="1"/>
  <c r="E74" i="1"/>
  <c r="B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97" i="1"/>
  <c r="E14" i="1"/>
  <c r="B3" i="1"/>
</calcChain>
</file>

<file path=xl/sharedStrings.xml><?xml version="1.0" encoding="utf-8"?>
<sst xmlns="http://schemas.openxmlformats.org/spreadsheetml/2006/main" count="99" uniqueCount="41">
  <si>
    <t>Span</t>
  </si>
  <si>
    <t>m</t>
  </si>
  <si>
    <t>Nos of Girder</t>
  </si>
  <si>
    <t>Impact Factor</t>
  </si>
  <si>
    <t>Carriageway width</t>
  </si>
  <si>
    <t>P8,KN</t>
  </si>
  <si>
    <t>P7,KN</t>
  </si>
  <si>
    <t>P6,KN</t>
  </si>
  <si>
    <t>P5,KN</t>
  </si>
  <si>
    <t>P4,KN</t>
  </si>
  <si>
    <t>P3,KN</t>
  </si>
  <si>
    <t>P2,KN</t>
  </si>
  <si>
    <t>P1,KN</t>
  </si>
  <si>
    <t>Girder to girder spacing</t>
  </si>
  <si>
    <t>interior girder distance from centre,x1</t>
  </si>
  <si>
    <t>Outer girder distance from centre,x2</t>
  </si>
  <si>
    <t>Wheel spacing per axle</t>
  </si>
  <si>
    <t>Possible maximum Vehicleeccentricity,e</t>
  </si>
  <si>
    <t>Load distribution factor for outer girder</t>
  </si>
  <si>
    <t>Load distribution factor for inner girder</t>
  </si>
  <si>
    <t>Station</t>
  </si>
  <si>
    <t>Maximum Bending Moment, Whole Bridge</t>
  </si>
  <si>
    <t>Bending Moment outer Girder</t>
  </si>
  <si>
    <t>Bending Moment Inner Girder</t>
  </si>
  <si>
    <t>kN-m</t>
  </si>
  <si>
    <t>IRC_Class A  Loading</t>
  </si>
  <si>
    <t>IRC CLASS 70 R LOADING ( SINGLE LANE)</t>
  </si>
  <si>
    <t>curb edge to girder edge distance</t>
  </si>
  <si>
    <t>Bottom flange width of girder</t>
  </si>
  <si>
    <t>Correction Factor: 0.000134x^2-0.0098x+1.056</t>
  </si>
  <si>
    <t>IRC CLASS A LOADING (DOUBLE LANE)</t>
  </si>
  <si>
    <t>IRC_Class 70R Loading</t>
  </si>
  <si>
    <t>Maximum absolute Shear Force,Whole Bridge</t>
  </si>
  <si>
    <t>kN</t>
  </si>
  <si>
    <t>Shear Force Outer Girder</t>
  </si>
  <si>
    <t>Shear Force Inner Girder</t>
  </si>
  <si>
    <t xml:space="preserve">MAXIMUM ENVELOP FORCE SUMMARY </t>
  </si>
  <si>
    <t>Maximum Bending Moment, Critical Girder</t>
  </si>
  <si>
    <t>Maximum absolute Shear Force,Critical Girder</t>
  </si>
  <si>
    <t xml:space="preserve">Abs max Deflection, 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</si>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</sst>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9" x14ac:knownFonts="1">
    <font>
      <sz val="12"/>
      <color theme="1"/>
      <name val="Calibri"/>
      <family val="2"/>
      <scheme val="minor"/>
    </font>
    <font>
      <b/>
      <i/>
      <sz val="16"/>
      <color indexed="18"/>
      <name val="Times New Roman"/>
      <family val="1"/>
    </font>
    <font>
      <sz val="16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indexed="18"/>
      <name val="Times New Roman"/>
      <family val="1"/>
    </font>
    <font>
      <sz val="12"/>
      <name val="Arial"/>
      <family val="2"/>
    </font>
    <font>
      <sz val="12"/>
      <color indexed="18"/>
      <name val="Times New Roman"/>
      <family val="1"/>
    </font>
    <font>
      <b/>
      <i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2" borderId="1" xfId="1" applyFont="1" applyFill="1" applyBorder="1" applyAlignment="1">
      <alignment horizontal="center"/>
    </xf>
    <xf numFmtId="164" fontId="2" fillId="0" borderId="0" xfId="0" applyNumberFormat="1" applyFont="1"/>
    <xf numFmtId="164" fontId="5" fillId="0" borderId="0" xfId="0" applyNumberFormat="1" applyFont="1"/>
    <xf numFmtId="0" fontId="5" fillId="0" borderId="0" xfId="0" applyFont="1"/>
    <xf numFmtId="0" fontId="0" fillId="0" borderId="0" xfId="0" applyFon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1" xfId="1" applyFont="1" applyFill="1" applyBorder="1" applyAlignment="1">
      <alignment horizontal="center" wrapText="1"/>
    </xf>
    <xf numFmtId="164" fontId="5" fillId="0" borderId="0" xfId="0" applyNumberFormat="1" applyFont="1" applyAlignment="1">
      <alignment horizontal="left"/>
    </xf>
    <xf numFmtId="0" fontId="7" fillId="0" borderId="0" xfId="0" applyFont="1"/>
    <xf numFmtId="164" fontId="7" fillId="0" borderId="0" xfId="0" applyNumberFormat="1" applyFont="1"/>
    <xf numFmtId="0" fontId="6" fillId="0" borderId="0" xfId="0" applyFont="1"/>
    <xf numFmtId="2" fontId="7" fillId="0" borderId="0" xfId="0" applyNumberFormat="1" applyFont="1"/>
    <xf numFmtId="0" fontId="4" fillId="0" borderId="0" xfId="0" applyFont="1"/>
    <xf numFmtId="0" fontId="6" fillId="3" borderId="0" xfId="0" applyFont="1" applyFill="1"/>
    <xf numFmtId="164" fontId="7" fillId="3" borderId="0" xfId="0" applyNumberFormat="1" applyFont="1" applyFill="1"/>
    <xf numFmtId="165" fontId="7" fillId="3" borderId="0" xfId="0" applyNumberFormat="1" applyFont="1" applyFill="1"/>
    <xf numFmtId="166" fontId="6" fillId="0" borderId="0" xfId="0" applyNumberFormat="1" applyFont="1"/>
    <xf numFmtId="2" fontId="6" fillId="0" borderId="0" xfId="0" applyNumberFormat="1" applyFont="1"/>
    <xf numFmtId="2" fontId="5" fillId="0" borderId="0" xfId="0" applyNumberFormat="1" applyFont="1" applyAlignment="1">
      <alignment horizontal="left"/>
    </xf>
    <xf numFmtId="0" fontId="8" fillId="3" borderId="0" xfId="0" applyFont="1" applyFill="1"/>
    <xf numFmtId="0" fontId="2" fillId="3" borderId="1" xfId="0" applyFont="1" applyFill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2" fontId="0" fillId="0" borderId="2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1206500</xdr:colOff>
      <xdr:row>7</xdr:row>
      <xdr:rowOff>111125</xdr:rowOff>
    </xdr:from>
    <xdr:ext cx="9683750" cy="200025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6500" y="1889125"/>
          <a:ext cx="9683750" cy="200025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1190625</xdr:colOff>
      <xdr:row>22</xdr:row>
      <xdr:rowOff>95250</xdr:rowOff>
    </xdr:from>
    <xdr:ext cx="9652000" cy="2000250"/>
    <xdr:pic>
      <xdr:nvPicPr>
        <xdr:cNvPr id="4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0625" y="5683250"/>
          <a:ext cx="9652000" cy="2000250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view="pageBreakPreview" topLeftCell="A55" zoomScale="60" zoomScaleNormal="110" zoomScalePageLayoutView="110" workbookViewId="0">
      <selection activeCell="E101" sqref="E101"/>
    </sheetView>
  </sheetViews>
  <sheetFormatPr defaultColWidth="10.796875" defaultRowHeight="15.6" x14ac:dyDescent="0.3"/>
  <cols>
    <col min="1" max="1" width="26.19921875" style="9" customWidth="1"/>
    <col min="2" max="2" width="13" style="9" customWidth="1"/>
    <col min="3" max="3" width="15.5" style="9" customWidth="1"/>
    <col min="4" max="4" width="13.19921875" style="9" customWidth="1"/>
    <col min="5" max="5" width="13.69921875" style="9" customWidth="1"/>
    <col min="6" max="6" width="14.5" style="9" customWidth="1"/>
    <col min="7" max="7" width="13.796875" style="9" customWidth="1"/>
    <col min="8" max="8" width="14.796875" style="9" customWidth="1"/>
    <col min="9" max="9" width="10.796875" style="9"/>
    <col min="10" max="10" width="9.296875" style="9" customWidth="1"/>
    <col min="11" max="16384" width="10.796875" style="9"/>
  </cols>
  <sheetData>
    <row r="1" spans="1:11" ht="19.95" customHeight="1" x14ac:dyDescent="0.3">
      <c r="A1" s="14" t="s">
        <v>0</v>
      </c>
      <c r="B1" s="20">
        <v>30</v>
      </c>
      <c r="C1" s="14" t="s">
        <v>1</v>
      </c>
      <c r="D1" s="16" t="s">
        <v>27</v>
      </c>
      <c r="E1" s="16"/>
      <c r="F1" s="16"/>
      <c r="G1" s="19">
        <v>0.05</v>
      </c>
      <c r="H1" s="16" t="s">
        <v>1</v>
      </c>
      <c r="I1" s="16"/>
      <c r="J1" s="16"/>
    </row>
    <row r="2" spans="1:11" ht="19.95" customHeight="1" x14ac:dyDescent="0.3">
      <c r="A2" s="14" t="s">
        <v>2</v>
      </c>
      <c r="B2" s="20">
        <v>4</v>
      </c>
      <c r="C2" s="14"/>
      <c r="D2" s="16" t="s">
        <v>28</v>
      </c>
      <c r="E2" s="16"/>
      <c r="F2" s="16"/>
      <c r="G2" s="19">
        <v>0.95</v>
      </c>
      <c r="H2" s="16" t="s">
        <v>1</v>
      </c>
      <c r="I2" s="16"/>
      <c r="J2" s="16"/>
    </row>
    <row r="3" spans="1:11" ht="19.95" customHeight="1" x14ac:dyDescent="0.3">
      <c r="A3" s="14" t="s">
        <v>3</v>
      </c>
      <c r="B3" s="17">
        <f>1+4.5/(6+B1)</f>
        <v>1.125</v>
      </c>
      <c r="C3" s="14"/>
      <c r="D3" s="16"/>
      <c r="E3" s="16"/>
      <c r="F3" s="16"/>
      <c r="G3" s="16"/>
      <c r="H3" s="16"/>
      <c r="I3" s="16"/>
      <c r="J3" s="16"/>
    </row>
    <row r="4" spans="1:11" ht="19.95" customHeight="1" x14ac:dyDescent="0.3">
      <c r="A4" s="14" t="s">
        <v>4</v>
      </c>
      <c r="B4" s="20">
        <v>6</v>
      </c>
      <c r="C4" s="14" t="s">
        <v>1</v>
      </c>
      <c r="D4" s="16"/>
      <c r="E4" s="16"/>
      <c r="F4" s="16"/>
      <c r="G4" s="16"/>
      <c r="H4" s="16"/>
      <c r="I4" s="16"/>
      <c r="J4" s="16"/>
    </row>
    <row r="5" spans="1:11" ht="19.95" customHeight="1" x14ac:dyDescent="0.4">
      <c r="A5" s="8"/>
      <c r="B5" s="7"/>
      <c r="C5" s="8"/>
      <c r="D5" s="26" t="s">
        <v>25</v>
      </c>
      <c r="E5" s="26"/>
      <c r="F5" s="26"/>
      <c r="G5" s="26"/>
      <c r="H5" s="2"/>
      <c r="I5" s="2"/>
      <c r="J5" s="2"/>
      <c r="K5" s="18"/>
    </row>
    <row r="6" spans="1:11" ht="19.95" customHeight="1" x14ac:dyDescent="0.4">
      <c r="A6" s="8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2"/>
      <c r="K6" s="18"/>
    </row>
    <row r="7" spans="1:11" ht="19.95" customHeight="1" x14ac:dyDescent="0.4">
      <c r="A7" s="8"/>
      <c r="B7" s="13">
        <v>68</v>
      </c>
      <c r="C7" s="24">
        <v>68</v>
      </c>
      <c r="D7" s="13">
        <v>68</v>
      </c>
      <c r="E7" s="13">
        <v>68</v>
      </c>
      <c r="F7" s="13">
        <v>114</v>
      </c>
      <c r="G7" s="13">
        <v>114</v>
      </c>
      <c r="H7" s="13">
        <v>27</v>
      </c>
      <c r="I7" s="13">
        <v>27</v>
      </c>
      <c r="J7" s="2"/>
      <c r="K7" s="18"/>
    </row>
    <row r="8" spans="1:11" ht="19.95" customHeight="1" x14ac:dyDescent="0.4">
      <c r="A8" s="8"/>
      <c r="B8" s="7"/>
      <c r="C8" s="8"/>
      <c r="D8" s="2"/>
      <c r="E8" s="2"/>
      <c r="F8" s="2"/>
      <c r="G8" s="2"/>
      <c r="H8" s="2"/>
      <c r="I8" s="2"/>
      <c r="J8" s="2"/>
      <c r="K8" s="18"/>
    </row>
    <row r="9" spans="1:11" ht="19.95" customHeight="1" x14ac:dyDescent="0.4">
      <c r="A9" s="8"/>
      <c r="B9" s="7"/>
      <c r="C9" s="8"/>
      <c r="D9" s="2"/>
      <c r="E9" s="2"/>
      <c r="F9" s="2"/>
      <c r="G9" s="2"/>
      <c r="H9" s="2"/>
      <c r="I9" s="2"/>
      <c r="J9" s="2"/>
      <c r="K9" s="18"/>
    </row>
    <row r="10" spans="1:11" ht="19.95" customHeight="1" x14ac:dyDescent="0.4">
      <c r="A10" s="8"/>
      <c r="B10" s="10">
        <v>3</v>
      </c>
      <c r="C10" s="10">
        <v>3</v>
      </c>
      <c r="D10" s="10">
        <v>3</v>
      </c>
      <c r="E10" s="10">
        <v>4.3</v>
      </c>
      <c r="F10" s="10">
        <v>1.2</v>
      </c>
      <c r="G10" s="10">
        <v>3.2</v>
      </c>
      <c r="H10" s="10">
        <v>1.1000000000000001</v>
      </c>
      <c r="I10" s="2"/>
      <c r="J10" s="2"/>
      <c r="K10" s="18"/>
    </row>
    <row r="11" spans="1:11" ht="19.95" customHeight="1" x14ac:dyDescent="0.4">
      <c r="A11" s="8"/>
      <c r="B11" s="7"/>
      <c r="C11" s="8"/>
      <c r="D11" s="2"/>
      <c r="E11" s="2"/>
      <c r="F11" s="2"/>
      <c r="G11" s="2"/>
      <c r="H11" s="2"/>
      <c r="I11" s="2"/>
      <c r="J11" s="2"/>
      <c r="K11" s="18"/>
    </row>
    <row r="12" spans="1:11" ht="19.95" customHeight="1" x14ac:dyDescent="0.4">
      <c r="A12" s="8"/>
      <c r="B12" s="7"/>
      <c r="C12" s="8"/>
      <c r="D12" s="2"/>
      <c r="E12" s="2"/>
      <c r="F12" s="2"/>
      <c r="G12" s="2"/>
      <c r="H12" s="2"/>
      <c r="I12" s="2"/>
      <c r="J12" s="2"/>
      <c r="K12" s="18"/>
    </row>
    <row r="13" spans="1:11" ht="19.95" customHeight="1" x14ac:dyDescent="0.4">
      <c r="A13" s="8"/>
      <c r="B13" s="7"/>
      <c r="C13" s="8"/>
      <c r="D13" s="2"/>
      <c r="E13" s="2"/>
      <c r="F13" s="2"/>
      <c r="G13" s="2"/>
      <c r="H13" s="2"/>
      <c r="I13" s="2"/>
      <c r="J13" s="2"/>
      <c r="K13" s="18"/>
    </row>
    <row r="14" spans="1:11" ht="19.95" customHeight="1" x14ac:dyDescent="0.4">
      <c r="A14" s="8"/>
      <c r="B14" s="7"/>
      <c r="C14" s="18"/>
      <c r="D14" s="8" t="s">
        <v>0</v>
      </c>
      <c r="E14" s="6">
        <f>B1</f>
        <v>30</v>
      </c>
      <c r="F14" s="2" t="s">
        <v>1</v>
      </c>
      <c r="G14" s="2"/>
      <c r="H14" s="2"/>
      <c r="I14" s="2"/>
      <c r="J14" s="2"/>
      <c r="K14" s="18"/>
    </row>
    <row r="15" spans="1:11" ht="19.95" customHeight="1" x14ac:dyDescent="0.4">
      <c r="A15" s="8"/>
      <c r="B15" s="7"/>
      <c r="C15" s="8"/>
      <c r="D15" s="2"/>
      <c r="E15" s="2"/>
      <c r="F15" s="2"/>
      <c r="G15" s="2"/>
      <c r="H15" s="2"/>
      <c r="I15" s="2"/>
      <c r="J15" s="2"/>
      <c r="K15" s="18"/>
    </row>
    <row r="16" spans="1:11" ht="19.95" customHeight="1" x14ac:dyDescent="0.4">
      <c r="A16" s="8"/>
      <c r="B16" s="7"/>
      <c r="C16" s="8"/>
      <c r="D16" s="2"/>
      <c r="E16" s="2"/>
      <c r="F16" s="2"/>
      <c r="G16" s="2"/>
      <c r="H16" s="2"/>
      <c r="I16" s="2"/>
      <c r="J16" s="2"/>
      <c r="K16" s="18"/>
    </row>
    <row r="17" spans="1:11" ht="19.95" customHeight="1" x14ac:dyDescent="0.4">
      <c r="A17" s="8"/>
      <c r="B17" s="7"/>
      <c r="C17" s="8"/>
      <c r="D17" s="2"/>
      <c r="E17" s="2"/>
      <c r="F17" s="2"/>
      <c r="G17" s="2"/>
      <c r="H17" s="2"/>
      <c r="I17" s="2"/>
      <c r="J17" s="2"/>
      <c r="K17" s="18"/>
    </row>
    <row r="18" spans="1:11" ht="19.95" customHeight="1" x14ac:dyDescent="0.4">
      <c r="A18" s="8"/>
      <c r="B18" s="7"/>
      <c r="C18" s="8"/>
      <c r="D18" s="2"/>
      <c r="E18" s="2"/>
      <c r="F18" s="2"/>
      <c r="G18" s="2"/>
      <c r="H18" s="2"/>
      <c r="I18" s="2"/>
      <c r="J18" s="2"/>
      <c r="K18" s="18"/>
    </row>
    <row r="19" spans="1:11" ht="19.95" customHeight="1" x14ac:dyDescent="0.4">
      <c r="A19" s="8"/>
      <c r="B19" s="7"/>
      <c r="C19" s="8"/>
      <c r="D19" s="2"/>
      <c r="E19" s="2"/>
      <c r="F19" s="2"/>
      <c r="G19" s="2"/>
      <c r="H19" s="2"/>
      <c r="I19" s="2"/>
      <c r="J19" s="2"/>
      <c r="K19" s="18"/>
    </row>
    <row r="20" spans="1:11" ht="19.95" customHeight="1" x14ac:dyDescent="0.4">
      <c r="A20" s="8"/>
      <c r="B20" s="7"/>
      <c r="C20" s="8"/>
      <c r="D20" s="26" t="s">
        <v>31</v>
      </c>
      <c r="E20" s="26"/>
      <c r="F20" s="26"/>
      <c r="G20" s="26"/>
      <c r="H20" s="2"/>
      <c r="I20" s="2"/>
      <c r="J20" s="2"/>
      <c r="K20" s="18"/>
    </row>
    <row r="21" spans="1:11" ht="19.95" customHeight="1" x14ac:dyDescent="0.4">
      <c r="A21" s="8"/>
      <c r="B21" s="13" t="s">
        <v>5</v>
      </c>
      <c r="C21" s="13" t="s">
        <v>6</v>
      </c>
      <c r="D21" s="13" t="s">
        <v>7</v>
      </c>
      <c r="E21" s="13" t="s">
        <v>8</v>
      </c>
      <c r="F21" s="13" t="s">
        <v>9</v>
      </c>
      <c r="G21" s="13" t="s">
        <v>10</v>
      </c>
      <c r="H21" s="13" t="s">
        <v>11</v>
      </c>
      <c r="I21" s="13" t="s">
        <v>12</v>
      </c>
      <c r="J21" s="2"/>
      <c r="K21" s="18"/>
    </row>
    <row r="22" spans="1:11" ht="19.95" customHeight="1" x14ac:dyDescent="0.4">
      <c r="A22" s="8"/>
      <c r="B22" s="13">
        <v>0</v>
      </c>
      <c r="C22" s="24">
        <v>81</v>
      </c>
      <c r="D22" s="13">
        <v>120</v>
      </c>
      <c r="E22" s="13">
        <v>120</v>
      </c>
      <c r="F22" s="13">
        <v>170</v>
      </c>
      <c r="G22" s="13">
        <v>170</v>
      </c>
      <c r="H22" s="13">
        <v>170</v>
      </c>
      <c r="I22" s="13">
        <v>170</v>
      </c>
      <c r="J22" s="2"/>
      <c r="K22" s="18"/>
    </row>
    <row r="23" spans="1:11" ht="19.95" customHeight="1" x14ac:dyDescent="0.4">
      <c r="A23" s="8"/>
      <c r="B23" s="7"/>
      <c r="C23" s="8"/>
      <c r="D23" s="2"/>
      <c r="E23" s="2"/>
      <c r="F23" s="2"/>
      <c r="G23" s="2"/>
      <c r="H23" s="2"/>
      <c r="I23" s="2"/>
      <c r="J23" s="2"/>
      <c r="K23" s="18"/>
    </row>
    <row r="24" spans="1:11" ht="19.95" customHeight="1" x14ac:dyDescent="0.4">
      <c r="A24" s="8"/>
      <c r="B24" s="7"/>
      <c r="C24" s="8"/>
      <c r="D24" s="2"/>
      <c r="E24" s="2"/>
      <c r="F24" s="2"/>
      <c r="G24" s="2"/>
      <c r="H24" s="2"/>
      <c r="I24" s="2"/>
      <c r="J24" s="2"/>
      <c r="K24" s="18"/>
    </row>
    <row r="25" spans="1:11" ht="19.95" customHeight="1" x14ac:dyDescent="0.4">
      <c r="A25" s="8"/>
      <c r="B25" s="10">
        <v>0.61</v>
      </c>
      <c r="C25" s="11">
        <v>3.96</v>
      </c>
      <c r="D25" s="3">
        <v>1.52</v>
      </c>
      <c r="E25" s="3">
        <v>2.13</v>
      </c>
      <c r="F25" s="3">
        <v>1.37</v>
      </c>
      <c r="G25" s="3">
        <v>3.05</v>
      </c>
      <c r="H25" s="3">
        <v>1.37</v>
      </c>
      <c r="I25" s="2"/>
      <c r="J25" s="2"/>
      <c r="K25" s="18"/>
    </row>
    <row r="26" spans="1:11" ht="19.95" customHeight="1" x14ac:dyDescent="0.4">
      <c r="A26" s="8"/>
      <c r="B26" s="7"/>
      <c r="C26" s="8"/>
      <c r="D26" s="2"/>
      <c r="E26" s="2"/>
      <c r="F26" s="2"/>
      <c r="G26" s="2"/>
      <c r="H26" s="2"/>
      <c r="I26" s="2"/>
      <c r="J26" s="2"/>
      <c r="K26" s="18"/>
    </row>
    <row r="27" spans="1:11" ht="19.95" customHeight="1" x14ac:dyDescent="0.4">
      <c r="A27" s="8"/>
      <c r="B27" s="7"/>
      <c r="C27" s="8"/>
      <c r="D27" s="2"/>
      <c r="E27" s="2"/>
      <c r="F27" s="2"/>
      <c r="G27" s="2"/>
      <c r="H27" s="2"/>
      <c r="I27" s="2"/>
      <c r="J27" s="2"/>
      <c r="K27" s="18"/>
    </row>
    <row r="28" spans="1:11" ht="19.95" customHeight="1" x14ac:dyDescent="0.4">
      <c r="A28" s="8"/>
      <c r="B28" s="7"/>
      <c r="C28" s="8"/>
      <c r="D28" s="2"/>
      <c r="E28" s="2"/>
      <c r="F28" s="2"/>
      <c r="G28" s="2"/>
      <c r="H28" s="2"/>
      <c r="I28" s="2"/>
      <c r="J28" s="2"/>
      <c r="K28" s="18"/>
    </row>
    <row r="29" spans="1:11" ht="19.95" customHeight="1" x14ac:dyDescent="0.4">
      <c r="A29" s="8"/>
      <c r="B29" s="7"/>
      <c r="C29" s="8"/>
      <c r="D29" s="2"/>
      <c r="E29" s="2"/>
      <c r="F29" s="2"/>
      <c r="G29" s="2"/>
      <c r="H29" s="4"/>
      <c r="I29" s="3"/>
      <c r="J29" s="2"/>
      <c r="K29" s="18"/>
    </row>
    <row r="30" spans="1:11" ht="19.95" customHeight="1" x14ac:dyDescent="0.4">
      <c r="A30" s="8"/>
      <c r="B30" s="7"/>
      <c r="C30" s="8"/>
      <c r="D30" s="2"/>
      <c r="E30" s="2"/>
      <c r="F30" s="2"/>
      <c r="G30" s="2"/>
      <c r="H30" s="2"/>
      <c r="I30" s="2"/>
      <c r="J30" s="2"/>
      <c r="K30" s="18"/>
    </row>
    <row r="31" spans="1:11" ht="19.95" customHeight="1" x14ac:dyDescent="0.3">
      <c r="A31" s="14"/>
      <c r="B31" s="15"/>
      <c r="C31" s="14"/>
      <c r="D31" s="16"/>
      <c r="E31" s="16"/>
      <c r="F31" s="16"/>
      <c r="G31" s="16"/>
      <c r="H31" s="16"/>
      <c r="I31" s="16"/>
      <c r="J31" s="16"/>
    </row>
    <row r="32" spans="1:11" ht="19.95" customHeight="1" x14ac:dyDescent="0.35">
      <c r="A32" s="1" t="s">
        <v>30</v>
      </c>
      <c r="B32" s="15"/>
      <c r="C32" s="14"/>
      <c r="D32" s="16"/>
      <c r="E32" s="16"/>
      <c r="F32" s="16"/>
      <c r="G32" s="16"/>
      <c r="H32" s="16"/>
      <c r="I32" s="16"/>
      <c r="J32" s="16"/>
    </row>
    <row r="33" spans="1:10" ht="19.95" customHeight="1" x14ac:dyDescent="0.3">
      <c r="A33" s="14" t="s">
        <v>13</v>
      </c>
      <c r="B33" s="15"/>
      <c r="E33" s="21">
        <v>1.9</v>
      </c>
      <c r="F33" s="16" t="s">
        <v>1</v>
      </c>
      <c r="G33" s="16"/>
      <c r="H33" s="16"/>
      <c r="I33" s="16"/>
      <c r="J33" s="16"/>
    </row>
    <row r="34" spans="1:10" ht="19.95" customHeight="1" x14ac:dyDescent="0.3">
      <c r="A34" s="14" t="s">
        <v>14</v>
      </c>
      <c r="B34" s="15"/>
      <c r="C34" s="14"/>
      <c r="E34" s="23">
        <f>E33/2</f>
        <v>0.95</v>
      </c>
      <c r="F34" s="16" t="s">
        <v>1</v>
      </c>
      <c r="G34" s="16"/>
      <c r="H34" s="16"/>
      <c r="I34" s="16"/>
      <c r="J34" s="16"/>
    </row>
    <row r="35" spans="1:10" ht="19.95" customHeight="1" x14ac:dyDescent="0.3">
      <c r="A35" s="14" t="s">
        <v>15</v>
      </c>
      <c r="B35" s="15"/>
      <c r="C35" s="14"/>
      <c r="E35" s="22">
        <f>E34+E33</f>
        <v>2.8499999999999996</v>
      </c>
      <c r="F35" s="16" t="s">
        <v>1</v>
      </c>
      <c r="G35" s="16"/>
      <c r="H35" s="16"/>
      <c r="I35" s="16"/>
      <c r="J35" s="16"/>
    </row>
    <row r="36" spans="1:10" ht="19.95" customHeight="1" x14ac:dyDescent="0.3">
      <c r="A36" s="14" t="s">
        <v>16</v>
      </c>
      <c r="B36" s="15"/>
      <c r="C36" s="14"/>
      <c r="E36" s="19">
        <v>1.8</v>
      </c>
      <c r="F36" s="16" t="s">
        <v>1</v>
      </c>
      <c r="G36" s="16"/>
      <c r="H36" s="16"/>
      <c r="I36" s="16"/>
      <c r="J36" s="16"/>
    </row>
    <row r="37" spans="1:10" ht="19.95" customHeight="1" x14ac:dyDescent="0.3">
      <c r="A37" s="14" t="s">
        <v>17</v>
      </c>
      <c r="B37" s="15"/>
      <c r="C37" s="14"/>
      <c r="E37" s="16">
        <f>$B$4*0.5-0.4-(E36+0.5*1.2)</f>
        <v>0.20000000000000018</v>
      </c>
      <c r="F37" s="16" t="s">
        <v>1</v>
      </c>
      <c r="G37" s="16"/>
      <c r="H37" s="16"/>
      <c r="I37" s="16"/>
      <c r="J37" s="16"/>
    </row>
    <row r="38" spans="1:10" ht="19.95" customHeight="1" x14ac:dyDescent="0.3">
      <c r="A38" s="14" t="s">
        <v>18</v>
      </c>
      <c r="B38" s="15"/>
      <c r="C38" s="14"/>
      <c r="E38" s="16">
        <f>1+($B$2*E37*E35/(2*(E34^2+E35^2)))</f>
        <v>1.1263157894736844</v>
      </c>
      <c r="F38" s="16"/>
      <c r="G38" s="16"/>
      <c r="H38" s="16"/>
      <c r="I38" s="16"/>
      <c r="J38" s="16"/>
    </row>
    <row r="39" spans="1:10" ht="19.95" customHeight="1" x14ac:dyDescent="0.3">
      <c r="A39" s="14" t="s">
        <v>19</v>
      </c>
      <c r="B39" s="15"/>
      <c r="C39" s="14"/>
      <c r="D39" s="16"/>
      <c r="E39" s="16">
        <f>1+($B$2*E37*E34/(2*(E34^2+E35^2)))</f>
        <v>1.0421052631578949</v>
      </c>
      <c r="F39" s="16"/>
      <c r="G39" s="16"/>
      <c r="H39" s="16"/>
      <c r="I39" s="16"/>
      <c r="J39" s="16"/>
    </row>
    <row r="40" spans="1:10" ht="19.95" customHeight="1" x14ac:dyDescent="0.3">
      <c r="A40" s="14" t="s">
        <v>29</v>
      </c>
      <c r="B40" s="15"/>
      <c r="C40" s="14"/>
      <c r="D40" s="16"/>
      <c r="E40" s="16">
        <f>0.000134*$B$1^2-0.0098*$B$1+1.056</f>
        <v>0.88260000000000005</v>
      </c>
      <c r="F40" s="16"/>
      <c r="G40" s="16"/>
      <c r="H40" s="16"/>
      <c r="I40" s="16"/>
      <c r="J40" s="16"/>
    </row>
    <row r="41" spans="1:10" ht="19.95" customHeight="1" x14ac:dyDescent="0.3">
      <c r="A41" s="14"/>
      <c r="B41" s="27"/>
      <c r="C41" s="27"/>
      <c r="D41" s="27"/>
      <c r="H41" s="16"/>
      <c r="I41" s="16"/>
      <c r="J41" s="16"/>
    </row>
    <row r="42" spans="1:10" ht="105" customHeight="1" x14ac:dyDescent="0.4">
      <c r="A42" s="5" t="s">
        <v>20</v>
      </c>
      <c r="B42" s="12" t="s">
        <v>21</v>
      </c>
      <c r="C42" s="12" t="s">
        <v>32</v>
      </c>
      <c r="D42" s="12" t="s">
        <v>22</v>
      </c>
      <c r="E42" s="12" t="s">
        <v>23</v>
      </c>
      <c r="F42" s="12" t="s">
        <v>34</v>
      </c>
      <c r="G42" s="12" t="s">
        <v>35</v>
      </c>
      <c r="H42" s="12" t="s">
        <v>39</v>
      </c>
    </row>
    <row r="43" spans="1:10" ht="21" customHeight="1" x14ac:dyDescent="0.4">
      <c r="A43" s="5" t="s">
        <v>1</v>
      </c>
      <c r="B43" s="5" t="s">
        <v>24</v>
      </c>
      <c r="C43" s="5" t="s">
        <v>33</v>
      </c>
      <c r="D43" s="5" t="s">
        <v>24</v>
      </c>
      <c r="E43" s="5" t="s">
        <v>24</v>
      </c>
      <c r="F43" s="5" t="s">
        <v>33</v>
      </c>
      <c r="G43" s="5" t="s">
        <v>33</v>
      </c>
      <c r="H43" s="5" t="s">
        <v>40</v>
      </c>
    </row>
    <row r="44" spans="1:10" ht="21" customHeight="1" x14ac:dyDescent="0.3">
      <c r="A44" s="28"/>
      <c r="B44" s="28"/>
      <c r="C44" s="28"/>
      <c r="D44" s="28">
        <f>(B44*$E$38/$B$2)*$E$40</f>
        <v>0</v>
      </c>
      <c r="E44" s="28">
        <f>(B44*$E$39/$B$2)*$E$40</f>
        <v>0</v>
      </c>
      <c r="F44" s="28">
        <f>(C44*$E$38/$B$2)*$E$40</f>
        <v>0</v>
      </c>
      <c r="G44" s="28">
        <f>(C44*$E$39/$B$2)*$E$40</f>
        <v>0</v>
      </c>
      <c r="H44" s="28"/>
    </row>
    <row r="45" spans="1:10" ht="21" customHeight="1" x14ac:dyDescent="0.3">
      <c r="A45" s="28"/>
      <c r="B45" s="28"/>
      <c r="C45" s="28"/>
      <c r="D45" s="28">
        <f>(B45*$E$38/$B$2)*$E$40</f>
        <v>0</v>
      </c>
      <c r="E45" s="28">
        <f>(B45*$E$39/$B$2)*$E$40</f>
        <v>0</v>
      </c>
      <c r="F45" s="28">
        <f>(C45*$E$38/$B$2)*$E$40</f>
        <v>0</v>
      </c>
      <c r="G45" s="28">
        <f>(C45*$E$39/$B$2)*$E$40</f>
        <v>0</v>
      </c>
      <c r="H45" s="28"/>
    </row>
    <row r="46" spans="1:10" ht="21" customHeight="1" x14ac:dyDescent="0.3">
      <c r="A46" s="28"/>
      <c r="B46" s="28"/>
      <c r="C46" s="28"/>
      <c r="D46" s="28">
        <f>(B46*$E$38/$B$2)*$E$40</f>
        <v>0</v>
      </c>
      <c r="E46" s="28">
        <f>(B46*$E$39/$B$2)*$E$40</f>
        <v>0</v>
      </c>
      <c r="F46" s="28">
        <f>(C46*$E$38/$B$2)*$E$40</f>
        <v>0</v>
      </c>
      <c r="G46" s="28">
        <f>(C46*$E$39/$B$2)*$E$40</f>
        <v>0</v>
      </c>
      <c r="H46" s="28"/>
    </row>
    <row r="47" spans="1:10" ht="21" customHeight="1" x14ac:dyDescent="0.3">
      <c r="A47" s="28"/>
      <c r="B47" s="28"/>
      <c r="C47" s="28"/>
      <c r="D47" s="28">
        <f>(B47*$E$38/$B$2)*$E$40</f>
        <v>0</v>
      </c>
      <c r="E47" s="28">
        <f>(B47*$E$39/$B$2)*$E$40</f>
        <v>0</v>
      </c>
      <c r="F47" s="28">
        <f>(C47*$E$38/$B$2)*$E$40</f>
        <v>0</v>
      </c>
      <c r="G47" s="28">
        <f>(C47*$E$39/$B$2)*$E$40</f>
        <v>0</v>
      </c>
      <c r="H47" s="28"/>
    </row>
    <row r="48" spans="1:10" ht="21" customHeight="1" x14ac:dyDescent="0.3">
      <c r="A48" s="28"/>
      <c r="B48" s="28"/>
      <c r="C48" s="28"/>
      <c r="D48" s="28">
        <f>(B48*$E$38/$B$2)*$E$40</f>
        <v>0</v>
      </c>
      <c r="E48" s="28">
        <f>(B48*$E$39/$B$2)*$E$40</f>
        <v>0</v>
      </c>
      <c r="F48" s="28">
        <f>(C48*$E$38/$B$2)*$E$40</f>
        <v>0</v>
      </c>
      <c r="G48" s="28">
        <f>(C48*$E$39/$B$2)*$E$40</f>
        <v>0</v>
      </c>
      <c r="H48" s="28"/>
    </row>
    <row r="49" spans="1:8" ht="21" customHeight="1" x14ac:dyDescent="0.3">
      <c r="A49" s="28"/>
      <c r="B49" s="28"/>
      <c r="C49" s="28"/>
      <c r="D49" s="28">
        <f>(B49*$E$38/$B$2)*$E$40</f>
        <v>0</v>
      </c>
      <c r="E49" s="28">
        <f>(B49*$E$39/$B$2)*$E$40</f>
        <v>0</v>
      </c>
      <c r="F49" s="28">
        <f>(C49*$E$38/$B$2)*$E$40</f>
        <v>0</v>
      </c>
      <c r="G49" s="28">
        <f>(C49*$E$39/$B$2)*$E$40</f>
        <v>0</v>
      </c>
      <c r="H49" s="28"/>
    </row>
    <row r="50" spans="1:8" ht="21" customHeight="1" x14ac:dyDescent="0.3">
      <c r="A50" s="28"/>
      <c r="B50" s="28"/>
      <c r="C50" s="28"/>
      <c r="D50" s="28">
        <f>(B50*$E$38/$B$2)*$E$40</f>
        <v>0</v>
      </c>
      <c r="E50" s="28">
        <f>(B50*$E$39/$B$2)*$E$40</f>
        <v>0</v>
      </c>
      <c r="F50" s="28">
        <f>(C50*$E$38/$B$2)*$E$40</f>
        <v>0</v>
      </c>
      <c r="G50" s="28">
        <f>(C50*$E$39/$B$2)*$E$40</f>
        <v>0</v>
      </c>
      <c r="H50" s="28"/>
    </row>
    <row r="51" spans="1:8" ht="21" customHeight="1" x14ac:dyDescent="0.3">
      <c r="A51" s="28"/>
      <c r="B51" s="28"/>
      <c r="C51" s="28"/>
      <c r="D51" s="28">
        <f>(B51*$E$38/$B$2)*$E$40</f>
        <v>0</v>
      </c>
      <c r="E51" s="28">
        <f>(B51*$E$39/$B$2)*$E$40</f>
        <v>0</v>
      </c>
      <c r="F51" s="28">
        <f>(C51*$E$38/$B$2)*$E$40</f>
        <v>0</v>
      </c>
      <c r="G51" s="28">
        <f>(C51*$E$39/$B$2)*$E$40</f>
        <v>0</v>
      </c>
      <c r="H51" s="28"/>
    </row>
    <row r="52" spans="1:8" ht="21" customHeight="1" x14ac:dyDescent="0.3">
      <c r="A52" s="28"/>
      <c r="B52" s="28"/>
      <c r="C52" s="28"/>
      <c r="D52" s="28">
        <f>(B52*$E$38/$B$2)*$E$40</f>
        <v>0</v>
      </c>
      <c r="E52" s="28">
        <f>(B52*$E$39/$B$2)*$E$40</f>
        <v>0</v>
      </c>
      <c r="F52" s="28">
        <f>(C52*$E$38/$B$2)*$E$40</f>
        <v>0</v>
      </c>
      <c r="G52" s="28">
        <f>(C52*$E$39/$B$2)*$E$40</f>
        <v>0</v>
      </c>
      <c r="H52" s="28"/>
    </row>
    <row r="53" spans="1:8" ht="21" customHeight="1" x14ac:dyDescent="0.3">
      <c r="A53" s="28"/>
      <c r="B53" s="28"/>
      <c r="C53" s="28"/>
      <c r="D53" s="28">
        <f>(B53*$E$38/$B$2)*$E$40</f>
        <v>0</v>
      </c>
      <c r="E53" s="28">
        <f>(B53*$E$39/$B$2)*$E$40</f>
        <v>0</v>
      </c>
      <c r="F53" s="28">
        <f>(C53*$E$38/$B$2)*$E$40</f>
        <v>0</v>
      </c>
      <c r="G53" s="28">
        <f>(C53*$E$39/$B$2)*$E$40</f>
        <v>0</v>
      </c>
      <c r="H53" s="28"/>
    </row>
    <row r="54" spans="1:8" ht="21" customHeight="1" x14ac:dyDescent="0.3">
      <c r="A54" s="28"/>
      <c r="B54" s="28"/>
      <c r="C54" s="28"/>
      <c r="D54" s="28">
        <f>(B54*$E$38/$B$2)*$E$40</f>
        <v>0</v>
      </c>
      <c r="E54" s="28">
        <f>(B54*$E$39/$B$2)*$E$40</f>
        <v>0</v>
      </c>
      <c r="F54" s="28">
        <f>(C54*$E$38/$B$2)*$E$40</f>
        <v>0</v>
      </c>
      <c r="G54" s="28">
        <f>(C54*$E$39/$B$2)*$E$40</f>
        <v>0</v>
      </c>
      <c r="H54" s="28"/>
    </row>
    <row r="55" spans="1:8" ht="21" customHeight="1" x14ac:dyDescent="0.3">
      <c r="A55" s="28"/>
      <c r="B55" s="28"/>
      <c r="C55" s="28"/>
      <c r="D55" s="28">
        <f>(B55*$E$38/$B$2)*$E$40</f>
        <v>0</v>
      </c>
      <c r="E55" s="28">
        <f>(B55*$E$39/$B$2)*$E$40</f>
        <v>0</v>
      </c>
      <c r="F55" s="28">
        <f>(C55*$E$38/$B$2)*$E$40</f>
        <v>0</v>
      </c>
      <c r="G55" s="28">
        <f>(C55*$E$39/$B$2)*$E$40</f>
        <v>0</v>
      </c>
      <c r="H55" s="28"/>
    </row>
    <row r="56" spans="1:8" ht="21" customHeight="1" x14ac:dyDescent="0.3">
      <c r="A56" s="28"/>
      <c r="B56" s="28"/>
      <c r="C56" s="28"/>
      <c r="D56" s="28">
        <f>(B56*$E$38/$B$2)*$E$40</f>
        <v>0</v>
      </c>
      <c r="E56" s="28">
        <f>(B56*$E$39/$B$2)*$E$40</f>
        <v>0</v>
      </c>
      <c r="F56" s="28">
        <f>(C56*$E$38/$B$2)*$E$40</f>
        <v>0</v>
      </c>
      <c r="G56" s="28">
        <f>(C56*$E$39/$B$2)*$E$40</f>
        <v>0</v>
      </c>
      <c r="H56" s="28"/>
    </row>
    <row r="57" spans="1:8" ht="21" customHeight="1" x14ac:dyDescent="0.3">
      <c r="A57" s="28"/>
      <c r="B57" s="28"/>
      <c r="C57" s="28"/>
      <c r="D57" s="28">
        <f>(B57*$E$38/$B$2)*$E$40</f>
        <v>0</v>
      </c>
      <c r="E57" s="28">
        <f>(B57*$E$39/$B$2)*$E$40</f>
        <v>0</v>
      </c>
      <c r="F57" s="28">
        <f>(C57*$E$38/$B$2)*$E$40</f>
        <v>0</v>
      </c>
      <c r="G57" s="28">
        <f>(C57*$E$39/$B$2)*$E$40</f>
        <v>0</v>
      </c>
      <c r="H57" s="28"/>
    </row>
    <row r="58" spans="1:8" ht="21" customHeight="1" x14ac:dyDescent="0.3">
      <c r="A58" s="28"/>
      <c r="B58" s="28"/>
      <c r="C58" s="28"/>
      <c r="D58" s="28">
        <f>(B58*$E$38/$B$2)*$E$40</f>
        <v>0</v>
      </c>
      <c r="E58" s="28">
        <f>(B58*$E$39/$B$2)*$E$40</f>
        <v>0</v>
      </c>
      <c r="F58" s="28">
        <f>(C58*$E$38/$B$2)*$E$40</f>
        <v>0</v>
      </c>
      <c r="G58" s="28">
        <f>(C58*$E$39/$B$2)*$E$40</f>
        <v>0</v>
      </c>
      <c r="H58" s="28"/>
    </row>
    <row r="59" spans="1:8" ht="21" customHeight="1" x14ac:dyDescent="0.3">
      <c r="A59" s="28"/>
      <c r="B59" s="28"/>
      <c r="C59" s="28"/>
      <c r="D59" s="28">
        <f>(B59*$E$38/$B$2)*$E$40</f>
        <v>0</v>
      </c>
      <c r="E59" s="28">
        <f>(B59*$E$39/$B$2)*$E$40</f>
        <v>0</v>
      </c>
      <c r="F59" s="28">
        <f>(C59*$E$38/$B$2)*$E$40</f>
        <v>0</v>
      </c>
      <c r="G59" s="28">
        <f>(C59*$E$39/$B$2)*$E$40</f>
        <v>0</v>
      </c>
      <c r="H59" s="28"/>
    </row>
    <row r="60" spans="1:8" ht="21" customHeight="1" x14ac:dyDescent="0.3">
      <c r="A60" s="28"/>
      <c r="B60" s="28"/>
      <c r="C60" s="28"/>
      <c r="D60" s="28">
        <f>(B60*$E$38/$B$2)*$E$40</f>
        <v>0</v>
      </c>
      <c r="E60" s="28">
        <f>(B60*$E$39/$B$2)*$E$40</f>
        <v>0</v>
      </c>
      <c r="F60" s="28">
        <f>(C60*$E$38/$B$2)*$E$40</f>
        <v>0</v>
      </c>
      <c r="G60" s="28">
        <f>(C60*$E$39/$B$2)*$E$40</f>
        <v>0</v>
      </c>
      <c r="H60" s="28"/>
    </row>
    <row r="63" spans="1:8" ht="20.399999999999999" x14ac:dyDescent="0.35">
      <c r="A63" s="1" t="s">
        <v>26</v>
      </c>
      <c r="B63" s="15"/>
      <c r="C63" s="14"/>
      <c r="D63" s="16"/>
      <c r="E63" s="16"/>
      <c r="F63" s="16"/>
    </row>
    <row r="64" spans="1:8" x14ac:dyDescent="0.3">
      <c r="A64" s="14" t="s">
        <v>13</v>
      </c>
      <c r="B64" s="15"/>
      <c r="E64" s="21">
        <f>E33</f>
        <v>1.9</v>
      </c>
      <c r="F64" s="16" t="s">
        <v>1</v>
      </c>
    </row>
    <row r="65" spans="1:8" x14ac:dyDescent="0.3">
      <c r="A65" s="14" t="s">
        <v>14</v>
      </c>
      <c r="B65" s="15"/>
      <c r="C65" s="14"/>
      <c r="E65" s="23">
        <f>E64/2</f>
        <v>0.95</v>
      </c>
      <c r="F65" s="16" t="s">
        <v>1</v>
      </c>
    </row>
    <row r="66" spans="1:8" x14ac:dyDescent="0.3">
      <c r="A66" s="14" t="s">
        <v>15</v>
      </c>
      <c r="B66" s="15"/>
      <c r="C66" s="14"/>
      <c r="E66" s="22">
        <f>E65+E64</f>
        <v>2.8499999999999996</v>
      </c>
      <c r="F66" s="16" t="s">
        <v>1</v>
      </c>
    </row>
    <row r="67" spans="1:8" x14ac:dyDescent="0.3">
      <c r="A67" s="14" t="s">
        <v>16</v>
      </c>
      <c r="B67" s="15"/>
      <c r="C67" s="14"/>
      <c r="E67" s="19">
        <v>1.8</v>
      </c>
      <c r="F67" s="16" t="s">
        <v>1</v>
      </c>
    </row>
    <row r="68" spans="1:8" x14ac:dyDescent="0.3">
      <c r="A68" s="14" t="s">
        <v>17</v>
      </c>
      <c r="B68" s="15"/>
      <c r="C68" s="14"/>
      <c r="E68" s="16">
        <f>$B$4*0.5-1.2-(E67*0.5)</f>
        <v>0.9</v>
      </c>
      <c r="F68" s="16" t="s">
        <v>1</v>
      </c>
    </row>
    <row r="69" spans="1:8" x14ac:dyDescent="0.3">
      <c r="A69" s="14" t="s">
        <v>18</v>
      </c>
      <c r="B69" s="15"/>
      <c r="C69" s="14"/>
      <c r="E69" s="22">
        <f>1+($B$2*E68*E66/(2*(E65^2+E66^2)))</f>
        <v>1.5684210526315789</v>
      </c>
      <c r="F69" s="16"/>
    </row>
    <row r="70" spans="1:8" x14ac:dyDescent="0.3">
      <c r="A70" s="14" t="s">
        <v>19</v>
      </c>
      <c r="B70" s="15"/>
      <c r="C70" s="14"/>
      <c r="D70" s="16"/>
      <c r="E70" s="22">
        <f>1+($B$2*E68*E65/(2*(E65^2+E66^2)))</f>
        <v>1.1894736842105265</v>
      </c>
      <c r="F70" s="16"/>
    </row>
    <row r="71" spans="1:8" x14ac:dyDescent="0.3">
      <c r="A71" s="14" t="s">
        <v>29</v>
      </c>
      <c r="B71" s="15"/>
      <c r="C71" s="14"/>
      <c r="D71" s="16"/>
      <c r="E71" s="16">
        <f>0.000134*$B$1^2-0.0098*$B$1+1.056</f>
        <v>0.88260000000000005</v>
      </c>
      <c r="F71" s="16"/>
    </row>
    <row r="72" spans="1:8" ht="105" x14ac:dyDescent="0.4">
      <c r="A72" s="5" t="s">
        <v>20</v>
      </c>
      <c r="B72" s="12" t="s">
        <v>21</v>
      </c>
      <c r="C72" s="12" t="s">
        <v>32</v>
      </c>
      <c r="D72" s="12" t="s">
        <v>22</v>
      </c>
      <c r="E72" s="12" t="s">
        <v>23</v>
      </c>
      <c r="F72" s="12" t="s">
        <v>34</v>
      </c>
      <c r="G72" s="12" t="s">
        <v>35</v>
      </c>
      <c r="H72" s="12" t="s">
        <v>39</v>
      </c>
    </row>
    <row r="73" spans="1:8" ht="21" x14ac:dyDescent="0.4">
      <c r="A73" s="5" t="s">
        <v>1</v>
      </c>
      <c r="B73" s="5" t="s">
        <v>24</v>
      </c>
      <c r="C73" s="5" t="s">
        <v>33</v>
      </c>
      <c r="D73" s="5" t="s">
        <v>24</v>
      </c>
      <c r="E73" s="5" t="s">
        <v>24</v>
      </c>
      <c r="F73" s="5" t="s">
        <v>33</v>
      </c>
      <c r="G73" s="5" t="s">
        <v>33</v>
      </c>
      <c r="H73" s="5" t="s">
        <v>40</v>
      </c>
    </row>
    <row r="74" spans="1:8" x14ac:dyDescent="0.3">
      <c r="A74" s="28"/>
      <c r="B74" s="28"/>
      <c r="C74" s="28"/>
      <c r="D74" s="28">
        <f>(B74*$E$69/$B$2)*$E$71</f>
        <v>0</v>
      </c>
      <c r="E74" s="28">
        <f>(B74*$E$70/$B$2)*$E$71</f>
        <v>0</v>
      </c>
      <c r="F74" s="28">
        <f>(C74*$E$69/$B$2)*$E$71</f>
        <v>0</v>
      </c>
      <c r="G74" s="28">
        <f>(C74*$E$70/$B$2)*$E$71</f>
        <v>0</v>
      </c>
      <c r="H74" s="28"/>
    </row>
    <row r="75" spans="1:8" x14ac:dyDescent="0.3">
      <c r="A75" s="28"/>
      <c r="B75" s="28"/>
      <c r="C75" s="28"/>
      <c r="D75" s="28">
        <f>(B75*$E$69/$B$2)*$E$71</f>
        <v>0</v>
      </c>
      <c r="E75" s="28">
        <f>(B75*$E$70/$B$2)*$E$71</f>
        <v>0</v>
      </c>
      <c r="F75" s="28">
        <f>(C75*$E$69/$B$2)*$E$71</f>
        <v>0</v>
      </c>
      <c r="G75" s="28">
        <f>(C75*$E$70/$B$2)*$E$71</f>
        <v>0</v>
      </c>
      <c r="H75" s="28"/>
    </row>
    <row r="76" spans="1:8" x14ac:dyDescent="0.3">
      <c r="A76" s="28"/>
      <c r="B76" s="28"/>
      <c r="C76" s="28"/>
      <c r="D76" s="28">
        <f>(B76*$E$69/$B$2)*$E$71</f>
        <v>0</v>
      </c>
      <c r="E76" s="28">
        <f>(B76*$E$70/$B$2)*$E$71</f>
        <v>0</v>
      </c>
      <c r="F76" s="28">
        <f>(C76*$E$69/$B$2)*$E$71</f>
        <v>0</v>
      </c>
      <c r="G76" s="28">
        <f>(C76*$E$70/$B$2)*$E$71</f>
        <v>0</v>
      </c>
      <c r="H76" s="28"/>
    </row>
    <row r="77" spans="1:8" x14ac:dyDescent="0.3">
      <c r="A77" s="28"/>
      <c r="B77" s="28"/>
      <c r="C77" s="28"/>
      <c r="D77" s="28">
        <f>(B77*$E$69/$B$2)*$E$71</f>
        <v>0</v>
      </c>
      <c r="E77" s="28">
        <f>(B77*$E$70/$B$2)*$E$71</f>
        <v>0</v>
      </c>
      <c r="F77" s="28">
        <f>(C77*$E$69/$B$2)*$E$71</f>
        <v>0</v>
      </c>
      <c r="G77" s="28">
        <f>(C77*$E$70/$B$2)*$E$71</f>
        <v>0</v>
      </c>
      <c r="H77" s="28"/>
    </row>
    <row r="78" spans="1:8" x14ac:dyDescent="0.3">
      <c r="A78" s="28"/>
      <c r="B78" s="28"/>
      <c r="C78" s="28"/>
      <c r="D78" s="28">
        <f>(B78*$E$69/$B$2)*$E$71</f>
        <v>0</v>
      </c>
      <c r="E78" s="28">
        <f>(B78*$E$70/$B$2)*$E$71</f>
        <v>0</v>
      </c>
      <c r="F78" s="28">
        <f>(C78*$E$69/$B$2)*$E$71</f>
        <v>0</v>
      </c>
      <c r="G78" s="28">
        <f>(C78*$E$70/$B$2)*$E$71</f>
        <v>0</v>
      </c>
      <c r="H78" s="28"/>
    </row>
    <row r="79" spans="1:8" x14ac:dyDescent="0.3">
      <c r="A79" s="28"/>
      <c r="B79" s="28"/>
      <c r="C79" s="28"/>
      <c r="D79" s="28">
        <f>(B79*$E$69/$B$2)*$E$71</f>
        <v>0</v>
      </c>
      <c r="E79" s="28">
        <f>(B79*$E$70/$B$2)*$E$71</f>
        <v>0</v>
      </c>
      <c r="F79" s="28">
        <f>(C79*$E$69/$B$2)*$E$71</f>
        <v>0</v>
      </c>
      <c r="G79" s="28">
        <f>(C79*$E$70/$B$2)*$E$71</f>
        <v>0</v>
      </c>
      <c r="H79" s="28"/>
    </row>
    <row r="80" spans="1:8" x14ac:dyDescent="0.3">
      <c r="A80" s="28"/>
      <c r="B80" s="28"/>
      <c r="C80" s="28"/>
      <c r="D80" s="28">
        <f>(B80*$E$69/$B$2)*$E$71</f>
        <v>0</v>
      </c>
      <c r="E80" s="28">
        <f>(B80*$E$70/$B$2)*$E$71</f>
        <v>0</v>
      </c>
      <c r="F80" s="28">
        <f>(C80*$E$69/$B$2)*$E$71</f>
        <v>0</v>
      </c>
      <c r="G80" s="28">
        <f>(C80*$E$70/$B$2)*$E$71</f>
        <v>0</v>
      </c>
      <c r="H80" s="28"/>
    </row>
    <row r="81" spans="1:8" x14ac:dyDescent="0.3">
      <c r="A81" s="28"/>
      <c r="B81" s="28"/>
      <c r="C81" s="28"/>
      <c r="D81" s="28">
        <f>(B81*$E$69/$B$2)*$E$71</f>
        <v>0</v>
      </c>
      <c r="E81" s="28">
        <f>(B81*$E$70/$B$2)*$E$71</f>
        <v>0</v>
      </c>
      <c r="F81" s="28">
        <f>(C81*$E$69/$B$2)*$E$71</f>
        <v>0</v>
      </c>
      <c r="G81" s="28">
        <f>(C81*$E$70/$B$2)*$E$71</f>
        <v>0</v>
      </c>
      <c r="H81" s="28"/>
    </row>
    <row r="82" spans="1:8" x14ac:dyDescent="0.3">
      <c r="A82" s="28"/>
      <c r="B82" s="28"/>
      <c r="C82" s="28"/>
      <c r="D82" s="28">
        <f>(B82*$E$69/$B$2)*$E$71</f>
        <v>0</v>
      </c>
      <c r="E82" s="28">
        <f>(B82*$E$70/$B$2)*$E$71</f>
        <v>0</v>
      </c>
      <c r="F82" s="28">
        <f>(C82*$E$69/$B$2)*$E$71</f>
        <v>0</v>
      </c>
      <c r="G82" s="28">
        <f>(C82*$E$70/$B$2)*$E$71</f>
        <v>0</v>
      </c>
      <c r="H82" s="28"/>
    </row>
    <row r="83" spans="1:8" x14ac:dyDescent="0.3">
      <c r="A83" s="28"/>
      <c r="B83" s="28"/>
      <c r="C83" s="28"/>
      <c r="D83" s="28">
        <f>(B83*$E$69/$B$2)*$E$71</f>
        <v>0</v>
      </c>
      <c r="E83" s="28">
        <f>(B83*$E$70/$B$2)*$E$71</f>
        <v>0</v>
      </c>
      <c r="F83" s="28">
        <f>(C83*$E$69/$B$2)*$E$71</f>
        <v>0</v>
      </c>
      <c r="G83" s="28">
        <f>(C83*$E$70/$B$2)*$E$71</f>
        <v>0</v>
      </c>
      <c r="H83" s="28"/>
    </row>
    <row r="84" spans="1:8" x14ac:dyDescent="0.3">
      <c r="A84" s="28"/>
      <c r="B84" s="28"/>
      <c r="C84" s="28"/>
      <c r="D84" s="28">
        <f>(B84*$E$69/$B$2)*$E$71</f>
        <v>0</v>
      </c>
      <c r="E84" s="28">
        <f>(B84*$E$70/$B$2)*$E$71</f>
        <v>0</v>
      </c>
      <c r="F84" s="28">
        <f>(C84*$E$69/$B$2)*$E$71</f>
        <v>0</v>
      </c>
      <c r="G84" s="28">
        <f>(C84*$E$70/$B$2)*$E$71</f>
        <v>0</v>
      </c>
      <c r="H84" s="28"/>
    </row>
    <row r="85" spans="1:8" x14ac:dyDescent="0.3">
      <c r="A85" s="28"/>
      <c r="B85" s="28"/>
      <c r="C85" s="28"/>
      <c r="D85" s="28">
        <f>(B85*$E$69/$B$2)*$E$71</f>
        <v>0</v>
      </c>
      <c r="E85" s="28">
        <f>(B85*$E$70/$B$2)*$E$71</f>
        <v>0</v>
      </c>
      <c r="F85" s="28">
        <f>(C85*$E$69/$B$2)*$E$71</f>
        <v>0</v>
      </c>
      <c r="G85" s="28">
        <f>(C85*$E$70/$B$2)*$E$71</f>
        <v>0</v>
      </c>
      <c r="H85" s="28"/>
    </row>
    <row r="86" spans="1:8" x14ac:dyDescent="0.3">
      <c r="A86" s="28"/>
      <c r="B86" s="28"/>
      <c r="C86" s="28"/>
      <c r="D86" s="28">
        <f>(B86*$E$69/$B$2)*$E$71</f>
        <v>0</v>
      </c>
      <c r="E86" s="28">
        <f>(B86*$E$70/$B$2)*$E$71</f>
        <v>0</v>
      </c>
      <c r="F86" s="28">
        <f>(C86*$E$69/$B$2)*$E$71</f>
        <v>0</v>
      </c>
      <c r="G86" s="28">
        <f>(C86*$E$70/$B$2)*$E$71</f>
        <v>0</v>
      </c>
      <c r="H86" s="28"/>
    </row>
    <row r="87" spans="1:8" x14ac:dyDescent="0.3">
      <c r="A87" s="28"/>
      <c r="B87" s="28"/>
      <c r="C87" s="28"/>
      <c r="D87" s="28">
        <f>(B87*$E$69/$B$2)*$E$71</f>
        <v>0</v>
      </c>
      <c r="E87" s="28">
        <f>(B87*$E$70/$B$2)*$E$71</f>
        <v>0</v>
      </c>
      <c r="F87" s="28">
        <f>(C87*$E$69/$B$2)*$E$71</f>
        <v>0</v>
      </c>
      <c r="G87" s="28">
        <f>(C87*$E$70/$B$2)*$E$71</f>
        <v>0</v>
      </c>
      <c r="H87" s="28"/>
    </row>
    <row r="88" spans="1:8" x14ac:dyDescent="0.3">
      <c r="A88" s="28"/>
      <c r="B88" s="28"/>
      <c r="C88" s="28"/>
      <c r="D88" s="28">
        <f>(B88*$E$69/$B$2)*$E$71</f>
        <v>0</v>
      </c>
      <c r="E88" s="28">
        <f>(B88*$E$70/$B$2)*$E$71</f>
        <v>0</v>
      </c>
      <c r="F88" s="28">
        <f>(C88*$E$69/$B$2)*$E$71</f>
        <v>0</v>
      </c>
      <c r="G88" s="28">
        <f>(C88*$E$70/$B$2)*$E$71</f>
        <v>0</v>
      </c>
      <c r="H88" s="28"/>
    </row>
    <row r="89" spans="1:8" x14ac:dyDescent="0.3">
      <c r="A89" s="28"/>
      <c r="B89" s="28"/>
      <c r="C89" s="28"/>
      <c r="D89" s="28">
        <f>(B89*$E$69/$B$2)*$E$71</f>
        <v>0</v>
      </c>
      <c r="E89" s="28">
        <f>(B89*$E$70/$B$2)*$E$71</f>
        <v>0</v>
      </c>
      <c r="F89" s="28">
        <f>(C89*$E$69/$B$2)*$E$71</f>
        <v>0</v>
      </c>
      <c r="G89" s="28">
        <f>(C89*$E$70/$B$2)*$E$71</f>
        <v>0</v>
      </c>
      <c r="H89" s="28"/>
    </row>
    <row r="90" spans="1:8" x14ac:dyDescent="0.3">
      <c r="A90" s="28"/>
      <c r="B90" s="28"/>
      <c r="C90" s="28"/>
      <c r="D90" s="28">
        <f>(B90*$E$69/$B$2)*$E$71</f>
        <v>0</v>
      </c>
      <c r="E90" s="28">
        <f>(B90*$E$70/$B$2)*$E$71</f>
        <v>0</v>
      </c>
      <c r="F90" s="28">
        <f>(C90*$E$69/$B$2)*$E$71</f>
        <v>0</v>
      </c>
      <c r="G90" s="28">
        <f>(C90*$E$70/$B$2)*$E$71</f>
        <v>0</v>
      </c>
      <c r="H90" s="28"/>
    </row>
    <row r="93" spans="1:8" ht="21" x14ac:dyDescent="0.4">
      <c r="A93" s="25" t="s">
        <v>36</v>
      </c>
    </row>
    <row r="95" spans="1:8" ht="105" x14ac:dyDescent="0.4">
      <c r="A95" s="5" t="s">
        <v>20</v>
      </c>
      <c r="B95" s="12" t="s">
        <v>37</v>
      </c>
      <c r="C95" s="12" t="s">
        <v>38</v>
      </c>
      <c r="D95" s="12" t="s">
        <v>39</v>
      </c>
    </row>
    <row r="96" spans="1:8" ht="21" x14ac:dyDescent="0.4">
      <c r="A96" s="5" t="s">
        <v>1</v>
      </c>
      <c r="B96" s="5" t="s">
        <v>24</v>
      </c>
      <c r="C96" s="5" t="s">
        <v>33</v>
      </c>
      <c r="D96" s="5" t="s">
        <v>40</v>
      </c>
    </row>
    <row r="97" spans="1:4" x14ac:dyDescent="0.3">
      <c r="A97" s="28">
        <f>A74</f>
        <v>0</v>
      </c>
      <c r="B97" s="28">
        <f>MAX(D44,E44,D74,E74)</f>
        <v>0</v>
      </c>
      <c r="C97" s="28">
        <f>MAX(F44,G44,F74,G74)</f>
        <v>0</v>
      </c>
      <c r="D97" s="28">
        <f>MAX(H44,H74)</f>
        <v>0</v>
      </c>
    </row>
    <row r="98" spans="1:4" x14ac:dyDescent="0.3">
      <c r="A98" s="28">
        <f t="shared" ref="A98:A113" si="0">A75</f>
        <v>0</v>
      </c>
      <c r="B98" s="28">
        <f t="shared" ref="B98:B113" si="1">MAX(D45,E45,D75,E75)</f>
        <v>0</v>
      </c>
      <c r="C98" s="28">
        <f t="shared" ref="C98:C113" si="2">MAX(F45,G45,F75,G75)</f>
        <v>0</v>
      </c>
      <c r="D98" s="28">
        <f t="shared" ref="D98:D113" si="3">MAX(H45,H75)</f>
        <v>0</v>
      </c>
    </row>
    <row r="99" spans="1:4" x14ac:dyDescent="0.3">
      <c r="A99" s="28">
        <f t="shared" si="0"/>
        <v>0</v>
      </c>
      <c r="B99" s="28">
        <f t="shared" si="1"/>
        <v>0</v>
      </c>
      <c r="C99" s="28">
        <f t="shared" si="2"/>
        <v>0</v>
      </c>
      <c r="D99" s="28">
        <f t="shared" si="3"/>
        <v>0</v>
      </c>
    </row>
    <row r="100" spans="1:4" x14ac:dyDescent="0.3">
      <c r="A100" s="28">
        <f t="shared" si="0"/>
        <v>0</v>
      </c>
      <c r="B100" s="28">
        <f t="shared" si="1"/>
        <v>0</v>
      </c>
      <c r="C100" s="28">
        <f t="shared" si="2"/>
        <v>0</v>
      </c>
      <c r="D100" s="28">
        <f t="shared" si="3"/>
        <v>0</v>
      </c>
    </row>
    <row r="101" spans="1:4" x14ac:dyDescent="0.3">
      <c r="A101" s="28">
        <f t="shared" si="0"/>
        <v>0</v>
      </c>
      <c r="B101" s="28">
        <f t="shared" si="1"/>
        <v>0</v>
      </c>
      <c r="C101" s="28">
        <f t="shared" si="2"/>
        <v>0</v>
      </c>
      <c r="D101" s="28">
        <f t="shared" si="3"/>
        <v>0</v>
      </c>
    </row>
    <row r="102" spans="1:4" x14ac:dyDescent="0.3">
      <c r="A102" s="28">
        <f t="shared" si="0"/>
        <v>0</v>
      </c>
      <c r="B102" s="28">
        <f t="shared" si="1"/>
        <v>0</v>
      </c>
      <c r="C102" s="28">
        <f t="shared" si="2"/>
        <v>0</v>
      </c>
      <c r="D102" s="28">
        <f t="shared" si="3"/>
        <v>0</v>
      </c>
    </row>
    <row r="103" spans="1:4" x14ac:dyDescent="0.3">
      <c r="A103" s="28">
        <f t="shared" si="0"/>
        <v>0</v>
      </c>
      <c r="B103" s="28">
        <f t="shared" si="1"/>
        <v>0</v>
      </c>
      <c r="C103" s="28">
        <f t="shared" si="2"/>
        <v>0</v>
      </c>
      <c r="D103" s="28">
        <f t="shared" si="3"/>
        <v>0</v>
      </c>
    </row>
    <row r="104" spans="1:4" x14ac:dyDescent="0.3">
      <c r="A104" s="28">
        <f t="shared" si="0"/>
        <v>0</v>
      </c>
      <c r="B104" s="28">
        <f t="shared" si="1"/>
        <v>0</v>
      </c>
      <c r="C104" s="28">
        <f t="shared" si="2"/>
        <v>0</v>
      </c>
      <c r="D104" s="28">
        <f t="shared" si="3"/>
        <v>0</v>
      </c>
    </row>
    <row r="105" spans="1:4" x14ac:dyDescent="0.3">
      <c r="A105" s="28">
        <f t="shared" si="0"/>
        <v>0</v>
      </c>
      <c r="B105" s="28">
        <f t="shared" si="1"/>
        <v>0</v>
      </c>
      <c r="C105" s="28">
        <f t="shared" si="2"/>
        <v>0</v>
      </c>
      <c r="D105" s="28">
        <f t="shared" si="3"/>
        <v>0</v>
      </c>
    </row>
    <row r="106" spans="1:4" x14ac:dyDescent="0.3">
      <c r="A106" s="28">
        <f t="shared" si="0"/>
        <v>0</v>
      </c>
      <c r="B106" s="28">
        <f t="shared" si="1"/>
        <v>0</v>
      </c>
      <c r="C106" s="28">
        <f t="shared" si="2"/>
        <v>0</v>
      </c>
      <c r="D106" s="28">
        <f t="shared" si="3"/>
        <v>0</v>
      </c>
    </row>
    <row r="107" spans="1:4" x14ac:dyDescent="0.3">
      <c r="A107" s="28">
        <f t="shared" si="0"/>
        <v>0</v>
      </c>
      <c r="B107" s="28">
        <f t="shared" si="1"/>
        <v>0</v>
      </c>
      <c r="C107" s="28">
        <f t="shared" si="2"/>
        <v>0</v>
      </c>
      <c r="D107" s="28">
        <f t="shared" si="3"/>
        <v>0</v>
      </c>
    </row>
    <row r="108" spans="1:4" x14ac:dyDescent="0.3">
      <c r="A108" s="28">
        <f t="shared" si="0"/>
        <v>0</v>
      </c>
      <c r="B108" s="28">
        <f t="shared" si="1"/>
        <v>0</v>
      </c>
      <c r="C108" s="28">
        <f t="shared" si="2"/>
        <v>0</v>
      </c>
      <c r="D108" s="28">
        <f t="shared" si="3"/>
        <v>0</v>
      </c>
    </row>
    <row r="109" spans="1:4" x14ac:dyDescent="0.3">
      <c r="A109" s="28">
        <f t="shared" si="0"/>
        <v>0</v>
      </c>
      <c r="B109" s="28">
        <f t="shared" si="1"/>
        <v>0</v>
      </c>
      <c r="C109" s="28">
        <f t="shared" si="2"/>
        <v>0</v>
      </c>
      <c r="D109" s="28">
        <f t="shared" si="3"/>
        <v>0</v>
      </c>
    </row>
    <row r="110" spans="1:4" x14ac:dyDescent="0.3">
      <c r="A110" s="28">
        <f t="shared" si="0"/>
        <v>0</v>
      </c>
      <c r="B110" s="28">
        <f t="shared" si="1"/>
        <v>0</v>
      </c>
      <c r="C110" s="28">
        <f t="shared" si="2"/>
        <v>0</v>
      </c>
      <c r="D110" s="28">
        <f t="shared" si="3"/>
        <v>0</v>
      </c>
    </row>
    <row r="111" spans="1:4" x14ac:dyDescent="0.3">
      <c r="A111" s="28">
        <f t="shared" si="0"/>
        <v>0</v>
      </c>
      <c r="B111" s="28">
        <f t="shared" si="1"/>
        <v>0</v>
      </c>
      <c r="C111" s="28">
        <f t="shared" si="2"/>
        <v>0</v>
      </c>
      <c r="D111" s="28">
        <f t="shared" si="3"/>
        <v>0</v>
      </c>
    </row>
    <row r="112" spans="1:4" x14ac:dyDescent="0.3">
      <c r="A112" s="28">
        <f t="shared" si="0"/>
        <v>0</v>
      </c>
      <c r="B112" s="28">
        <f t="shared" si="1"/>
        <v>0</v>
      </c>
      <c r="C112" s="28">
        <f t="shared" si="2"/>
        <v>0</v>
      </c>
      <c r="D112" s="28">
        <f t="shared" si="3"/>
        <v>0</v>
      </c>
    </row>
    <row r="113" spans="1:4" x14ac:dyDescent="0.3">
      <c r="A113" s="28">
        <f t="shared" si="0"/>
        <v>0</v>
      </c>
      <c r="B113" s="28">
        <f t="shared" si="1"/>
        <v>0</v>
      </c>
      <c r="C113" s="28">
        <f t="shared" si="2"/>
        <v>0</v>
      </c>
      <c r="D113" s="28">
        <f t="shared" si="3"/>
        <v>0</v>
      </c>
    </row>
  </sheetData>
  <mergeCells count="3">
    <mergeCell ref="D5:G5"/>
    <mergeCell ref="D20:G20"/>
    <mergeCell ref="B41:D41"/>
  </mergeCells>
  <pageMargins left="0.7" right="0.7" top="0.75" bottom="0.75" header="0.3" footer="0.3"/>
  <pageSetup paperSize="9" scale="56" orientation="portrait" r:id="rId1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IRC</vt:lpstr>
      <vt:lpstr>span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rkmallik</cp:lastModifiedBy>
  <dcterms:created xsi:type="dcterms:W3CDTF">2019-04-10T08:23:08Z</dcterms:created>
  <dcterms:modified xsi:type="dcterms:W3CDTF">2019-04-14T18:57:55Z</dcterms:modified>
</cp:coreProperties>
</file>