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CC\Desktop\"/>
    </mc:Choice>
  </mc:AlternateContent>
  <xr:revisionPtr revIDLastSave="0" documentId="13_ncr:1_{6941DFF1-8C8A-4BD4-8666-B9E52C75BB11}" xr6:coauthVersionLast="46" xr6:coauthVersionMax="46" xr10:uidLastSave="{00000000-0000-0000-0000-000000000000}"/>
  <bookViews>
    <workbookView xWindow="-108" yWindow="-108" windowWidth="23256" windowHeight="12576" tabRatio="834" xr2:uid="{00000000-000D-0000-FFFF-FFFF00000000}"/>
  </bookViews>
  <sheets>
    <sheet name="ICICI" sheetId="2" r:id="rId1"/>
  </sheets>
  <definedNames>
    <definedName name="_xlnm._FilterDatabase" localSheetId="0" hidden="1">ICICI!$A$2:$N$314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14" i="2" l="1"/>
  <c r="K313" i="2"/>
  <c r="K312" i="2"/>
  <c r="K311" i="2"/>
  <c r="J309" i="2"/>
  <c r="J308" i="2"/>
  <c r="K307" i="2"/>
  <c r="K306" i="2"/>
  <c r="K305" i="2"/>
  <c r="K304" i="2"/>
  <c r="K301" i="2"/>
  <c r="K299" i="2"/>
  <c r="K298" i="2"/>
  <c r="K297" i="2"/>
  <c r="K296" i="2"/>
  <c r="K295" i="2"/>
  <c r="K293" i="2"/>
  <c r="K292" i="2"/>
  <c r="K291" i="2"/>
  <c r="K290" i="2"/>
  <c r="J287" i="2"/>
  <c r="K286" i="2"/>
  <c r="K285" i="2"/>
  <c r="K283" i="2"/>
  <c r="K280" i="2"/>
  <c r="K279" i="2"/>
  <c r="K278" i="2"/>
  <c r="J276" i="2"/>
  <c r="K275" i="2"/>
  <c r="K274" i="2"/>
  <c r="K273"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J245" i="2"/>
  <c r="J244" i="2"/>
  <c r="K243" i="2"/>
  <c r="J241" i="2"/>
  <c r="K240" i="2"/>
  <c r="K239" i="2"/>
  <c r="K237" i="2"/>
  <c r="K238" i="2"/>
  <c r="K236" i="2"/>
  <c r="K235" i="2"/>
  <c r="K234" i="2"/>
  <c r="K233" i="2"/>
  <c r="K232" i="2"/>
  <c r="J231" i="2"/>
  <c r="J230" i="2"/>
  <c r="K229" i="2"/>
  <c r="K228" i="2"/>
  <c r="K227" i="2"/>
  <c r="K226" i="2"/>
  <c r="K225" i="2"/>
  <c r="K224" i="2"/>
  <c r="K223" i="2"/>
  <c r="K222" i="2"/>
  <c r="K221" i="2"/>
  <c r="K220" i="2"/>
  <c r="K219" i="2"/>
  <c r="K218" i="2"/>
  <c r="K217" i="2"/>
  <c r="K216" i="2"/>
  <c r="K215" i="2"/>
  <c r="K210" i="2"/>
  <c r="K209" i="2"/>
  <c r="K208" i="2"/>
  <c r="K207" i="2"/>
  <c r="K206" i="2"/>
  <c r="K205" i="2"/>
  <c r="K204" i="2"/>
  <c r="K203" i="2"/>
  <c r="J202" i="2"/>
  <c r="J201" i="2"/>
  <c r="K200" i="2"/>
  <c r="K199" i="2"/>
  <c r="K198" i="2"/>
  <c r="K197" i="2"/>
  <c r="K195" i="2"/>
  <c r="K194" i="2"/>
  <c r="K193" i="2"/>
  <c r="K192" i="2"/>
  <c r="K191" i="2"/>
  <c r="K190" i="2"/>
  <c r="K189" i="2"/>
  <c r="K188" i="2"/>
  <c r="J187" i="2"/>
  <c r="K186" i="2"/>
  <c r="K185" i="2"/>
  <c r="K184" i="2"/>
  <c r="J183" i="2"/>
  <c r="J182" i="2"/>
  <c r="K179" i="2"/>
  <c r="K178" i="2"/>
  <c r="K176" i="2" l="1"/>
  <c r="J175" i="2"/>
  <c r="J174" i="2"/>
  <c r="J173" i="2"/>
  <c r="K172" i="2"/>
  <c r="K171" i="2"/>
  <c r="K170" i="2"/>
  <c r="K165" i="2"/>
  <c r="K162" i="2"/>
  <c r="K159" i="2"/>
  <c r="K158" i="2"/>
  <c r="K157" i="2"/>
  <c r="K155" i="2"/>
  <c r="K150" i="2"/>
  <c r="K149" i="2"/>
  <c r="K145" i="2"/>
  <c r="K144" i="2"/>
  <c r="K143" i="2"/>
  <c r="K137" i="2"/>
  <c r="K135" i="2"/>
  <c r="K123" i="2"/>
  <c r="K117" i="2"/>
  <c r="K116" i="2"/>
  <c r="K94" i="2"/>
  <c r="K79" i="2"/>
  <c r="K76" i="2"/>
  <c r="K75" i="2"/>
  <c r="J69" i="2"/>
  <c r="J53" i="2"/>
  <c r="J50" i="2"/>
  <c r="J48" i="2"/>
  <c r="J47" i="2"/>
  <c r="K40" i="2"/>
  <c r="J38" i="2"/>
  <c r="J39" i="2"/>
  <c r="K37" i="2"/>
  <c r="J32" i="2"/>
  <c r="K20"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K156" i="2" s="1"/>
  <c r="I155" i="2"/>
  <c r="I154" i="2"/>
  <c r="I153" i="2"/>
  <c r="I152" i="2"/>
  <c r="K152" i="2" s="1"/>
  <c r="I151" i="2"/>
  <c r="K151" i="2" s="1"/>
  <c r="I150" i="2"/>
  <c r="I149" i="2"/>
  <c r="I148" i="2"/>
  <c r="K148" i="2" s="1"/>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K118" i="2" s="1"/>
  <c r="I117" i="2"/>
  <c r="I116" i="2"/>
  <c r="I115" i="2"/>
  <c r="I114" i="2"/>
  <c r="I113" i="2"/>
  <c r="I112" i="2"/>
  <c r="I111" i="2"/>
  <c r="I110" i="2"/>
  <c r="I109" i="2"/>
  <c r="I108" i="2"/>
  <c r="I107" i="2"/>
  <c r="I106" i="2"/>
  <c r="I105" i="2"/>
  <c r="I104" i="2"/>
  <c r="I103" i="2"/>
  <c r="I102" i="2"/>
  <c r="I101" i="2"/>
  <c r="I100" i="2"/>
  <c r="I99" i="2"/>
  <c r="I98" i="2"/>
  <c r="I97" i="2"/>
  <c r="I96" i="2"/>
  <c r="I95" i="2"/>
  <c r="I94" i="2"/>
  <c r="I93" i="2"/>
  <c r="K93" i="2" s="1"/>
  <c r="I92" i="2"/>
  <c r="I91" i="2"/>
  <c r="I90" i="2"/>
  <c r="I89" i="2"/>
  <c r="I88" i="2"/>
  <c r="I87" i="2"/>
  <c r="I86" i="2"/>
  <c r="I85" i="2"/>
  <c r="I84" i="2"/>
  <c r="I83" i="2"/>
  <c r="I82" i="2"/>
  <c r="I81" i="2"/>
  <c r="I80" i="2"/>
  <c r="I79" i="2"/>
  <c r="I78" i="2"/>
  <c r="I77" i="2"/>
  <c r="I76" i="2"/>
  <c r="I75" i="2"/>
  <c r="I74" i="2"/>
  <c r="K74" i="2" s="1"/>
  <c r="I73" i="2"/>
  <c r="K73" i="2" s="1"/>
  <c r="I72" i="2"/>
  <c r="I71" i="2"/>
  <c r="I70" i="2"/>
  <c r="J70" i="2" s="1"/>
  <c r="I69" i="2"/>
  <c r="I68" i="2"/>
  <c r="I67" i="2"/>
  <c r="I66" i="2"/>
  <c r="I65" i="2"/>
  <c r="I64" i="2"/>
  <c r="I63" i="2"/>
  <c r="J63" i="2" s="1"/>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K169" i="2"/>
  <c r="K168" i="2"/>
  <c r="K167" i="2"/>
  <c r="K166" i="2"/>
  <c r="K164" i="2"/>
  <c r="K163" i="2"/>
  <c r="K161" i="2"/>
  <c r="K160" i="2"/>
  <c r="K154" i="2"/>
  <c r="K153" i="2"/>
  <c r="K147" i="2"/>
  <c r="K146" i="2"/>
  <c r="K142" i="2"/>
  <c r="K138" i="2"/>
  <c r="K136" i="2"/>
  <c r="K134" i="2"/>
  <c r="K133" i="2"/>
  <c r="K132" i="2"/>
  <c r="K131" i="2"/>
  <c r="K130" i="2"/>
  <c r="K129" i="2"/>
  <c r="K125" i="2"/>
  <c r="K124" i="2"/>
  <c r="K122" i="2"/>
  <c r="K121" i="2"/>
  <c r="K120" i="2"/>
  <c r="K119" i="2"/>
  <c r="K115" i="2"/>
  <c r="K114" i="2"/>
  <c r="K113" i="2"/>
  <c r="K112" i="2"/>
  <c r="K111" i="2"/>
  <c r="K110" i="2"/>
  <c r="K108" i="2"/>
  <c r="K107" i="2"/>
  <c r="K102" i="2"/>
  <c r="K101" i="2"/>
  <c r="K100" i="2"/>
  <c r="K99" i="2"/>
  <c r="K90" i="2"/>
  <c r="K89" i="2"/>
  <c r="K85" i="2"/>
  <c r="K84" i="2"/>
  <c r="K81" i="2"/>
  <c r="K80" i="2"/>
  <c r="K78" i="2"/>
  <c r="K77" i="2"/>
  <c r="K72" i="2"/>
  <c r="K71" i="2"/>
  <c r="K68" i="2"/>
  <c r="K67" i="2"/>
  <c r="K66" i="2"/>
  <c r="K65" i="2"/>
  <c r="K61" i="2"/>
  <c r="K60" i="2"/>
  <c r="K59" i="2"/>
  <c r="K58" i="2"/>
  <c r="K57" i="2"/>
  <c r="K56" i="2"/>
  <c r="K55" i="2"/>
  <c r="K46" i="2"/>
  <c r="K45" i="2"/>
  <c r="K44" i="2"/>
  <c r="K43" i="2"/>
  <c r="K42" i="2"/>
  <c r="K41" i="2"/>
  <c r="K36" i="2"/>
  <c r="K19" i="2"/>
  <c r="K18" i="2"/>
  <c r="K17" i="2"/>
  <c r="Z287" i="2"/>
  <c r="Y287" i="2"/>
  <c r="X287" i="2"/>
  <c r="B321" i="2"/>
  <c r="AA287" i="2" l="1"/>
  <c r="AB287" i="2" s="1"/>
  <c r="B324" i="2"/>
  <c r="B338" i="2"/>
  <c r="B326" i="2"/>
  <c r="B328" i="2"/>
  <c r="B327" i="2"/>
  <c r="B323" i="2"/>
  <c r="B331" i="2"/>
  <c r="B330" i="2"/>
  <c r="B329" i="2"/>
  <c r="B325" i="2"/>
  <c r="B322" i="2"/>
  <c r="B320" i="2"/>
  <c r="B332" i="2"/>
  <c r="G4" i="2"/>
  <c r="B341" i="2" l="1"/>
  <c r="M202" i="2"/>
  <c r="H202" i="2"/>
  <c r="M314" i="2" l="1"/>
  <c r="M312" i="2"/>
  <c r="M304" i="2"/>
  <c r="M301" i="2"/>
  <c r="M295" i="2"/>
  <c r="M293" i="2"/>
  <c r="M292" i="2"/>
  <c r="M287" i="2"/>
  <c r="M308" i="2"/>
  <c r="M283" i="2"/>
  <c r="M276" i="2"/>
  <c r="M274" i="2"/>
  <c r="M266" i="2"/>
  <c r="M263" i="2"/>
  <c r="M251" i="2"/>
  <c r="M250" i="2"/>
  <c r="M241" i="2"/>
  <c r="M234" i="2"/>
  <c r="M233" i="2"/>
  <c r="M232" i="2"/>
  <c r="M230" i="2"/>
  <c r="M226" i="2"/>
  <c r="M225" i="2"/>
  <c r="M224" i="2"/>
  <c r="M223" i="2"/>
  <c r="M220" i="2"/>
  <c r="M221" i="2"/>
  <c r="M218" i="2"/>
  <c r="M217" i="2"/>
  <c r="M216" i="2"/>
  <c r="M210" i="2"/>
  <c r="M209" i="2"/>
  <c r="M208" i="2"/>
  <c r="M207" i="2"/>
  <c r="M203" i="2"/>
  <c r="M222" i="2"/>
  <c r="M201" i="2"/>
  <c r="M199" i="2"/>
  <c r="M197" i="2"/>
  <c r="M195" i="2"/>
  <c r="M191" i="2"/>
  <c r="M189" i="2"/>
  <c r="M188" i="2"/>
  <c r="M187" i="2"/>
  <c r="M185" i="2"/>
  <c r="M184" i="2"/>
  <c r="M183" i="2"/>
  <c r="M182" i="2"/>
  <c r="M172" i="2"/>
  <c r="M165" i="2"/>
  <c r="M162" i="2"/>
  <c r="M159" i="2"/>
  <c r="M158" i="2"/>
  <c r="M157" i="2"/>
  <c r="M155" i="2"/>
  <c r="M149" i="2"/>
  <c r="M145" i="2"/>
  <c r="M139" i="2"/>
  <c r="M128" i="2"/>
  <c r="M127" i="2"/>
  <c r="M117" i="2"/>
  <c r="M116" i="2"/>
  <c r="M109" i="2"/>
  <c r="M104" i="2"/>
  <c r="M103" i="2"/>
  <c r="M98" i="2"/>
  <c r="M96" i="2"/>
  <c r="M95" i="2"/>
  <c r="M91" i="2"/>
  <c r="M87" i="2"/>
  <c r="M86" i="2"/>
  <c r="M70" i="2"/>
  <c r="M69" i="2"/>
  <c r="M64" i="2"/>
  <c r="M63" i="2"/>
  <c r="M62" i="2"/>
  <c r="M54" i="2"/>
  <c r="M53" i="2"/>
  <c r="M52" i="2"/>
  <c r="M50" i="2"/>
  <c r="M49" i="2"/>
  <c r="M48" i="2"/>
  <c r="M47" i="2"/>
  <c r="M40" i="2"/>
  <c r="M83" i="2"/>
  <c r="M82" i="2"/>
  <c r="M39" i="2"/>
  <c r="M38" i="2"/>
  <c r="M37" i="2"/>
  <c r="M34" i="2"/>
  <c r="M33" i="2"/>
  <c r="M32" i="2"/>
  <c r="M31" i="2"/>
  <c r="M30" i="2"/>
  <c r="M29" i="2"/>
  <c r="M28" i="2"/>
  <c r="M27" i="2"/>
  <c r="M26" i="2"/>
  <c r="M25" i="2"/>
  <c r="M24" i="2"/>
  <c r="M23" i="2"/>
  <c r="M22" i="2"/>
  <c r="M20" i="2"/>
  <c r="M16" i="2"/>
  <c r="M15" i="2"/>
  <c r="M14" i="2"/>
  <c r="M13" i="2"/>
  <c r="M12" i="2"/>
  <c r="M10" i="2"/>
  <c r="M9" i="2"/>
  <c r="M309" i="2"/>
  <c r="M245" i="2"/>
  <c r="M244" i="2"/>
  <c r="M231" i="2"/>
  <c r="M177" i="2"/>
  <c r="M175" i="2"/>
  <c r="M174" i="2"/>
  <c r="M173" i="2"/>
  <c r="M94" i="2"/>
  <c r="M11" i="2"/>
  <c r="M8" i="2"/>
  <c r="M7" i="2"/>
  <c r="M6" i="2"/>
  <c r="M5" i="2"/>
  <c r="M4" i="2"/>
  <c r="H309" i="2"/>
  <c r="H308" i="2"/>
  <c r="H245" i="2"/>
  <c r="H244" i="2"/>
  <c r="H241" i="2"/>
  <c r="H231" i="2"/>
  <c r="H221" i="2"/>
  <c r="H201" i="2"/>
  <c r="H187" i="2"/>
  <c r="H182" i="2"/>
  <c r="H177" i="2"/>
  <c r="H174" i="2"/>
  <c r="H173" i="2"/>
  <c r="H94" i="2"/>
  <c r="H91" i="2"/>
  <c r="H82" i="2"/>
  <c r="H11" i="2"/>
  <c r="H9" i="2"/>
  <c r="H8" i="2"/>
  <c r="H7" i="2"/>
  <c r="H6" i="2"/>
  <c r="H5" i="2"/>
  <c r="F6" i="2"/>
  <c r="F10" i="2"/>
  <c r="H4" i="2"/>
  <c r="F4" i="2"/>
  <c r="F194" i="2"/>
  <c r="F94" i="2"/>
  <c r="F87" i="2"/>
  <c r="F74" i="2"/>
  <c r="F21" i="2"/>
  <c r="F102" i="2"/>
  <c r="F100" i="2"/>
  <c r="F90" i="2"/>
  <c r="F86" i="2"/>
  <c r="F85" i="2"/>
  <c r="F81" i="2"/>
  <c r="F78" i="2"/>
  <c r="F72" i="2"/>
  <c r="F66" i="2"/>
  <c r="F64" i="2"/>
  <c r="F61" i="2"/>
  <c r="F60" i="2"/>
  <c r="F58" i="2"/>
  <c r="F9" i="2" l="1"/>
  <c r="F8" i="2"/>
  <c r="F314" i="2" l="1"/>
  <c r="F302" i="2"/>
  <c r="K302" i="2" s="1"/>
  <c r="F303" i="2"/>
  <c r="K303" i="2" s="1"/>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J49" i="2" s="1"/>
  <c r="F33" i="2"/>
  <c r="F30" i="2"/>
  <c r="F29" i="2"/>
  <c r="F28" i="2"/>
  <c r="F27" i="2"/>
  <c r="F25" i="2"/>
  <c r="F24" i="2"/>
  <c r="F23" i="2"/>
  <c r="F22" i="2"/>
  <c r="F14" i="2"/>
  <c r="F13" i="2"/>
</calcChain>
</file>

<file path=xl/sharedStrings.xml><?xml version="1.0" encoding="utf-8"?>
<sst xmlns="http://schemas.openxmlformats.org/spreadsheetml/2006/main" count="2773" uniqueCount="950">
  <si>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</si>
  <si>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</si>
  <si>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</si>
  <si>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</si>
  <si>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</si>
  <si>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</si>
  <si>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</si>
  <si>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</si>
  <si>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</si>
  <si>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</si>
  <si>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</si>
  <si>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</si>
  <si>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</si>
  <si>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</si>
  <si>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</si>
  <si>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</si>
  <si>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</si>
  <si>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</si>
  <si>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</si>
  <si>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</si>
  <si>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</si>
  <si>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</si>
  <si>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</si>
  <si>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</si>
  <si>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</si>
  <si>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</si>
  <si>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</si>
  <si>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</si>
  <si>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</si>
  <si>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</si>
  <si>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</si>
  <si>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</si>
  <si>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</si>
  <si>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</si>
  <si>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</si>
  <si>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</si>
  <si>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</si>
  <si>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GWhs</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</si>
  <si>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</si>
  <si>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</si>
  <si>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</si>
  <si>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</si>
  <si>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</si>
  <si>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</si>
  <si>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</si>
  <si>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</si>
  <si>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</si>
  <si>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</si>
  <si>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</si>
  <si>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</si>
  <si>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</si>
  <si>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</si>
  <si>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</si>
  <si>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</si>
  <si>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</si>
  <si>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</si>
  <si>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</si>
  <si>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</si>
  <si>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</si>
  <si>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</si>
  <si>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</si>
  <si>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</si>
  <si>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</si>
  <si>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</si>
  <si>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</si>
  <si>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</si>
  <si>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</si>
  <si>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</si>
  <si>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</si>
  <si>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</si>
  <si>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</si>
  <si>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</si>
  <si>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</si>
  <si>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</si>
  <si>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</si>
  <si>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</si>
  <si>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</si>
  <si>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</si>
  <si>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</si>
  <si>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</si>
  <si>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</si>
  <si>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</si>
  <si>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</si>
  <si>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</si>
  <si>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</si>
  <si>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</si>
  <si>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</si>
  <si>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</si>
  <si>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</si>
  <si>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</si>
  <si>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</si>
  <si>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</si>
  <si>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</si>
  <si>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</si>
  <si>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</si>
  <si>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</si>
  <si>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</si>
  <si>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</si>
  <si>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</si>
  <si>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</si>
  <si>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</si>
  <si>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</si>
  <si>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</si>
  <si>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</si>
  <si>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</si>
  <si>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</si>
  <si>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</si>
  <si>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</si>
  <si>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</si>
  <si>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</si>
  <si>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</si>
  <si>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</si>
  <si>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</si>
  <si>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</si>
  <si>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</si>
  <si>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</si>
  <si>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</si>
  <si>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</si>
  <si>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</si>
  <si>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</si>
  <si>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</si>
  <si>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</si>
  <si>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</si>
  <si>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</si>
  <si>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</si>
  <si>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</si>
  <si>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</si>
  <si>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</si>
  <si>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</si>
  <si>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</si>
  <si>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</si>
  <si>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</si>
  <si>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</si>
  <si>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</si>
  <si>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</si>
  <si>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</si>
  <si>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</si>
  <si>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</si>
  <si>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</si>
  <si>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</si>
  <si>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</si>
  <si>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</si>
  <si>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</si>
  <si>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</si>
  <si>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</si>
  <si>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</si>
  <si>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</si>
  <si>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</si>
  <si>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</si>
  <si>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</si>
  <si>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</si>
  <si>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</si>
  <si>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</si>
  <si>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</si>
  <si>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</si>
  <si>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</si>
  <si>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</si>
  <si>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</si>
  <si>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</si>
  <si>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</si>
  <si>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</si>
  <si>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</si>
  <si>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</si>
  <si>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</si>
  <si>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</si>
  <si>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</si>
  <si>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</si>
  <si>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</si>
  <si>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</si>
  <si>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</si>
  <si>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</si>
  <si>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</si>
  <si>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</si>
  <si>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</si>
  <si>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</si>
  <si>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</si>
  <si>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</si>
  <si>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</si>
  <si>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</si>
  <si>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</si>
  <si>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</si>
  <si>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</si>
  <si>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</si>
  <si>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</si>
  <si>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</si>
  <si>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</si>
  <si>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</si>
  <si>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</si>
  <si>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</si>
  <si>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</si>
  <si>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</si>
  <si>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</si>
  <si>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</si>
  <si>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</si>
  <si>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</si>
  <si>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</si>
  <si>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</si>
  <si>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</si>
  <si>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</si>
  <si>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</si>
  <si>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</si>
  <si>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</si>
  <si>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</si>
  <si>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</si>
  <si>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</si>
  <si>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</si>
  <si>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</si>
  <si>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</si>
  <si>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</si>
  <si>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</si>
  <si>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</si>
  <si>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</si>
  <si>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</si>
  <si>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</si>
  <si>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</si>
  <si>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</si>
  <si>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</si>
  <si>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</si>
  <si>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</si>
  <si>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</si>
  <si>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</si>
  <si>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</si>
  <si>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</si>
  <si>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</si>
  <si>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</si>
  <si>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</si>
  <si>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</si>
  <si>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</si>
  <si>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</si>
  <si>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</si>
  <si>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</si>
  <si>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</si>
  <si>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</si>
  <si>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</si>
  <si>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</si>
  <si>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</si>
  <si>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</si>
  <si>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</si>
  <si>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</si>
  <si>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</si>
  <si>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</si>
  <si>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</si>
  <si>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</si>
  <si>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</si>
  <si>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</si>
  <si>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</si>
  <si>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</si>
  <si>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</si>
  <si>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</si>
  <si>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</si>
  <si>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</si>
  <si>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</si>
  <si>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</si>
  <si>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</si>
  <si>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</si>
  <si>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</si>
  <si>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</si>
  <si>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</si>
  <si>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</si>
  <si>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</si>
  <si>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</si>
  <si>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</si>
  <si>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</si>
  <si>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</si>
  <si>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</si>
  <si>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</si>
  <si>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</si>
  <si>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</si>
  <si>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</si>
  <si>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</si>
  <si>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</si>
  <si>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</si>
  <si>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</si>
  <si>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</si>
  <si>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</si>
  <si>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</si>
  <si>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</si>
  <si>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</si>
  <si>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</si>
  <si>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</si>
  <si>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</si>
  <si>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</si>
  <si>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</si>
  <si>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</si>
  <si>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</si>
  <si>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</si>
  <si>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</si>
  <si>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</si>
  <si>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</si>
  <si>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</si>
  <si>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</si>
  <si>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</si>
  <si>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</si>
  <si>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</si>
  <si>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</si>
  <si>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</si>
  <si>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</si>
  <si>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</si>
  <si>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</si>
  <si>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</si>
  <si>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</si>
  <si>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</si>
  <si>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</si>
  <si>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</si>
  <si>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</si>
  <si>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</si>
  <si>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</si>
  <si>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</si>
  <si>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</si>
  <si>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</si>
  <si>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</si>
  <si>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</si>
  <si>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</si>
  <si>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</si>
  <si>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</si>
  <si>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</si>
  <si>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</si>
  <si>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</si>
  <si>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</si>
  <si>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</si>
  <si>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</si>
  <si>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</si>
  <si>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</si>
  <si>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</si>
  <si>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</si>
  <si>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</si>
  <si>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</si>
  <si>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</si>
  <si>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</si>
  <si>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</si>
  <si>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</si>
  <si>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</si>
  <si>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</si>
  <si>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</si>
  <si>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</si>
  <si>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</si>
  <si>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</si>
  <si>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</si>
  <si>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</si>
  <si>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</si>
  <si>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</si>
  <si>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</si>
  <si>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</si>
  <si>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</si>
  <si>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</si>
  <si>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</si>
  <si>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</si>
  <si>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</si>
  <si>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</si>
  <si>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</si>
  <si>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</si>
  <si>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</si>
  <si>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</si>
  <si>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</si>
  <si>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</si>
  <si>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</si>
  <si>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</si>
  <si>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</si>
  <si>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</si>
  <si>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</si>
  <si>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</si>
  <si>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</si>
  <si>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</si>
  <si>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</si>
  <si>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</si>
  <si>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</si>
  <si>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</si>
  <si>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</si>
  <si>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</si>
  <si>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</si>
  <si>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</si>
  <si>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</si>
  <si>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</si>
  <si>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</si>
  <si>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</si>
  <si>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</si>
  <si>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</si>
  <si>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</si>
  <si>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</si>
  <si>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</si>
  <si>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</si>
  <si>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</si>
  <si>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</si>
  <si>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</si>
  <si>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</si>
  <si>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</si>
  <si>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</si>
  <si>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</si>
  <si>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</si>
  <si>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</si>
  <si>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</si>
  <si>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</si>
  <si>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</si>
  <si>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</si>
  <si>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</si>
  <si>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</si>
  <si>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</si>
  <si>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</si>
  <si>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</si>
  <si>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</si>
  <si>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</si>
  <si>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</si>
  <si>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</si>
  <si>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</si>
  <si>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</si>
  <si>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</si>
  <si>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</si>
  <si>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</si>
  <si>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</si>
  <si>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</si>
  <si>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</si>
  <si>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</si>
  <si>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</si>
  <si>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</si>
  <si>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</si>
  <si>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</si>
  <si>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</si>
  <si>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</si>
  <si>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</si>
  <si>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</si>
  <si>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</si>
  <si>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</si>
  <si>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</si>
  <si>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</si>
  <si>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</si>
  <si>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</si>
  <si>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</si>
  <si>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</si>
  <si>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</si>
  <si>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</si>
  <si>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</si>
  <si>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</si>
  <si>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</si>
  <si>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</si>
  <si>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</si>
  <si>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</si>
  <si>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</si>
  <si>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</si>
  <si>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</si>
  <si>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</si>
  <si>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</si>
  <si>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</si>
  <si>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</si>
  <si>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</si>
  <si>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</si>
  <si>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</si>
  <si>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</si>
  <si>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</si>
  <si>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</si>
  <si>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</si>
  <si>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</si>
  <si>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</si>
  <si>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</si>
  <si>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</si>
  <si>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</si>
  <si>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</si>
  <si>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</si>
  <si>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</si>
  <si>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</si>
  <si>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</si>
  <si>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</si>
  <si>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</si>
  <si>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</si>
  <si>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</si>
  <si>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</si>
  <si>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</si>
  <si>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</si>
  <si>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</si>
  <si>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</si>
  <si>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</si>
  <si>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</si>
  <si>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</si>
  <si>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</si>
  <si>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</si>
  <si>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</si>
  <si>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</si>
  <si>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</si>
  <si>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</si>
  <si>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</si>
  <si>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</si>
  <si>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</si>
  <si>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</si>
  <si>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</si>
  <si>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</si>
  <si>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</si>
  <si>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</si>
  <si>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</si>
  <si>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</si>
  <si>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</si>
  <si>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</si>
  <si>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</si>
  <si>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</si>
  <si>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</si>
  <si>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</si>
  <si>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</si>
  <si>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</si>
  <si>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</si>
  <si>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</si>
  <si>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</si>
  <si>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</si>
  <si>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</si>
  <si>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</si>
  <si>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</si>
  <si>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</si>
  <si>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</si>
  <si>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</si>
  <si>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</si>
  <si>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</si>
  <si>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</si>
  <si>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</si>
  <si>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</si>
  <si>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</si>
  <si>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</si>
  <si>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</si>
  <si>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</si>
  <si>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</si>
  <si>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</si>
  <si>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</si>
  <si>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</si>
  <si>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</si>
  <si>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</si>
  <si>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</si>
  <si>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</si>
  <si>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</si>
  <si>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</si>
  <si>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</si>
  <si>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</si>
  <si>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</si>
  <si>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</si>
  <si>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</si>
  <si>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</si>
  <si>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</si>
  <si>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</si>
  <si>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</si>
  <si>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G.13.2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</si>
  <si>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</si>
  <si>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</si>
  <si>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</si>
  <si>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</si>
  <si>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</si>
  <si>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</si>
  <si>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</si>
  <si>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</si>
  <si>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</si>
  <si>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</si>
  <si>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</si>
  <si>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</si>
  <si>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</si>
  <si>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</si>
  <si>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</si>
  <si>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</si>
  <si>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</si>
  <si>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</si>
  <si>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</si>
  <si>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</si>
  <si>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</si>
  <si>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</si>
  <si>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</si>
  <si>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</si>
  <si>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</si>
  <si>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</si>
  <si>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</si>
  <si>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</si>
  <si>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</si>
  <si>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</si>
  <si>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</si>
  <si>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</si>
  <si>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</si>
  <si>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</si>
  <si>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</si>
  <si>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</si>
  <si>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</si>
  <si>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</si>
  <si>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</si>
  <si>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</si>
  <si>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</si>
  <si>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</si>
  <si>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</si>
  <si>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</si>
  <si>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</si>
  <si>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</si>
  <si>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</si>
  <si>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</si>
  <si>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</si>
  <si>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</si>
  <si>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</si>
  <si>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</si>
  <si>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</si>
  <si>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</si>
  <si>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</si>
  <si>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</si>
  <si>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</si>
  <si>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</si>
  <si>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</si>
  <si>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</si>
  <si>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</si>
  <si>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</si>
  <si>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</si>
  <si>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</si>
  <si>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</si>
  <si>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</si>
  <si>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</si>
  <si>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</si>
  <si>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</si>
  <si>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</si>
  <si>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</si>
  <si>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</si>
  <si>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</si>
  <si>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</si>
  <si>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</si>
  <si>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</si>
  <si>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</si>
  <si>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</si>
  <si>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</si>
  <si>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</si>
  <si>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</si>
  <si>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</si>
  <si>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</si>
  <si>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</si>
  <si>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</si>
  <si>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</si>
  <si>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</si>
  <si>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</si>
  <si>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</si>
  <si>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</si>
  <si>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</si>
  <si>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</si>
  <si>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</si>
  <si>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Microfinance facility available</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</si>
  <si>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</si>
  <si>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</si>
  <si>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</si>
  <si>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</si>
  <si>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</si>
  <si>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</si>
  <si>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</si>
  <si>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</si>
  <si>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</si>
  <si>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</si>
  <si>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</si>
  <si>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</si>
  <si>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</si>
  <si>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</si>
  <si>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</si>
  <si>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</si>
  <si>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</si>
  <si>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</si>
  <si>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</si>
  <si>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</si>
  <si>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</si>
  <si>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</si>
  <si>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</si>
  <si>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</si>
  <si>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</si>
  <si>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</si>
  <si>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</si>
  <si>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</si>
  <si>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</si>
  <si>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</si>
  <si>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</si>
  <si>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</si>
  <si>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</si>
  <si>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</si>
  <si>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</si>
  <si>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</si>
  <si>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</si>
  <si>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</si>
  <si>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</si>
  <si>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</si>
  <si>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</si>
  <si>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</si>
  <si>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</si>
  <si>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</si>
  <si>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</si>
  <si>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</si>
  <si>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</si>
  <si>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</si>
  <si>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</si>
  <si>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</si>
  <si>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</si>
  <si>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</si>
  <si>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</si>
  <si>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</si>
  <si>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</si>
  <si>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</si>
  <si>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</si>
  <si>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</si>
  <si>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</si>
  <si>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</si>
  <si>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</si>
  <si>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</si>
  <si>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</si>
  <si>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</si>
  <si>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</si>
  <si>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</si>
  <si>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</si>
  <si>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</si>
  <si>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</si>
  <si>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</si>
  <si>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</si>
  <si>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</si>
  <si>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</si>
  <si>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</si>
  <si>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</si>
  <si>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</si>
  <si>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</si>
  <si>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</si>
  <si>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</si>
  <si>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</si>
  <si>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</si>
  <si>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</si>
  <si>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</si>
  <si>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</si>
  <si>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</si>
  <si>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</si>
  <si>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</si>
  <si>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</si>
  <si>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</si>
  <si>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</si>
  <si>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</si>
  <si>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</si>
  <si>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</si>
  <si>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</si>
  <si>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</si>
  <si>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</si>
  <si>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</si>
  <si>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</si>
  <si>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</si>
  <si>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</si>
  <si>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</si>
  <si>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</si>
  <si>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</si>
  <si>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</si>
  <si>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</si>
  <si>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</si>
  <si>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</si>
  <si>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</si>
  <si>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</si>
  <si>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</si>
  <si>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</si>
  <si>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</si>
  <si>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</si>
  <si>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</si>
  <si>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</si>
  <si>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</si>
  <si>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</si>
  <si>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</si>
  <si>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</si>
  <si>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</si>
  <si>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</si>
  <si>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</si>
  <si>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</si>
  <si>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</si>
  <si>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</si>
  <si>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</si>
  <si>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</si>
  <si>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</si>
  <si>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</si>
  <si>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</si>
  <si>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</si>
  <si>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</si>
  <si>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</si>
  <si>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</si>
  <si>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</si>
  <si>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</si>
  <si>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</si>
  <si>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INR</t>
  </si>
  <si>
    <t>March</t>
  </si>
  <si>
    <t>Yes</t>
  </si>
  <si>
    <t>No</t>
  </si>
  <si>
    <t>Low</t>
  </si>
  <si>
    <t>High</t>
  </si>
  <si>
    <t>Positive</t>
  </si>
  <si>
    <t>Ordinary Shares</t>
  </si>
  <si>
    <t>Equal</t>
  </si>
  <si>
    <t>P&amp;L / Balance Sheet</t>
  </si>
  <si>
    <t>Year end</t>
  </si>
  <si>
    <t>None</t>
  </si>
  <si>
    <t>38 AR 2020</t>
  </si>
  <si>
    <t>111 of form20f</t>
  </si>
  <si>
    <t>42 of AR2017</t>
  </si>
  <si>
    <t>41 of AR2018</t>
  </si>
  <si>
    <t>DR - 2019</t>
  </si>
  <si>
    <t>37 of AR-16</t>
  </si>
  <si>
    <t>42 of AR-17</t>
  </si>
  <si>
    <t>41 of AR-18</t>
  </si>
  <si>
    <t>DR of 2019</t>
  </si>
  <si>
    <t>59 AR 2020</t>
  </si>
  <si>
    <t>30 AR 2020</t>
  </si>
  <si>
    <t>16 COBE</t>
  </si>
  <si>
    <t>5 BRR 2020</t>
  </si>
  <si>
    <t>https://www.icicibank.co.uk/slavery.page?</t>
  </si>
  <si>
    <t>Buisness responsiblilty report / Pg 5</t>
  </si>
  <si>
    <t>high</t>
  </si>
  <si>
    <t>http://www.icicigroupcompanies.com/financial_inclusion_efforts.html</t>
  </si>
  <si>
    <t>Integrated 2019 p35</t>
  </si>
  <si>
    <t>The Bank has a mechanism for dealing with complaints of harassment or discrimination. The policy ensures that all such complaints are handled promptly and effectively with utmost sensitivity and confidentiality, and are resolved within defined timelines. For other workplace issues, the Bank has a robust mechanism to resolve them. 'Call@I-Care' provides employees with a platform to raise any issues or concerns that they may have.</t>
  </si>
  <si>
    <t>AR 2020 Pg 288</t>
  </si>
  <si>
    <t>AR 2020 / Pg 73</t>
  </si>
  <si>
    <t>AR 2020 / Pg 240</t>
  </si>
  <si>
    <t>ICICI Bank loan controversy:  
A total of 24 loans aggregating Rs 7,862 crore that ICICI Bank-led consortium issued to Videocon Group when Chanda Kochhar was managing director and chief executive officer of ICICI. There are allegations of involvement of former ICICI Bank chief Chanda Kochhar and her family members in a loan provided to Videocon Group on a quid pro quo basis.
https://economictimes.indiatimes.com/industry/banking/finance/banking/how-kochhars-defrauded-icici-bank-according-to-the-ed/the-web-of-transactions/slideshow/78013759.cms</t>
  </si>
  <si>
    <t>ICICI Bank has done many mergers with different banks. No non core business acquisition
https://en.wikipedia.org/wiki/ICICI_Bank</t>
  </si>
  <si>
    <t>https://www.icicibank.com/managed-assets/docs/investor/share-price-and-ownership/2021/Shareholding-pattern-december-31-2021.pdf
https://trendlyne.com/equity/share-holding/584/ICICIBANK/latest/icici-bank-ltd/
https://economictimes.indiatimes.com/icici-bank-ltd/shareholding/companyid-9194.cms</t>
  </si>
  <si>
    <t>Managing Director &amp; CEO, Chanda Kochhar is the keyperson.
https://www.livemint.com/Companies/R3JcXDzFQxBjDVmXTcozrO/ICICI-Bank-panel-drafts-succession-plan-for-Chanda-Kochhar.html</t>
  </si>
  <si>
    <t>Bank`s promoter are not engaged in any other business</t>
  </si>
  <si>
    <t>Videocon case</t>
  </si>
  <si>
    <t>Board level risk committee &amp; risk governanace framework</t>
  </si>
  <si>
    <t>AR 2019 / Pg 30</t>
  </si>
  <si>
    <t>Factset</t>
  </si>
  <si>
    <t>Chandna Kochhar's termination as CEO-MD. Company says it was as per contractual clause.</t>
  </si>
  <si>
    <t>https://www.icicibank.com/managed-assets/docs/investor/policy-for-determining-material-subsidiaries/compensation-policy-2019.pdf
https://indianexpress.com/article/explained/chanda-kochar-icici-bank-videocon-cbi-ed-banking-5567340/</t>
  </si>
  <si>
    <t>Pg 11
http://commerce.du.ac.in/web/uploads/e%20-%20resources%202020%201st/M.Com%20Sem%20IV/Dr.Sunaina%20Kanojia%20_%20M%20COM%20sem%204%20Corporate%20Scams%20II.pdf</t>
  </si>
  <si>
    <t>0                     https://www.icicibank.com/aboutus/Annual-Reports/2019-20/AR/ICICI-Bank-Annual-Report-FY2020.pdf</t>
  </si>
  <si>
    <t>https://www.business-standard.com/article/pti-stories/sebi-imposes-rs-12-lakh-fine-on-icici-bank-compliance-officer-for-disclosure-lapses-119091201078_1.html
https://www.financialexpress.com/industry/banking-finance/rbi-slaps-icici-bank-with-rs-59-crore-fine-over-sale-of-securities/1114710/</t>
  </si>
  <si>
    <t>Diectors have different appointment dates with 3 years appointment. AR 2018 / Pg 27</t>
  </si>
  <si>
    <t>https://www.iasparliament.com/mainstorming/failure-of-corporate-governance-icici-case-study</t>
  </si>
  <si>
    <t>https://www.unepfi.org/wordpress/wp-content/uploads/2021/02/PRB_Signatories_0802.pdf</t>
  </si>
  <si>
    <t>https://equator-principles.com/members-reporting/</t>
  </si>
  <si>
    <t>No verification of ESG reporting</t>
  </si>
  <si>
    <t>ESG report 2020 / pg 10</t>
  </si>
  <si>
    <t>GAAP (Indian)</t>
  </si>
  <si>
    <t>But refer this
https://spicyip.com/2012/01/icici-bank-domain-name-dispute.html</t>
  </si>
  <si>
    <t>https://economictimes.indiatimes.com/markets/stocks/news/sebi-fines-icici-bank-compliance-officer-rs-12-lakh-for-disclosure-lapses/articleshow/71100239.cms
https://www.livemint.com/industry/banking/rbi-fines-sbi-icici-bank-and-17-others-for-non-compliance-on-swift-use-1551799673757.html
https://www.dnaindia.com/business/report-rbi-fines-allahabad-bank-icici-bank-yes-bank-for-non-compliance-of-various-norms-2726673</t>
  </si>
  <si>
    <t>https://www.business-standard.com/article/finance/rbi-fines-axis-hdfc-icici-banks-113061000612_1.html
https://economictimes.indiatimes.com/news/economy/policy/violation-of-kyc-norms-rbi-slaps-rs-50-lakh-penalty-on-icici-bank-rs-25-lakh-on-bank-of-baroda/articleshow/45551240.cms</t>
  </si>
  <si>
    <t>https://www.icicibank.com/managed-assets/docs/personal/general-links/code_of_business_conduct_ethics.pdf</t>
  </si>
  <si>
    <t>Disclosure, no (but mention in FS), Company law, yes</t>
  </si>
  <si>
    <t>AR 2020 / Pg 64</t>
  </si>
  <si>
    <t>https://economictimes.indiatimes.com/markets/stocks/news/banking-data-breach-icici-bank-sbi-yes-bank-hdfc-shares-shrug-off-worries-to-rally/articleshow/54950496.cms
https://en.wikipedia.org/wiki/2016_Indian_Banks_data_breach</t>
  </si>
  <si>
    <t>https://economictimes.indiatimes.com/industry/banking/finance/banking/icici-bank-videocon-loan-case-chanda-kochhar-appears-before-ed/articleshow/69303275.cms?from=mdr</t>
  </si>
  <si>
    <t>Removal of CEO after Videocon case</t>
  </si>
  <si>
    <t>Renumeration KPIs exist but are not appropriate or not disclosed</t>
  </si>
  <si>
    <t>Remuneration Policy</t>
  </si>
  <si>
    <t>compensation policy / pg 3 - 5</t>
  </si>
  <si>
    <t>Auditor rotated in last five years</t>
  </si>
  <si>
    <t>Capital IQ</t>
  </si>
  <si>
    <t>S.5.4</t>
  </si>
  <si>
    <t>Access to Education</t>
  </si>
  <si>
    <t xml:space="preserve">G.3.3.0	</t>
  </si>
  <si>
    <t>Non-arms length transactions</t>
  </si>
  <si>
    <t>59 of AR 20</t>
  </si>
  <si>
    <t>5 of BRR 20</t>
  </si>
  <si>
    <t>Local</t>
  </si>
  <si>
    <t>Institution</t>
  </si>
  <si>
    <t>LIC India</t>
  </si>
  <si>
    <t>KPMG</t>
  </si>
  <si>
    <t>Walker, Chandiok &amp; Co (Grant Thornton affiliate)</t>
  </si>
  <si>
    <t>2Yes</t>
  </si>
  <si>
    <t>1Yes</t>
  </si>
  <si>
    <t>NegativeYes</t>
  </si>
  <si>
    <t>Ton1</t>
  </si>
  <si>
    <t>Ton2</t>
  </si>
  <si>
    <t>Scoring type</t>
  </si>
  <si>
    <t>2Option</t>
  </si>
  <si>
    <t>NA</t>
  </si>
  <si>
    <t>3Option</t>
  </si>
  <si>
    <t>Ton2_Positive</t>
  </si>
  <si>
    <t>2Yes_Custom</t>
  </si>
  <si>
    <t>Direct (0=4)</t>
  </si>
  <si>
    <t>TBD</t>
  </si>
  <si>
    <t>Direct (max=4)</t>
  </si>
  <si>
    <t>Direct (min=4)</t>
  </si>
  <si>
    <t>Ton3_Positive</t>
  </si>
  <si>
    <t>Ton2_Custom</t>
  </si>
  <si>
    <t>3Yes</t>
  </si>
  <si>
    <t>Custom</t>
  </si>
  <si>
    <t>3Yes_Custom</t>
  </si>
  <si>
    <t>Direct_avg (max=4)</t>
  </si>
  <si>
    <t>Direct_avg (min=4)</t>
  </si>
  <si>
    <t>Positive=4, Negative=1</t>
  </si>
  <si>
    <t>Equal=4, Unequal=1</t>
  </si>
  <si>
    <t>No,No, No=1</t>
  </si>
  <si>
    <t>Yes,Yes,Yes=4</t>
  </si>
  <si>
    <t>Yes,Yes,No=3</t>
  </si>
  <si>
    <t>Yes,No,No=2</t>
  </si>
  <si>
    <t>Raw data</t>
  </si>
  <si>
    <t>Divide by net income+Scoring</t>
  </si>
  <si>
    <t>Divide by revenue</t>
  </si>
  <si>
    <t>2 function</t>
  </si>
  <si>
    <t>S.6.2</t>
  </si>
  <si>
    <t>S.6.3</t>
  </si>
  <si>
    <t>Product controversies</t>
  </si>
  <si>
    <t>s.3.4</t>
  </si>
  <si>
    <t>yes</t>
  </si>
  <si>
    <t>no</t>
  </si>
  <si>
    <t>low</t>
  </si>
  <si>
    <t>s.3.5</t>
  </si>
  <si>
    <t>s.5.2</t>
  </si>
  <si>
    <t>num</t>
  </si>
  <si>
    <t>number</t>
  </si>
  <si>
    <t>s.7.6</t>
  </si>
  <si>
    <t>0 or null</t>
  </si>
  <si>
    <t>ignore</t>
  </si>
  <si>
    <t>o or null</t>
  </si>
  <si>
    <t>Ignore</t>
  </si>
  <si>
    <t>Govt</t>
  </si>
  <si>
    <t>Institutiton</t>
  </si>
  <si>
    <t>Public</t>
  </si>
  <si>
    <t>number+no = 1</t>
  </si>
  <si>
    <t>null null =1</t>
  </si>
  <si>
    <t>G.4.7</t>
  </si>
  <si>
    <t>Calc1</t>
  </si>
  <si>
    <t>Director holding value</t>
  </si>
  <si>
    <t>Calc2</t>
  </si>
  <si>
    <t>divide</t>
  </si>
  <si>
    <t>Director remuneration as a % of holding</t>
  </si>
  <si>
    <t>Scoring</t>
  </si>
  <si>
    <t>range on calc2, max=4</t>
  </si>
  <si>
    <t xml:space="preserve">G.5.5.0 x </t>
  </si>
  <si>
    <t>F.2.4.0 x</t>
  </si>
  <si>
    <t>&lt;- print table</t>
  </si>
  <si>
    <t>salary expense</t>
  </si>
  <si>
    <t>calc2</t>
  </si>
  <si>
    <t>G.6.3.0</t>
  </si>
  <si>
    <t>G.6.3.1</t>
  </si>
  <si>
    <t>avg</t>
  </si>
  <si>
    <t>International</t>
  </si>
  <si>
    <t>last</t>
  </si>
  <si>
    <t>any 1 Yes</t>
  </si>
  <si>
    <t>score on %</t>
  </si>
  <si>
    <t>data</t>
  </si>
  <si>
    <t>max</t>
  </si>
  <si>
    <t>min</t>
  </si>
  <si>
    <t>calc1</t>
  </si>
  <si>
    <t>(max-min)/avg</t>
  </si>
  <si>
    <t>result</t>
  </si>
  <si>
    <t>less than 0.1</t>
  </si>
  <si>
    <t>less than 0.3</t>
  </si>
  <si>
    <t>else</t>
  </si>
  <si>
    <t>less than 0.2</t>
  </si>
  <si>
    <t>100% default</t>
  </si>
  <si>
    <t>E.7.6</t>
  </si>
  <si>
    <t>E.1,6</t>
  </si>
  <si>
    <t>notdiscuss</t>
  </si>
  <si>
    <t>E.4.5</t>
  </si>
  <si>
    <t>Heading in box (beside company name)</t>
  </si>
  <si>
    <t>Label</t>
  </si>
  <si>
    <t>Code +Sub Heading</t>
  </si>
  <si>
    <t>[ton, divider. Etc]</t>
  </si>
  <si>
    <t>Renewable energy, MWhs</t>
  </si>
  <si>
    <t>Non-renewable /total energy consumption</t>
  </si>
  <si>
    <t>Land degradation, desertification, soil sealing as a % of total land use</t>
  </si>
  <si>
    <t>Pesticides</t>
  </si>
  <si>
    <t>Days lost</t>
  </si>
  <si>
    <t>Present exposure</t>
  </si>
  <si>
    <t>Past exposure</t>
  </si>
  <si>
    <t>Rural branches as % of total branches</t>
  </si>
  <si>
    <t>Independent board</t>
  </si>
  <si>
    <t>Name of accounting standard</t>
  </si>
  <si>
    <t>Corporate law allows pre-emptive rights</t>
  </si>
  <si>
    <t>Company disclosure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</si>
</sst>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9"/>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65">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167" fontId="0" fillId="0" borderId="0" xfId="0" applyNumberFormat="1" applyFill="1"/>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9" fontId="0" fillId="0" borderId="0" xfId="0" applyNumberFormat="1"/>
    <xf numFmtId="10" fontId="0" fillId="0" borderId="0" xfId="0" applyNumberFormat="1"/>
    <xf numFmtId="0" fontId="0" fillId="0" borderId="0" xfId="0" applyAlignment="1">
      <alignment wrapText="1"/>
    </xf>
    <xf numFmtId="9" fontId="0" fillId="0" borderId="0" xfId="1" applyFont="1" applyAlignment="1">
      <alignment horizontal="left" vertical="center"/>
    </xf>
    <xf numFmtId="165" fontId="0" fillId="0" borderId="0" xfId="0" applyNumberFormat="1"/>
    <xf numFmtId="0" fontId="2" fillId="2" borderId="0" xfId="0" applyFont="1" applyFill="1" applyAlignment="1"/>
    <xf numFmtId="0" fontId="0" fillId="0" borderId="0" xfId="0" applyAlignment="1"/>
    <xf numFmtId="0" fontId="5" fillId="0" borderId="0" xfId="3" applyFill="1" applyAlignment="1"/>
    <xf numFmtId="164" fontId="4" fillId="0" borderId="3" xfId="2" applyNumberFormat="1" applyFont="1" applyFill="1" applyBorder="1" applyAlignment="1">
      <alignment horizontal="center" vertical="center"/>
    </xf>
    <xf numFmtId="3" fontId="0" fillId="0" borderId="0" xfId="0" applyNumberFormat="1" applyFill="1"/>
    <xf numFmtId="43" fontId="0" fillId="0" borderId="0" xfId="2" applyNumberFormat="1" applyFont="1" applyFill="1"/>
    <xf numFmtId="0" fontId="0" fillId="5" borderId="0" xfId="0" applyFill="1"/>
    <xf numFmtId="0" fontId="0" fillId="6" borderId="0" xfId="0" applyFill="1"/>
    <xf numFmtId="0" fontId="0" fillId="7" borderId="0" xfId="0" applyFill="1"/>
    <xf numFmtId="0" fontId="0" fillId="0" borderId="0" xfId="0" applyFill="1"/>
    <xf numFmtId="0" fontId="0" fillId="8" borderId="0" xfId="0" applyFill="1"/>
    <xf numFmtId="0" fontId="0" fillId="0" borderId="0" xfId="0" quotePrefix="1" applyFill="1"/>
    <xf numFmtId="0" fontId="0" fillId="0" borderId="0" xfId="0" applyFill="1" applyAlignment="1">
      <alignment horizontal="center"/>
    </xf>
    <xf numFmtId="0" fontId="0" fillId="0" borderId="0" xfId="0" quotePrefix="1" applyFill="1" applyAlignment="1">
      <alignment horizontal="center"/>
    </xf>
    <xf numFmtId="0" fontId="0" fillId="8" borderId="0" xfId="0" applyFont="1" applyFill="1"/>
    <xf numFmtId="0" fontId="0" fillId="0" borderId="0" xfId="0" applyFont="1" applyFill="1" applyAlignment="1">
      <alignment horizontal="center"/>
    </xf>
    <xf numFmtId="0" fontId="0" fillId="9" borderId="0" xfId="0" applyFill="1"/>
    <xf numFmtId="0" fontId="0" fillId="10" borderId="0" xfId="0" applyFill="1"/>
    <xf numFmtId="0" fontId="0" fillId="11" borderId="0" xfId="0" applyFill="1"/>
    <xf numFmtId="0" fontId="0" fillId="10" borderId="0" xfId="0" applyFill="1" applyAlignment="1"/>
    <xf numFmtId="166" fontId="0" fillId="12" borderId="0" xfId="0" applyNumberFormat="1" applyFill="1"/>
    <xf numFmtId="2" fontId="0" fillId="12" borderId="0" xfId="1" applyNumberFormat="1" applyFont="1" applyFill="1"/>
    <xf numFmtId="0" fontId="0" fillId="13" borderId="0" xfId="0" applyFill="1"/>
    <xf numFmtId="0" fontId="0" fillId="12" borderId="0" xfId="0" applyFill="1"/>
    <xf numFmtId="0" fontId="0" fillId="12" borderId="0" xfId="0" applyFill="1" applyAlignment="1">
      <alignment horizontal="left"/>
    </xf>
    <xf numFmtId="0" fontId="2" fillId="12" borderId="0" xfId="0" applyFont="1"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onomictimes.indiatimes.com/industry/banking/finance/banking/icici-bank-videocon-loan-case-chanda-kochhar-appears-before-ed/articleshow/69303275.cms?from=mdr" TargetMode="External"/><Relationship Id="rId3" Type="http://schemas.openxmlformats.org/officeDocument/2006/relationships/hyperlink" Target="https://www.iasparliament.com/mainstorming/failure-of-corporate-governance-icici-case-study" TargetMode="External"/><Relationship Id="rId7" Type="http://schemas.openxmlformats.org/officeDocument/2006/relationships/hyperlink" Target="https://www.icicibank.com/managed-assets/docs/personal/general-links/code_of_business_conduct_ethics.pdf" TargetMode="External"/><Relationship Id="rId2" Type="http://schemas.openxmlformats.org/officeDocument/2006/relationships/hyperlink" Target="http://www.icicigroupcompanies.com/financial_inclusion_efforts.html" TargetMode="External"/><Relationship Id="rId1" Type="http://schemas.openxmlformats.org/officeDocument/2006/relationships/hyperlink" Target="https://www.icicibank.co.uk/slavery.page?" TargetMode="External"/><Relationship Id="rId6" Type="http://schemas.openxmlformats.org/officeDocument/2006/relationships/hyperlink" Target="https://www.icicibank.com/managed-assets/docs/personal/general-links/code_of_business_conduct_ethics.pdf" TargetMode="External"/><Relationship Id="rId5" Type="http://schemas.openxmlformats.org/officeDocument/2006/relationships/hyperlink" Target="https://equator-principles.com/members-reporting/" TargetMode="External"/><Relationship Id="rId4" Type="http://schemas.openxmlformats.org/officeDocument/2006/relationships/hyperlink" Target="https://www.unepfi.org/wordpress/wp-content/uploads/2021/02/PRB_Signatories_0802.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A1:AE424"/>
  <sheetViews>
    <sheetView tabSelected="1" zoomScale="85" zoomScaleNormal="85" workbookViewId="0">
      <pane xSplit="3" ySplit="2" topLeftCell="D290" activePane="bottomRight" state="frozen"/>
      <selection pane="topRight" activeCell="D1" sqref="D1"/>
      <selection pane="bottomLeft" activeCell="A3" sqref="A3"/>
      <selection pane="bottomRight" activeCell="G298" sqref="G298"/>
    </sheetView>
  </sheetViews>
  <sheetFormatPr defaultRowHeight="14.4" outlineLevelRow="1" outlineLevelCol="1" x14ac:dyDescent="0.3"/>
  <cols>
    <col min="1" max="1" width="17.77734375" style="7" customWidth="1"/>
    <col min="2" max="2" width="11" style="7" bestFit="1" customWidth="1"/>
    <col min="3" max="3" width="13.6640625" style="7" bestFit="1" customWidth="1"/>
    <col min="4" max="4" width="13.88671875" style="7" customWidth="1"/>
    <col min="5" max="5" width="18.5546875" style="7" customWidth="1"/>
    <col min="6" max="6" width="17.109375" style="7" customWidth="1"/>
    <col min="7" max="7" width="17.5546875" style="7" customWidth="1" outlineLevel="1"/>
    <col min="8" max="8" width="26.33203125" style="7" hidden="1" customWidth="1" outlineLevel="1"/>
    <col min="9" max="11" width="26.33203125" style="48" customWidth="1" outlineLevel="1"/>
    <col min="12" max="12" width="20.44140625" style="7" customWidth="1" outlineLevel="1"/>
    <col min="13" max="13" width="10.5546875" style="7" customWidth="1" outlineLevel="1"/>
    <col min="14" max="14" width="8.109375" style="7" customWidth="1" outlineLevel="1"/>
    <col min="15" max="15" width="2.88671875" style="7" customWidth="1"/>
    <col min="16" max="16" width="20.44140625" style="7" bestFit="1" customWidth="1"/>
    <col min="17" max="17" width="18.109375" style="7" bestFit="1" customWidth="1"/>
    <col min="18" max="18" width="8" style="7" customWidth="1"/>
    <col min="19" max="19" width="12" style="7" customWidth="1"/>
    <col min="20" max="20" width="7.77734375" style="7" customWidth="1"/>
    <col min="21" max="21" width="8.88671875" style="7" customWidth="1"/>
    <col min="22" max="22" width="14.21875" style="7" customWidth="1"/>
    <col min="23" max="23" width="3.6640625" style="7" customWidth="1"/>
    <col min="24" max="25" width="13.77734375" style="7" bestFit="1" customWidth="1"/>
    <col min="26" max="26" width="13.44140625" style="7" bestFit="1" customWidth="1"/>
    <col min="27" max="27" width="13.109375" style="7" bestFit="1" customWidth="1"/>
    <col min="28" max="28" width="19.88671875" style="7" bestFit="1" customWidth="1"/>
    <col min="29" max="29" width="36.77734375" style="7" bestFit="1" customWidth="1"/>
    <col min="30" max="31" width="255.77734375" style="25" bestFit="1" customWidth="1"/>
    <col min="32" max="16384" width="8.88671875" style="7"/>
  </cols>
  <sheetData>
    <row r="1" spans="1:31" customFormat="1" x14ac:dyDescent="0.3">
      <c r="C1" s="7" t="s">
        <v>3</v>
      </c>
      <c r="M1" t="s">
        <v>644</v>
      </c>
      <c r="P1" s="4" t="s">
        <v>17</v>
      </c>
      <c r="Q1" s="5"/>
      <c r="R1" s="5"/>
      <c r="S1" s="5"/>
      <c r="T1" s="5"/>
      <c r="U1" s="5"/>
      <c r="V1" s="9"/>
      <c r="X1" s="2" t="s">
        <v>10</v>
      </c>
      <c r="Y1" s="3"/>
      <c r="Z1" s="3"/>
      <c r="AA1" s="3"/>
      <c r="AB1" s="3"/>
      <c r="AC1" s="3"/>
      <c r="AD1" s="3"/>
      <c r="AE1" s="3"/>
    </row>
    <row r="2" spans="1:31" customFormat="1" x14ac:dyDescent="0.3">
      <c r="A2" t="s">
        <v>851</v>
      </c>
      <c r="B2" s="1" t="s">
        <v>0</v>
      </c>
      <c r="C2" s="1" t="s">
        <v>7</v>
      </c>
      <c r="D2" s="1" t="s">
        <v>8</v>
      </c>
      <c r="E2" s="1" t="s">
        <v>6</v>
      </c>
      <c r="F2" s="1" t="s">
        <v>9</v>
      </c>
      <c r="G2" s="1" t="s">
        <v>1</v>
      </c>
      <c r="H2" s="1" t="s">
        <v>2</v>
      </c>
      <c r="I2" s="64" t="s">
        <v>936</v>
      </c>
      <c r="J2" s="64" t="s">
        <v>934</v>
      </c>
      <c r="K2" s="64" t="s">
        <v>935</v>
      </c>
      <c r="L2" s="1" t="s">
        <v>775</v>
      </c>
      <c r="M2" s="1" t="s">
        <v>776</v>
      </c>
      <c r="N2" s="1" t="s">
        <v>73</v>
      </c>
      <c r="O2" s="6"/>
      <c r="P2" s="1">
        <v>2015</v>
      </c>
      <c r="Q2" s="1">
        <v>2016</v>
      </c>
      <c r="R2" s="1">
        <v>2017</v>
      </c>
      <c r="S2" s="1">
        <v>2018</v>
      </c>
      <c r="T2" s="1">
        <v>2019</v>
      </c>
      <c r="U2" s="1">
        <v>2020</v>
      </c>
      <c r="V2" s="1" t="s">
        <v>92</v>
      </c>
      <c r="X2" s="1">
        <v>2015</v>
      </c>
      <c r="Y2" s="1">
        <v>2016</v>
      </c>
      <c r="Z2" s="1">
        <v>2017</v>
      </c>
      <c r="AA2" s="1">
        <v>2018</v>
      </c>
      <c r="AB2" s="1">
        <v>2019</v>
      </c>
      <c r="AC2" s="1">
        <v>2020</v>
      </c>
      <c r="AD2" s="39" t="s">
        <v>11</v>
      </c>
      <c r="AE2" s="39" t="s">
        <v>12</v>
      </c>
    </row>
    <row r="3" spans="1:31" x14ac:dyDescent="0.3">
      <c r="B3" s="7" t="s">
        <v>637</v>
      </c>
      <c r="C3" s="7" t="s">
        <v>74</v>
      </c>
      <c r="D3" s="7" t="s">
        <v>641</v>
      </c>
      <c r="E3" s="7" t="s">
        <v>75</v>
      </c>
      <c r="F3" s="7" t="str">
        <f>+E3</f>
        <v>Revenue</v>
      </c>
      <c r="G3" t="s">
        <v>5</v>
      </c>
      <c r="H3" s="32" t="s">
        <v>766</v>
      </c>
      <c r="I3" s="32"/>
      <c r="J3" s="32"/>
      <c r="K3" s="32"/>
      <c r="L3" s="7" t="s">
        <v>641</v>
      </c>
      <c r="M3" s="32" t="s">
        <v>767</v>
      </c>
      <c r="P3" s="8">
        <v>312157410000</v>
      </c>
      <c r="Q3" s="8">
        <v>365470915000</v>
      </c>
      <c r="R3" s="8">
        <v>412418039000</v>
      </c>
      <c r="S3" s="8">
        <v>404454785000</v>
      </c>
      <c r="T3" s="8">
        <v>415269611000</v>
      </c>
      <c r="U3" s="8">
        <v>497156869000</v>
      </c>
    </row>
    <row r="4" spans="1:31" x14ac:dyDescent="0.3">
      <c r="B4" s="7" t="s">
        <v>699</v>
      </c>
      <c r="C4" s="7" t="s">
        <v>74</v>
      </c>
      <c r="D4" s="7" t="s">
        <v>641</v>
      </c>
      <c r="E4" s="7" t="s">
        <v>700</v>
      </c>
      <c r="F4" s="7" t="str">
        <f>+E4</f>
        <v>Cost of sales</v>
      </c>
      <c r="G4" t="str">
        <f>+G3</f>
        <v>Numeric</v>
      </c>
      <c r="H4" s="7" t="str">
        <f>+H3</f>
        <v>INR</v>
      </c>
      <c r="L4" s="7" t="s">
        <v>641</v>
      </c>
      <c r="M4" s="7" t="str">
        <f>M3</f>
        <v>March</v>
      </c>
      <c r="P4" s="8"/>
      <c r="Q4" s="8"/>
      <c r="R4" s="8"/>
      <c r="S4" s="8"/>
      <c r="T4" s="8"/>
      <c r="U4" s="8"/>
    </row>
    <row r="5" spans="1:31" x14ac:dyDescent="0.3">
      <c r="B5" s="7" t="s">
        <v>638</v>
      </c>
      <c r="C5" s="7" t="s">
        <v>74</v>
      </c>
      <c r="D5" s="7" t="s">
        <v>641</v>
      </c>
      <c r="E5" s="7" t="s">
        <v>353</v>
      </c>
      <c r="F5" s="7" t="s">
        <v>353</v>
      </c>
      <c r="G5" t="s">
        <v>5</v>
      </c>
      <c r="H5" s="7" t="str">
        <f>H3</f>
        <v>INR</v>
      </c>
      <c r="L5" s="7" t="s">
        <v>641</v>
      </c>
      <c r="M5" s="7" t="str">
        <f>M3</f>
        <v>March</v>
      </c>
      <c r="P5" s="8">
        <v>129400000000</v>
      </c>
      <c r="Q5" s="8">
        <v>109300000000</v>
      </c>
      <c r="R5" s="8">
        <v>113400000000</v>
      </c>
      <c r="S5" s="8">
        <v>91000000000</v>
      </c>
      <c r="T5" s="8">
        <v>56900000000</v>
      </c>
      <c r="U5" s="8">
        <v>112300000000</v>
      </c>
    </row>
    <row r="6" spans="1:31" x14ac:dyDescent="0.3">
      <c r="B6" s="7" t="s">
        <v>725</v>
      </c>
      <c r="C6" s="7" t="s">
        <v>74</v>
      </c>
      <c r="D6" s="7" t="s">
        <v>641</v>
      </c>
      <c r="E6" s="7" t="s">
        <v>724</v>
      </c>
      <c r="F6" s="7" t="str">
        <f>+E6</f>
        <v>Total salary expense</v>
      </c>
      <c r="G6" t="s">
        <v>5</v>
      </c>
      <c r="H6" s="7" t="str">
        <f>H3</f>
        <v>INR</v>
      </c>
      <c r="L6" s="7" t="s">
        <v>641</v>
      </c>
      <c r="M6" s="7" t="str">
        <f>M3</f>
        <v>March</v>
      </c>
      <c r="P6" s="8">
        <v>65683216000</v>
      </c>
      <c r="Q6" s="8">
        <v>69122888000</v>
      </c>
      <c r="R6" s="8">
        <v>78932552000</v>
      </c>
      <c r="S6" s="8">
        <v>83335270000</v>
      </c>
      <c r="T6" s="8">
        <v>94252552000</v>
      </c>
      <c r="U6" s="8">
        <v>111567453000</v>
      </c>
    </row>
    <row r="7" spans="1:31" x14ac:dyDescent="0.3">
      <c r="B7" s="7" t="s">
        <v>639</v>
      </c>
      <c r="C7" s="7" t="s">
        <v>74</v>
      </c>
      <c r="D7" s="7" t="s">
        <v>642</v>
      </c>
      <c r="E7" s="7" t="s">
        <v>76</v>
      </c>
      <c r="F7" s="7" t="str">
        <f>+E7</f>
        <v>Total Assets</v>
      </c>
      <c r="G7" t="s">
        <v>5</v>
      </c>
      <c r="H7" s="7" t="str">
        <f>H3</f>
        <v>INR</v>
      </c>
      <c r="L7" s="7" t="s">
        <v>642</v>
      </c>
      <c r="M7" s="7" t="str">
        <f>M3</f>
        <v>March</v>
      </c>
      <c r="P7" s="8">
        <v>8261000000000</v>
      </c>
      <c r="Q7" s="8">
        <v>9188000000000</v>
      </c>
      <c r="R7" s="8">
        <v>9860000000000</v>
      </c>
      <c r="S7" s="8">
        <v>11243000000000</v>
      </c>
      <c r="T7" s="8">
        <v>12388000000000</v>
      </c>
      <c r="U7" s="8">
        <v>13773000000000</v>
      </c>
      <c r="V7" s="8"/>
    </row>
    <row r="8" spans="1:31" x14ac:dyDescent="0.3">
      <c r="B8" s="7" t="s">
        <v>640</v>
      </c>
      <c r="C8" s="7" t="s">
        <v>74</v>
      </c>
      <c r="D8" s="7" t="s">
        <v>642</v>
      </c>
      <c r="E8" s="7" t="s">
        <v>389</v>
      </c>
      <c r="F8" s="7" t="str">
        <f>E8</f>
        <v>Total liabilities</v>
      </c>
      <c r="G8" t="s">
        <v>5</v>
      </c>
      <c r="H8" s="7" t="str">
        <f>H3</f>
        <v>INR</v>
      </c>
      <c r="L8" s="7" t="s">
        <v>642</v>
      </c>
      <c r="M8" s="7" t="str">
        <f>M3</f>
        <v>March</v>
      </c>
      <c r="P8" s="8">
        <v>7414000000000</v>
      </c>
      <c r="Q8" s="8">
        <v>8247000000000</v>
      </c>
      <c r="R8" s="8">
        <v>8814000000000</v>
      </c>
      <c r="S8" s="8">
        <v>10137000000000</v>
      </c>
      <c r="T8" s="8">
        <v>11245000000000</v>
      </c>
      <c r="U8" s="8">
        <v>12543000000000</v>
      </c>
    </row>
    <row r="9" spans="1:31" x14ac:dyDescent="0.3">
      <c r="B9" s="7" t="s">
        <v>645</v>
      </c>
      <c r="C9" s="7" t="s">
        <v>74</v>
      </c>
      <c r="D9" s="7" t="s">
        <v>642</v>
      </c>
      <c r="E9" s="7" t="s">
        <v>213</v>
      </c>
      <c r="F9" s="7" t="str">
        <f>E9</f>
        <v>Total equity</v>
      </c>
      <c r="G9" t="s">
        <v>5</v>
      </c>
      <c r="H9" s="7" t="str">
        <f>H3</f>
        <v>INR</v>
      </c>
      <c r="L9" s="7" t="s">
        <v>642</v>
      </c>
      <c r="M9" s="7" t="str">
        <f>M3</f>
        <v>March</v>
      </c>
      <c r="P9" s="8">
        <v>847000000000</v>
      </c>
      <c r="Q9" s="8">
        <v>941000000000</v>
      </c>
      <c r="R9" s="8">
        <v>1046000000000</v>
      </c>
      <c r="S9" s="8">
        <v>1106000000000</v>
      </c>
      <c r="T9" s="8">
        <v>1143000000000</v>
      </c>
      <c r="U9" s="8">
        <v>1230000000000</v>
      </c>
    </row>
    <row r="10" spans="1:31" x14ac:dyDescent="0.3">
      <c r="B10" s="7" t="s">
        <v>714</v>
      </c>
      <c r="C10" s="7" t="s">
        <v>74</v>
      </c>
      <c r="D10" s="7" t="s">
        <v>712</v>
      </c>
      <c r="E10" s="7" t="s">
        <v>713</v>
      </c>
      <c r="F10" s="7" t="str">
        <f>E10</f>
        <v>Total number of shares</v>
      </c>
      <c r="G10" t="s">
        <v>5</v>
      </c>
      <c r="M10" s="7" t="str">
        <f>M3</f>
        <v>March</v>
      </c>
      <c r="P10" s="8">
        <v>5797244645</v>
      </c>
      <c r="Q10" s="8">
        <v>5814768430</v>
      </c>
      <c r="R10" s="8">
        <v>5824476135</v>
      </c>
      <c r="S10" s="8">
        <v>6427990776</v>
      </c>
      <c r="T10" s="8">
        <v>6446239653</v>
      </c>
      <c r="U10" s="8">
        <v>6472765203</v>
      </c>
    </row>
    <row r="11" spans="1:31" x14ac:dyDescent="0.3">
      <c r="B11" s="7" t="s">
        <v>715</v>
      </c>
      <c r="C11" s="7" t="s">
        <v>74</v>
      </c>
      <c r="D11" s="7" t="s">
        <v>716</v>
      </c>
      <c r="E11" s="7" t="s">
        <v>716</v>
      </c>
      <c r="G11" t="s">
        <v>5</v>
      </c>
      <c r="H11" s="7" t="str">
        <f>H3</f>
        <v>INR</v>
      </c>
      <c r="L11" s="7" t="s">
        <v>642</v>
      </c>
      <c r="M11" s="7" t="str">
        <f>M3</f>
        <v>March</v>
      </c>
      <c r="P11" s="8">
        <v>286.82</v>
      </c>
      <c r="Q11" s="8">
        <v>215.14</v>
      </c>
      <c r="R11" s="8">
        <v>251.68</v>
      </c>
      <c r="S11" s="8">
        <v>278.35000000000002</v>
      </c>
      <c r="T11" s="8">
        <v>400.5</v>
      </c>
      <c r="U11" s="8">
        <v>323.75</v>
      </c>
    </row>
    <row r="12" spans="1:31" x14ac:dyDescent="0.3">
      <c r="B12" s="7" t="s">
        <v>646</v>
      </c>
      <c r="C12" s="7" t="s">
        <v>74</v>
      </c>
      <c r="D12" s="7" t="s">
        <v>78</v>
      </c>
      <c r="E12" s="7" t="s">
        <v>77</v>
      </c>
      <c r="F12" s="7" t="str">
        <f>+E12</f>
        <v>Production Volume</v>
      </c>
      <c r="G12" t="s">
        <v>5</v>
      </c>
      <c r="H12" s="33" t="s">
        <v>643</v>
      </c>
      <c r="I12" s="33"/>
      <c r="J12" s="33"/>
      <c r="K12" s="33"/>
      <c r="M12" s="7" t="str">
        <f>M3</f>
        <v>March</v>
      </c>
      <c r="P12" s="11"/>
      <c r="Q12" s="11"/>
      <c r="R12" s="11"/>
      <c r="S12" s="11"/>
      <c r="T12" s="11"/>
      <c r="U12" s="11"/>
    </row>
    <row r="13" spans="1:31" x14ac:dyDescent="0.3">
      <c r="A13" s="7" t="s">
        <v>849</v>
      </c>
      <c r="B13" s="7" t="s">
        <v>647</v>
      </c>
      <c r="C13" s="7" t="s">
        <v>13</v>
      </c>
      <c r="D13" s="7" t="s">
        <v>14</v>
      </c>
      <c r="E13" s="7" t="s">
        <v>15</v>
      </c>
      <c r="F13" s="7" t="str">
        <f>+E13</f>
        <v>Carbon Emissions Scope 1</v>
      </c>
      <c r="G13" t="s">
        <v>5</v>
      </c>
      <c r="H13" s="33" t="s">
        <v>643</v>
      </c>
      <c r="I13" s="33" t="str">
        <f>+E13</f>
        <v>Carbon Emissions Scope 1</v>
      </c>
      <c r="J13" s="63" t="s">
        <v>937</v>
      </c>
      <c r="K13" s="33"/>
      <c r="M13" s="7" t="str">
        <f>M3</f>
        <v>March</v>
      </c>
      <c r="R13" s="7">
        <v>1330</v>
      </c>
      <c r="T13" s="12">
        <v>1303</v>
      </c>
      <c r="U13" s="12"/>
    </row>
    <row r="14" spans="1:31" x14ac:dyDescent="0.3">
      <c r="A14" s="7" t="s">
        <v>849</v>
      </c>
      <c r="B14" s="7" t="s">
        <v>648</v>
      </c>
      <c r="C14" s="7" t="s">
        <v>13</v>
      </c>
      <c r="D14" s="7" t="s">
        <v>14</v>
      </c>
      <c r="E14" s="7" t="s">
        <v>18</v>
      </c>
      <c r="F14" s="7" t="str">
        <f>E14</f>
        <v>Carbon Emissions Scope 2</v>
      </c>
      <c r="G14" t="s">
        <v>5</v>
      </c>
      <c r="H14" s="33" t="s">
        <v>643</v>
      </c>
      <c r="I14" s="33" t="str">
        <f t="shared" ref="I14:I77" si="0">+E14</f>
        <v>Carbon Emissions Scope 2</v>
      </c>
      <c r="J14" s="63" t="s">
        <v>937</v>
      </c>
      <c r="K14" s="33"/>
      <c r="M14" s="7" t="str">
        <f>M3</f>
        <v>March</v>
      </c>
      <c r="P14" s="12"/>
      <c r="Q14" s="12"/>
      <c r="R14" s="12">
        <v>41983</v>
      </c>
      <c r="S14" s="12"/>
      <c r="T14" s="12">
        <v>41266</v>
      </c>
      <c r="U14" s="12"/>
    </row>
    <row r="15" spans="1:31" x14ac:dyDescent="0.3">
      <c r="A15" s="7" t="s">
        <v>849</v>
      </c>
      <c r="B15" s="7" t="s">
        <v>649</v>
      </c>
      <c r="C15" s="7" t="s">
        <v>13</v>
      </c>
      <c r="D15" s="7" t="s">
        <v>14</v>
      </c>
      <c r="E15" s="7" t="s">
        <v>72</v>
      </c>
      <c r="F15" s="7" t="str">
        <f>E15</f>
        <v>Carbon Emissions Scope 3</v>
      </c>
      <c r="G15" t="s">
        <v>5</v>
      </c>
      <c r="H15" s="33" t="s">
        <v>643</v>
      </c>
      <c r="I15" s="33" t="str">
        <f t="shared" si="0"/>
        <v>Carbon Emissions Scope 3</v>
      </c>
      <c r="J15" s="63" t="s">
        <v>937</v>
      </c>
      <c r="K15" s="33"/>
      <c r="M15" s="7" t="str">
        <f>M3</f>
        <v>March</v>
      </c>
      <c r="R15" s="12"/>
      <c r="S15" s="12"/>
      <c r="T15" s="12"/>
      <c r="U15" s="12"/>
    </row>
    <row r="16" spans="1:31" x14ac:dyDescent="0.3">
      <c r="A16" s="7" t="s">
        <v>849</v>
      </c>
      <c r="B16" s="7" t="s">
        <v>650</v>
      </c>
      <c r="C16" s="7" t="s">
        <v>13</v>
      </c>
      <c r="D16" s="7" t="s">
        <v>14</v>
      </c>
      <c r="E16" s="7" t="s">
        <v>79</v>
      </c>
      <c r="F16" s="7" t="str">
        <f>E16</f>
        <v>Carbon footprint and intensity trend</v>
      </c>
      <c r="G16" t="s">
        <v>5</v>
      </c>
      <c r="H16" s="33" t="s">
        <v>643</v>
      </c>
      <c r="I16" s="33" t="str">
        <f t="shared" si="0"/>
        <v>Carbon footprint and intensity trend</v>
      </c>
      <c r="J16" s="33"/>
      <c r="K16" s="33"/>
      <c r="M16" s="7" t="str">
        <f>M3</f>
        <v>March</v>
      </c>
      <c r="P16" s="12"/>
      <c r="Q16" s="12"/>
      <c r="R16" s="12">
        <v>43313</v>
      </c>
      <c r="S16" s="12"/>
      <c r="T16" s="12">
        <v>42569</v>
      </c>
      <c r="U16" s="12"/>
    </row>
    <row r="17" spans="1:22" x14ac:dyDescent="0.3">
      <c r="A17" s="45" t="s">
        <v>846</v>
      </c>
      <c r="B17" s="7" t="s">
        <v>394</v>
      </c>
      <c r="C17" s="7" t="s">
        <v>13</v>
      </c>
      <c r="D17" s="7" t="s">
        <v>14</v>
      </c>
      <c r="E17" s="7" t="s">
        <v>19</v>
      </c>
      <c r="F17" s="7" t="s">
        <v>20</v>
      </c>
      <c r="G17"/>
      <c r="H17" s="7" t="s">
        <v>3</v>
      </c>
      <c r="I17" s="33" t="str">
        <f t="shared" si="0"/>
        <v>Environment management systems</v>
      </c>
      <c r="K17" s="48" t="str">
        <f>+F17</f>
        <v>EMS system</v>
      </c>
      <c r="Q17" s="13"/>
      <c r="V17" t="s">
        <v>768</v>
      </c>
    </row>
    <row r="18" spans="1:22" x14ac:dyDescent="0.3">
      <c r="A18" s="45" t="s">
        <v>846</v>
      </c>
      <c r="B18" s="7" t="s">
        <v>395</v>
      </c>
      <c r="C18" s="7" t="s">
        <v>13</v>
      </c>
      <c r="D18" s="7" t="s">
        <v>14</v>
      </c>
      <c r="E18" s="7" t="s">
        <v>19</v>
      </c>
      <c r="F18" s="7" t="s">
        <v>22</v>
      </c>
      <c r="G18"/>
      <c r="H18" s="7" t="s">
        <v>3</v>
      </c>
      <c r="I18" s="33" t="str">
        <f t="shared" si="0"/>
        <v>Environment management systems</v>
      </c>
      <c r="K18" s="48" t="str">
        <f>+F18</f>
        <v>ISO 14001 certification</v>
      </c>
      <c r="Q18" s="13"/>
      <c r="V18" t="s">
        <v>768</v>
      </c>
    </row>
    <row r="19" spans="1:22" x14ac:dyDescent="0.3">
      <c r="A19" s="48" t="s">
        <v>856</v>
      </c>
      <c r="B19" s="49" t="s">
        <v>396</v>
      </c>
      <c r="C19" s="7" t="s">
        <v>13</v>
      </c>
      <c r="D19" s="7" t="s">
        <v>14</v>
      </c>
      <c r="E19" s="7" t="s">
        <v>23</v>
      </c>
      <c r="F19" s="7" t="s">
        <v>24</v>
      </c>
      <c r="G19" t="s">
        <v>236</v>
      </c>
      <c r="H19" s="7" t="s">
        <v>3</v>
      </c>
      <c r="I19" s="33" t="str">
        <f t="shared" si="0"/>
        <v>Carbon emission reduction initiatives</v>
      </c>
      <c r="K19" s="48" t="str">
        <f>+F19</f>
        <v>Disclosure/initiative</v>
      </c>
      <c r="Q19" s="13"/>
      <c r="V19" t="s">
        <v>768</v>
      </c>
    </row>
    <row r="20" spans="1:22" x14ac:dyDescent="0.3">
      <c r="A20" s="48" t="s">
        <v>856</v>
      </c>
      <c r="B20" s="49" t="s">
        <v>555</v>
      </c>
      <c r="C20" s="7" t="s">
        <v>13</v>
      </c>
      <c r="D20" s="7" t="s">
        <v>14</v>
      </c>
      <c r="E20" s="7" t="s">
        <v>23</v>
      </c>
      <c r="F20" s="7" t="s">
        <v>659</v>
      </c>
      <c r="G20" t="s">
        <v>5</v>
      </c>
      <c r="H20" s="7" t="s">
        <v>4</v>
      </c>
      <c r="I20" s="33" t="str">
        <f t="shared" si="0"/>
        <v>Carbon emission reduction initiatives</v>
      </c>
      <c r="K20" s="48" t="str">
        <f>+F20</f>
        <v>Change in carbon intensity (last 1 year)</v>
      </c>
      <c r="M20" s="7" t="str">
        <f>M3</f>
        <v>March</v>
      </c>
      <c r="V20" s="34">
        <v>-0.02</v>
      </c>
    </row>
    <row r="21" spans="1:22" x14ac:dyDescent="0.3">
      <c r="A21" s="48" t="s">
        <v>847</v>
      </c>
      <c r="B21" s="7" t="s">
        <v>651</v>
      </c>
      <c r="C21" s="7" t="s">
        <v>13</v>
      </c>
      <c r="D21" s="7" t="s">
        <v>14</v>
      </c>
      <c r="E21" s="7" t="s">
        <v>390</v>
      </c>
      <c r="F21" s="7" t="str">
        <f>+E21</f>
        <v>Solid fossil fuel sector exposure</v>
      </c>
      <c r="G21"/>
      <c r="I21" s="33" t="str">
        <f t="shared" si="0"/>
        <v>Solid fossil fuel sector exposure</v>
      </c>
      <c r="K21" s="48" t="s">
        <v>591</v>
      </c>
      <c r="V21" t="s">
        <v>777</v>
      </c>
    </row>
    <row r="22" spans="1:22" x14ac:dyDescent="0.3">
      <c r="A22" s="7" t="s">
        <v>849</v>
      </c>
      <c r="B22" s="7" t="s">
        <v>652</v>
      </c>
      <c r="C22" s="7" t="s">
        <v>13</v>
      </c>
      <c r="D22" s="7" t="s">
        <v>25</v>
      </c>
      <c r="E22" s="7" t="s">
        <v>26</v>
      </c>
      <c r="F22" s="7" t="str">
        <f t="shared" ref="F22:F33" si="1">E22</f>
        <v>Inorganic pollutants</v>
      </c>
      <c r="G22" t="s">
        <v>5</v>
      </c>
      <c r="H22" s="7" t="s">
        <v>16</v>
      </c>
      <c r="I22" s="33" t="str">
        <f t="shared" si="0"/>
        <v>Inorganic pollutants</v>
      </c>
      <c r="J22" s="63" t="s">
        <v>937</v>
      </c>
      <c r="M22" s="7" t="str">
        <f>M3</f>
        <v>March</v>
      </c>
    </row>
    <row r="23" spans="1:22" x14ac:dyDescent="0.3">
      <c r="A23" s="7" t="s">
        <v>849</v>
      </c>
      <c r="B23" s="7" t="s">
        <v>653</v>
      </c>
      <c r="C23" s="7" t="s">
        <v>13</v>
      </c>
      <c r="D23" s="7" t="s">
        <v>25</v>
      </c>
      <c r="E23" s="7" t="s">
        <v>27</v>
      </c>
      <c r="F23" s="7" t="str">
        <f t="shared" si="1"/>
        <v>Air pollutants</v>
      </c>
      <c r="G23" t="s">
        <v>5</v>
      </c>
      <c r="H23" s="7" t="s">
        <v>16</v>
      </c>
      <c r="I23" s="33" t="str">
        <f t="shared" si="0"/>
        <v>Air pollutants</v>
      </c>
      <c r="J23" s="63" t="s">
        <v>937</v>
      </c>
      <c r="M23" s="7" t="str">
        <f>M3</f>
        <v>March</v>
      </c>
    </row>
    <row r="24" spans="1:22" x14ac:dyDescent="0.3">
      <c r="A24" s="7" t="s">
        <v>849</v>
      </c>
      <c r="B24" s="7" t="s">
        <v>654</v>
      </c>
      <c r="C24" s="7" t="s">
        <v>13</v>
      </c>
      <c r="D24" s="7" t="s">
        <v>25</v>
      </c>
      <c r="E24" s="7" t="s">
        <v>28</v>
      </c>
      <c r="F24" s="7" t="str">
        <f t="shared" si="1"/>
        <v>NO'x emissions</v>
      </c>
      <c r="G24" t="s">
        <v>5</v>
      </c>
      <c r="H24" s="7" t="s">
        <v>16</v>
      </c>
      <c r="I24" s="33" t="str">
        <f t="shared" si="0"/>
        <v>NO'x emissions</v>
      </c>
      <c r="J24" s="63" t="s">
        <v>937</v>
      </c>
      <c r="M24" s="7" t="str">
        <f>M3</f>
        <v>March</v>
      </c>
    </row>
    <row r="25" spans="1:22" x14ac:dyDescent="0.3">
      <c r="A25" s="7" t="s">
        <v>849</v>
      </c>
      <c r="B25" s="7" t="s">
        <v>655</v>
      </c>
      <c r="C25" s="7" t="s">
        <v>13</v>
      </c>
      <c r="D25" s="7" t="s">
        <v>25</v>
      </c>
      <c r="E25" s="7" t="s">
        <v>29</v>
      </c>
      <c r="F25" s="7" t="str">
        <f t="shared" si="1"/>
        <v>SO'x emissions</v>
      </c>
      <c r="G25" t="s">
        <v>5</v>
      </c>
      <c r="H25" s="7" t="s">
        <v>16</v>
      </c>
      <c r="I25" s="33" t="str">
        <f t="shared" si="0"/>
        <v>SO'x emissions</v>
      </c>
      <c r="J25" s="63" t="s">
        <v>937</v>
      </c>
      <c r="M25" s="7" t="str">
        <f>M3</f>
        <v>March</v>
      </c>
    </row>
    <row r="26" spans="1:22" x14ac:dyDescent="0.3">
      <c r="A26" s="7" t="s">
        <v>849</v>
      </c>
      <c r="B26" s="7" t="s">
        <v>656</v>
      </c>
      <c r="C26" s="7" t="s">
        <v>13</v>
      </c>
      <c r="D26" s="7" t="s">
        <v>25</v>
      </c>
      <c r="E26" s="7" t="s">
        <v>80</v>
      </c>
      <c r="F26" s="7" t="str">
        <f>E26</f>
        <v>Ozone depletion substances</v>
      </c>
      <c r="G26" t="s">
        <v>5</v>
      </c>
      <c r="H26" s="7" t="s">
        <v>16</v>
      </c>
      <c r="I26" s="33" t="str">
        <f t="shared" si="0"/>
        <v>Ozone depletion substances</v>
      </c>
      <c r="J26" s="63" t="s">
        <v>937</v>
      </c>
      <c r="M26" s="7" t="str">
        <f>M3</f>
        <v>March</v>
      </c>
    </row>
    <row r="27" spans="1:22" x14ac:dyDescent="0.3">
      <c r="A27" s="7" t="s">
        <v>849</v>
      </c>
      <c r="B27" s="7" t="s">
        <v>657</v>
      </c>
      <c r="C27" s="7" t="s">
        <v>13</v>
      </c>
      <c r="D27" s="7" t="s">
        <v>30</v>
      </c>
      <c r="E27" s="7" t="s">
        <v>31</v>
      </c>
      <c r="F27" s="7" t="str">
        <f t="shared" si="1"/>
        <v>Business travel</v>
      </c>
      <c r="G27" t="s">
        <v>5</v>
      </c>
      <c r="H27" s="7" t="s">
        <v>16</v>
      </c>
      <c r="I27" s="33" t="str">
        <f t="shared" si="0"/>
        <v>Business travel</v>
      </c>
      <c r="J27" s="63" t="s">
        <v>937</v>
      </c>
      <c r="M27" s="7" t="str">
        <f>M3</f>
        <v>March</v>
      </c>
      <c r="R27" s="12"/>
      <c r="S27" s="12"/>
    </row>
    <row r="28" spans="1:22" x14ac:dyDescent="0.3">
      <c r="A28" s="7" t="s">
        <v>849</v>
      </c>
      <c r="B28" s="7" t="s">
        <v>658</v>
      </c>
      <c r="C28" s="7" t="s">
        <v>13</v>
      </c>
      <c r="D28" s="7" t="s">
        <v>30</v>
      </c>
      <c r="E28" s="7" t="s">
        <v>32</v>
      </c>
      <c r="F28" s="7" t="str">
        <f t="shared" si="1"/>
        <v>Employee commute</v>
      </c>
      <c r="G28" t="s">
        <v>5</v>
      </c>
      <c r="H28" s="7" t="s">
        <v>16</v>
      </c>
      <c r="I28" s="33" t="str">
        <f t="shared" si="0"/>
        <v>Employee commute</v>
      </c>
      <c r="J28" s="63" t="s">
        <v>937</v>
      </c>
      <c r="M28" s="7" t="str">
        <f>M3</f>
        <v>March</v>
      </c>
      <c r="R28" s="12"/>
      <c r="S28" s="12"/>
    </row>
    <row r="29" spans="1:22" x14ac:dyDescent="0.3">
      <c r="A29" s="48" t="s">
        <v>849</v>
      </c>
      <c r="B29" s="7" t="s">
        <v>726</v>
      </c>
      <c r="C29" s="7" t="s">
        <v>13</v>
      </c>
      <c r="D29" s="7" t="s">
        <v>30</v>
      </c>
      <c r="E29" s="7" t="s">
        <v>33</v>
      </c>
      <c r="F29" s="7" t="str">
        <f t="shared" si="1"/>
        <v>Usage of company products</v>
      </c>
      <c r="G29" t="s">
        <v>5</v>
      </c>
      <c r="H29" s="7" t="s">
        <v>16</v>
      </c>
      <c r="I29" s="33" t="str">
        <f t="shared" si="0"/>
        <v>Usage of company products</v>
      </c>
      <c r="J29" s="63" t="s">
        <v>937</v>
      </c>
      <c r="M29" s="7" t="str">
        <f>M3</f>
        <v>March</v>
      </c>
    </row>
    <row r="30" spans="1:22" x14ac:dyDescent="0.3">
      <c r="A30" s="48" t="s">
        <v>849</v>
      </c>
      <c r="B30" s="7" t="s">
        <v>727</v>
      </c>
      <c r="C30" s="7" t="s">
        <v>13</v>
      </c>
      <c r="D30" s="7" t="s">
        <v>30</v>
      </c>
      <c r="E30" s="7" t="s">
        <v>34</v>
      </c>
      <c r="F30" s="7" t="str">
        <f t="shared" si="1"/>
        <v>Transportation and distribution</v>
      </c>
      <c r="G30" t="s">
        <v>5</v>
      </c>
      <c r="H30" s="7" t="s">
        <v>16</v>
      </c>
      <c r="I30" s="33" t="str">
        <f t="shared" si="0"/>
        <v>Transportation and distribution</v>
      </c>
      <c r="J30" s="63" t="s">
        <v>937</v>
      </c>
      <c r="M30" s="7" t="str">
        <f>M3</f>
        <v>March</v>
      </c>
    </row>
    <row r="31" spans="1:22" x14ac:dyDescent="0.3">
      <c r="A31" s="48" t="s">
        <v>853</v>
      </c>
      <c r="B31" s="7" t="s">
        <v>556</v>
      </c>
      <c r="C31" s="7" t="s">
        <v>13</v>
      </c>
      <c r="D31" s="7" t="s">
        <v>35</v>
      </c>
      <c r="E31" s="7" t="s">
        <v>36</v>
      </c>
      <c r="F31" s="7" t="s">
        <v>35</v>
      </c>
      <c r="G31" t="s">
        <v>5</v>
      </c>
      <c r="H31" s="7" t="s">
        <v>37</v>
      </c>
      <c r="I31" s="33" t="str">
        <f t="shared" si="0"/>
        <v>Renewable energy program</v>
      </c>
      <c r="J31" s="63" t="s">
        <v>938</v>
      </c>
      <c r="M31" s="7" t="str">
        <f>M3</f>
        <v>March</v>
      </c>
      <c r="T31">
        <v>12070</v>
      </c>
      <c r="U31">
        <v>12880</v>
      </c>
    </row>
    <row r="32" spans="1:22" x14ac:dyDescent="0.3">
      <c r="A32" s="48" t="s">
        <v>866</v>
      </c>
      <c r="B32" s="7" t="s">
        <v>557</v>
      </c>
      <c r="C32" s="7" t="s">
        <v>13</v>
      </c>
      <c r="D32" s="7" t="s">
        <v>35</v>
      </c>
      <c r="E32" s="7" t="s">
        <v>36</v>
      </c>
      <c r="F32" s="7" t="s">
        <v>566</v>
      </c>
      <c r="G32" t="s">
        <v>5</v>
      </c>
      <c r="H32" s="7" t="s">
        <v>4</v>
      </c>
      <c r="I32" s="33" t="str">
        <f t="shared" si="0"/>
        <v>Renewable energy program</v>
      </c>
      <c r="J32" s="63" t="str">
        <f>+F32</f>
        <v>Renewable energy as % of Total energy</v>
      </c>
      <c r="M32" s="7" t="str">
        <f>M3</f>
        <v>March</v>
      </c>
      <c r="T32" s="35">
        <v>7.1999999999999995E-2</v>
      </c>
      <c r="U32" s="35">
        <v>7.0000000000000007E-2</v>
      </c>
    </row>
    <row r="33" spans="1:21" x14ac:dyDescent="0.3">
      <c r="A33" s="48" t="s">
        <v>849</v>
      </c>
      <c r="B33" s="7" t="s">
        <v>728</v>
      </c>
      <c r="C33" s="7" t="s">
        <v>13</v>
      </c>
      <c r="D33" s="7" t="s">
        <v>35</v>
      </c>
      <c r="E33" s="7" t="s">
        <v>81</v>
      </c>
      <c r="F33" s="7" t="str">
        <f t="shared" si="1"/>
        <v>Alternate fuels</v>
      </c>
      <c r="G33" t="s">
        <v>5</v>
      </c>
      <c r="H33" s="7" t="s">
        <v>16</v>
      </c>
      <c r="I33" s="33" t="str">
        <f t="shared" si="0"/>
        <v>Alternate fuels</v>
      </c>
      <c r="J33" s="63" t="s">
        <v>937</v>
      </c>
      <c r="M33" s="7" t="str">
        <f>M3</f>
        <v>March</v>
      </c>
    </row>
    <row r="34" spans="1:21" x14ac:dyDescent="0.3">
      <c r="A34" s="48" t="s">
        <v>849</v>
      </c>
      <c r="B34" s="7" t="s">
        <v>729</v>
      </c>
      <c r="C34" s="7" t="s">
        <v>13</v>
      </c>
      <c r="D34" s="7" t="s">
        <v>35</v>
      </c>
      <c r="E34" s="7" t="s">
        <v>68</v>
      </c>
      <c r="F34" s="7" t="s">
        <v>70</v>
      </c>
      <c r="G34" t="s">
        <v>5</v>
      </c>
      <c r="H34" s="7" t="s">
        <v>16</v>
      </c>
      <c r="I34" s="33" t="str">
        <f t="shared" si="0"/>
        <v>Electronic Waste</v>
      </c>
      <c r="J34" s="63" t="s">
        <v>937</v>
      </c>
      <c r="M34" s="7" t="str">
        <f>M3</f>
        <v>March</v>
      </c>
    </row>
    <row r="35" spans="1:21" x14ac:dyDescent="0.3">
      <c r="A35" s="48" t="s">
        <v>852</v>
      </c>
      <c r="B35" s="7" t="s">
        <v>730</v>
      </c>
      <c r="C35" s="7" t="s">
        <v>13</v>
      </c>
      <c r="D35" s="7" t="s">
        <v>35</v>
      </c>
      <c r="E35" s="7" t="s">
        <v>69</v>
      </c>
      <c r="F35" s="7" t="str">
        <f>+E35</f>
        <v>Product impact on renewables</v>
      </c>
      <c r="G35" t="s">
        <v>71</v>
      </c>
      <c r="H35" s="7" t="s">
        <v>660</v>
      </c>
      <c r="I35" s="33" t="str">
        <f t="shared" si="0"/>
        <v>Product impact on renewables</v>
      </c>
      <c r="K35" s="48" t="s">
        <v>190</v>
      </c>
      <c r="Q35" s="13"/>
    </row>
    <row r="36" spans="1:21" x14ac:dyDescent="0.3">
      <c r="A36" s="48" t="s">
        <v>847</v>
      </c>
      <c r="B36" s="62" t="s">
        <v>397</v>
      </c>
      <c r="C36" s="7" t="s">
        <v>13</v>
      </c>
      <c r="D36" s="7" t="s">
        <v>35</v>
      </c>
      <c r="E36" s="7" t="s">
        <v>38</v>
      </c>
      <c r="F36" s="7" t="s">
        <v>39</v>
      </c>
      <c r="G36" t="s">
        <v>662</v>
      </c>
      <c r="H36" s="7" t="s">
        <v>3</v>
      </c>
      <c r="I36" s="33" t="str">
        <f t="shared" si="0"/>
        <v>Green logistics programs</v>
      </c>
      <c r="K36" s="48" t="str">
        <f>+G36</f>
        <v>Program exists</v>
      </c>
      <c r="Q36" s="13"/>
    </row>
    <row r="37" spans="1:21" x14ac:dyDescent="0.3">
      <c r="A37" s="48" t="s">
        <v>849</v>
      </c>
      <c r="B37" s="62" t="s">
        <v>661</v>
      </c>
      <c r="C37" s="7" t="s">
        <v>13</v>
      </c>
      <c r="D37" s="7" t="s">
        <v>35</v>
      </c>
      <c r="E37" s="7" t="s">
        <v>38</v>
      </c>
      <c r="F37" s="7" t="s">
        <v>40</v>
      </c>
      <c r="G37" t="s">
        <v>5</v>
      </c>
      <c r="H37" s="7" t="s">
        <v>16</v>
      </c>
      <c r="I37" s="33" t="str">
        <f t="shared" si="0"/>
        <v>Green logistics programs</v>
      </c>
      <c r="K37" s="48" t="str">
        <f>+F37</f>
        <v>Emission reduction</v>
      </c>
      <c r="M37" s="7" t="str">
        <f>M3</f>
        <v>March</v>
      </c>
    </row>
    <row r="38" spans="1:21" x14ac:dyDescent="0.3">
      <c r="A38" s="48" t="s">
        <v>853</v>
      </c>
      <c r="B38" s="7" t="s">
        <v>398</v>
      </c>
      <c r="C38" s="7" t="s">
        <v>13</v>
      </c>
      <c r="D38" s="7" t="s">
        <v>41</v>
      </c>
      <c r="E38" s="7" t="s">
        <v>42</v>
      </c>
      <c r="F38" s="7" t="s">
        <v>43</v>
      </c>
      <c r="G38" t="s">
        <v>5</v>
      </c>
      <c r="H38" s="7" t="s">
        <v>16</v>
      </c>
      <c r="I38" s="33" t="str">
        <f t="shared" si="0"/>
        <v>Solid waste management</v>
      </c>
      <c r="J38" s="48" t="str">
        <f>+F38&amp;", tons"</f>
        <v>Solid waste, tons</v>
      </c>
      <c r="M38" s="7" t="str">
        <f>M3</f>
        <v>March</v>
      </c>
    </row>
    <row r="39" spans="1:21" x14ac:dyDescent="0.3">
      <c r="A39" s="48" t="s">
        <v>866</v>
      </c>
      <c r="B39" s="7" t="s">
        <v>399</v>
      </c>
      <c r="C39" s="7" t="s">
        <v>13</v>
      </c>
      <c r="D39" s="7" t="s">
        <v>41</v>
      </c>
      <c r="E39" s="7" t="s">
        <v>42</v>
      </c>
      <c r="F39" s="7" t="s">
        <v>44</v>
      </c>
      <c r="G39" t="s">
        <v>5</v>
      </c>
      <c r="H39" s="7" t="s">
        <v>4</v>
      </c>
      <c r="I39" s="33" t="str">
        <f t="shared" si="0"/>
        <v>Solid waste management</v>
      </c>
      <c r="J39" s="48" t="str">
        <f>+F39</f>
        <v>Solid waste recycled</v>
      </c>
      <c r="M39" s="7" t="str">
        <f>M3</f>
        <v>March</v>
      </c>
    </row>
    <row r="40" spans="1:21" x14ac:dyDescent="0.3">
      <c r="A40" s="48" t="s">
        <v>860</v>
      </c>
      <c r="B40" s="7" t="s">
        <v>731</v>
      </c>
      <c r="C40" s="7" t="s">
        <v>13</v>
      </c>
      <c r="D40" s="7" t="s">
        <v>354</v>
      </c>
      <c r="E40" s="7" t="s">
        <v>355</v>
      </c>
      <c r="F40" s="7" t="s">
        <v>663</v>
      </c>
      <c r="G40" t="s">
        <v>5</v>
      </c>
      <c r="I40" s="33" t="str">
        <f t="shared" si="0"/>
        <v>Oil Spill disclosure</v>
      </c>
      <c r="K40" s="48" t="str">
        <f>+F40</f>
        <v>Number of incidents</v>
      </c>
      <c r="M40" s="7" t="str">
        <f>M3</f>
        <v>March</v>
      </c>
    </row>
    <row r="41" spans="1:21" x14ac:dyDescent="0.3">
      <c r="A41" s="45" t="s">
        <v>846</v>
      </c>
      <c r="B41" s="7" t="s">
        <v>559</v>
      </c>
      <c r="C41" s="7" t="s">
        <v>13</v>
      </c>
      <c r="D41" s="7" t="s">
        <v>354</v>
      </c>
      <c r="E41" s="7" t="s">
        <v>356</v>
      </c>
      <c r="F41" s="7" t="s">
        <v>565</v>
      </c>
      <c r="G41" t="s">
        <v>563</v>
      </c>
      <c r="H41" s="7" t="s">
        <v>3</v>
      </c>
      <c r="I41" s="33" t="str">
        <f t="shared" si="0"/>
        <v>Offshore well management</v>
      </c>
      <c r="K41" s="48" t="str">
        <f>+G41</f>
        <v>Policy Exists</v>
      </c>
      <c r="Q41" s="13"/>
    </row>
    <row r="42" spans="1:21" x14ac:dyDescent="0.3">
      <c r="A42" s="45" t="s">
        <v>846</v>
      </c>
      <c r="B42" s="7" t="s">
        <v>558</v>
      </c>
      <c r="C42" s="7" t="s">
        <v>13</v>
      </c>
      <c r="D42" s="7" t="s">
        <v>354</v>
      </c>
      <c r="E42" s="7" t="s">
        <v>356</v>
      </c>
      <c r="F42" s="7" t="s">
        <v>565</v>
      </c>
      <c r="G42" t="s">
        <v>564</v>
      </c>
      <c r="H42" s="7" t="s">
        <v>3</v>
      </c>
      <c r="I42" s="33" t="str">
        <f t="shared" si="0"/>
        <v>Offshore well management</v>
      </c>
      <c r="K42" s="48" t="str">
        <f>+G42</f>
        <v>Policy Disclosure</v>
      </c>
      <c r="Q42" s="13"/>
    </row>
    <row r="43" spans="1:21" x14ac:dyDescent="0.3">
      <c r="A43" s="45" t="s">
        <v>846</v>
      </c>
      <c r="B43" s="7" t="s">
        <v>561</v>
      </c>
      <c r="C43" s="7" t="s">
        <v>13</v>
      </c>
      <c r="D43" s="7" t="s">
        <v>354</v>
      </c>
      <c r="E43" s="7" t="s">
        <v>357</v>
      </c>
      <c r="F43" s="7" t="s">
        <v>357</v>
      </c>
      <c r="G43" t="s">
        <v>563</v>
      </c>
      <c r="H43" s="7" t="s">
        <v>3</v>
      </c>
      <c r="I43" s="33" t="str">
        <f t="shared" si="0"/>
        <v>Tailings management</v>
      </c>
      <c r="K43" s="48" t="str">
        <f t="shared" ref="K43:K46" si="2">+G43</f>
        <v>Policy Exists</v>
      </c>
      <c r="Q43" s="13"/>
    </row>
    <row r="44" spans="1:21" x14ac:dyDescent="0.3">
      <c r="A44" s="45" t="s">
        <v>846</v>
      </c>
      <c r="B44" s="7" t="s">
        <v>560</v>
      </c>
      <c r="C44" s="7" t="s">
        <v>13</v>
      </c>
      <c r="D44" s="7" t="s">
        <v>354</v>
      </c>
      <c r="E44" s="7" t="s">
        <v>357</v>
      </c>
      <c r="F44" s="7" t="s">
        <v>357</v>
      </c>
      <c r="G44" t="s">
        <v>564</v>
      </c>
      <c r="H44" s="7" t="s">
        <v>3</v>
      </c>
      <c r="I44" s="33" t="str">
        <f t="shared" si="0"/>
        <v>Tailings management</v>
      </c>
      <c r="K44" s="48" t="str">
        <f t="shared" si="2"/>
        <v>Policy Disclosure</v>
      </c>
      <c r="Q44" s="13"/>
    </row>
    <row r="45" spans="1:21" x14ac:dyDescent="0.3">
      <c r="A45" s="45" t="s">
        <v>846</v>
      </c>
      <c r="B45" s="7" t="s">
        <v>732</v>
      </c>
      <c r="C45" s="7" t="s">
        <v>13</v>
      </c>
      <c r="D45" s="7" t="s">
        <v>354</v>
      </c>
      <c r="E45" s="7" t="s">
        <v>358</v>
      </c>
      <c r="F45" s="7" t="s">
        <v>562</v>
      </c>
      <c r="G45" t="s">
        <v>563</v>
      </c>
      <c r="H45" s="7" t="s">
        <v>3</v>
      </c>
      <c r="I45" s="33" t="str">
        <f t="shared" si="0"/>
        <v xml:space="preserve">Mineral waste management
</v>
      </c>
      <c r="K45" s="48" t="str">
        <f t="shared" si="2"/>
        <v>Policy Exists</v>
      </c>
      <c r="Q45" s="13"/>
    </row>
    <row r="46" spans="1:21" x14ac:dyDescent="0.3">
      <c r="A46" s="45" t="s">
        <v>846</v>
      </c>
      <c r="B46" s="7" t="s">
        <v>733</v>
      </c>
      <c r="C46" s="7" t="s">
        <v>13</v>
      </c>
      <c r="D46" s="7" t="s">
        <v>354</v>
      </c>
      <c r="E46" s="7" t="s">
        <v>358</v>
      </c>
      <c r="F46" s="7" t="s">
        <v>562</v>
      </c>
      <c r="G46" t="s">
        <v>564</v>
      </c>
      <c r="H46" s="7" t="s">
        <v>3</v>
      </c>
      <c r="I46" s="33" t="str">
        <f t="shared" si="0"/>
        <v xml:space="preserve">Mineral waste management
</v>
      </c>
      <c r="K46" s="48" t="str">
        <f t="shared" si="2"/>
        <v>Policy Disclosure</v>
      </c>
      <c r="Q46" s="13"/>
    </row>
    <row r="47" spans="1:21" x14ac:dyDescent="0.3">
      <c r="A47" s="48" t="s">
        <v>853</v>
      </c>
      <c r="B47" s="7" t="s">
        <v>400</v>
      </c>
      <c r="C47" s="7" t="s">
        <v>13</v>
      </c>
      <c r="D47" s="7" t="s">
        <v>41</v>
      </c>
      <c r="E47" s="7" t="s">
        <v>45</v>
      </c>
      <c r="F47" s="7" t="s">
        <v>46</v>
      </c>
      <c r="G47" t="s">
        <v>5</v>
      </c>
      <c r="H47" s="7" t="s">
        <v>16</v>
      </c>
      <c r="I47" s="33" t="str">
        <f t="shared" si="0"/>
        <v>Hazardous waste management</v>
      </c>
      <c r="J47" s="48" t="str">
        <f>+F47</f>
        <v>Hazardous waste</v>
      </c>
      <c r="M47" s="7" t="str">
        <f>M3</f>
        <v>March</v>
      </c>
    </row>
    <row r="48" spans="1:21" x14ac:dyDescent="0.3">
      <c r="A48" s="48" t="s">
        <v>867</v>
      </c>
      <c r="B48" s="7" t="s">
        <v>401</v>
      </c>
      <c r="C48" s="7" t="s">
        <v>13</v>
      </c>
      <c r="D48" s="7" t="s">
        <v>41</v>
      </c>
      <c r="E48" s="7" t="s">
        <v>45</v>
      </c>
      <c r="F48" s="7" t="s">
        <v>47</v>
      </c>
      <c r="G48" t="s">
        <v>5</v>
      </c>
      <c r="H48" s="7" t="s">
        <v>4</v>
      </c>
      <c r="I48" s="33" t="str">
        <f t="shared" si="0"/>
        <v>Hazardous waste management</v>
      </c>
      <c r="J48" s="48" t="str">
        <f>+F48</f>
        <v>Hazardous waste as % of total waste</v>
      </c>
      <c r="M48" s="7" t="str">
        <f>M3</f>
        <v>March</v>
      </c>
      <c r="S48" s="14"/>
      <c r="T48" s="14"/>
      <c r="U48" s="14"/>
    </row>
    <row r="49" spans="1:21" x14ac:dyDescent="0.3">
      <c r="A49" s="48" t="s">
        <v>853</v>
      </c>
      <c r="B49" s="7" t="s">
        <v>567</v>
      </c>
      <c r="C49" s="7" t="s">
        <v>13</v>
      </c>
      <c r="D49" s="7" t="s">
        <v>41</v>
      </c>
      <c r="E49" s="7" t="s">
        <v>48</v>
      </c>
      <c r="F49" s="7" t="str">
        <f>E49</f>
        <v>Non-recycled waste</v>
      </c>
      <c r="G49" t="s">
        <v>5</v>
      </c>
      <c r="H49" s="7" t="s">
        <v>16</v>
      </c>
      <c r="I49" s="33" t="str">
        <f t="shared" si="0"/>
        <v>Non-recycled waste</v>
      </c>
      <c r="J49" s="48" t="str">
        <f>+F49&amp;", tons"</f>
        <v>Non-recycled waste, tons</v>
      </c>
      <c r="M49" s="7" t="str">
        <f>M3</f>
        <v>March</v>
      </c>
    </row>
    <row r="50" spans="1:21" x14ac:dyDescent="0.3">
      <c r="A50" s="48" t="s">
        <v>867</v>
      </c>
      <c r="B50" s="7" t="s">
        <v>568</v>
      </c>
      <c r="C50" s="7" t="s">
        <v>13</v>
      </c>
      <c r="D50" s="7" t="s">
        <v>41</v>
      </c>
      <c r="E50" s="7" t="s">
        <v>48</v>
      </c>
      <c r="F50" s="7" t="s">
        <v>569</v>
      </c>
      <c r="G50" t="s">
        <v>5</v>
      </c>
      <c r="H50" s="7" t="s">
        <v>4</v>
      </c>
      <c r="I50" s="33" t="str">
        <f t="shared" si="0"/>
        <v>Non-recycled waste</v>
      </c>
      <c r="J50" s="48" t="str">
        <f>+F50</f>
        <v>Non-recycled waste as % of total waste</v>
      </c>
      <c r="M50" s="7" t="str">
        <f>M3</f>
        <v>March</v>
      </c>
    </row>
    <row r="51" spans="1:21" x14ac:dyDescent="0.3">
      <c r="A51" s="48" t="s">
        <v>847</v>
      </c>
      <c r="B51" s="7" t="s">
        <v>734</v>
      </c>
      <c r="C51" s="7" t="s">
        <v>13</v>
      </c>
      <c r="D51" s="7" t="s">
        <v>41</v>
      </c>
      <c r="E51" s="7" t="s">
        <v>49</v>
      </c>
      <c r="F51" s="7" t="str">
        <f>E51</f>
        <v>Waste recycling programs</v>
      </c>
      <c r="G51" t="s">
        <v>39</v>
      </c>
      <c r="H51" s="7" t="s">
        <v>3</v>
      </c>
      <c r="I51" s="33" t="str">
        <f t="shared" si="0"/>
        <v>Waste recycling programs</v>
      </c>
      <c r="K51" s="48" t="s">
        <v>662</v>
      </c>
      <c r="Q51" s="13"/>
    </row>
    <row r="52" spans="1:21" x14ac:dyDescent="0.3">
      <c r="A52" s="48" t="s">
        <v>849</v>
      </c>
      <c r="B52" s="7" t="s">
        <v>735</v>
      </c>
      <c r="C52" s="7" t="s">
        <v>13</v>
      </c>
      <c r="D52" s="7" t="s">
        <v>50</v>
      </c>
      <c r="E52" s="7" t="s">
        <v>50</v>
      </c>
      <c r="F52" s="7" t="s">
        <v>51</v>
      </c>
      <c r="G52" t="s">
        <v>5</v>
      </c>
      <c r="H52" s="7" t="s">
        <v>52</v>
      </c>
      <c r="I52" s="33" t="str">
        <f t="shared" si="0"/>
        <v>Energy consumption</v>
      </c>
      <c r="J52" s="63" t="s">
        <v>937</v>
      </c>
      <c r="M52" s="7" t="str">
        <f>M3</f>
        <v>March</v>
      </c>
      <c r="P52" s="12">
        <v>192130</v>
      </c>
      <c r="Q52" s="12">
        <v>181280</v>
      </c>
      <c r="R52" s="12">
        <v>180800</v>
      </c>
      <c r="S52" s="12">
        <v>173220</v>
      </c>
      <c r="T52" s="12">
        <v>166500</v>
      </c>
      <c r="U52" s="12">
        <v>171821.87</v>
      </c>
    </row>
    <row r="53" spans="1:21" x14ac:dyDescent="0.3">
      <c r="A53" s="48" t="s">
        <v>853</v>
      </c>
      <c r="B53" s="7" t="s">
        <v>664</v>
      </c>
      <c r="C53" s="7" t="s">
        <v>13</v>
      </c>
      <c r="D53" s="7" t="s">
        <v>50</v>
      </c>
      <c r="E53" s="7" t="s">
        <v>53</v>
      </c>
      <c r="F53" s="7" t="s">
        <v>53</v>
      </c>
      <c r="G53" t="s">
        <v>5</v>
      </c>
      <c r="H53" s="7" t="s">
        <v>52</v>
      </c>
      <c r="I53" s="33" t="str">
        <f t="shared" si="0"/>
        <v>Energy consumption from non-renewable resources</v>
      </c>
      <c r="J53" s="48" t="str">
        <f>+F53&amp;", MWh"</f>
        <v>Energy consumption from non-renewable resources, MWh</v>
      </c>
      <c r="M53" s="7" t="str">
        <f>M3</f>
        <v>March</v>
      </c>
      <c r="P53"/>
      <c r="Q53"/>
      <c r="R53"/>
      <c r="S53"/>
      <c r="T53">
        <v>154512</v>
      </c>
      <c r="U53">
        <v>159794.33909999998</v>
      </c>
    </row>
    <row r="54" spans="1:21" x14ac:dyDescent="0.3">
      <c r="A54" s="48" t="s">
        <v>867</v>
      </c>
      <c r="B54" s="7" t="s">
        <v>665</v>
      </c>
      <c r="C54" s="7" t="s">
        <v>13</v>
      </c>
      <c r="D54" s="7" t="s">
        <v>50</v>
      </c>
      <c r="E54" s="7" t="s">
        <v>53</v>
      </c>
      <c r="F54" s="7" t="s">
        <v>666</v>
      </c>
      <c r="G54" t="s">
        <v>5</v>
      </c>
      <c r="H54" s="7" t="s">
        <v>4</v>
      </c>
      <c r="I54" s="33" t="str">
        <f t="shared" si="0"/>
        <v>Energy consumption from non-renewable resources</v>
      </c>
      <c r="J54" s="48" t="s">
        <v>939</v>
      </c>
      <c r="M54" s="7" t="str">
        <f>M3</f>
        <v>March</v>
      </c>
      <c r="P54"/>
      <c r="Q54"/>
      <c r="R54"/>
      <c r="S54"/>
      <c r="T54" s="35">
        <v>0.92800000000000005</v>
      </c>
      <c r="U54" s="35">
        <v>0.92999999999999994</v>
      </c>
    </row>
    <row r="55" spans="1:21" x14ac:dyDescent="0.3">
      <c r="A55" s="45" t="s">
        <v>846</v>
      </c>
      <c r="B55" s="7" t="s">
        <v>570</v>
      </c>
      <c r="C55" s="7" t="s">
        <v>13</v>
      </c>
      <c r="D55" s="7" t="s">
        <v>54</v>
      </c>
      <c r="E55" s="7" t="s">
        <v>55</v>
      </c>
      <c r="F55" s="7" t="s">
        <v>55</v>
      </c>
      <c r="G55" t="s">
        <v>563</v>
      </c>
      <c r="H55" s="7" t="s">
        <v>3</v>
      </c>
      <c r="I55" s="33" t="str">
        <f t="shared" si="0"/>
        <v xml:space="preserve">Biodiversity and eco system preservation practices </v>
      </c>
      <c r="K55" s="48" t="str">
        <f t="shared" ref="K55:K61" si="3">+G55</f>
        <v>Policy Exists</v>
      </c>
      <c r="Q55" s="13"/>
    </row>
    <row r="56" spans="1:21" x14ac:dyDescent="0.3">
      <c r="A56" s="45" t="s">
        <v>846</v>
      </c>
      <c r="B56" s="7" t="s">
        <v>571</v>
      </c>
      <c r="C56" s="7" t="s">
        <v>13</v>
      </c>
      <c r="D56" s="7" t="s">
        <v>54</v>
      </c>
      <c r="E56" s="7" t="s">
        <v>55</v>
      </c>
      <c r="F56" s="7" t="s">
        <v>55</v>
      </c>
      <c r="G56" t="s">
        <v>564</v>
      </c>
      <c r="H56" s="7" t="s">
        <v>3</v>
      </c>
      <c r="I56" s="33" t="str">
        <f t="shared" si="0"/>
        <v xml:space="preserve">Biodiversity and eco system preservation practices </v>
      </c>
      <c r="K56" s="48" t="str">
        <f t="shared" si="3"/>
        <v>Policy Disclosure</v>
      </c>
      <c r="Q56" s="13"/>
    </row>
    <row r="57" spans="1:21" x14ac:dyDescent="0.3">
      <c r="A57" s="45" t="s">
        <v>846</v>
      </c>
      <c r="B57" s="7" t="s">
        <v>573</v>
      </c>
      <c r="C57" s="7" t="s">
        <v>13</v>
      </c>
      <c r="D57" s="7" t="s">
        <v>54</v>
      </c>
      <c r="E57" s="7" t="s">
        <v>56</v>
      </c>
      <c r="F57" s="7" t="str">
        <f>E57</f>
        <v>Deforestation</v>
      </c>
      <c r="G57" t="s">
        <v>563</v>
      </c>
      <c r="H57" s="7" t="s">
        <v>3</v>
      </c>
      <c r="I57" s="33" t="str">
        <f t="shared" si="0"/>
        <v>Deforestation</v>
      </c>
      <c r="K57" s="48" t="str">
        <f t="shared" si="3"/>
        <v>Policy Exists</v>
      </c>
      <c r="Q57" s="13"/>
    </row>
    <row r="58" spans="1:21" x14ac:dyDescent="0.3">
      <c r="A58" s="45" t="s">
        <v>846</v>
      </c>
      <c r="B58" s="7" t="s">
        <v>572</v>
      </c>
      <c r="C58" s="7" t="s">
        <v>13</v>
      </c>
      <c r="D58" s="7" t="s">
        <v>54</v>
      </c>
      <c r="E58" s="7" t="s">
        <v>56</v>
      </c>
      <c r="F58" s="7" t="str">
        <f>E58</f>
        <v>Deforestation</v>
      </c>
      <c r="G58" t="s">
        <v>564</v>
      </c>
      <c r="H58" s="7" t="s">
        <v>3</v>
      </c>
      <c r="I58" s="33" t="str">
        <f t="shared" si="0"/>
        <v>Deforestation</v>
      </c>
      <c r="K58" s="48" t="str">
        <f t="shared" si="3"/>
        <v>Policy Disclosure</v>
      </c>
      <c r="Q58" s="13"/>
    </row>
    <row r="59" spans="1:21" x14ac:dyDescent="0.3">
      <c r="A59" s="46" t="s">
        <v>847</v>
      </c>
      <c r="B59" s="7" t="s">
        <v>574</v>
      </c>
      <c r="C59" s="7" t="s">
        <v>13</v>
      </c>
      <c r="D59" s="7" t="s">
        <v>54</v>
      </c>
      <c r="E59" s="7" t="s">
        <v>57</v>
      </c>
      <c r="F59" s="7" t="s">
        <v>58</v>
      </c>
      <c r="G59" t="s">
        <v>564</v>
      </c>
      <c r="H59" s="7" t="s">
        <v>3</v>
      </c>
      <c r="I59" s="33" t="str">
        <f t="shared" si="0"/>
        <v>Natural species and protected areas</v>
      </c>
      <c r="K59" s="48" t="str">
        <f t="shared" si="3"/>
        <v>Policy Disclosure</v>
      </c>
      <c r="Q59" s="13"/>
    </row>
    <row r="60" spans="1:21" x14ac:dyDescent="0.3">
      <c r="A60" s="45" t="s">
        <v>846</v>
      </c>
      <c r="B60" s="7" t="s">
        <v>576</v>
      </c>
      <c r="C60" s="7" t="s">
        <v>13</v>
      </c>
      <c r="D60" s="7" t="s">
        <v>54</v>
      </c>
      <c r="E60" s="7" t="s">
        <v>359</v>
      </c>
      <c r="F60" s="7" t="str">
        <f>E60</f>
        <v>Site closure &amp; rehabilitation</v>
      </c>
      <c r="G60" t="s">
        <v>563</v>
      </c>
      <c r="H60" s="7" t="s">
        <v>3</v>
      </c>
      <c r="I60" s="33" t="str">
        <f t="shared" si="0"/>
        <v>Site closure &amp; rehabilitation</v>
      </c>
      <c r="K60" s="48" t="str">
        <f t="shared" si="3"/>
        <v>Policy Exists</v>
      </c>
      <c r="Q60" s="13"/>
    </row>
    <row r="61" spans="1:21" x14ac:dyDescent="0.3">
      <c r="A61" s="45" t="s">
        <v>846</v>
      </c>
      <c r="B61" s="7" t="s">
        <v>577</v>
      </c>
      <c r="C61" s="7" t="s">
        <v>13</v>
      </c>
      <c r="D61" s="7" t="s">
        <v>54</v>
      </c>
      <c r="E61" s="7" t="s">
        <v>359</v>
      </c>
      <c r="F61" s="7" t="str">
        <f>E61</f>
        <v>Site closure &amp; rehabilitation</v>
      </c>
      <c r="G61" t="s">
        <v>564</v>
      </c>
      <c r="H61" s="7" t="s">
        <v>3</v>
      </c>
      <c r="I61" s="33" t="str">
        <f t="shared" si="0"/>
        <v>Site closure &amp; rehabilitation</v>
      </c>
      <c r="K61" s="48" t="str">
        <f t="shared" si="3"/>
        <v>Policy Disclosure</v>
      </c>
      <c r="Q61" s="13"/>
    </row>
    <row r="62" spans="1:21" x14ac:dyDescent="0.3">
      <c r="A62" s="48" t="s">
        <v>860</v>
      </c>
      <c r="B62" s="7" t="s">
        <v>736</v>
      </c>
      <c r="C62" s="7" t="s">
        <v>13</v>
      </c>
      <c r="D62" s="7" t="s">
        <v>54</v>
      </c>
      <c r="E62" s="7" t="s">
        <v>59</v>
      </c>
      <c r="F62" s="7" t="str">
        <f>E62</f>
        <v xml:space="preserve">Land degradation, desertification, soil sealing </v>
      </c>
      <c r="G62" t="s">
        <v>5</v>
      </c>
      <c r="H62" s="7" t="s">
        <v>4</v>
      </c>
      <c r="I62" s="33" t="str">
        <f t="shared" si="0"/>
        <v xml:space="preserve">Land degradation, desertification, soil sealing </v>
      </c>
      <c r="J62" s="48" t="s">
        <v>940</v>
      </c>
      <c r="M62" s="7" t="str">
        <f>M3</f>
        <v>March</v>
      </c>
    </row>
    <row r="63" spans="1:21" x14ac:dyDescent="0.3">
      <c r="A63" s="48" t="s">
        <v>866</v>
      </c>
      <c r="B63" s="7" t="s">
        <v>930</v>
      </c>
      <c r="C63" s="7" t="s">
        <v>13</v>
      </c>
      <c r="D63" s="7" t="s">
        <v>54</v>
      </c>
      <c r="E63" s="7" t="s">
        <v>60</v>
      </c>
      <c r="F63" s="7" t="s">
        <v>575</v>
      </c>
      <c r="G63" t="s">
        <v>5</v>
      </c>
      <c r="H63" s="7" t="s">
        <v>4</v>
      </c>
      <c r="I63" s="33" t="str">
        <f t="shared" si="0"/>
        <v>FSC certified sourcing</v>
      </c>
      <c r="J63" s="48" t="str">
        <f>+I63&amp;" %"</f>
        <v>FSC certified sourcing %</v>
      </c>
      <c r="M63" s="7" t="str">
        <f>M3</f>
        <v>March</v>
      </c>
    </row>
    <row r="64" spans="1:21" x14ac:dyDescent="0.3">
      <c r="A64" s="7" t="s">
        <v>849</v>
      </c>
      <c r="B64" s="7" t="s">
        <v>737</v>
      </c>
      <c r="C64" s="7" t="s">
        <v>13</v>
      </c>
      <c r="D64" s="7" t="s">
        <v>54</v>
      </c>
      <c r="E64" s="7" t="s">
        <v>360</v>
      </c>
      <c r="F64" s="7" t="str">
        <f>E64</f>
        <v>Use of pesticides</v>
      </c>
      <c r="G64" t="s">
        <v>5</v>
      </c>
      <c r="H64" s="7" t="s">
        <v>16</v>
      </c>
      <c r="I64" s="33" t="str">
        <f t="shared" si="0"/>
        <v>Use of pesticides</v>
      </c>
      <c r="J64" s="48" t="s">
        <v>941</v>
      </c>
      <c r="M64" s="7" t="str">
        <f>M3</f>
        <v>March</v>
      </c>
    </row>
    <row r="65" spans="1:22" x14ac:dyDescent="0.3">
      <c r="A65" s="45" t="s">
        <v>846</v>
      </c>
      <c r="B65" s="7" t="s">
        <v>578</v>
      </c>
      <c r="C65" s="7" t="s">
        <v>13</v>
      </c>
      <c r="D65" s="7" t="s">
        <v>54</v>
      </c>
      <c r="E65" s="7" t="s">
        <v>61</v>
      </c>
      <c r="F65" s="7" t="str">
        <f>E65</f>
        <v>Sustainable land / forestry / agri practices</v>
      </c>
      <c r="G65" t="s">
        <v>563</v>
      </c>
      <c r="H65" s="7" t="s">
        <v>3</v>
      </c>
      <c r="I65" s="33" t="str">
        <f t="shared" si="0"/>
        <v>Sustainable land / forestry / agri practices</v>
      </c>
      <c r="K65" s="48" t="str">
        <f t="shared" ref="K65:K68" si="4">+G65</f>
        <v>Policy Exists</v>
      </c>
      <c r="Q65" s="13"/>
    </row>
    <row r="66" spans="1:22" x14ac:dyDescent="0.3">
      <c r="A66" s="45" t="s">
        <v>846</v>
      </c>
      <c r="B66" s="7" t="s">
        <v>579</v>
      </c>
      <c r="C66" s="7" t="s">
        <v>13</v>
      </c>
      <c r="D66" s="7" t="s">
        <v>54</v>
      </c>
      <c r="E66" s="7" t="s">
        <v>61</v>
      </c>
      <c r="F66" s="7" t="str">
        <f>E66</f>
        <v>Sustainable land / forestry / agri practices</v>
      </c>
      <c r="G66" t="s">
        <v>564</v>
      </c>
      <c r="H66" s="7" t="s">
        <v>3</v>
      </c>
      <c r="I66" s="33" t="str">
        <f t="shared" si="0"/>
        <v>Sustainable land / forestry / agri practices</v>
      </c>
      <c r="K66" s="48" t="str">
        <f t="shared" si="4"/>
        <v>Policy Disclosure</v>
      </c>
      <c r="Q66" s="13"/>
    </row>
    <row r="67" spans="1:22" x14ac:dyDescent="0.3">
      <c r="A67" s="45" t="s">
        <v>846</v>
      </c>
      <c r="B67" s="7" t="s">
        <v>580</v>
      </c>
      <c r="C67" s="7" t="s">
        <v>13</v>
      </c>
      <c r="D67" s="7" t="s">
        <v>62</v>
      </c>
      <c r="E67" s="7" t="s">
        <v>63</v>
      </c>
      <c r="F67" s="7" t="s">
        <v>64</v>
      </c>
      <c r="G67" t="s">
        <v>563</v>
      </c>
      <c r="H67" s="7" t="s">
        <v>3</v>
      </c>
      <c r="I67" s="33" t="str">
        <f t="shared" si="0"/>
        <v>Raw material sourcing</v>
      </c>
      <c r="K67" s="48" t="str">
        <f t="shared" si="4"/>
        <v>Policy Exists</v>
      </c>
      <c r="Q67" s="13"/>
    </row>
    <row r="68" spans="1:22" x14ac:dyDescent="0.3">
      <c r="A68" s="45" t="s">
        <v>846</v>
      </c>
      <c r="B68" s="7" t="s">
        <v>581</v>
      </c>
      <c r="C68" s="7" t="s">
        <v>13</v>
      </c>
      <c r="D68" s="7" t="s">
        <v>62</v>
      </c>
      <c r="E68" s="7" t="s">
        <v>63</v>
      </c>
      <c r="F68" s="7" t="s">
        <v>64</v>
      </c>
      <c r="G68" t="s">
        <v>564</v>
      </c>
      <c r="H68" s="7" t="s">
        <v>3</v>
      </c>
      <c r="I68" s="33" t="str">
        <f t="shared" si="0"/>
        <v>Raw material sourcing</v>
      </c>
      <c r="K68" s="48" t="str">
        <f t="shared" si="4"/>
        <v>Policy Disclosure</v>
      </c>
      <c r="Q68" s="13"/>
    </row>
    <row r="69" spans="1:22" x14ac:dyDescent="0.3">
      <c r="A69" s="48" t="s">
        <v>849</v>
      </c>
      <c r="B69" s="7" t="s">
        <v>738</v>
      </c>
      <c r="C69" s="7" t="s">
        <v>13</v>
      </c>
      <c r="D69" s="7" t="s">
        <v>62</v>
      </c>
      <c r="E69" s="7" t="s">
        <v>65</v>
      </c>
      <c r="F69" s="7" t="s">
        <v>582</v>
      </c>
      <c r="G69" t="s">
        <v>5</v>
      </c>
      <c r="H69" s="7" t="s">
        <v>16</v>
      </c>
      <c r="I69" s="33" t="str">
        <f t="shared" si="0"/>
        <v>Co-processing</v>
      </c>
      <c r="J69" s="48" t="str">
        <f>+F69</f>
        <v>Waste used in tons for energy and as raw materials</v>
      </c>
      <c r="M69" s="7" t="str">
        <f>M3</f>
        <v>March</v>
      </c>
    </row>
    <row r="70" spans="1:22" x14ac:dyDescent="0.3">
      <c r="A70" s="48" t="s">
        <v>849</v>
      </c>
      <c r="B70" s="7" t="s">
        <v>739</v>
      </c>
      <c r="C70" s="7" t="s">
        <v>13</v>
      </c>
      <c r="D70" s="7" t="s">
        <v>62</v>
      </c>
      <c r="E70" s="7" t="s">
        <v>66</v>
      </c>
      <c r="F70" s="7" t="str">
        <f>E70</f>
        <v>Recycled material use</v>
      </c>
      <c r="G70" t="s">
        <v>5</v>
      </c>
      <c r="H70" s="7" t="s">
        <v>16</v>
      </c>
      <c r="I70" s="33" t="str">
        <f t="shared" si="0"/>
        <v>Recycled material use</v>
      </c>
      <c r="J70" s="48" t="str">
        <f>+I70&amp;", tons"</f>
        <v>Recycled material use, tons</v>
      </c>
      <c r="M70" s="7" t="str">
        <f>M3</f>
        <v>March</v>
      </c>
    </row>
    <row r="71" spans="1:22" x14ac:dyDescent="0.3">
      <c r="A71" s="45" t="s">
        <v>846</v>
      </c>
      <c r="B71" s="7" t="s">
        <v>583</v>
      </c>
      <c r="C71" s="7" t="s">
        <v>13</v>
      </c>
      <c r="D71" s="7" t="s">
        <v>62</v>
      </c>
      <c r="E71" s="7" t="s">
        <v>67</v>
      </c>
      <c r="F71" s="7" t="str">
        <f>E71</f>
        <v>Green procurement policy</v>
      </c>
      <c r="G71" t="s">
        <v>563</v>
      </c>
      <c r="H71" s="7" t="s">
        <v>3</v>
      </c>
      <c r="I71" s="33" t="str">
        <f t="shared" si="0"/>
        <v>Green procurement policy</v>
      </c>
      <c r="K71" s="48" t="str">
        <f t="shared" ref="K71:K72" si="5">+G71</f>
        <v>Policy Exists</v>
      </c>
      <c r="Q71" s="13"/>
    </row>
    <row r="72" spans="1:22" x14ac:dyDescent="0.3">
      <c r="A72" s="45" t="s">
        <v>846</v>
      </c>
      <c r="B72" s="7" t="s">
        <v>584</v>
      </c>
      <c r="C72" s="7" t="s">
        <v>13</v>
      </c>
      <c r="D72" s="7" t="s">
        <v>62</v>
      </c>
      <c r="E72" s="7" t="s">
        <v>67</v>
      </c>
      <c r="F72" s="7" t="str">
        <f>E72</f>
        <v>Green procurement policy</v>
      </c>
      <c r="G72" t="s">
        <v>564</v>
      </c>
      <c r="H72" s="7" t="s">
        <v>3</v>
      </c>
      <c r="I72" s="33" t="str">
        <f t="shared" si="0"/>
        <v>Green procurement policy</v>
      </c>
      <c r="K72" s="48" t="str">
        <f t="shared" si="5"/>
        <v>Policy Disclosure</v>
      </c>
      <c r="Q72" s="13"/>
    </row>
    <row r="73" spans="1:22" x14ac:dyDescent="0.3">
      <c r="A73" s="46" t="s">
        <v>847</v>
      </c>
      <c r="B73" s="7" t="s">
        <v>740</v>
      </c>
      <c r="C73" s="7" t="s">
        <v>13</v>
      </c>
      <c r="D73" s="7" t="s">
        <v>62</v>
      </c>
      <c r="E73" s="7" t="s">
        <v>82</v>
      </c>
      <c r="F73" s="7" t="str">
        <f>E73</f>
        <v>Supplier environmental certification</v>
      </c>
      <c r="G73" t="s">
        <v>752</v>
      </c>
      <c r="H73" s="7" t="s">
        <v>3</v>
      </c>
      <c r="I73" s="33" t="str">
        <f t="shared" si="0"/>
        <v>Supplier environmental certification</v>
      </c>
      <c r="K73" s="48" t="str">
        <f>+I73</f>
        <v>Supplier environmental certification</v>
      </c>
      <c r="Q73" s="13"/>
    </row>
    <row r="74" spans="1:22" x14ac:dyDescent="0.3">
      <c r="A74" s="46" t="s">
        <v>847</v>
      </c>
      <c r="B74" s="7" t="s">
        <v>741</v>
      </c>
      <c r="C74" s="7" t="s">
        <v>13</v>
      </c>
      <c r="D74" s="7" t="s">
        <v>62</v>
      </c>
      <c r="E74" s="7" t="s">
        <v>83</v>
      </c>
      <c r="F74" s="7" t="str">
        <f>+E74</f>
        <v>Green building council membership</v>
      </c>
      <c r="G74" t="s">
        <v>667</v>
      </c>
      <c r="H74" s="7" t="s">
        <v>3</v>
      </c>
      <c r="I74" s="33" t="str">
        <f t="shared" si="0"/>
        <v>Green building council membership</v>
      </c>
      <c r="K74" s="48" t="str">
        <f>+I74</f>
        <v>Green building council membership</v>
      </c>
      <c r="Q74" s="13"/>
      <c r="V74" s="7" t="s">
        <v>768</v>
      </c>
    </row>
    <row r="75" spans="1:22" x14ac:dyDescent="0.3">
      <c r="A75" s="45" t="s">
        <v>846</v>
      </c>
      <c r="B75" s="7" t="s">
        <v>742</v>
      </c>
      <c r="C75" s="7" t="s">
        <v>13</v>
      </c>
      <c r="D75" s="7" t="s">
        <v>62</v>
      </c>
      <c r="E75" s="7" t="s">
        <v>84</v>
      </c>
      <c r="F75" s="7" t="s">
        <v>85</v>
      </c>
      <c r="G75" t="s">
        <v>668</v>
      </c>
      <c r="H75" s="7" t="s">
        <v>3</v>
      </c>
      <c r="I75" s="33" t="str">
        <f t="shared" si="0"/>
        <v>Food &amp; beverage sustainability initiatives</v>
      </c>
      <c r="K75" s="48" t="str">
        <f>+G75</f>
        <v>Initiatives exist</v>
      </c>
      <c r="Q75" s="13"/>
    </row>
    <row r="76" spans="1:22" x14ac:dyDescent="0.3">
      <c r="A76" s="45" t="s">
        <v>846</v>
      </c>
      <c r="B76" s="7" t="s">
        <v>743</v>
      </c>
      <c r="C76" s="7" t="s">
        <v>13</v>
      </c>
      <c r="D76" s="7" t="s">
        <v>62</v>
      </c>
      <c r="E76" s="7" t="s">
        <v>84</v>
      </c>
      <c r="F76" s="7" t="s">
        <v>85</v>
      </c>
      <c r="G76" t="s">
        <v>669</v>
      </c>
      <c r="H76" s="7" t="s">
        <v>3</v>
      </c>
      <c r="I76" s="33" t="str">
        <f t="shared" si="0"/>
        <v>Food &amp; beverage sustainability initiatives</v>
      </c>
      <c r="K76" s="48" t="str">
        <f>+G76</f>
        <v>Initiatives disclosed</v>
      </c>
      <c r="Q76" s="13"/>
    </row>
    <row r="77" spans="1:22" x14ac:dyDescent="0.3">
      <c r="A77" s="45" t="s">
        <v>846</v>
      </c>
      <c r="B77" s="7" t="s">
        <v>402</v>
      </c>
      <c r="C77" s="7" t="s">
        <v>13</v>
      </c>
      <c r="D77" s="7" t="s">
        <v>62</v>
      </c>
      <c r="E77" s="7" t="s">
        <v>86</v>
      </c>
      <c r="F77" s="7" t="str">
        <f>E77</f>
        <v>Nutrition and health program</v>
      </c>
      <c r="G77" t="s">
        <v>563</v>
      </c>
      <c r="H77" s="7" t="s">
        <v>3</v>
      </c>
      <c r="I77" s="33" t="str">
        <f t="shared" si="0"/>
        <v>Nutrition and health program</v>
      </c>
      <c r="K77" s="48" t="str">
        <f t="shared" ref="K77:K78" si="6">+G77</f>
        <v>Policy Exists</v>
      </c>
      <c r="Q77" s="13"/>
    </row>
    <row r="78" spans="1:22" x14ac:dyDescent="0.3">
      <c r="A78" s="45" t="s">
        <v>846</v>
      </c>
      <c r="B78" s="7" t="s">
        <v>403</v>
      </c>
      <c r="C78" s="7" t="s">
        <v>13</v>
      </c>
      <c r="D78" s="7" t="s">
        <v>62</v>
      </c>
      <c r="E78" s="7" t="s">
        <v>86</v>
      </c>
      <c r="F78" s="7" t="str">
        <f>E78</f>
        <v>Nutrition and health program</v>
      </c>
      <c r="G78" t="s">
        <v>564</v>
      </c>
      <c r="H78" s="7" t="s">
        <v>3</v>
      </c>
      <c r="I78" s="33" t="str">
        <f t="shared" ref="I78:I141" si="7">+E78</f>
        <v>Nutrition and health program</v>
      </c>
      <c r="K78" s="48" t="str">
        <f t="shared" si="6"/>
        <v>Policy Disclosure</v>
      </c>
      <c r="Q78" s="13"/>
    </row>
    <row r="79" spans="1:22" x14ac:dyDescent="0.3">
      <c r="A79" s="46" t="s">
        <v>847</v>
      </c>
      <c r="B79" s="7" t="s">
        <v>744</v>
      </c>
      <c r="C79" s="7" t="s">
        <v>13</v>
      </c>
      <c r="D79" s="7" t="s">
        <v>361</v>
      </c>
      <c r="E79" s="7" t="s">
        <v>362</v>
      </c>
      <c r="G79" t="s">
        <v>670</v>
      </c>
      <c r="H79" s="7" t="s">
        <v>3</v>
      </c>
      <c r="I79" s="33" t="str">
        <f t="shared" si="7"/>
        <v>Product health statement</v>
      </c>
      <c r="K79" s="48" t="str">
        <f>+G79</f>
        <v>Statement disclosed</v>
      </c>
      <c r="Q79" s="13"/>
    </row>
    <row r="80" spans="1:22" x14ac:dyDescent="0.3">
      <c r="A80" s="45" t="s">
        <v>846</v>
      </c>
      <c r="B80" s="7" t="s">
        <v>585</v>
      </c>
      <c r="C80" s="7" t="s">
        <v>13</v>
      </c>
      <c r="D80" s="7" t="s">
        <v>62</v>
      </c>
      <c r="E80" s="7" t="s">
        <v>88</v>
      </c>
      <c r="F80" s="7" t="str">
        <f>E80</f>
        <v>GMO policy</v>
      </c>
      <c r="G80" t="s">
        <v>563</v>
      </c>
      <c r="H80" s="7" t="s">
        <v>3</v>
      </c>
      <c r="I80" s="33" t="str">
        <f t="shared" si="7"/>
        <v>GMO policy</v>
      </c>
      <c r="K80" s="48" t="str">
        <f t="shared" ref="K80:K81" si="8">+G80</f>
        <v>Policy Exists</v>
      </c>
      <c r="Q80" s="13"/>
    </row>
    <row r="81" spans="1:22" x14ac:dyDescent="0.3">
      <c r="A81" s="45" t="s">
        <v>846</v>
      </c>
      <c r="B81" s="7" t="s">
        <v>586</v>
      </c>
      <c r="C81" s="7" t="s">
        <v>13</v>
      </c>
      <c r="D81" s="7" t="s">
        <v>62</v>
      </c>
      <c r="E81" s="7" t="s">
        <v>88</v>
      </c>
      <c r="F81" s="7" t="str">
        <f>E81</f>
        <v>GMO policy</v>
      </c>
      <c r="G81" t="s">
        <v>564</v>
      </c>
      <c r="H81" s="7" t="s">
        <v>3</v>
      </c>
      <c r="I81" s="33" t="str">
        <f t="shared" si="7"/>
        <v>GMO policy</v>
      </c>
      <c r="K81" s="48" t="str">
        <f t="shared" si="8"/>
        <v>Policy Disclosure</v>
      </c>
      <c r="Q81" s="13"/>
    </row>
    <row r="82" spans="1:22" x14ac:dyDescent="0.3">
      <c r="A82" s="48" t="s">
        <v>855</v>
      </c>
      <c r="B82" s="7" t="s">
        <v>404</v>
      </c>
      <c r="C82" s="7" t="s">
        <v>13</v>
      </c>
      <c r="D82" s="7" t="s">
        <v>62</v>
      </c>
      <c r="E82" s="7" t="s">
        <v>89</v>
      </c>
      <c r="F82" s="7" t="s">
        <v>671</v>
      </c>
      <c r="G82" t="s">
        <v>5</v>
      </c>
      <c r="H82" s="7" t="str">
        <f>H3</f>
        <v>INR</v>
      </c>
      <c r="I82" s="33" t="str">
        <f t="shared" si="7"/>
        <v>Organic products</v>
      </c>
      <c r="J82" s="63" t="s">
        <v>937</v>
      </c>
      <c r="L82" s="7" t="s">
        <v>641</v>
      </c>
      <c r="M82" s="7" t="str">
        <f>M3</f>
        <v>March</v>
      </c>
      <c r="U82" s="15"/>
    </row>
    <row r="83" spans="1:22" x14ac:dyDescent="0.3">
      <c r="A83" s="48" t="s">
        <v>867</v>
      </c>
      <c r="B83" s="7" t="s">
        <v>405</v>
      </c>
      <c r="C83" s="7" t="s">
        <v>13</v>
      </c>
      <c r="D83" s="7" t="s">
        <v>62</v>
      </c>
      <c r="E83" s="7" t="s">
        <v>46</v>
      </c>
      <c r="F83" s="7" t="s">
        <v>91</v>
      </c>
      <c r="G83" t="s">
        <v>5</v>
      </c>
      <c r="H83" s="7" t="s">
        <v>4</v>
      </c>
      <c r="I83" s="33" t="str">
        <f t="shared" si="7"/>
        <v>Hazardous waste</v>
      </c>
      <c r="J83" s="63" t="s">
        <v>937</v>
      </c>
      <c r="M83" s="7" t="str">
        <f>M3</f>
        <v>March</v>
      </c>
      <c r="S83" s="16"/>
      <c r="T83" s="16"/>
      <c r="U83" s="15"/>
    </row>
    <row r="84" spans="1:22" x14ac:dyDescent="0.3">
      <c r="A84" s="45" t="s">
        <v>846</v>
      </c>
      <c r="B84" s="7" t="s">
        <v>587</v>
      </c>
      <c r="C84" s="7" t="s">
        <v>13</v>
      </c>
      <c r="D84" s="7" t="s">
        <v>62</v>
      </c>
      <c r="E84" s="7" t="s">
        <v>90</v>
      </c>
      <c r="F84" s="7" t="str">
        <f>E84</f>
        <v>Sustainable agri programs</v>
      </c>
      <c r="G84" t="s">
        <v>563</v>
      </c>
      <c r="H84" s="7" t="s">
        <v>3</v>
      </c>
      <c r="I84" s="33" t="str">
        <f t="shared" si="7"/>
        <v>Sustainable agri programs</v>
      </c>
      <c r="K84" s="48" t="str">
        <f t="shared" ref="K84:K85" si="9">+G84</f>
        <v>Policy Exists</v>
      </c>
      <c r="Q84" s="13"/>
    </row>
    <row r="85" spans="1:22" x14ac:dyDescent="0.3">
      <c r="A85" s="45" t="s">
        <v>846</v>
      </c>
      <c r="B85" s="7" t="s">
        <v>588</v>
      </c>
      <c r="C85" s="7" t="s">
        <v>13</v>
      </c>
      <c r="D85" s="7" t="s">
        <v>62</v>
      </c>
      <c r="E85" s="7" t="s">
        <v>90</v>
      </c>
      <c r="F85" s="7" t="str">
        <f>E85</f>
        <v>Sustainable agri programs</v>
      </c>
      <c r="G85" t="s">
        <v>564</v>
      </c>
      <c r="H85" s="7" t="s">
        <v>3</v>
      </c>
      <c r="I85" s="33" t="str">
        <f t="shared" si="7"/>
        <v>Sustainable agri programs</v>
      </c>
      <c r="K85" s="48" t="str">
        <f t="shared" si="9"/>
        <v>Policy Disclosure</v>
      </c>
      <c r="Q85" s="13"/>
    </row>
    <row r="86" spans="1:22" x14ac:dyDescent="0.3">
      <c r="A86" s="48" t="s">
        <v>849</v>
      </c>
      <c r="B86" s="7" t="s">
        <v>406</v>
      </c>
      <c r="C86" s="7" t="s">
        <v>13</v>
      </c>
      <c r="D86" s="7" t="s">
        <v>361</v>
      </c>
      <c r="E86" s="7" t="s">
        <v>363</v>
      </c>
      <c r="F86" s="7" t="str">
        <f>E86</f>
        <v>Fleet emissions</v>
      </c>
      <c r="G86" t="s">
        <v>5</v>
      </c>
      <c r="H86" s="7" t="s">
        <v>16</v>
      </c>
      <c r="I86" s="33" t="str">
        <f t="shared" si="7"/>
        <v>Fleet emissions</v>
      </c>
      <c r="J86" s="63" t="s">
        <v>937</v>
      </c>
      <c r="M86" s="7" t="str">
        <f>M3</f>
        <v>March</v>
      </c>
      <c r="U86" s="15"/>
    </row>
    <row r="87" spans="1:22" x14ac:dyDescent="0.3">
      <c r="A87" s="48" t="s">
        <v>849</v>
      </c>
      <c r="B87" s="7" t="s">
        <v>407</v>
      </c>
      <c r="C87" s="7" t="s">
        <v>13</v>
      </c>
      <c r="D87" s="7" t="s">
        <v>62</v>
      </c>
      <c r="E87" s="7" t="s">
        <v>93</v>
      </c>
      <c r="F87" s="7" t="str">
        <f>E87</f>
        <v>Packing material used</v>
      </c>
      <c r="G87" t="s">
        <v>5</v>
      </c>
      <c r="H87" s="7" t="s">
        <v>16</v>
      </c>
      <c r="I87" s="33" t="str">
        <f t="shared" si="7"/>
        <v>Packing material used</v>
      </c>
      <c r="J87" s="63" t="s">
        <v>937</v>
      </c>
      <c r="M87" s="7" t="str">
        <f>M3</f>
        <v>March</v>
      </c>
      <c r="P87" s="17"/>
      <c r="Q87" s="17"/>
      <c r="R87" s="17"/>
      <c r="S87" s="17"/>
      <c r="T87" s="17"/>
      <c r="U87" s="15"/>
    </row>
    <row r="88" spans="1:22" x14ac:dyDescent="0.3">
      <c r="A88" s="46" t="s">
        <v>847</v>
      </c>
      <c r="B88" s="7" t="s">
        <v>408</v>
      </c>
      <c r="C88" s="7" t="s">
        <v>13</v>
      </c>
      <c r="D88" s="7" t="s">
        <v>62</v>
      </c>
      <c r="E88" s="7" t="s">
        <v>94</v>
      </c>
      <c r="F88" s="7" t="s">
        <v>90</v>
      </c>
      <c r="G88" t="s">
        <v>39</v>
      </c>
      <c r="H88" s="7" t="s">
        <v>3</v>
      </c>
      <c r="I88" s="33" t="str">
        <f t="shared" si="7"/>
        <v>Sustainable product innovation</v>
      </c>
      <c r="K88" s="48" t="s">
        <v>662</v>
      </c>
      <c r="Q88" s="13"/>
    </row>
    <row r="89" spans="1:22" x14ac:dyDescent="0.3">
      <c r="A89" s="45" t="s">
        <v>846</v>
      </c>
      <c r="B89" s="7" t="s">
        <v>589</v>
      </c>
      <c r="C89" s="7" t="s">
        <v>13</v>
      </c>
      <c r="D89" s="7" t="s">
        <v>96</v>
      </c>
      <c r="E89" s="7" t="s">
        <v>95</v>
      </c>
      <c r="F89" s="7" t="str">
        <f>E89</f>
        <v>Climate change policy</v>
      </c>
      <c r="G89" t="s">
        <v>563</v>
      </c>
      <c r="H89" s="7" t="s">
        <v>3</v>
      </c>
      <c r="I89" s="33" t="str">
        <f t="shared" si="7"/>
        <v>Climate change policy</v>
      </c>
      <c r="K89" s="48" t="str">
        <f t="shared" ref="K89:K90" si="10">+G89</f>
        <v>Policy Exists</v>
      </c>
      <c r="Q89" s="13"/>
    </row>
    <row r="90" spans="1:22" x14ac:dyDescent="0.3">
      <c r="A90" s="45" t="s">
        <v>846</v>
      </c>
      <c r="B90" s="7" t="s">
        <v>590</v>
      </c>
      <c r="C90" s="7" t="s">
        <v>13</v>
      </c>
      <c r="D90" s="7" t="s">
        <v>96</v>
      </c>
      <c r="E90" s="7" t="s">
        <v>95</v>
      </c>
      <c r="F90" s="7" t="str">
        <f>E90</f>
        <v>Climate change policy</v>
      </c>
      <c r="G90" t="s">
        <v>564</v>
      </c>
      <c r="H90" s="7" t="s">
        <v>3</v>
      </c>
      <c r="I90" s="33" t="str">
        <f t="shared" si="7"/>
        <v>Climate change policy</v>
      </c>
      <c r="K90" s="48" t="str">
        <f t="shared" si="10"/>
        <v>Policy Disclosure</v>
      </c>
      <c r="Q90" s="13"/>
    </row>
    <row r="91" spans="1:22" x14ac:dyDescent="0.3">
      <c r="A91" s="48" t="s">
        <v>855</v>
      </c>
      <c r="B91" s="7" t="s">
        <v>409</v>
      </c>
      <c r="C91" s="7" t="s">
        <v>13</v>
      </c>
      <c r="D91" s="7" t="s">
        <v>96</v>
      </c>
      <c r="E91" s="7" t="s">
        <v>97</v>
      </c>
      <c r="F91" s="7" t="s">
        <v>98</v>
      </c>
      <c r="G91" t="s">
        <v>5</v>
      </c>
      <c r="H91" s="7" t="str">
        <f>H3</f>
        <v>INR</v>
      </c>
      <c r="I91" s="33" t="str">
        <f t="shared" si="7"/>
        <v>Financing environmental policy</v>
      </c>
      <c r="J91" s="63" t="s">
        <v>937</v>
      </c>
      <c r="L91" s="7" t="s">
        <v>642</v>
      </c>
      <c r="M91" s="7" t="str">
        <f>M3</f>
        <v>March</v>
      </c>
      <c r="U91" s="15"/>
    </row>
    <row r="92" spans="1:22" x14ac:dyDescent="0.3">
      <c r="A92" s="7" t="s">
        <v>854</v>
      </c>
      <c r="B92" s="7" t="s">
        <v>672</v>
      </c>
      <c r="C92" s="7" t="s">
        <v>13</v>
      </c>
      <c r="D92" s="7" t="s">
        <v>96</v>
      </c>
      <c r="E92" s="7" t="s">
        <v>99</v>
      </c>
      <c r="F92" s="7" t="s">
        <v>100</v>
      </c>
      <c r="G92" t="s">
        <v>145</v>
      </c>
      <c r="H92" s="7" t="s">
        <v>352</v>
      </c>
      <c r="I92" s="33" t="str">
        <f t="shared" si="7"/>
        <v>Exposure to extreme weather</v>
      </c>
      <c r="K92" s="48" t="s">
        <v>591</v>
      </c>
      <c r="Q92" s="13"/>
    </row>
    <row r="93" spans="1:22" x14ac:dyDescent="0.3">
      <c r="A93" s="46" t="s">
        <v>847</v>
      </c>
      <c r="B93" s="7" t="s">
        <v>675</v>
      </c>
      <c r="C93" s="7" t="s">
        <v>13</v>
      </c>
      <c r="D93" s="7" t="s">
        <v>96</v>
      </c>
      <c r="E93" s="7" t="s">
        <v>114</v>
      </c>
      <c r="F93" s="7" t="str">
        <f>E93</f>
        <v>Green securities</v>
      </c>
      <c r="G93"/>
      <c r="H93" s="7" t="s">
        <v>3</v>
      </c>
      <c r="I93" s="33" t="str">
        <f t="shared" si="7"/>
        <v>Green securities</v>
      </c>
      <c r="K93" s="48" t="str">
        <f>+I93</f>
        <v>Green securities</v>
      </c>
      <c r="Q93" s="13"/>
      <c r="V93" s="7" t="s">
        <v>769</v>
      </c>
    </row>
    <row r="94" spans="1:22" x14ac:dyDescent="0.3">
      <c r="A94" s="7" t="s">
        <v>853</v>
      </c>
      <c r="B94" s="7" t="s">
        <v>676</v>
      </c>
      <c r="C94" s="7" t="s">
        <v>13</v>
      </c>
      <c r="D94" s="7" t="s">
        <v>96</v>
      </c>
      <c r="E94" s="7" t="s">
        <v>114</v>
      </c>
      <c r="F94" s="7" t="str">
        <f>E94</f>
        <v>Green securities</v>
      </c>
      <c r="G94" t="s">
        <v>5</v>
      </c>
      <c r="H94" s="7" t="str">
        <f>H3</f>
        <v>INR</v>
      </c>
      <c r="I94" s="33" t="str">
        <f t="shared" si="7"/>
        <v>Green securities</v>
      </c>
      <c r="K94" s="48" t="str">
        <f>+I94&amp;", amount"</f>
        <v>Green securities, amount</v>
      </c>
      <c r="L94" s="7" t="s">
        <v>642</v>
      </c>
      <c r="M94" s="7" t="str">
        <f>M3</f>
        <v>March</v>
      </c>
    </row>
    <row r="95" spans="1:22" x14ac:dyDescent="0.3">
      <c r="A95" s="48" t="s">
        <v>849</v>
      </c>
      <c r="B95" s="7" t="s">
        <v>410</v>
      </c>
      <c r="C95" s="7" t="s">
        <v>13</v>
      </c>
      <c r="D95" s="7" t="s">
        <v>101</v>
      </c>
      <c r="E95" s="7" t="s">
        <v>102</v>
      </c>
      <c r="F95" s="7" t="str">
        <f>E95</f>
        <v>Water consumption</v>
      </c>
      <c r="G95" t="s">
        <v>5</v>
      </c>
      <c r="H95" s="7" t="s">
        <v>643</v>
      </c>
      <c r="I95" s="33" t="str">
        <f t="shared" si="7"/>
        <v>Water consumption</v>
      </c>
      <c r="J95" s="63" t="s">
        <v>937</v>
      </c>
      <c r="M95" s="7" t="str">
        <f>M3</f>
        <v>March</v>
      </c>
      <c r="T95">
        <v>911</v>
      </c>
      <c r="U95" s="8">
        <v>983</v>
      </c>
    </row>
    <row r="96" spans="1:22" x14ac:dyDescent="0.3">
      <c r="A96" s="48" t="s">
        <v>849</v>
      </c>
      <c r="B96" s="7" t="s">
        <v>411</v>
      </c>
      <c r="C96" s="7" t="s">
        <v>13</v>
      </c>
      <c r="D96" s="7" t="s">
        <v>101</v>
      </c>
      <c r="E96" s="7" t="s">
        <v>103</v>
      </c>
      <c r="F96" s="7" t="str">
        <f>E96</f>
        <v>Water emission</v>
      </c>
      <c r="G96" t="s">
        <v>5</v>
      </c>
      <c r="H96" s="7" t="s">
        <v>643</v>
      </c>
      <c r="I96" s="33" t="str">
        <f t="shared" si="7"/>
        <v>Water emission</v>
      </c>
      <c r="J96" s="63" t="s">
        <v>937</v>
      </c>
      <c r="M96" s="7" t="str">
        <f>M3</f>
        <v>March</v>
      </c>
      <c r="T96">
        <v>36</v>
      </c>
      <c r="U96" s="8">
        <v>34</v>
      </c>
    </row>
    <row r="97" spans="1:29" x14ac:dyDescent="0.3">
      <c r="A97" s="48" t="s">
        <v>854</v>
      </c>
      <c r="B97" s="7" t="s">
        <v>412</v>
      </c>
      <c r="C97" s="7" t="s">
        <v>13</v>
      </c>
      <c r="D97" s="7" t="s">
        <v>101</v>
      </c>
      <c r="E97" s="7" t="s">
        <v>104</v>
      </c>
      <c r="F97" s="7" t="s">
        <v>105</v>
      </c>
      <c r="G97" t="s">
        <v>591</v>
      </c>
      <c r="H97" s="7" t="s">
        <v>352</v>
      </c>
      <c r="I97" s="33" t="str">
        <f t="shared" si="7"/>
        <v>Exposure to areas of high water stress</v>
      </c>
      <c r="K97" s="48" t="s">
        <v>591</v>
      </c>
      <c r="Q97" s="13"/>
    </row>
    <row r="98" spans="1:29" x14ac:dyDescent="0.3">
      <c r="A98" s="48" t="s">
        <v>849</v>
      </c>
      <c r="B98" s="7" t="s">
        <v>413</v>
      </c>
      <c r="C98" s="7" t="s">
        <v>13</v>
      </c>
      <c r="D98" s="7" t="s">
        <v>101</v>
      </c>
      <c r="E98" s="7" t="s">
        <v>106</v>
      </c>
      <c r="F98" s="7" t="str">
        <f t="shared" ref="F98:F103" si="11">E98</f>
        <v>Untreated discharged waste water</v>
      </c>
      <c r="G98" t="s">
        <v>5</v>
      </c>
      <c r="H98" s="7" t="s">
        <v>643</v>
      </c>
      <c r="I98" s="33" t="str">
        <f t="shared" si="7"/>
        <v>Untreated discharged waste water</v>
      </c>
      <c r="J98" s="63" t="s">
        <v>937</v>
      </c>
      <c r="M98" s="7" t="str">
        <f>M3</f>
        <v>March</v>
      </c>
      <c r="U98" s="15"/>
    </row>
    <row r="99" spans="1:29" x14ac:dyDescent="0.3">
      <c r="A99" s="45" t="s">
        <v>846</v>
      </c>
      <c r="B99" s="7" t="s">
        <v>592</v>
      </c>
      <c r="C99" s="7" t="s">
        <v>13</v>
      </c>
      <c r="D99" s="7" t="s">
        <v>101</v>
      </c>
      <c r="E99" s="7" t="s">
        <v>107</v>
      </c>
      <c r="F99" s="7" t="str">
        <f t="shared" si="11"/>
        <v>Water management initiatives</v>
      </c>
      <c r="G99" t="s">
        <v>563</v>
      </c>
      <c r="H99" s="7" t="s">
        <v>3</v>
      </c>
      <c r="I99" s="33" t="str">
        <f t="shared" si="7"/>
        <v>Water management initiatives</v>
      </c>
      <c r="K99" s="48" t="str">
        <f t="shared" ref="K99:K102" si="12">+G99</f>
        <v>Policy Exists</v>
      </c>
      <c r="Q99" s="13"/>
    </row>
    <row r="100" spans="1:29" x14ac:dyDescent="0.3">
      <c r="A100" s="45" t="s">
        <v>846</v>
      </c>
      <c r="B100" s="7" t="s">
        <v>593</v>
      </c>
      <c r="C100" s="7" t="s">
        <v>13</v>
      </c>
      <c r="D100" s="7" t="s">
        <v>101</v>
      </c>
      <c r="E100" s="7" t="s">
        <v>107</v>
      </c>
      <c r="F100" s="7" t="str">
        <f t="shared" si="11"/>
        <v>Water management initiatives</v>
      </c>
      <c r="G100" t="s">
        <v>564</v>
      </c>
      <c r="H100" s="7" t="s">
        <v>3</v>
      </c>
      <c r="I100" s="33" t="str">
        <f t="shared" si="7"/>
        <v>Water management initiatives</v>
      </c>
      <c r="K100" s="48" t="str">
        <f t="shared" si="12"/>
        <v>Policy Disclosure</v>
      </c>
      <c r="Q100" s="13"/>
    </row>
    <row r="101" spans="1:29" x14ac:dyDescent="0.3">
      <c r="A101" s="45" t="s">
        <v>846</v>
      </c>
      <c r="B101" s="7" t="s">
        <v>594</v>
      </c>
      <c r="C101" s="7" t="s">
        <v>13</v>
      </c>
      <c r="D101" s="7" t="s">
        <v>101</v>
      </c>
      <c r="E101" s="7" t="s">
        <v>108</v>
      </c>
      <c r="F101" s="7" t="str">
        <f t="shared" si="11"/>
        <v>Sustainable oceans / seas practices</v>
      </c>
      <c r="G101" t="s">
        <v>563</v>
      </c>
      <c r="H101" s="7" t="s">
        <v>3</v>
      </c>
      <c r="I101" s="33" t="str">
        <f t="shared" si="7"/>
        <v>Sustainable oceans / seas practices</v>
      </c>
      <c r="K101" s="48" t="str">
        <f t="shared" si="12"/>
        <v>Policy Exists</v>
      </c>
      <c r="Q101" s="13"/>
    </row>
    <row r="102" spans="1:29" x14ac:dyDescent="0.3">
      <c r="A102" s="45" t="s">
        <v>846</v>
      </c>
      <c r="B102" s="7" t="s">
        <v>595</v>
      </c>
      <c r="C102" s="7" t="s">
        <v>13</v>
      </c>
      <c r="D102" s="7" t="s">
        <v>101</v>
      </c>
      <c r="E102" s="7" t="s">
        <v>108</v>
      </c>
      <c r="F102" s="7" t="str">
        <f t="shared" si="11"/>
        <v>Sustainable oceans / seas practices</v>
      </c>
      <c r="G102" t="s">
        <v>564</v>
      </c>
      <c r="H102" s="7" t="s">
        <v>3</v>
      </c>
      <c r="I102" s="33" t="str">
        <f t="shared" si="7"/>
        <v>Sustainable oceans / seas practices</v>
      </c>
      <c r="K102" s="48" t="str">
        <f t="shared" si="12"/>
        <v>Policy Disclosure</v>
      </c>
      <c r="Q102" s="13"/>
    </row>
    <row r="103" spans="1:29" x14ac:dyDescent="0.3">
      <c r="A103" s="48" t="s">
        <v>866</v>
      </c>
      <c r="B103" s="7" t="s">
        <v>414</v>
      </c>
      <c r="C103" s="7" t="s">
        <v>13</v>
      </c>
      <c r="D103" s="7" t="s">
        <v>101</v>
      </c>
      <c r="E103" s="7" t="s">
        <v>109</v>
      </c>
      <c r="F103" s="7" t="str">
        <f t="shared" si="11"/>
        <v>Water recycled and reused</v>
      </c>
      <c r="G103" t="s">
        <v>5</v>
      </c>
      <c r="H103" s="7" t="s">
        <v>4</v>
      </c>
      <c r="I103" s="33" t="str">
        <f t="shared" si="7"/>
        <v>Water recycled and reused</v>
      </c>
      <c r="J103" s="63" t="s">
        <v>937</v>
      </c>
      <c r="M103" s="7" t="str">
        <f>M3</f>
        <v>March</v>
      </c>
      <c r="Q103" s="14"/>
      <c r="R103" s="14"/>
      <c r="S103" s="14"/>
      <c r="T103" s="14"/>
      <c r="U103" s="15"/>
    </row>
    <row r="104" spans="1:29" ht="13.8" customHeight="1" x14ac:dyDescent="0.3">
      <c r="A104" s="48" t="s">
        <v>860</v>
      </c>
      <c r="B104" s="7" t="s">
        <v>415</v>
      </c>
      <c r="C104" s="7" t="s">
        <v>13</v>
      </c>
      <c r="D104" s="7" t="s">
        <v>110</v>
      </c>
      <c r="E104" s="7" t="s">
        <v>111</v>
      </c>
      <c r="F104" s="7" t="s">
        <v>112</v>
      </c>
      <c r="G104" t="s">
        <v>5</v>
      </c>
      <c r="H104" s="7" t="s">
        <v>673</v>
      </c>
      <c r="I104" s="33" t="str">
        <f t="shared" si="7"/>
        <v>Noncompliance of environmental licenses &amp; permits</v>
      </c>
      <c r="M104" s="7" t="str">
        <f>M3</f>
        <v>March</v>
      </c>
    </row>
    <row r="105" spans="1:29" x14ac:dyDescent="0.3">
      <c r="A105" s="45" t="s">
        <v>846</v>
      </c>
      <c r="B105" s="7" t="s">
        <v>596</v>
      </c>
      <c r="C105" s="7" t="s">
        <v>13</v>
      </c>
      <c r="D105" s="7" t="s">
        <v>110</v>
      </c>
      <c r="E105" s="7" t="s">
        <v>113</v>
      </c>
      <c r="F105" s="7" t="str">
        <f>E105</f>
        <v>Environmental audits</v>
      </c>
      <c r="G105"/>
      <c r="H105" s="7" t="s">
        <v>3</v>
      </c>
      <c r="I105" s="33" t="str">
        <f t="shared" si="7"/>
        <v>Environmental audits</v>
      </c>
      <c r="Q105" s="13"/>
    </row>
    <row r="106" spans="1:29" x14ac:dyDescent="0.3">
      <c r="A106" s="45" t="s">
        <v>846</v>
      </c>
      <c r="B106" s="7" t="s">
        <v>597</v>
      </c>
      <c r="C106" s="7" t="s">
        <v>13</v>
      </c>
      <c r="D106" s="7" t="s">
        <v>110</v>
      </c>
      <c r="E106" s="7" t="s">
        <v>113</v>
      </c>
      <c r="F106" s="7" t="s">
        <v>674</v>
      </c>
      <c r="G106" t="s">
        <v>71</v>
      </c>
      <c r="H106" s="7" t="s">
        <v>3</v>
      </c>
      <c r="I106" s="33" t="str">
        <f t="shared" si="7"/>
        <v>Environmental audits</v>
      </c>
      <c r="Q106" s="13"/>
    </row>
    <row r="107" spans="1:29" x14ac:dyDescent="0.3">
      <c r="A107" s="45" t="s">
        <v>846</v>
      </c>
      <c r="B107" s="7" t="s">
        <v>598</v>
      </c>
      <c r="C107" s="7" t="s">
        <v>115</v>
      </c>
      <c r="D107" s="7" t="s">
        <v>116</v>
      </c>
      <c r="E107" s="7" t="s">
        <v>117</v>
      </c>
      <c r="F107" s="7" t="s">
        <v>563</v>
      </c>
      <c r="G107" t="s">
        <v>563</v>
      </c>
      <c r="H107" s="7" t="s">
        <v>3</v>
      </c>
      <c r="I107" s="33" t="str">
        <f t="shared" si="7"/>
        <v>Human capital development</v>
      </c>
      <c r="K107" s="48" t="str">
        <f t="shared" ref="K107:K108" si="13">+G107</f>
        <v>Policy Exists</v>
      </c>
      <c r="Q107" s="13"/>
      <c r="V107" s="7" t="s">
        <v>768</v>
      </c>
      <c r="AC107" s="7" t="s">
        <v>778</v>
      </c>
    </row>
    <row r="108" spans="1:29" x14ac:dyDescent="0.3">
      <c r="A108" s="45" t="s">
        <v>846</v>
      </c>
      <c r="B108" s="7" t="s">
        <v>599</v>
      </c>
      <c r="C108" s="7" t="s">
        <v>115</v>
      </c>
      <c r="D108" s="7" t="s">
        <v>116</v>
      </c>
      <c r="E108" s="7" t="s">
        <v>117</v>
      </c>
      <c r="F108" s="7" t="s">
        <v>118</v>
      </c>
      <c r="G108" t="s">
        <v>564</v>
      </c>
      <c r="H108" s="7" t="s">
        <v>3</v>
      </c>
      <c r="I108" s="33" t="str">
        <f t="shared" si="7"/>
        <v>Human capital development</v>
      </c>
      <c r="K108" s="48" t="str">
        <f t="shared" si="13"/>
        <v>Policy Disclosure</v>
      </c>
      <c r="Q108" s="13"/>
      <c r="V108" s="7" t="s">
        <v>769</v>
      </c>
    </row>
    <row r="109" spans="1:29" x14ac:dyDescent="0.3">
      <c r="A109" s="48" t="s">
        <v>867</v>
      </c>
      <c r="B109" s="7" t="s">
        <v>416</v>
      </c>
      <c r="C109" s="7" t="s">
        <v>115</v>
      </c>
      <c r="D109" s="7" t="s">
        <v>116</v>
      </c>
      <c r="E109" s="7" t="s">
        <v>119</v>
      </c>
      <c r="F109" s="7" t="str">
        <f>E109</f>
        <v>Employee turnover rate</v>
      </c>
      <c r="G109" t="s">
        <v>5</v>
      </c>
      <c r="H109" s="7" t="s">
        <v>4</v>
      </c>
      <c r="I109" s="33" t="str">
        <f t="shared" si="7"/>
        <v>Employee turnover rate</v>
      </c>
      <c r="J109" s="63" t="s">
        <v>937</v>
      </c>
      <c r="M109" s="7" t="str">
        <f>M3</f>
        <v>March</v>
      </c>
      <c r="P109" s="8">
        <v>67857</v>
      </c>
      <c r="Q109" s="8">
        <v>74096</v>
      </c>
      <c r="R109" s="8">
        <v>82841</v>
      </c>
      <c r="S109" s="8">
        <v>82724</v>
      </c>
      <c r="T109" s="8">
        <v>86763</v>
      </c>
      <c r="U109" s="14"/>
      <c r="X109" s="7" t="s">
        <v>779</v>
      </c>
      <c r="Y109" s="7" t="s">
        <v>779</v>
      </c>
      <c r="Z109" s="7" t="s">
        <v>780</v>
      </c>
      <c r="AA109" s="7" t="s">
        <v>781</v>
      </c>
      <c r="AB109" s="7" t="s">
        <v>782</v>
      </c>
    </row>
    <row r="110" spans="1:29" x14ac:dyDescent="0.3">
      <c r="A110" s="45" t="s">
        <v>846</v>
      </c>
      <c r="B110" s="7" t="s">
        <v>600</v>
      </c>
      <c r="C110" s="7" t="s">
        <v>115</v>
      </c>
      <c r="D110" s="7" t="s">
        <v>116</v>
      </c>
      <c r="E110" s="7" t="s">
        <v>120</v>
      </c>
      <c r="F110" s="7" t="s">
        <v>563</v>
      </c>
      <c r="G110" t="s">
        <v>563</v>
      </c>
      <c r="H110" s="7" t="s">
        <v>3</v>
      </c>
      <c r="I110" s="33" t="str">
        <f t="shared" si="7"/>
        <v>Freedom of association policy</v>
      </c>
      <c r="K110" s="48" t="str">
        <f t="shared" ref="K110:K115" si="14">+G110</f>
        <v>Policy Exists</v>
      </c>
      <c r="Q110" s="13"/>
      <c r="V110" s="7" t="s">
        <v>769</v>
      </c>
    </row>
    <row r="111" spans="1:29" x14ac:dyDescent="0.3">
      <c r="A111" s="45" t="s">
        <v>846</v>
      </c>
      <c r="B111" s="7" t="s">
        <v>601</v>
      </c>
      <c r="C111" s="7" t="s">
        <v>115</v>
      </c>
      <c r="D111" s="7" t="s">
        <v>116</v>
      </c>
      <c r="E111" s="7" t="s">
        <v>120</v>
      </c>
      <c r="F111" s="7" t="s">
        <v>118</v>
      </c>
      <c r="G111" t="s">
        <v>564</v>
      </c>
      <c r="H111" s="7" t="s">
        <v>3</v>
      </c>
      <c r="I111" s="33" t="str">
        <f t="shared" si="7"/>
        <v>Freedom of association policy</v>
      </c>
      <c r="K111" s="48" t="str">
        <f t="shared" si="14"/>
        <v>Policy Disclosure</v>
      </c>
      <c r="Q111" s="13"/>
      <c r="V111" s="7" t="s">
        <v>769</v>
      </c>
    </row>
    <row r="112" spans="1:29" x14ac:dyDescent="0.3">
      <c r="A112" s="45" t="s">
        <v>846</v>
      </c>
      <c r="B112" s="7" t="s">
        <v>604</v>
      </c>
      <c r="C112" s="7" t="s">
        <v>115</v>
      </c>
      <c r="D112" s="7" t="s">
        <v>116</v>
      </c>
      <c r="E112" s="7" t="s">
        <v>121</v>
      </c>
      <c r="F112" s="7" t="s">
        <v>563</v>
      </c>
      <c r="G112" t="s">
        <v>563</v>
      </c>
      <c r="H112" s="7" t="s">
        <v>3</v>
      </c>
      <c r="I112" s="33" t="str">
        <f t="shared" si="7"/>
        <v>Collective bargaining agreement</v>
      </c>
      <c r="K112" s="48" t="str">
        <f t="shared" si="14"/>
        <v>Policy Exists</v>
      </c>
      <c r="Q112" s="13"/>
      <c r="V112" s="7" t="s">
        <v>769</v>
      </c>
    </row>
    <row r="113" spans="1:29" x14ac:dyDescent="0.3">
      <c r="A113" s="45" t="s">
        <v>846</v>
      </c>
      <c r="B113" s="7" t="s">
        <v>605</v>
      </c>
      <c r="C113" s="7" t="s">
        <v>115</v>
      </c>
      <c r="D113" s="7" t="s">
        <v>116</v>
      </c>
      <c r="E113" s="7" t="s">
        <v>121</v>
      </c>
      <c r="F113" s="7" t="s">
        <v>118</v>
      </c>
      <c r="G113" t="s">
        <v>564</v>
      </c>
      <c r="H113" s="7" t="s">
        <v>3</v>
      </c>
      <c r="I113" s="33" t="str">
        <f t="shared" si="7"/>
        <v>Collective bargaining agreement</v>
      </c>
      <c r="K113" s="48" t="str">
        <f t="shared" si="14"/>
        <v>Policy Disclosure</v>
      </c>
      <c r="Q113" s="13"/>
      <c r="V113" s="7" t="s">
        <v>769</v>
      </c>
    </row>
    <row r="114" spans="1:29" x14ac:dyDescent="0.3">
      <c r="A114" s="45" t="s">
        <v>846</v>
      </c>
      <c r="B114" s="7" t="s">
        <v>606</v>
      </c>
      <c r="C114" s="7" t="s">
        <v>115</v>
      </c>
      <c r="D114" s="7" t="s">
        <v>116</v>
      </c>
      <c r="E114" s="7" t="s">
        <v>122</v>
      </c>
      <c r="F114" s="7" t="s">
        <v>602</v>
      </c>
      <c r="G114" t="s">
        <v>563</v>
      </c>
      <c r="H114" s="7" t="s">
        <v>3</v>
      </c>
      <c r="I114" s="33" t="str">
        <f t="shared" si="7"/>
        <v>Work hours policy</v>
      </c>
      <c r="K114" s="48" t="str">
        <f t="shared" si="14"/>
        <v>Policy Exists</v>
      </c>
      <c r="Q114" s="13"/>
      <c r="V114" s="7" t="s">
        <v>769</v>
      </c>
    </row>
    <row r="115" spans="1:29" x14ac:dyDescent="0.3">
      <c r="A115" s="45" t="s">
        <v>846</v>
      </c>
      <c r="B115" s="7" t="s">
        <v>607</v>
      </c>
      <c r="C115" s="7" t="s">
        <v>115</v>
      </c>
      <c r="D115" s="7" t="s">
        <v>116</v>
      </c>
      <c r="E115" s="7" t="s">
        <v>122</v>
      </c>
      <c r="F115" s="7" t="s">
        <v>603</v>
      </c>
      <c r="G115" t="s">
        <v>564</v>
      </c>
      <c r="H115" s="7" t="s">
        <v>3</v>
      </c>
      <c r="I115" s="33" t="str">
        <f t="shared" si="7"/>
        <v>Work hours policy</v>
      </c>
      <c r="K115" s="48" t="str">
        <f t="shared" si="14"/>
        <v>Policy Disclosure</v>
      </c>
      <c r="Q115" s="13"/>
      <c r="V115" s="7" t="s">
        <v>769</v>
      </c>
    </row>
    <row r="116" spans="1:29" x14ac:dyDescent="0.3">
      <c r="A116" s="48" t="s">
        <v>867</v>
      </c>
      <c r="B116" s="7" t="s">
        <v>417</v>
      </c>
      <c r="C116" s="7" t="s">
        <v>115</v>
      </c>
      <c r="D116" s="7" t="s">
        <v>116</v>
      </c>
      <c r="E116" s="7" t="s">
        <v>123</v>
      </c>
      <c r="F116" s="7" t="s">
        <v>124</v>
      </c>
      <c r="G116" t="s">
        <v>5</v>
      </c>
      <c r="H116" s="7" t="s">
        <v>4</v>
      </c>
      <c r="I116" s="33" t="str">
        <f t="shared" si="7"/>
        <v>Temporary workers</v>
      </c>
      <c r="J116" s="63"/>
      <c r="K116" s="48" t="str">
        <f>+F116</f>
        <v>% of temporary workers</v>
      </c>
      <c r="M116" s="7" t="str">
        <f>M3</f>
        <v>March</v>
      </c>
      <c r="P116" s="14">
        <v>2.4271630045536938E-2</v>
      </c>
      <c r="Q116" s="14">
        <v>2.5925825955517168E-2</v>
      </c>
      <c r="R116" s="14">
        <v>2.0666095290979104E-2</v>
      </c>
      <c r="S116" s="14">
        <v>1.4215947004496882E-2</v>
      </c>
      <c r="T116" s="14">
        <v>2.121872226640388E-2</v>
      </c>
      <c r="U116" s="14">
        <v>2.1259644112586792E-2</v>
      </c>
      <c r="X116" s="7" t="s">
        <v>779</v>
      </c>
      <c r="Y116" s="7" t="s">
        <v>783</v>
      </c>
      <c r="Z116" s="7" t="s">
        <v>784</v>
      </c>
      <c r="AA116" s="7" t="s">
        <v>785</v>
      </c>
      <c r="AB116" s="7" t="s">
        <v>786</v>
      </c>
    </row>
    <row r="117" spans="1:29" x14ac:dyDescent="0.3">
      <c r="A117" s="48" t="s">
        <v>855</v>
      </c>
      <c r="B117" s="7" t="s">
        <v>418</v>
      </c>
      <c r="C117" s="7" t="s">
        <v>115</v>
      </c>
      <c r="D117" s="7" t="s">
        <v>116</v>
      </c>
      <c r="E117" s="7" t="s">
        <v>125</v>
      </c>
      <c r="F117" s="7" t="s">
        <v>126</v>
      </c>
      <c r="G117" t="s">
        <v>5</v>
      </c>
      <c r="H117" s="7" t="s">
        <v>127</v>
      </c>
      <c r="I117" s="33" t="str">
        <f t="shared" si="7"/>
        <v>Employee training</v>
      </c>
      <c r="K117" s="48" t="str">
        <f>+F117</f>
        <v>Training hours/employee</v>
      </c>
      <c r="M117" s="7" t="str">
        <f>M3</f>
        <v>March</v>
      </c>
      <c r="U117" s="18"/>
    </row>
    <row r="118" spans="1:29" x14ac:dyDescent="0.3">
      <c r="A118" s="46" t="s">
        <v>847</v>
      </c>
      <c r="B118" s="7" t="s">
        <v>419</v>
      </c>
      <c r="C118" s="7" t="s">
        <v>115</v>
      </c>
      <c r="D118" s="7" t="s">
        <v>116</v>
      </c>
      <c r="E118" s="7" t="s">
        <v>128</v>
      </c>
      <c r="F118" s="7" t="s">
        <v>129</v>
      </c>
      <c r="G118" t="s">
        <v>236</v>
      </c>
      <c r="H118" s="7" t="s">
        <v>3</v>
      </c>
      <c r="I118" s="33" t="str">
        <f t="shared" si="7"/>
        <v>Implementation of fundamental ILO conventions</v>
      </c>
      <c r="K118" s="48" t="str">
        <f>+I118</f>
        <v>Implementation of fundamental ILO conventions</v>
      </c>
      <c r="Q118" s="13"/>
      <c r="V118" s="7" t="s">
        <v>769</v>
      </c>
    </row>
    <row r="119" spans="1:29" x14ac:dyDescent="0.3">
      <c r="A119" s="45" t="s">
        <v>846</v>
      </c>
      <c r="B119" s="7" t="s">
        <v>608</v>
      </c>
      <c r="C119" s="7" t="s">
        <v>115</v>
      </c>
      <c r="D119" s="7" t="s">
        <v>116</v>
      </c>
      <c r="E119" s="7" t="s">
        <v>130</v>
      </c>
      <c r="F119" s="7" t="s">
        <v>563</v>
      </c>
      <c r="G119" t="s">
        <v>563</v>
      </c>
      <c r="H119" s="7" t="s">
        <v>3</v>
      </c>
      <c r="I119" s="33" t="str">
        <f t="shared" si="7"/>
        <v>Whistleblower protection</v>
      </c>
      <c r="K119" s="48" t="str">
        <f t="shared" ref="K119:K122" si="15">+G119</f>
        <v>Policy Exists</v>
      </c>
      <c r="Q119" s="13"/>
      <c r="V119" s="7" t="s">
        <v>768</v>
      </c>
      <c r="AC119" s="7" t="s">
        <v>787</v>
      </c>
    </row>
    <row r="120" spans="1:29" x14ac:dyDescent="0.3">
      <c r="A120" s="45" t="s">
        <v>846</v>
      </c>
      <c r="B120" s="7" t="s">
        <v>609</v>
      </c>
      <c r="C120" s="7" t="s">
        <v>115</v>
      </c>
      <c r="D120" s="7" t="s">
        <v>116</v>
      </c>
      <c r="E120" s="7" t="s">
        <v>130</v>
      </c>
      <c r="F120" s="7" t="s">
        <v>118</v>
      </c>
      <c r="G120" t="s">
        <v>564</v>
      </c>
      <c r="H120" s="7" t="s">
        <v>3</v>
      </c>
      <c r="I120" s="33" t="str">
        <f t="shared" si="7"/>
        <v>Whistleblower protection</v>
      </c>
      <c r="K120" s="48" t="str">
        <f t="shared" si="15"/>
        <v>Policy Disclosure</v>
      </c>
      <c r="Q120" s="13"/>
      <c r="V120" s="7" t="s">
        <v>768</v>
      </c>
      <c r="AC120" s="7" t="s">
        <v>839</v>
      </c>
    </row>
    <row r="121" spans="1:29" x14ac:dyDescent="0.3">
      <c r="A121" s="45" t="s">
        <v>846</v>
      </c>
      <c r="B121" s="7" t="s">
        <v>420</v>
      </c>
      <c r="C121" s="7" t="s">
        <v>115</v>
      </c>
      <c r="D121" s="7" t="s">
        <v>116</v>
      </c>
      <c r="E121" s="7" t="s">
        <v>131</v>
      </c>
      <c r="F121" s="7" t="s">
        <v>563</v>
      </c>
      <c r="G121" t="s">
        <v>563</v>
      </c>
      <c r="H121" s="7" t="s">
        <v>3</v>
      </c>
      <c r="I121" s="33" t="str">
        <f t="shared" si="7"/>
        <v>Occupational health &amp; safety</v>
      </c>
      <c r="K121" s="48" t="str">
        <f t="shared" si="15"/>
        <v>Policy Exists</v>
      </c>
      <c r="Q121" s="13"/>
      <c r="V121" s="7" t="s">
        <v>768</v>
      </c>
      <c r="AC121" s="7" t="s">
        <v>787</v>
      </c>
    </row>
    <row r="122" spans="1:29" x14ac:dyDescent="0.3">
      <c r="A122" s="45" t="s">
        <v>846</v>
      </c>
      <c r="B122" s="7" t="s">
        <v>611</v>
      </c>
      <c r="C122" s="7" t="s">
        <v>115</v>
      </c>
      <c r="D122" s="7" t="s">
        <v>116</v>
      </c>
      <c r="E122" s="7" t="s">
        <v>131</v>
      </c>
      <c r="F122" s="7" t="s">
        <v>118</v>
      </c>
      <c r="G122" t="s">
        <v>564</v>
      </c>
      <c r="H122" s="7" t="s">
        <v>3</v>
      </c>
      <c r="I122" s="33" t="str">
        <f t="shared" si="7"/>
        <v>Occupational health &amp; safety</v>
      </c>
      <c r="K122" s="48" t="str">
        <f t="shared" si="15"/>
        <v>Policy Disclosure</v>
      </c>
      <c r="Q122" s="13"/>
    </row>
    <row r="123" spans="1:29" x14ac:dyDescent="0.3">
      <c r="A123" s="45" t="s">
        <v>846</v>
      </c>
      <c r="B123" s="7" t="s">
        <v>610</v>
      </c>
      <c r="C123" s="7" t="s">
        <v>115</v>
      </c>
      <c r="D123" s="7" t="s">
        <v>116</v>
      </c>
      <c r="E123" s="7" t="s">
        <v>131</v>
      </c>
      <c r="F123" s="7" t="s">
        <v>132</v>
      </c>
      <c r="G123" t="s">
        <v>752</v>
      </c>
      <c r="H123" s="7" t="s">
        <v>3</v>
      </c>
      <c r="I123" s="33" t="str">
        <f t="shared" si="7"/>
        <v>Occupational health &amp; safety</v>
      </c>
      <c r="K123" s="48" t="str">
        <f>+F123</f>
        <v>ISO 45001 certification</v>
      </c>
      <c r="Q123" s="13"/>
      <c r="V123" s="7" t="s">
        <v>769</v>
      </c>
    </row>
    <row r="124" spans="1:29" x14ac:dyDescent="0.3">
      <c r="A124" s="45" t="s">
        <v>846</v>
      </c>
      <c r="B124" s="7" t="s">
        <v>612</v>
      </c>
      <c r="C124" s="7" t="s">
        <v>115</v>
      </c>
      <c r="D124" s="7" t="s">
        <v>116</v>
      </c>
      <c r="E124" s="7" t="s">
        <v>133</v>
      </c>
      <c r="F124" s="7" t="s">
        <v>563</v>
      </c>
      <c r="G124" t="s">
        <v>563</v>
      </c>
      <c r="H124" s="7" t="s">
        <v>3</v>
      </c>
      <c r="I124" s="33" t="str">
        <f t="shared" si="7"/>
        <v>Emergency response program</v>
      </c>
      <c r="K124" s="48" t="str">
        <f t="shared" ref="K124:K125" si="16">+G124</f>
        <v>Policy Exists</v>
      </c>
      <c r="Q124" s="13"/>
      <c r="V124" s="7" t="s">
        <v>768</v>
      </c>
      <c r="AC124" s="7" t="s">
        <v>788</v>
      </c>
    </row>
    <row r="125" spans="1:29" x14ac:dyDescent="0.3">
      <c r="A125" s="45" t="s">
        <v>846</v>
      </c>
      <c r="B125" s="7" t="s">
        <v>613</v>
      </c>
      <c r="C125" s="7" t="s">
        <v>115</v>
      </c>
      <c r="D125" s="7" t="s">
        <v>116</v>
      </c>
      <c r="E125" s="7" t="s">
        <v>133</v>
      </c>
      <c r="F125" s="7" t="s">
        <v>118</v>
      </c>
      <c r="G125" t="s">
        <v>564</v>
      </c>
      <c r="H125" s="7" t="s">
        <v>3</v>
      </c>
      <c r="I125" s="33" t="str">
        <f t="shared" si="7"/>
        <v>Emergency response program</v>
      </c>
      <c r="K125" s="48" t="str">
        <f t="shared" si="16"/>
        <v>Policy Disclosure</v>
      </c>
      <c r="Q125" s="13"/>
    </row>
    <row r="126" spans="1:29" x14ac:dyDescent="0.3">
      <c r="A126" s="46" t="s">
        <v>847</v>
      </c>
      <c r="B126" s="7" t="s">
        <v>421</v>
      </c>
      <c r="C126" s="7" t="s">
        <v>115</v>
      </c>
      <c r="D126" s="7" t="s">
        <v>116</v>
      </c>
      <c r="E126" s="7" t="s">
        <v>134</v>
      </c>
      <c r="F126" s="7" t="s">
        <v>118</v>
      </c>
      <c r="G126" t="s">
        <v>21</v>
      </c>
      <c r="H126" s="7" t="s">
        <v>3</v>
      </c>
      <c r="I126" s="33" t="str">
        <f t="shared" si="7"/>
        <v>Contractor safety program</v>
      </c>
      <c r="K126" s="48" t="s">
        <v>564</v>
      </c>
      <c r="Q126" s="13"/>
      <c r="V126" s="7" t="s">
        <v>769</v>
      </c>
    </row>
    <row r="127" spans="1:29" x14ac:dyDescent="0.3">
      <c r="A127" s="48" t="s">
        <v>850</v>
      </c>
      <c r="B127" s="7" t="s">
        <v>422</v>
      </c>
      <c r="C127" s="7" t="s">
        <v>115</v>
      </c>
      <c r="D127" s="7" t="s">
        <v>116</v>
      </c>
      <c r="E127" s="7" t="s">
        <v>135</v>
      </c>
      <c r="G127" t="s">
        <v>5</v>
      </c>
      <c r="H127" s="7" t="s">
        <v>87</v>
      </c>
      <c r="I127" s="33" t="str">
        <f t="shared" si="7"/>
        <v>Number / rate of accidents, injuries, fatalities, frequency</v>
      </c>
      <c r="K127" s="48" t="s">
        <v>159</v>
      </c>
      <c r="M127" s="7" t="str">
        <f>M3</f>
        <v>March</v>
      </c>
    </row>
    <row r="128" spans="1:29" x14ac:dyDescent="0.3">
      <c r="A128" s="48" t="s">
        <v>850</v>
      </c>
      <c r="B128" s="7" t="s">
        <v>423</v>
      </c>
      <c r="C128" s="7" t="s">
        <v>115</v>
      </c>
      <c r="D128" s="7" t="s">
        <v>116</v>
      </c>
      <c r="E128" s="7" t="s">
        <v>136</v>
      </c>
      <c r="G128" t="s">
        <v>5</v>
      </c>
      <c r="H128" s="7" t="s">
        <v>137</v>
      </c>
      <c r="I128" s="33" t="str">
        <f t="shared" si="7"/>
        <v>Number of days lost for injuries, accidents, fatalities, illness</v>
      </c>
      <c r="K128" s="48" t="s">
        <v>942</v>
      </c>
      <c r="M128" s="7" t="str">
        <f>M3</f>
        <v>March</v>
      </c>
      <c r="U128" s="15"/>
    </row>
    <row r="129" spans="1:30" x14ac:dyDescent="0.3">
      <c r="A129" s="45" t="s">
        <v>846</v>
      </c>
      <c r="B129" s="7" t="s">
        <v>615</v>
      </c>
      <c r="C129" s="7" t="s">
        <v>115</v>
      </c>
      <c r="D129" s="7" t="s">
        <v>116</v>
      </c>
      <c r="E129" s="7" t="s">
        <v>138</v>
      </c>
      <c r="F129" s="7" t="s">
        <v>563</v>
      </c>
      <c r="G129" t="s">
        <v>563</v>
      </c>
      <c r="H129" s="7" t="s">
        <v>3</v>
      </c>
      <c r="I129" s="33" t="str">
        <f t="shared" si="7"/>
        <v>Workplace incident prevention policies</v>
      </c>
      <c r="K129" s="48" t="str">
        <f t="shared" ref="K129:K134" si="17">+G129</f>
        <v>Policy Exists</v>
      </c>
      <c r="Q129" s="13"/>
      <c r="V129" s="7" t="s">
        <v>768</v>
      </c>
      <c r="AC129" s="7" t="s">
        <v>789</v>
      </c>
    </row>
    <row r="130" spans="1:30" x14ac:dyDescent="0.3">
      <c r="A130" s="45" t="s">
        <v>846</v>
      </c>
      <c r="B130" s="7" t="s">
        <v>614</v>
      </c>
      <c r="C130" s="7" t="s">
        <v>115</v>
      </c>
      <c r="D130" s="7" t="s">
        <v>116</v>
      </c>
      <c r="E130" s="7" t="s">
        <v>138</v>
      </c>
      <c r="F130" s="7" t="s">
        <v>118</v>
      </c>
      <c r="G130" t="s">
        <v>564</v>
      </c>
      <c r="H130" s="7" t="s">
        <v>3</v>
      </c>
      <c r="I130" s="33" t="str">
        <f t="shared" si="7"/>
        <v>Workplace incident prevention policies</v>
      </c>
      <c r="K130" s="48" t="str">
        <f t="shared" si="17"/>
        <v>Policy Disclosure</v>
      </c>
      <c r="Q130" s="13"/>
    </row>
    <row r="131" spans="1:30" x14ac:dyDescent="0.3">
      <c r="A131" s="45" t="s">
        <v>846</v>
      </c>
      <c r="B131" s="7" t="s">
        <v>616</v>
      </c>
      <c r="C131" s="7" t="s">
        <v>115</v>
      </c>
      <c r="D131" s="7" t="s">
        <v>139</v>
      </c>
      <c r="E131" s="7" t="s">
        <v>140</v>
      </c>
      <c r="F131" s="7" t="s">
        <v>563</v>
      </c>
      <c r="G131" t="s">
        <v>563</v>
      </c>
      <c r="H131" s="7" t="s">
        <v>3</v>
      </c>
      <c r="I131" s="33" t="str">
        <f t="shared" si="7"/>
        <v>Human rights policy</v>
      </c>
      <c r="K131" s="48" t="str">
        <f t="shared" si="17"/>
        <v>Policy Exists</v>
      </c>
      <c r="Q131" s="13"/>
      <c r="V131" s="7" t="s">
        <v>768</v>
      </c>
      <c r="AC131" s="7" t="s">
        <v>790</v>
      </c>
    </row>
    <row r="132" spans="1:30" x14ac:dyDescent="0.3">
      <c r="A132" s="45" t="s">
        <v>846</v>
      </c>
      <c r="B132" s="7" t="s">
        <v>617</v>
      </c>
      <c r="C132" s="7" t="s">
        <v>115</v>
      </c>
      <c r="D132" s="7" t="s">
        <v>139</v>
      </c>
      <c r="E132" s="7" t="s">
        <v>140</v>
      </c>
      <c r="F132" s="7" t="s">
        <v>118</v>
      </c>
      <c r="G132" t="s">
        <v>564</v>
      </c>
      <c r="H132" s="7" t="s">
        <v>3</v>
      </c>
      <c r="I132" s="33" t="str">
        <f t="shared" si="7"/>
        <v>Human rights policy</v>
      </c>
      <c r="K132" s="48" t="str">
        <f t="shared" si="17"/>
        <v>Policy Disclosure</v>
      </c>
      <c r="Q132" s="13"/>
      <c r="V132" s="7" t="s">
        <v>768</v>
      </c>
      <c r="AC132" s="7" t="s">
        <v>840</v>
      </c>
    </row>
    <row r="133" spans="1:30" x14ac:dyDescent="0.3">
      <c r="A133" s="46" t="s">
        <v>847</v>
      </c>
      <c r="B133" s="7" t="s">
        <v>618</v>
      </c>
      <c r="C133" s="7" t="s">
        <v>115</v>
      </c>
      <c r="D133" s="7" t="s">
        <v>139</v>
      </c>
      <c r="E133" s="7" t="s">
        <v>141</v>
      </c>
      <c r="F133" s="7" t="s">
        <v>563</v>
      </c>
      <c r="G133" t="s">
        <v>563</v>
      </c>
      <c r="H133" s="7" t="s">
        <v>3</v>
      </c>
      <c r="I133" s="33" t="str">
        <f t="shared" si="7"/>
        <v>Human rights due diligence</v>
      </c>
      <c r="K133" s="48" t="str">
        <f t="shared" si="17"/>
        <v>Policy Exists</v>
      </c>
      <c r="Q133" s="13"/>
      <c r="V133" s="7" t="s">
        <v>769</v>
      </c>
      <c r="AD133" s="41"/>
    </row>
    <row r="134" spans="1:30" x14ac:dyDescent="0.3">
      <c r="A134" s="46" t="s">
        <v>847</v>
      </c>
      <c r="B134" s="7" t="s">
        <v>424</v>
      </c>
      <c r="C134" s="7" t="s">
        <v>115</v>
      </c>
      <c r="D134" s="7" t="s">
        <v>139</v>
      </c>
      <c r="E134" s="7" t="s">
        <v>142</v>
      </c>
      <c r="F134" s="7" t="s">
        <v>563</v>
      </c>
      <c r="G134" t="s">
        <v>563</v>
      </c>
      <c r="H134" s="7" t="s">
        <v>3</v>
      </c>
      <c r="I134" s="33" t="str">
        <f t="shared" si="7"/>
        <v xml:space="preserve">Processes and measures to prevent human trafficking </v>
      </c>
      <c r="K134" s="48" t="str">
        <f t="shared" si="17"/>
        <v>Policy Exists</v>
      </c>
      <c r="Q134" s="13"/>
      <c r="V134" s="7" t="s">
        <v>768</v>
      </c>
      <c r="AD134" s="41" t="s">
        <v>791</v>
      </c>
    </row>
    <row r="135" spans="1:30" x14ac:dyDescent="0.3">
      <c r="A135" s="48" t="s">
        <v>856</v>
      </c>
      <c r="B135" s="47" t="s">
        <v>425</v>
      </c>
      <c r="C135" s="7" t="s">
        <v>115</v>
      </c>
      <c r="D135" s="7" t="s">
        <v>139</v>
      </c>
      <c r="E135" s="7" t="s">
        <v>143</v>
      </c>
      <c r="F135" s="7" t="s">
        <v>144</v>
      </c>
      <c r="G135" t="s">
        <v>145</v>
      </c>
      <c r="H135" s="7" t="s">
        <v>146</v>
      </c>
      <c r="I135" s="33" t="str">
        <f t="shared" si="7"/>
        <v>Risk of incidents of child labor</v>
      </c>
      <c r="K135" s="48" t="str">
        <f>+G135</f>
        <v>Risk</v>
      </c>
      <c r="Q135" s="13"/>
      <c r="V135" s="7" t="s">
        <v>771</v>
      </c>
      <c r="AC135" s="7" t="s">
        <v>792</v>
      </c>
    </row>
    <row r="136" spans="1:30" x14ac:dyDescent="0.3">
      <c r="A136" s="48" t="s">
        <v>856</v>
      </c>
      <c r="B136" s="47" t="s">
        <v>426</v>
      </c>
      <c r="C136" s="7" t="s">
        <v>115</v>
      </c>
      <c r="D136" s="7" t="s">
        <v>139</v>
      </c>
      <c r="E136" s="7" t="s">
        <v>143</v>
      </c>
      <c r="F136" s="7" t="s">
        <v>619</v>
      </c>
      <c r="G136" t="s">
        <v>563</v>
      </c>
      <c r="H136" s="7" t="s">
        <v>3</v>
      </c>
      <c r="I136" s="33" t="str">
        <f t="shared" si="7"/>
        <v>Risk of incidents of child labor</v>
      </c>
      <c r="K136" s="48" t="str">
        <f>+G136</f>
        <v>Policy Exists</v>
      </c>
      <c r="Q136" s="13"/>
      <c r="V136" s="7" t="s">
        <v>768</v>
      </c>
    </row>
    <row r="137" spans="1:30" x14ac:dyDescent="0.3">
      <c r="A137" s="48" t="s">
        <v>856</v>
      </c>
      <c r="B137" s="47" t="s">
        <v>427</v>
      </c>
      <c r="C137" s="7" t="s">
        <v>115</v>
      </c>
      <c r="D137" s="7" t="s">
        <v>139</v>
      </c>
      <c r="E137" s="7" t="s">
        <v>147</v>
      </c>
      <c r="F137" s="7" t="s">
        <v>148</v>
      </c>
      <c r="G137" t="s">
        <v>145</v>
      </c>
      <c r="H137" s="7" t="s">
        <v>146</v>
      </c>
      <c r="I137" s="33" t="str">
        <f t="shared" si="7"/>
        <v>Risk of incidents of forced labor</v>
      </c>
      <c r="K137" s="48" t="str">
        <f>+G137</f>
        <v>Risk</v>
      </c>
      <c r="Q137" s="13"/>
      <c r="V137" s="7" t="s">
        <v>793</v>
      </c>
      <c r="AC137" s="7" t="s">
        <v>792</v>
      </c>
    </row>
    <row r="138" spans="1:30" x14ac:dyDescent="0.3">
      <c r="A138" s="48" t="s">
        <v>856</v>
      </c>
      <c r="B138" s="47" t="s">
        <v>428</v>
      </c>
      <c r="C138" s="7" t="s">
        <v>115</v>
      </c>
      <c r="D138" s="7" t="s">
        <v>139</v>
      </c>
      <c r="E138" s="7" t="s">
        <v>147</v>
      </c>
      <c r="F138" s="7" t="s">
        <v>620</v>
      </c>
      <c r="G138" t="s">
        <v>563</v>
      </c>
      <c r="H138" s="7" t="s">
        <v>3</v>
      </c>
      <c r="I138" s="33" t="str">
        <f t="shared" si="7"/>
        <v>Risk of incidents of forced labor</v>
      </c>
      <c r="K138" s="48" t="str">
        <f>+G138</f>
        <v>Policy Exists</v>
      </c>
      <c r="Q138" s="13"/>
      <c r="V138" s="7" t="s">
        <v>768</v>
      </c>
    </row>
    <row r="139" spans="1:30" x14ac:dyDescent="0.3">
      <c r="A139" s="48" t="s">
        <v>857</v>
      </c>
      <c r="B139" s="7" t="s">
        <v>149</v>
      </c>
      <c r="C139" s="7" t="s">
        <v>115</v>
      </c>
      <c r="D139" s="7" t="s">
        <v>139</v>
      </c>
      <c r="E139" s="7" t="s">
        <v>150</v>
      </c>
      <c r="F139" s="7" t="s">
        <v>151</v>
      </c>
      <c r="G139" t="s">
        <v>5</v>
      </c>
      <c r="H139" s="7" t="s">
        <v>87</v>
      </c>
      <c r="I139" s="33" t="str">
        <f t="shared" si="7"/>
        <v>Number &amp; nature of identified cases of human rights issues &amp; incidents</v>
      </c>
      <c r="M139" s="7" t="str">
        <f>M3</f>
        <v>March</v>
      </c>
      <c r="U139" s="15"/>
      <c r="V139" s="7">
        <v>0</v>
      </c>
    </row>
    <row r="140" spans="1:30" x14ac:dyDescent="0.3">
      <c r="A140" s="48" t="s">
        <v>846</v>
      </c>
      <c r="B140" s="7" t="s">
        <v>621</v>
      </c>
      <c r="C140" s="7" t="s">
        <v>115</v>
      </c>
      <c r="D140" s="7" t="s">
        <v>139</v>
      </c>
      <c r="E140" s="7" t="s">
        <v>152</v>
      </c>
      <c r="F140" s="7" t="s">
        <v>623</v>
      </c>
      <c r="G140"/>
      <c r="H140" s="7" t="s">
        <v>3</v>
      </c>
      <c r="I140" s="33" t="str">
        <f t="shared" si="7"/>
        <v>Exposure to controversial weapons</v>
      </c>
      <c r="K140" s="48" t="s">
        <v>943</v>
      </c>
      <c r="V140" s="7" t="s">
        <v>769</v>
      </c>
    </row>
    <row r="141" spans="1:30" x14ac:dyDescent="0.3">
      <c r="A141" s="48" t="s">
        <v>846</v>
      </c>
      <c r="B141" s="7" t="s">
        <v>622</v>
      </c>
      <c r="C141" s="7" t="s">
        <v>115</v>
      </c>
      <c r="D141" s="7" t="s">
        <v>364</v>
      </c>
      <c r="E141" s="7" t="s">
        <v>152</v>
      </c>
      <c r="F141" s="7" t="s">
        <v>624</v>
      </c>
      <c r="G141"/>
      <c r="H141" s="7" t="s">
        <v>3</v>
      </c>
      <c r="I141" s="33" t="str">
        <f t="shared" si="7"/>
        <v>Exposure to controversial weapons</v>
      </c>
      <c r="K141" s="48" t="s">
        <v>944</v>
      </c>
      <c r="V141" s="7" t="s">
        <v>769</v>
      </c>
    </row>
    <row r="142" spans="1:30" x14ac:dyDescent="0.3">
      <c r="A142" s="45" t="s">
        <v>846</v>
      </c>
      <c r="B142" s="7" t="s">
        <v>429</v>
      </c>
      <c r="C142" s="7" t="s">
        <v>115</v>
      </c>
      <c r="D142" s="7" t="s">
        <v>153</v>
      </c>
      <c r="E142" s="7" t="s">
        <v>154</v>
      </c>
      <c r="F142" s="7" t="s">
        <v>625</v>
      </c>
      <c r="G142" t="s">
        <v>563</v>
      </c>
      <c r="H142" s="7" t="s">
        <v>3</v>
      </c>
      <c r="I142" s="33" t="str">
        <f t="shared" ref="I142:I205" si="18">+E142</f>
        <v>Supplier human right disclosures</v>
      </c>
      <c r="K142" s="48" t="str">
        <f>+G142</f>
        <v>Policy Exists</v>
      </c>
      <c r="Q142" s="13"/>
      <c r="V142" s="7" t="s">
        <v>768</v>
      </c>
      <c r="AC142" s="7" t="s">
        <v>789</v>
      </c>
    </row>
    <row r="143" spans="1:30" x14ac:dyDescent="0.3">
      <c r="A143" s="45" t="s">
        <v>846</v>
      </c>
      <c r="B143" s="7" t="s">
        <v>677</v>
      </c>
      <c r="C143" s="7" t="s">
        <v>115</v>
      </c>
      <c r="D143" s="7" t="s">
        <v>153</v>
      </c>
      <c r="E143" s="7" t="s">
        <v>154</v>
      </c>
      <c r="F143" s="7" t="s">
        <v>155</v>
      </c>
      <c r="G143"/>
      <c r="H143" s="7" t="s">
        <v>3</v>
      </c>
      <c r="I143" s="33" t="str">
        <f t="shared" si="18"/>
        <v>Supplier human right disclosures</v>
      </c>
      <c r="K143" s="48" t="str">
        <f>+F143</f>
        <v>Supplier human rights audit</v>
      </c>
      <c r="Q143" s="13"/>
      <c r="V143" s="7" t="s">
        <v>769</v>
      </c>
    </row>
    <row r="144" spans="1:30" x14ac:dyDescent="0.3">
      <c r="A144" s="46" t="s">
        <v>847</v>
      </c>
      <c r="B144" s="7" t="s">
        <v>430</v>
      </c>
      <c r="C144" s="7" t="s">
        <v>115</v>
      </c>
      <c r="D144" s="7" t="s">
        <v>153</v>
      </c>
      <c r="E144" s="7" t="s">
        <v>156</v>
      </c>
      <c r="F144" s="7" t="s">
        <v>157</v>
      </c>
      <c r="G144"/>
      <c r="H144" s="7" t="s">
        <v>3</v>
      </c>
      <c r="I144" s="33" t="str">
        <f t="shared" si="18"/>
        <v>Social supplier certification</v>
      </c>
      <c r="K144" s="48" t="str">
        <f>+F144</f>
        <v>Certification consideration</v>
      </c>
      <c r="Q144" s="13"/>
      <c r="V144" s="7" t="s">
        <v>769</v>
      </c>
    </row>
    <row r="145" spans="1:31" x14ac:dyDescent="0.3">
      <c r="A145" s="48" t="s">
        <v>857</v>
      </c>
      <c r="B145" s="7" t="s">
        <v>431</v>
      </c>
      <c r="C145" s="7" t="s">
        <v>115</v>
      </c>
      <c r="D145" s="7" t="s">
        <v>153</v>
      </c>
      <c r="E145" s="7" t="s">
        <v>158</v>
      </c>
      <c r="F145" s="7" t="s">
        <v>159</v>
      </c>
      <c r="G145" t="s">
        <v>5</v>
      </c>
      <c r="H145" s="7" t="s">
        <v>87</v>
      </c>
      <c r="I145" s="33" t="str">
        <f t="shared" si="18"/>
        <v>Controvertial sourcing</v>
      </c>
      <c r="K145" s="48" t="str">
        <f>+F145</f>
        <v>Incidents</v>
      </c>
      <c r="M145" s="7" t="str">
        <f>M3</f>
        <v>March</v>
      </c>
      <c r="U145" s="15"/>
    </row>
    <row r="146" spans="1:31" x14ac:dyDescent="0.3">
      <c r="A146" s="45" t="s">
        <v>846</v>
      </c>
      <c r="B146" s="7" t="s">
        <v>432</v>
      </c>
      <c r="C146" s="7" t="s">
        <v>115</v>
      </c>
      <c r="D146" s="7" t="s">
        <v>153</v>
      </c>
      <c r="E146" s="7" t="s">
        <v>160</v>
      </c>
      <c r="F146" s="7" t="s">
        <v>627</v>
      </c>
      <c r="G146" t="s">
        <v>563</v>
      </c>
      <c r="H146" s="7" t="s">
        <v>3</v>
      </c>
      <c r="I146" s="33" t="str">
        <f t="shared" si="18"/>
        <v>Supplier code of conduct</v>
      </c>
      <c r="K146" s="48" t="str">
        <f t="shared" ref="K146:K147" si="19">+G146</f>
        <v>Policy Exists</v>
      </c>
      <c r="Q146" s="13"/>
      <c r="V146" s="7" t="s">
        <v>769</v>
      </c>
    </row>
    <row r="147" spans="1:31" x14ac:dyDescent="0.3">
      <c r="A147" s="45" t="s">
        <v>846</v>
      </c>
      <c r="B147" s="7" t="s">
        <v>678</v>
      </c>
      <c r="C147" s="7" t="s">
        <v>115</v>
      </c>
      <c r="D147" s="7" t="s">
        <v>153</v>
      </c>
      <c r="E147" s="7" t="s">
        <v>160</v>
      </c>
      <c r="F147" s="7" t="s">
        <v>161</v>
      </c>
      <c r="G147" t="s">
        <v>564</v>
      </c>
      <c r="H147" s="7" t="s">
        <v>3</v>
      </c>
      <c r="I147" s="33" t="str">
        <f t="shared" si="18"/>
        <v>Supplier code of conduct</v>
      </c>
      <c r="K147" s="48" t="str">
        <f t="shared" si="19"/>
        <v>Policy Disclosure</v>
      </c>
      <c r="Q147" s="13"/>
    </row>
    <row r="148" spans="1:31" x14ac:dyDescent="0.3">
      <c r="A148" s="48" t="s">
        <v>858</v>
      </c>
      <c r="B148" s="7" t="s">
        <v>433</v>
      </c>
      <c r="C148" s="7" t="s">
        <v>115</v>
      </c>
      <c r="D148" s="7" t="s">
        <v>365</v>
      </c>
      <c r="E148" s="7" t="s">
        <v>366</v>
      </c>
      <c r="G148"/>
      <c r="I148" s="33" t="str">
        <f t="shared" si="18"/>
        <v>Access to Communications</v>
      </c>
      <c r="K148" s="48" t="str">
        <f>+I148</f>
        <v>Access to Communications</v>
      </c>
      <c r="V148" s="7" t="s">
        <v>769</v>
      </c>
    </row>
    <row r="149" spans="1:31" x14ac:dyDescent="0.3">
      <c r="A149" s="48" t="s">
        <v>856</v>
      </c>
      <c r="B149" s="47" t="s">
        <v>679</v>
      </c>
      <c r="C149" s="7" t="s">
        <v>115</v>
      </c>
      <c r="D149" s="7" t="s">
        <v>365</v>
      </c>
      <c r="E149" s="7" t="s">
        <v>367</v>
      </c>
      <c r="F149" s="7" t="s">
        <v>945</v>
      </c>
      <c r="G149" t="s">
        <v>5</v>
      </c>
      <c r="H149" s="7" t="s">
        <v>4</v>
      </c>
      <c r="I149" s="33" t="str">
        <f t="shared" si="18"/>
        <v>Access to Finance</v>
      </c>
      <c r="K149" s="48" t="str">
        <f>+F149</f>
        <v>Rural branches as % of total branches</v>
      </c>
      <c r="M149" s="7" t="str">
        <f>M3</f>
        <v>March</v>
      </c>
      <c r="V149" s="16">
        <v>0.5</v>
      </c>
    </row>
    <row r="150" spans="1:31" x14ac:dyDescent="0.3">
      <c r="A150" s="48" t="s">
        <v>856</v>
      </c>
      <c r="B150" s="47" t="s">
        <v>680</v>
      </c>
      <c r="C150" s="7" t="s">
        <v>115</v>
      </c>
      <c r="D150" s="7" t="s">
        <v>365</v>
      </c>
      <c r="E150" s="7" t="s">
        <v>367</v>
      </c>
      <c r="F150" s="7" t="s">
        <v>628</v>
      </c>
      <c r="G150"/>
      <c r="H150" s="7" t="s">
        <v>3</v>
      </c>
      <c r="I150" s="33" t="str">
        <f t="shared" si="18"/>
        <v>Access to Finance</v>
      </c>
      <c r="K150" s="48" t="str">
        <f>+F150</f>
        <v>Microfinance facility available</v>
      </c>
      <c r="Q150" s="13"/>
      <c r="V150" s="7" t="s">
        <v>768</v>
      </c>
      <c r="AD150" s="41" t="s">
        <v>794</v>
      </c>
    </row>
    <row r="151" spans="1:31" x14ac:dyDescent="0.3">
      <c r="A151" s="48" t="s">
        <v>858</v>
      </c>
      <c r="B151" s="7" t="s">
        <v>434</v>
      </c>
      <c r="C151" s="7" t="s">
        <v>115</v>
      </c>
      <c r="D151" s="7" t="s">
        <v>365</v>
      </c>
      <c r="E151" s="7" t="s">
        <v>368</v>
      </c>
      <c r="G151"/>
      <c r="I151" s="33" t="str">
        <f t="shared" si="18"/>
        <v>Access to Health Care</v>
      </c>
      <c r="K151" s="48" t="str">
        <f>+I151</f>
        <v>Access to Health Care</v>
      </c>
    </row>
    <row r="152" spans="1:31" customFormat="1" x14ac:dyDescent="0.3">
      <c r="A152" s="48" t="s">
        <v>858</v>
      </c>
      <c r="B152" t="s">
        <v>835</v>
      </c>
      <c r="C152" t="s">
        <v>115</v>
      </c>
      <c r="D152" t="s">
        <v>365</v>
      </c>
      <c r="E152" t="s">
        <v>836</v>
      </c>
      <c r="I152" s="33" t="str">
        <f t="shared" si="18"/>
        <v>Access to Education</v>
      </c>
      <c r="K152" s="48" t="str">
        <f>+I152</f>
        <v>Access to Education</v>
      </c>
      <c r="AD152" s="40"/>
      <c r="AE152" s="40"/>
    </row>
    <row r="153" spans="1:31" x14ac:dyDescent="0.3">
      <c r="A153" s="45" t="s">
        <v>846</v>
      </c>
      <c r="B153" s="7" t="s">
        <v>435</v>
      </c>
      <c r="C153" s="7" t="s">
        <v>115</v>
      </c>
      <c r="D153" s="7" t="s">
        <v>162</v>
      </c>
      <c r="E153" s="7" t="s">
        <v>163</v>
      </c>
      <c r="F153" s="7" t="s">
        <v>625</v>
      </c>
      <c r="G153" t="s">
        <v>563</v>
      </c>
      <c r="H153" s="7" t="s">
        <v>3</v>
      </c>
      <c r="I153" s="33" t="str">
        <f t="shared" si="18"/>
        <v>Product safety and quality</v>
      </c>
      <c r="K153" s="48" t="str">
        <f t="shared" ref="K153:K154" si="20">+G153</f>
        <v>Policy Exists</v>
      </c>
      <c r="Q153" s="13"/>
    </row>
    <row r="154" spans="1:31" x14ac:dyDescent="0.3">
      <c r="A154" s="45" t="s">
        <v>846</v>
      </c>
      <c r="B154" s="7" t="s">
        <v>436</v>
      </c>
      <c r="C154" s="7" t="s">
        <v>115</v>
      </c>
      <c r="D154" s="7" t="s">
        <v>162</v>
      </c>
      <c r="E154" s="7" t="s">
        <v>163</v>
      </c>
      <c r="F154" s="7" t="s">
        <v>626</v>
      </c>
      <c r="G154" t="s">
        <v>564</v>
      </c>
      <c r="H154" s="7" t="s">
        <v>3</v>
      </c>
      <c r="I154" s="33" t="str">
        <f t="shared" si="18"/>
        <v>Product safety and quality</v>
      </c>
      <c r="K154" s="48" t="str">
        <f t="shared" si="20"/>
        <v>Policy Disclosure</v>
      </c>
      <c r="Q154" s="13"/>
    </row>
    <row r="155" spans="1:31" x14ac:dyDescent="0.3">
      <c r="A155" s="48" t="s">
        <v>857</v>
      </c>
      <c r="B155" s="7" t="s">
        <v>878</v>
      </c>
      <c r="C155" s="7" t="s">
        <v>115</v>
      </c>
      <c r="D155" s="7" t="s">
        <v>162</v>
      </c>
      <c r="E155" s="7" t="s">
        <v>880</v>
      </c>
      <c r="F155" s="7" t="s">
        <v>164</v>
      </c>
      <c r="G155" t="s">
        <v>5</v>
      </c>
      <c r="H155" s="7" t="s">
        <v>87</v>
      </c>
      <c r="I155" s="33" t="str">
        <f t="shared" si="18"/>
        <v>Product controversies</v>
      </c>
      <c r="K155" s="48" t="str">
        <f>+F155</f>
        <v>Number of product controversies</v>
      </c>
      <c r="M155" s="7" t="str">
        <f>M3</f>
        <v>March</v>
      </c>
      <c r="U155" s="15"/>
    </row>
    <row r="156" spans="1:31" x14ac:dyDescent="0.3">
      <c r="A156" s="48" t="s">
        <v>858</v>
      </c>
      <c r="B156" s="7" t="s">
        <v>879</v>
      </c>
      <c r="C156" s="7" t="s">
        <v>115</v>
      </c>
      <c r="D156" s="7" t="s">
        <v>369</v>
      </c>
      <c r="E156" s="7" t="s">
        <v>370</v>
      </c>
      <c r="G156"/>
      <c r="I156" s="33" t="str">
        <f t="shared" si="18"/>
        <v xml:space="preserve">Strategy to Improve Access to Drugs or Products </v>
      </c>
      <c r="K156" s="48" t="str">
        <f>+I156</f>
        <v xml:space="preserve">Strategy to Improve Access to Drugs or Products </v>
      </c>
    </row>
    <row r="157" spans="1:31" ht="15" thickBot="1" x14ac:dyDescent="0.35">
      <c r="A157" s="48" t="s">
        <v>866</v>
      </c>
      <c r="B157" s="7" t="s">
        <v>437</v>
      </c>
      <c r="C157" s="7" t="s">
        <v>115</v>
      </c>
      <c r="D157" s="7" t="s">
        <v>165</v>
      </c>
      <c r="E157" s="10" t="s">
        <v>166</v>
      </c>
      <c r="F157" s="10" t="s">
        <v>167</v>
      </c>
      <c r="G157" t="s">
        <v>5</v>
      </c>
      <c r="H157" s="7" t="s">
        <v>4</v>
      </c>
      <c r="I157" s="33" t="str">
        <f t="shared" si="18"/>
        <v xml:space="preserve">Board gender diversity </v>
      </c>
      <c r="K157" s="48" t="str">
        <f>+F157</f>
        <v>Female members to total board members ratio</v>
      </c>
      <c r="M157" s="7" t="str">
        <f>M3</f>
        <v>March</v>
      </c>
      <c r="P157" s="14">
        <v>8.3330000000000001E-2</v>
      </c>
      <c r="Q157" s="14">
        <v>0.15384999999999999</v>
      </c>
      <c r="R157" s="14">
        <v>0.15384999999999999</v>
      </c>
      <c r="S157" s="14">
        <v>0.25</v>
      </c>
      <c r="T157" s="14">
        <v>0.21428999999999998</v>
      </c>
      <c r="U157" s="14">
        <v>0.25</v>
      </c>
      <c r="V157" s="20"/>
    </row>
    <row r="158" spans="1:31" ht="58.2" thickBot="1" x14ac:dyDescent="0.35">
      <c r="A158" s="48" t="s">
        <v>866</v>
      </c>
      <c r="B158" s="7" t="s">
        <v>438</v>
      </c>
      <c r="C158" s="7" t="s">
        <v>115</v>
      </c>
      <c r="D158" s="7" t="s">
        <v>165</v>
      </c>
      <c r="E158" s="10" t="s">
        <v>168</v>
      </c>
      <c r="F158" s="21" t="s">
        <v>169</v>
      </c>
      <c r="G158" t="s">
        <v>5</v>
      </c>
      <c r="H158" s="7" t="s">
        <v>4</v>
      </c>
      <c r="I158" s="33" t="str">
        <f t="shared" si="18"/>
        <v>Female employees in top management</v>
      </c>
      <c r="K158" s="48" t="str">
        <f>+F158</f>
        <v>% Female Executives/ Total Executive Management</v>
      </c>
      <c r="M158" s="7" t="str">
        <f>M3</f>
        <v>March</v>
      </c>
      <c r="U158" s="14"/>
      <c r="V158" s="20"/>
    </row>
    <row r="159" spans="1:31" ht="43.8" thickBot="1" x14ac:dyDescent="0.35">
      <c r="A159" s="48" t="s">
        <v>866</v>
      </c>
      <c r="B159" s="7" t="s">
        <v>439</v>
      </c>
      <c r="C159" s="7" t="s">
        <v>115</v>
      </c>
      <c r="D159" s="7" t="s">
        <v>165</v>
      </c>
      <c r="E159" s="10" t="s">
        <v>170</v>
      </c>
      <c r="F159" s="21" t="s">
        <v>171</v>
      </c>
      <c r="G159" t="s">
        <v>5</v>
      </c>
      <c r="H159" s="7" t="s">
        <v>4</v>
      </c>
      <c r="I159" s="33" t="str">
        <f t="shared" si="18"/>
        <v>Female employees in work force</v>
      </c>
      <c r="K159" s="48" t="str">
        <f>+F159</f>
        <v>% Female Workforce/ Total Staff</v>
      </c>
      <c r="M159" s="7" t="str">
        <f>M3</f>
        <v>March</v>
      </c>
      <c r="P159" s="14">
        <v>0.24815000000000001</v>
      </c>
      <c r="Q159" s="14">
        <v>0.25380999999999998</v>
      </c>
      <c r="R159" s="14">
        <v>0.26832999999999996</v>
      </c>
      <c r="S159" s="14">
        <v>0.28391</v>
      </c>
      <c r="T159" s="14">
        <v>0.28899999999999998</v>
      </c>
      <c r="U159" s="14">
        <v>0.30790000000000001</v>
      </c>
      <c r="V159" s="20"/>
      <c r="Y159" s="22"/>
    </row>
    <row r="160" spans="1:31" x14ac:dyDescent="0.3">
      <c r="A160" s="45" t="s">
        <v>846</v>
      </c>
      <c r="B160" s="7" t="s">
        <v>440</v>
      </c>
      <c r="C160" s="7" t="s">
        <v>115</v>
      </c>
      <c r="D160" s="7" t="s">
        <v>165</v>
      </c>
      <c r="E160" s="10" t="s">
        <v>172</v>
      </c>
      <c r="F160" s="7" t="s">
        <v>625</v>
      </c>
      <c r="G160" t="s">
        <v>563</v>
      </c>
      <c r="H160" s="7" t="s">
        <v>3</v>
      </c>
      <c r="I160" s="33" t="str">
        <f t="shared" si="18"/>
        <v>Anti discrimination policies</v>
      </c>
      <c r="K160" s="48" t="str">
        <f t="shared" ref="K160:K161" si="21">+G160</f>
        <v>Policy Exists</v>
      </c>
      <c r="Q160" s="13"/>
      <c r="V160" s="7" t="s">
        <v>768</v>
      </c>
    </row>
    <row r="161" spans="1:31" x14ac:dyDescent="0.3">
      <c r="A161" s="45" t="s">
        <v>846</v>
      </c>
      <c r="B161" s="7" t="s">
        <v>441</v>
      </c>
      <c r="C161" s="7" t="s">
        <v>115</v>
      </c>
      <c r="D161" s="7" t="s">
        <v>165</v>
      </c>
      <c r="E161" s="10" t="s">
        <v>172</v>
      </c>
      <c r="F161" s="7" t="s">
        <v>626</v>
      </c>
      <c r="G161" t="s">
        <v>564</v>
      </c>
      <c r="H161" s="7" t="s">
        <v>3</v>
      </c>
      <c r="I161" s="33" t="str">
        <f t="shared" si="18"/>
        <v>Anti discrimination policies</v>
      </c>
      <c r="K161" s="48" t="str">
        <f t="shared" si="21"/>
        <v>Policy Disclosure</v>
      </c>
      <c r="Q161" s="13"/>
      <c r="V161" s="7" t="s">
        <v>768</v>
      </c>
      <c r="AB161" s="7" t="s">
        <v>795</v>
      </c>
    </row>
    <row r="162" spans="1:31" x14ac:dyDescent="0.3">
      <c r="A162" s="48" t="s">
        <v>857</v>
      </c>
      <c r="B162" s="7" t="s">
        <v>631</v>
      </c>
      <c r="C162" s="7" t="s">
        <v>115</v>
      </c>
      <c r="D162" s="7" t="s">
        <v>165</v>
      </c>
      <c r="E162" s="10" t="s">
        <v>173</v>
      </c>
      <c r="F162" s="10" t="s">
        <v>159</v>
      </c>
      <c r="G162" t="s">
        <v>5</v>
      </c>
      <c r="H162" s="7" t="s">
        <v>87</v>
      </c>
      <c r="I162" s="33" t="str">
        <f t="shared" si="18"/>
        <v>Discrimination incidents</v>
      </c>
      <c r="K162" s="48" t="str">
        <f>+F162</f>
        <v>Incidents</v>
      </c>
      <c r="M162" s="7" t="str">
        <f>M3</f>
        <v>March</v>
      </c>
      <c r="V162" s="7">
        <v>0</v>
      </c>
    </row>
    <row r="163" spans="1:31" x14ac:dyDescent="0.3">
      <c r="A163" s="48" t="s">
        <v>856</v>
      </c>
      <c r="B163" s="47" t="s">
        <v>629</v>
      </c>
      <c r="C163" s="7" t="s">
        <v>115</v>
      </c>
      <c r="D163" s="7" t="s">
        <v>165</v>
      </c>
      <c r="E163" s="10" t="s">
        <v>174</v>
      </c>
      <c r="F163" s="7" t="s">
        <v>625</v>
      </c>
      <c r="G163" t="s">
        <v>563</v>
      </c>
      <c r="H163" s="7" t="s">
        <v>3</v>
      </c>
      <c r="I163" s="33" t="str">
        <f t="shared" si="18"/>
        <v>Gender policy</v>
      </c>
      <c r="K163" s="48" t="str">
        <f t="shared" ref="K163:K164" si="22">+G163</f>
        <v>Policy Exists</v>
      </c>
      <c r="Q163" s="13"/>
      <c r="V163" s="7" t="s">
        <v>769</v>
      </c>
    </row>
    <row r="164" spans="1:31" x14ac:dyDescent="0.3">
      <c r="A164" s="48" t="s">
        <v>856</v>
      </c>
      <c r="B164" s="47" t="s">
        <v>630</v>
      </c>
      <c r="C164" s="7" t="s">
        <v>115</v>
      </c>
      <c r="D164" s="7" t="s">
        <v>165</v>
      </c>
      <c r="E164" s="10" t="s">
        <v>174</v>
      </c>
      <c r="F164" s="7" t="s">
        <v>626</v>
      </c>
      <c r="G164" t="s">
        <v>564</v>
      </c>
      <c r="H164" s="7" t="s">
        <v>3</v>
      </c>
      <c r="I164" s="33" t="str">
        <f t="shared" si="18"/>
        <v>Gender policy</v>
      </c>
      <c r="K164" s="48" t="str">
        <f t="shared" si="22"/>
        <v>Policy Disclosure</v>
      </c>
      <c r="Q164" s="13"/>
      <c r="V164" s="7" t="s">
        <v>769</v>
      </c>
    </row>
    <row r="165" spans="1:31" x14ac:dyDescent="0.3">
      <c r="A165" s="48" t="s">
        <v>856</v>
      </c>
      <c r="B165" s="47" t="s">
        <v>632</v>
      </c>
      <c r="C165" s="7" t="s">
        <v>115</v>
      </c>
      <c r="D165" s="7" t="s">
        <v>165</v>
      </c>
      <c r="E165" s="10" t="s">
        <v>174</v>
      </c>
      <c r="F165" s="10" t="s">
        <v>175</v>
      </c>
      <c r="G165" t="s">
        <v>5</v>
      </c>
      <c r="H165" s="7" t="s">
        <v>87</v>
      </c>
      <c r="I165" s="33" t="str">
        <f t="shared" si="18"/>
        <v>Gender policy</v>
      </c>
      <c r="K165" s="48" t="str">
        <f>+F165</f>
        <v>Gender discrimination incidents</v>
      </c>
      <c r="M165" s="7" t="str">
        <f>M3</f>
        <v>March</v>
      </c>
      <c r="U165" s="15"/>
    </row>
    <row r="166" spans="1:31" x14ac:dyDescent="0.3">
      <c r="A166" s="45" t="s">
        <v>846</v>
      </c>
      <c r="B166" s="7" t="s">
        <v>633</v>
      </c>
      <c r="C166" s="7" t="s">
        <v>115</v>
      </c>
      <c r="D166" s="7" t="s">
        <v>165</v>
      </c>
      <c r="E166" s="10" t="s">
        <v>176</v>
      </c>
      <c r="F166" s="7" t="s">
        <v>625</v>
      </c>
      <c r="G166" t="s">
        <v>563</v>
      </c>
      <c r="H166" s="7" t="s">
        <v>3</v>
      </c>
      <c r="I166" s="33" t="str">
        <f t="shared" si="18"/>
        <v>Employee Remuneration/ Satisfaction</v>
      </c>
      <c r="K166" s="48" t="str">
        <f t="shared" ref="K166:K169" si="23">+G166</f>
        <v>Policy Exists</v>
      </c>
      <c r="Q166" s="13"/>
      <c r="V166" s="7" t="s">
        <v>769</v>
      </c>
    </row>
    <row r="167" spans="1:31" x14ac:dyDescent="0.3">
      <c r="A167" s="45" t="s">
        <v>846</v>
      </c>
      <c r="B167" s="7" t="s">
        <v>634</v>
      </c>
      <c r="C167" s="7" t="s">
        <v>115</v>
      </c>
      <c r="D167" s="7" t="s">
        <v>165</v>
      </c>
      <c r="E167" s="10" t="s">
        <v>176</v>
      </c>
      <c r="F167" s="7" t="s">
        <v>626</v>
      </c>
      <c r="G167" t="s">
        <v>564</v>
      </c>
      <c r="H167" s="7" t="s">
        <v>3</v>
      </c>
      <c r="I167" s="33" t="str">
        <f t="shared" si="18"/>
        <v>Employee Remuneration/ Satisfaction</v>
      </c>
      <c r="K167" s="48" t="str">
        <f t="shared" si="23"/>
        <v>Policy Disclosure</v>
      </c>
      <c r="Q167" s="13"/>
      <c r="V167" s="7" t="s">
        <v>769</v>
      </c>
    </row>
    <row r="168" spans="1:31" x14ac:dyDescent="0.3">
      <c r="A168" s="45" t="s">
        <v>846</v>
      </c>
      <c r="B168" s="7" t="s">
        <v>635</v>
      </c>
      <c r="C168" s="7" t="s">
        <v>115</v>
      </c>
      <c r="D168" s="7" t="s">
        <v>165</v>
      </c>
      <c r="E168" s="10" t="s">
        <v>177</v>
      </c>
      <c r="F168" s="7" t="s">
        <v>625</v>
      </c>
      <c r="G168" t="s">
        <v>563</v>
      </c>
      <c r="H168" s="7" t="s">
        <v>3</v>
      </c>
      <c r="I168" s="33" t="str">
        <f t="shared" si="18"/>
        <v>Employee welfare policy</v>
      </c>
      <c r="K168" s="48" t="str">
        <f t="shared" si="23"/>
        <v>Policy Exists</v>
      </c>
      <c r="Q168" s="13"/>
      <c r="V168" s="7" t="s">
        <v>768</v>
      </c>
      <c r="AE168" s="25" t="s">
        <v>796</v>
      </c>
    </row>
    <row r="169" spans="1:31" x14ac:dyDescent="0.3">
      <c r="A169" s="45" t="s">
        <v>846</v>
      </c>
      <c r="B169" s="7" t="s">
        <v>636</v>
      </c>
      <c r="C169" s="7" t="s">
        <v>115</v>
      </c>
      <c r="D169" s="7" t="s">
        <v>165</v>
      </c>
      <c r="E169" s="10" t="s">
        <v>177</v>
      </c>
      <c r="F169" s="7" t="s">
        <v>626</v>
      </c>
      <c r="G169" t="s">
        <v>564</v>
      </c>
      <c r="H169" s="7" t="s">
        <v>3</v>
      </c>
      <c r="I169" s="33" t="str">
        <f t="shared" si="18"/>
        <v>Employee welfare policy</v>
      </c>
      <c r="K169" s="48" t="str">
        <f t="shared" si="23"/>
        <v>Policy Disclosure</v>
      </c>
      <c r="Q169" s="13"/>
      <c r="V169" s="7" t="s">
        <v>769</v>
      </c>
    </row>
    <row r="170" spans="1:31" x14ac:dyDescent="0.3">
      <c r="A170" s="46" t="s">
        <v>847</v>
      </c>
      <c r="B170" s="7" t="s">
        <v>442</v>
      </c>
      <c r="C170" s="7" t="s">
        <v>115</v>
      </c>
      <c r="D170" s="7" t="s">
        <v>165</v>
      </c>
      <c r="E170" s="10" t="s">
        <v>178</v>
      </c>
      <c r="F170" s="10" t="s">
        <v>179</v>
      </c>
      <c r="G170"/>
      <c r="H170" s="7" t="s">
        <v>3</v>
      </c>
      <c r="I170" s="33" t="str">
        <f t="shared" si="18"/>
        <v>Grievances / complaints handling mechanism</v>
      </c>
      <c r="K170" s="48" t="str">
        <f>+F170</f>
        <v>Grievance mechanism</v>
      </c>
      <c r="Q170" s="13"/>
      <c r="V170" s="7" t="s">
        <v>768</v>
      </c>
      <c r="AB170" s="7" t="s">
        <v>795</v>
      </c>
    </row>
    <row r="171" spans="1:31" x14ac:dyDescent="0.3">
      <c r="A171" s="46" t="s">
        <v>847</v>
      </c>
      <c r="B171" s="7" t="s">
        <v>181</v>
      </c>
      <c r="C171" s="7" t="s">
        <v>115</v>
      </c>
      <c r="D171" s="7" t="s">
        <v>165</v>
      </c>
      <c r="E171" s="10" t="s">
        <v>180</v>
      </c>
      <c r="F171" s="10" t="s">
        <v>39</v>
      </c>
      <c r="G171" t="s">
        <v>39</v>
      </c>
      <c r="H171" s="7" t="s">
        <v>3</v>
      </c>
      <c r="I171" s="33" t="str">
        <f t="shared" si="18"/>
        <v>Supplier diversity</v>
      </c>
      <c r="K171" s="48" t="str">
        <f>+F171</f>
        <v>Program</v>
      </c>
      <c r="Q171" s="13"/>
      <c r="V171" s="7" t="s">
        <v>769</v>
      </c>
    </row>
    <row r="172" spans="1:31" x14ac:dyDescent="0.3">
      <c r="A172" s="48" t="s">
        <v>867</v>
      </c>
      <c r="B172" s="7" t="s">
        <v>443</v>
      </c>
      <c r="C172" s="7" t="s">
        <v>115</v>
      </c>
      <c r="D172" s="7" t="s">
        <v>165</v>
      </c>
      <c r="E172" s="10" t="s">
        <v>182</v>
      </c>
      <c r="F172" s="10" t="s">
        <v>183</v>
      </c>
      <c r="G172" t="s">
        <v>5</v>
      </c>
      <c r="H172" s="7" t="s">
        <v>4</v>
      </c>
      <c r="I172" s="33" t="str">
        <f t="shared" si="18"/>
        <v>Gender pay gap</v>
      </c>
      <c r="K172" s="48" t="str">
        <f>+F172</f>
        <v>Gender pay gap ratio</v>
      </c>
      <c r="M172" s="7" t="str">
        <f>M3</f>
        <v>March</v>
      </c>
    </row>
    <row r="173" spans="1:31" x14ac:dyDescent="0.3">
      <c r="A173" s="7" t="s">
        <v>853</v>
      </c>
      <c r="B173" s="7" t="s">
        <v>444</v>
      </c>
      <c r="C173" s="7" t="s">
        <v>115</v>
      </c>
      <c r="D173" s="7" t="s">
        <v>165</v>
      </c>
      <c r="E173" s="10" t="s">
        <v>184</v>
      </c>
      <c r="F173" s="7" t="s">
        <v>185</v>
      </c>
      <c r="G173" s="7" t="s">
        <v>5</v>
      </c>
      <c r="H173" s="7" t="str">
        <f>H3</f>
        <v>INR</v>
      </c>
      <c r="I173" s="33" t="str">
        <f t="shared" si="18"/>
        <v>Excessive CEO pay ratio</v>
      </c>
      <c r="J173" s="48" t="str">
        <f>+F173</f>
        <v>CEO salary</v>
      </c>
      <c r="L173" s="7" t="s">
        <v>641</v>
      </c>
      <c r="M173" s="7" t="str">
        <f>M3</f>
        <v>March</v>
      </c>
      <c r="P173" s="18">
        <v>51088734</v>
      </c>
      <c r="Q173" s="18">
        <v>65916456</v>
      </c>
      <c r="R173" s="18">
        <v>55435726</v>
      </c>
      <c r="S173" s="18">
        <v>59479784</v>
      </c>
      <c r="T173" s="18">
        <v>71869073</v>
      </c>
      <c r="U173" s="18">
        <v>57282286</v>
      </c>
    </row>
    <row r="174" spans="1:31" x14ac:dyDescent="0.3">
      <c r="A174" s="7" t="s">
        <v>853</v>
      </c>
      <c r="B174" s="7" t="s">
        <v>445</v>
      </c>
      <c r="C174" s="7" t="s">
        <v>115</v>
      </c>
      <c r="D174" s="7" t="s">
        <v>165</v>
      </c>
      <c r="E174" s="10" t="s">
        <v>184</v>
      </c>
      <c r="F174" s="10" t="s">
        <v>186</v>
      </c>
      <c r="G174" t="s">
        <v>5</v>
      </c>
      <c r="H174" s="7" t="str">
        <f>H3</f>
        <v>INR</v>
      </c>
      <c r="I174" s="33" t="str">
        <f t="shared" si="18"/>
        <v>Excessive CEO pay ratio</v>
      </c>
      <c r="J174" s="48" t="str">
        <f>+F174</f>
        <v>Average employee salary</v>
      </c>
      <c r="L174" s="7" t="s">
        <v>641</v>
      </c>
      <c r="M174" s="7" t="str">
        <f>M3</f>
        <v>March</v>
      </c>
      <c r="P174" s="7">
        <v>967965.22097941255</v>
      </c>
      <c r="Q174" s="7">
        <v>932882.85467501625</v>
      </c>
      <c r="R174" s="7">
        <v>952819.88387392717</v>
      </c>
      <c r="S174" s="7">
        <v>1007389.2703447609</v>
      </c>
      <c r="T174" s="7">
        <v>1086321.9575164528</v>
      </c>
      <c r="U174" s="18">
        <v>1123324.368952567</v>
      </c>
      <c r="AD174" s="41"/>
    </row>
    <row r="175" spans="1:31" x14ac:dyDescent="0.3">
      <c r="A175" s="48" t="s">
        <v>867</v>
      </c>
      <c r="B175" s="7" t="s">
        <v>446</v>
      </c>
      <c r="C175" s="7" t="s">
        <v>115</v>
      </c>
      <c r="D175" s="7" t="s">
        <v>165</v>
      </c>
      <c r="E175" s="10" t="s">
        <v>184</v>
      </c>
      <c r="F175" s="10" t="s">
        <v>184</v>
      </c>
      <c r="G175" t="s">
        <v>5</v>
      </c>
      <c r="H175" s="7" t="s">
        <v>87</v>
      </c>
      <c r="I175" s="33" t="str">
        <f t="shared" si="18"/>
        <v>Excessive CEO pay ratio</v>
      </c>
      <c r="J175" s="48" t="str">
        <f>+F175</f>
        <v>Excessive CEO pay ratio</v>
      </c>
      <c r="M175" s="7" t="str">
        <f>M3</f>
        <v>March</v>
      </c>
      <c r="P175" s="44">
        <v>52.779514070047981</v>
      </c>
      <c r="Q175" s="44">
        <v>70.658878196408679</v>
      </c>
      <c r="R175" s="44">
        <v>58.180698092290235</v>
      </c>
      <c r="S175" s="44">
        <v>59.043495648553126</v>
      </c>
      <c r="T175" s="44">
        <v>66.158170239241912</v>
      </c>
      <c r="U175" s="44">
        <v>50.993539874339518</v>
      </c>
      <c r="AD175" s="41"/>
    </row>
    <row r="176" spans="1:31" x14ac:dyDescent="0.3">
      <c r="A176" s="48" t="s">
        <v>852</v>
      </c>
      <c r="B176" s="7" t="s">
        <v>447</v>
      </c>
      <c r="C176" s="7" t="s">
        <v>115</v>
      </c>
      <c r="D176" s="7" t="s">
        <v>187</v>
      </c>
      <c r="E176" s="10" t="s">
        <v>188</v>
      </c>
      <c r="F176" s="10" t="s">
        <v>189</v>
      </c>
      <c r="G176" t="s">
        <v>190</v>
      </c>
      <c r="H176" s="7" t="s">
        <v>191</v>
      </c>
      <c r="I176" s="33" t="str">
        <f t="shared" si="18"/>
        <v>Product impact on consumers</v>
      </c>
      <c r="K176" s="48" t="str">
        <f>+G176</f>
        <v>Impact</v>
      </c>
      <c r="Q176" s="13"/>
      <c r="V176" s="7" t="s">
        <v>772</v>
      </c>
    </row>
    <row r="177" spans="1:31" x14ac:dyDescent="0.3">
      <c r="A177" s="48" t="s">
        <v>855</v>
      </c>
      <c r="B177" s="7" t="s">
        <v>448</v>
      </c>
      <c r="C177" s="7" t="s">
        <v>115</v>
      </c>
      <c r="D177" s="7" t="s">
        <v>187</v>
      </c>
      <c r="E177" s="10" t="s">
        <v>192</v>
      </c>
      <c r="F177" s="7" t="str">
        <f>E177</f>
        <v>Charity/Philanthropy</v>
      </c>
      <c r="G177" t="s">
        <v>5</v>
      </c>
      <c r="H177" s="7" t="str">
        <f>H3</f>
        <v>INR</v>
      </c>
      <c r="I177" s="33" t="str">
        <f t="shared" si="18"/>
        <v>Charity/Philanthropy</v>
      </c>
      <c r="L177" s="7" t="s">
        <v>641</v>
      </c>
      <c r="M177" s="7" t="str">
        <f>M3</f>
        <v>March</v>
      </c>
      <c r="P177" s="8">
        <v>707300000</v>
      </c>
      <c r="Q177" s="8">
        <v>861600000</v>
      </c>
      <c r="R177" s="8">
        <v>975900000</v>
      </c>
      <c r="S177" s="8">
        <v>1182200000</v>
      </c>
      <c r="T177" s="8">
        <v>1031000000</v>
      </c>
      <c r="U177" s="7">
        <v>682000000</v>
      </c>
      <c r="AC177" s="7" t="s">
        <v>797</v>
      </c>
    </row>
    <row r="178" spans="1:31" x14ac:dyDescent="0.3">
      <c r="A178" s="47" t="s">
        <v>848</v>
      </c>
      <c r="B178" s="7" t="s">
        <v>449</v>
      </c>
      <c r="C178" s="7" t="s">
        <v>115</v>
      </c>
      <c r="D178" s="7" t="s">
        <v>187</v>
      </c>
      <c r="E178" s="10" t="s">
        <v>193</v>
      </c>
      <c r="F178" s="10" t="s">
        <v>194</v>
      </c>
      <c r="G178" t="s">
        <v>195</v>
      </c>
      <c r="H178" s="7" t="s">
        <v>3</v>
      </c>
      <c r="I178" s="33" t="str">
        <f t="shared" si="18"/>
        <v>Social / Labor regulators</v>
      </c>
      <c r="K178" s="48" t="str">
        <f>+F178</f>
        <v>Social regulatory incident</v>
      </c>
      <c r="Q178" s="13"/>
      <c r="V178" s="7" t="s">
        <v>769</v>
      </c>
    </row>
    <row r="179" spans="1:31" x14ac:dyDescent="0.3">
      <c r="A179" s="46" t="s">
        <v>847</v>
      </c>
      <c r="B179" s="7" t="s">
        <v>450</v>
      </c>
      <c r="C179" s="7" t="s">
        <v>115</v>
      </c>
      <c r="D179" s="7" t="s">
        <v>187</v>
      </c>
      <c r="E179" s="10" t="s">
        <v>196</v>
      </c>
      <c r="F179" s="10" t="s">
        <v>197</v>
      </c>
      <c r="G179" t="s">
        <v>752</v>
      </c>
      <c r="H179" s="7" t="s">
        <v>3</v>
      </c>
      <c r="I179" s="33" t="str">
        <f t="shared" si="18"/>
        <v>Social certification</v>
      </c>
      <c r="K179" s="48" t="str">
        <f>+F179</f>
        <v>SA8000 certification</v>
      </c>
      <c r="Q179" s="13"/>
      <c r="V179" s="7" t="s">
        <v>769</v>
      </c>
    </row>
    <row r="180" spans="1:31" x14ac:dyDescent="0.3">
      <c r="A180" s="45" t="s">
        <v>846</v>
      </c>
      <c r="B180" s="7" t="s">
        <v>682</v>
      </c>
      <c r="C180" s="7" t="s">
        <v>115</v>
      </c>
      <c r="D180" s="7" t="s">
        <v>198</v>
      </c>
      <c r="E180" s="10" t="s">
        <v>199</v>
      </c>
      <c r="F180" s="10" t="s">
        <v>625</v>
      </c>
      <c r="G180" t="s">
        <v>21</v>
      </c>
      <c r="H180" s="7" t="s">
        <v>3</v>
      </c>
      <c r="I180" s="33" t="str">
        <f t="shared" si="18"/>
        <v>Community relation policies</v>
      </c>
      <c r="K180" s="48" t="s">
        <v>563</v>
      </c>
      <c r="Q180" s="13"/>
      <c r="V180" s="7" t="s">
        <v>768</v>
      </c>
      <c r="AC180" s="7" t="s">
        <v>798</v>
      </c>
    </row>
    <row r="181" spans="1:31" x14ac:dyDescent="0.3">
      <c r="A181" s="45" t="s">
        <v>846</v>
      </c>
      <c r="B181" s="7" t="s">
        <v>681</v>
      </c>
      <c r="C181" s="7" t="s">
        <v>115</v>
      </c>
      <c r="D181" s="7" t="s">
        <v>198</v>
      </c>
      <c r="E181" s="10" t="s">
        <v>199</v>
      </c>
      <c r="F181" s="10" t="s">
        <v>118</v>
      </c>
      <c r="G181" t="s">
        <v>21</v>
      </c>
      <c r="H181" s="7" t="s">
        <v>3</v>
      </c>
      <c r="I181" s="33" t="str">
        <f t="shared" si="18"/>
        <v>Community relation policies</v>
      </c>
      <c r="K181" s="48" t="s">
        <v>564</v>
      </c>
      <c r="Q181" s="13"/>
      <c r="V181" s="7" t="s">
        <v>768</v>
      </c>
      <c r="AC181" t="s">
        <v>798</v>
      </c>
    </row>
    <row r="182" spans="1:31" x14ac:dyDescent="0.3">
      <c r="A182" s="7" t="s">
        <v>861</v>
      </c>
      <c r="B182" s="7" t="s">
        <v>451</v>
      </c>
      <c r="C182" s="7" t="s">
        <v>115</v>
      </c>
      <c r="D182" s="7" t="s">
        <v>198</v>
      </c>
      <c r="E182" s="10" t="s">
        <v>200</v>
      </c>
      <c r="F182" s="10" t="s">
        <v>201</v>
      </c>
      <c r="G182" t="s">
        <v>5</v>
      </c>
      <c r="H182" s="7" t="str">
        <f>H3</f>
        <v>INR</v>
      </c>
      <c r="I182" s="33" t="str">
        <f t="shared" si="18"/>
        <v>CSR activities</v>
      </c>
      <c r="J182" s="48" t="str">
        <f>+F182</f>
        <v>CSR spending</v>
      </c>
      <c r="L182" s="7" t="s">
        <v>641</v>
      </c>
      <c r="M182" s="7" t="str">
        <f>M3</f>
        <v>March</v>
      </c>
      <c r="P182" s="8">
        <v>1715800000</v>
      </c>
      <c r="Q182" s="8">
        <v>2121100000</v>
      </c>
      <c r="R182" s="8">
        <v>1997300000</v>
      </c>
      <c r="S182" s="8">
        <v>1702000000</v>
      </c>
      <c r="T182" s="8">
        <v>1189600000</v>
      </c>
      <c r="U182" s="7">
        <v>1273000000</v>
      </c>
      <c r="AC182" s="7" t="s">
        <v>799</v>
      </c>
    </row>
    <row r="183" spans="1:31" x14ac:dyDescent="0.3">
      <c r="A183" s="7" t="s">
        <v>855</v>
      </c>
      <c r="B183" s="7" t="s">
        <v>452</v>
      </c>
      <c r="C183" s="7" t="s">
        <v>115</v>
      </c>
      <c r="D183" s="7" t="s">
        <v>198</v>
      </c>
      <c r="E183" s="10" t="s">
        <v>202</v>
      </c>
      <c r="F183" s="10" t="s">
        <v>203</v>
      </c>
      <c r="G183" t="s">
        <v>5</v>
      </c>
      <c r="H183" s="7" t="s">
        <v>87</v>
      </c>
      <c r="I183" s="33" t="str">
        <f t="shared" si="18"/>
        <v>Employment creation</v>
      </c>
      <c r="J183" s="48" t="str">
        <f>+F183</f>
        <v>Jobs added</v>
      </c>
      <c r="M183" s="7" t="str">
        <f>M3</f>
        <v>March</v>
      </c>
      <c r="P183" s="7">
        <v>67857</v>
      </c>
      <c r="Q183" s="7">
        <v>74096</v>
      </c>
      <c r="R183" s="7">
        <v>82841</v>
      </c>
      <c r="S183" s="7">
        <v>82724</v>
      </c>
      <c r="T183" s="7">
        <v>86763</v>
      </c>
      <c r="U183" s="7">
        <v>99319</v>
      </c>
    </row>
    <row r="184" spans="1:31" x14ac:dyDescent="0.3">
      <c r="A184" s="48" t="s">
        <v>857</v>
      </c>
      <c r="B184" s="7" t="s">
        <v>453</v>
      </c>
      <c r="C184" s="7" t="s">
        <v>115</v>
      </c>
      <c r="D184" s="7" t="s">
        <v>198</v>
      </c>
      <c r="E184" s="10" t="s">
        <v>204</v>
      </c>
      <c r="F184" s="10" t="s">
        <v>205</v>
      </c>
      <c r="G184" t="s">
        <v>5</v>
      </c>
      <c r="H184" s="7" t="s">
        <v>87</v>
      </c>
      <c r="I184" s="33" t="str">
        <f t="shared" si="18"/>
        <v>Tax domicile and compliance</v>
      </c>
      <c r="K184" s="48" t="str">
        <f>+F184</f>
        <v>Tax incidents/fines</v>
      </c>
      <c r="M184" s="7" t="str">
        <f>M3</f>
        <v>March</v>
      </c>
      <c r="U184" s="15"/>
      <c r="V184" s="7">
        <v>0</v>
      </c>
    </row>
    <row r="185" spans="1:31" ht="15" thickBot="1" x14ac:dyDescent="0.35">
      <c r="A185" s="48" t="s">
        <v>857</v>
      </c>
      <c r="B185" s="7" t="s">
        <v>454</v>
      </c>
      <c r="C185" s="7" t="s">
        <v>206</v>
      </c>
      <c r="D185" s="7" t="s">
        <v>207</v>
      </c>
      <c r="E185" s="10" t="s">
        <v>208</v>
      </c>
      <c r="F185" s="7" t="str">
        <f>E185</f>
        <v>Past controversies</v>
      </c>
      <c r="G185" t="s">
        <v>5</v>
      </c>
      <c r="H185" s="7" t="s">
        <v>87</v>
      </c>
      <c r="I185" s="33" t="str">
        <f t="shared" si="18"/>
        <v>Past controversies</v>
      </c>
      <c r="K185" s="48" t="str">
        <f>+F185</f>
        <v>Past controversies</v>
      </c>
      <c r="M185" s="7" t="str">
        <f>M3</f>
        <v>March</v>
      </c>
      <c r="P185" s="23"/>
      <c r="V185" s="7">
        <v>2</v>
      </c>
      <c r="Y185" s="19"/>
      <c r="AD185" s="41"/>
      <c r="AE185" s="25" t="s">
        <v>800</v>
      </c>
    </row>
    <row r="186" spans="1:31" x14ac:dyDescent="0.3">
      <c r="A186" s="47" t="s">
        <v>848</v>
      </c>
      <c r="B186" s="7" t="s">
        <v>455</v>
      </c>
      <c r="C186" s="7" t="s">
        <v>206</v>
      </c>
      <c r="D186" s="7" t="s">
        <v>207</v>
      </c>
      <c r="E186" s="10" t="s">
        <v>209</v>
      </c>
      <c r="F186" s="10" t="s">
        <v>210</v>
      </c>
      <c r="G186"/>
      <c r="H186" s="7" t="s">
        <v>3</v>
      </c>
      <c r="I186" s="33" t="str">
        <f t="shared" si="18"/>
        <v>Large related party transactions</v>
      </c>
      <c r="K186" s="48" t="str">
        <f>+F186</f>
        <v xml:space="preserve">Significant M&amp;As, sale of property </v>
      </c>
      <c r="Q186" s="13"/>
      <c r="V186" s="7" t="s">
        <v>769</v>
      </c>
    </row>
    <row r="187" spans="1:31" x14ac:dyDescent="0.3">
      <c r="A187" s="48" t="s">
        <v>853</v>
      </c>
      <c r="B187" s="7" t="s">
        <v>456</v>
      </c>
      <c r="C187" s="7" t="s">
        <v>206</v>
      </c>
      <c r="D187" s="7" t="s">
        <v>207</v>
      </c>
      <c r="E187" s="10" t="s">
        <v>211</v>
      </c>
      <c r="F187" s="10" t="s">
        <v>212</v>
      </c>
      <c r="G187" t="s">
        <v>5</v>
      </c>
      <c r="H187" s="7" t="str">
        <f>H3</f>
        <v>INR</v>
      </c>
      <c r="I187" s="33" t="str">
        <f t="shared" si="18"/>
        <v>Major M&amp;A (Especially non-core business or Property Investments)</v>
      </c>
      <c r="J187" s="48" t="str">
        <f>+F187</f>
        <v>Investment Property (IP) – As reported on Balance Sheet</v>
      </c>
      <c r="L187" s="7" t="s">
        <v>642</v>
      </c>
      <c r="M187" s="8" t="str">
        <f>M3</f>
        <v>March</v>
      </c>
      <c r="P187" s="7">
        <v>0</v>
      </c>
      <c r="Q187" s="7">
        <v>0</v>
      </c>
      <c r="R187" s="7">
        <v>0</v>
      </c>
      <c r="S187" s="7">
        <v>0</v>
      </c>
      <c r="T187" s="7">
        <v>0</v>
      </c>
      <c r="U187" s="15">
        <v>0</v>
      </c>
      <c r="AE187" s="25" t="s">
        <v>801</v>
      </c>
    </row>
    <row r="188" spans="1:31" x14ac:dyDescent="0.3">
      <c r="A188" s="48" t="s">
        <v>857</v>
      </c>
      <c r="B188" s="48" t="s">
        <v>683</v>
      </c>
      <c r="C188" s="7" t="s">
        <v>206</v>
      </c>
      <c r="D188" s="7" t="s">
        <v>207</v>
      </c>
      <c r="E188" s="10" t="s">
        <v>211</v>
      </c>
      <c r="F188" s="10" t="s">
        <v>214</v>
      </c>
      <c r="G188" t="s">
        <v>5</v>
      </c>
      <c r="H188" s="7" t="s">
        <v>87</v>
      </c>
      <c r="I188" s="33" t="str">
        <f t="shared" si="18"/>
        <v>Major M&amp;A (Especially non-core business or Property Investments)</v>
      </c>
      <c r="K188" s="48" t="str">
        <f>+F188</f>
        <v>Non- Core Strategic M&amp;A</v>
      </c>
      <c r="M188" s="7" t="str">
        <f>M3</f>
        <v>March</v>
      </c>
      <c r="U188" s="15"/>
      <c r="V188" s="48">
        <v>0</v>
      </c>
    </row>
    <row r="189" spans="1:31" x14ac:dyDescent="0.3">
      <c r="A189" s="48" t="s">
        <v>856</v>
      </c>
      <c r="B189" s="47" t="s">
        <v>457</v>
      </c>
      <c r="C189" s="7" t="s">
        <v>206</v>
      </c>
      <c r="D189" s="7" t="s">
        <v>207</v>
      </c>
      <c r="E189" s="10" t="s">
        <v>215</v>
      </c>
      <c r="F189" s="10" t="s">
        <v>216</v>
      </c>
      <c r="G189" t="s">
        <v>5</v>
      </c>
      <c r="H189" s="10" t="s">
        <v>391</v>
      </c>
      <c r="I189" s="33" t="str">
        <f t="shared" si="18"/>
        <v>Spinoffs and their success</v>
      </c>
      <c r="J189" s="10"/>
      <c r="K189" s="10" t="str">
        <f>+F189</f>
        <v>Spin offs</v>
      </c>
      <c r="M189" s="7" t="str">
        <f>M3</f>
        <v>March</v>
      </c>
      <c r="U189" s="25"/>
      <c r="V189" s="7">
        <v>0</v>
      </c>
    </row>
    <row r="190" spans="1:31" x14ac:dyDescent="0.3">
      <c r="A190" s="48" t="s">
        <v>856</v>
      </c>
      <c r="B190" s="47" t="s">
        <v>457</v>
      </c>
      <c r="C190" s="7" t="s">
        <v>206</v>
      </c>
      <c r="D190" s="7" t="s">
        <v>207</v>
      </c>
      <c r="E190" s="10" t="s">
        <v>215</v>
      </c>
      <c r="F190" s="10" t="s">
        <v>684</v>
      </c>
      <c r="G190"/>
      <c r="H190" s="7" t="s">
        <v>3</v>
      </c>
      <c r="I190" s="33" t="str">
        <f t="shared" si="18"/>
        <v>Spinoffs and their success</v>
      </c>
      <c r="K190" s="10" t="str">
        <f>+F190</f>
        <v>Spin offs success</v>
      </c>
      <c r="U190" s="25"/>
      <c r="V190" s="7" t="s">
        <v>769</v>
      </c>
    </row>
    <row r="191" spans="1:31" x14ac:dyDescent="0.3">
      <c r="A191" s="48" t="s">
        <v>853</v>
      </c>
      <c r="B191" s="7" t="s">
        <v>688</v>
      </c>
      <c r="C191" s="7" t="s">
        <v>206</v>
      </c>
      <c r="D191" s="7" t="s">
        <v>217</v>
      </c>
      <c r="E191" s="10" t="s">
        <v>218</v>
      </c>
      <c r="F191" s="10" t="s">
        <v>685</v>
      </c>
      <c r="G191" t="s">
        <v>5</v>
      </c>
      <c r="H191" s="10" t="s">
        <v>4</v>
      </c>
      <c r="I191" s="33" t="str">
        <f t="shared" si="18"/>
        <v>Family/ Owner background</v>
      </c>
      <c r="J191" s="10"/>
      <c r="K191" s="10" t="str">
        <f>+F191</f>
        <v>Shareholding by majority holder</v>
      </c>
      <c r="M191" s="7" t="str">
        <f>M3</f>
        <v>March</v>
      </c>
      <c r="U191" s="16"/>
      <c r="V191" s="16">
        <v>0.08</v>
      </c>
    </row>
    <row r="192" spans="1:31" x14ac:dyDescent="0.3">
      <c r="A192" s="48" t="s">
        <v>856</v>
      </c>
      <c r="B192" s="47" t="s">
        <v>689</v>
      </c>
      <c r="C192" s="7" t="s">
        <v>206</v>
      </c>
      <c r="D192" s="7" t="s">
        <v>217</v>
      </c>
      <c r="E192" s="10" t="s">
        <v>218</v>
      </c>
      <c r="F192" s="10" t="s">
        <v>686</v>
      </c>
      <c r="G192"/>
      <c r="H192" s="7" t="s">
        <v>687</v>
      </c>
      <c r="I192" s="33" t="str">
        <f t="shared" si="18"/>
        <v>Family/ Owner background</v>
      </c>
      <c r="K192" s="10" t="str">
        <f>+F192</f>
        <v>Majority holder type</v>
      </c>
      <c r="U192" s="16"/>
      <c r="V192" s="25" t="s">
        <v>842</v>
      </c>
      <c r="AD192" s="25" t="s">
        <v>802</v>
      </c>
    </row>
    <row r="193" spans="1:31" x14ac:dyDescent="0.3">
      <c r="A193" s="48" t="s">
        <v>853</v>
      </c>
      <c r="B193" s="7" t="s">
        <v>690</v>
      </c>
      <c r="C193" s="7" t="s">
        <v>206</v>
      </c>
      <c r="D193" s="7" t="s">
        <v>217</v>
      </c>
      <c r="E193" s="10" t="s">
        <v>218</v>
      </c>
      <c r="F193" s="10" t="s">
        <v>691</v>
      </c>
      <c r="G193" t="s">
        <v>350</v>
      </c>
      <c r="I193" s="33" t="str">
        <f t="shared" si="18"/>
        <v>Family/ Owner background</v>
      </c>
      <c r="K193" s="10" t="str">
        <f>+F193</f>
        <v>Majority holder name</v>
      </c>
      <c r="U193" s="16"/>
      <c r="V193" s="7" t="s">
        <v>843</v>
      </c>
    </row>
    <row r="194" spans="1:31" x14ac:dyDescent="0.3">
      <c r="A194" s="48" t="s">
        <v>847</v>
      </c>
      <c r="B194" s="7" t="s">
        <v>692</v>
      </c>
      <c r="C194" s="7" t="s">
        <v>206</v>
      </c>
      <c r="D194" s="7" t="s">
        <v>217</v>
      </c>
      <c r="E194" s="10" t="s">
        <v>693</v>
      </c>
      <c r="F194" s="7" t="str">
        <f>+E194</f>
        <v>Politcical connections</v>
      </c>
      <c r="G194"/>
      <c r="H194" s="7" t="s">
        <v>3</v>
      </c>
      <c r="I194" s="33" t="str">
        <f t="shared" si="18"/>
        <v>Politcical connections</v>
      </c>
      <c r="K194" s="10" t="str">
        <f>+F194</f>
        <v>Politcical connections</v>
      </c>
      <c r="U194" s="16"/>
      <c r="V194" s="7" t="s">
        <v>769</v>
      </c>
    </row>
    <row r="195" spans="1:31" x14ac:dyDescent="0.3">
      <c r="A195" s="48" t="s">
        <v>857</v>
      </c>
      <c r="B195" s="7" t="s">
        <v>458</v>
      </c>
      <c r="C195" s="7" t="s">
        <v>206</v>
      </c>
      <c r="D195" s="7" t="s">
        <v>217</v>
      </c>
      <c r="E195" s="10" t="s">
        <v>219</v>
      </c>
      <c r="F195" s="7" t="str">
        <f>E195</f>
        <v>Number of family members in Business</v>
      </c>
      <c r="G195" t="s">
        <v>5</v>
      </c>
      <c r="H195" s="7" t="s">
        <v>87</v>
      </c>
      <c r="I195" s="33" t="str">
        <f t="shared" si="18"/>
        <v>Number of family members in Business</v>
      </c>
      <c r="K195" s="10" t="str">
        <f>+H195</f>
        <v>Number</v>
      </c>
      <c r="M195" s="7" t="str">
        <f>M3</f>
        <v>March</v>
      </c>
      <c r="U195" s="15"/>
      <c r="V195" s="7">
        <v>0</v>
      </c>
    </row>
    <row r="196" spans="1:31" x14ac:dyDescent="0.3">
      <c r="A196" s="46" t="s">
        <v>847</v>
      </c>
      <c r="B196" s="7" t="s">
        <v>459</v>
      </c>
      <c r="C196" s="7" t="s">
        <v>206</v>
      </c>
      <c r="D196" s="7" t="s">
        <v>217</v>
      </c>
      <c r="E196" s="10" t="s">
        <v>220</v>
      </c>
      <c r="F196" s="10" t="s">
        <v>625</v>
      </c>
      <c r="G196" t="s">
        <v>21</v>
      </c>
      <c r="H196" s="7" t="s">
        <v>3</v>
      </c>
      <c r="I196" s="33" t="str">
        <f t="shared" si="18"/>
        <v>Succession planning</v>
      </c>
      <c r="K196" s="48" t="s">
        <v>563</v>
      </c>
      <c r="Q196" s="13"/>
      <c r="V196" s="7" t="s">
        <v>768</v>
      </c>
      <c r="AE196" s="25" t="s">
        <v>803</v>
      </c>
    </row>
    <row r="197" spans="1:31" x14ac:dyDescent="0.3">
      <c r="A197" s="48" t="s">
        <v>853</v>
      </c>
      <c r="B197" s="48" t="s">
        <v>460</v>
      </c>
      <c r="C197" s="7" t="s">
        <v>206</v>
      </c>
      <c r="D197" s="7" t="s">
        <v>217</v>
      </c>
      <c r="E197" s="10" t="s">
        <v>221</v>
      </c>
      <c r="F197" s="7" t="s">
        <v>696</v>
      </c>
      <c r="G197" t="s">
        <v>5</v>
      </c>
      <c r="H197" s="7" t="s">
        <v>4</v>
      </c>
      <c r="I197" s="33" t="str">
        <f t="shared" si="18"/>
        <v>Cross shareholding</v>
      </c>
      <c r="K197" s="48" t="str">
        <f>+F197</f>
        <v>% shares held by company</v>
      </c>
      <c r="M197" s="7" t="str">
        <f>M3</f>
        <v>March</v>
      </c>
      <c r="U197" s="15"/>
      <c r="V197" s="7">
        <v>0</v>
      </c>
    </row>
    <row r="198" spans="1:31" x14ac:dyDescent="0.3">
      <c r="A198" s="48" t="s">
        <v>847</v>
      </c>
      <c r="B198" s="7" t="s">
        <v>461</v>
      </c>
      <c r="C198" s="7" t="s">
        <v>206</v>
      </c>
      <c r="D198" s="7" t="s">
        <v>217</v>
      </c>
      <c r="E198" s="10" t="s">
        <v>221</v>
      </c>
      <c r="F198" s="10" t="s">
        <v>694</v>
      </c>
      <c r="G198" t="s">
        <v>350</v>
      </c>
      <c r="I198" s="33" t="str">
        <f t="shared" si="18"/>
        <v>Cross shareholding</v>
      </c>
      <c r="K198" s="48" t="str">
        <f>+F198</f>
        <v>Cross shareholder name</v>
      </c>
      <c r="U198" s="15"/>
      <c r="V198" s="7" t="s">
        <v>769</v>
      </c>
    </row>
    <row r="199" spans="1:31" x14ac:dyDescent="0.3">
      <c r="A199" s="48" t="s">
        <v>853</v>
      </c>
      <c r="B199" s="7" t="s">
        <v>697</v>
      </c>
      <c r="C199" s="7" t="s">
        <v>206</v>
      </c>
      <c r="D199" s="7" t="s">
        <v>217</v>
      </c>
      <c r="E199" s="10" t="s">
        <v>221</v>
      </c>
      <c r="F199" s="7" t="s">
        <v>695</v>
      </c>
      <c r="G199" t="s">
        <v>5</v>
      </c>
      <c r="H199" s="7" t="s">
        <v>4</v>
      </c>
      <c r="I199" s="33" t="str">
        <f t="shared" si="18"/>
        <v>Cross shareholding</v>
      </c>
      <c r="K199" s="48" t="str">
        <f>+F199</f>
        <v>% shares held by cross holder</v>
      </c>
      <c r="M199" s="7" t="str">
        <f>M3</f>
        <v>March</v>
      </c>
      <c r="U199" s="15"/>
      <c r="V199" s="7">
        <v>0</v>
      </c>
    </row>
    <row r="200" spans="1:31" x14ac:dyDescent="0.3">
      <c r="A200" s="47" t="s">
        <v>848</v>
      </c>
      <c r="B200" s="7" t="s">
        <v>392</v>
      </c>
      <c r="C200" s="7" t="s">
        <v>206</v>
      </c>
      <c r="D200" s="7" t="s">
        <v>222</v>
      </c>
      <c r="E200" s="10" t="s">
        <v>223</v>
      </c>
      <c r="F200" s="7" t="s">
        <v>222</v>
      </c>
      <c r="G200"/>
      <c r="H200" s="7" t="s">
        <v>3</v>
      </c>
      <c r="I200" s="33" t="str">
        <f t="shared" si="18"/>
        <v>Other businesses owned by the promoter &amp; potential controversies</v>
      </c>
      <c r="K200" s="48" t="str">
        <f>+F200</f>
        <v>Conflict of interest</v>
      </c>
      <c r="U200" s="15"/>
      <c r="V200" s="7" t="s">
        <v>769</v>
      </c>
      <c r="AE200" s="25" t="s">
        <v>804</v>
      </c>
    </row>
    <row r="201" spans="1:31" x14ac:dyDescent="0.3">
      <c r="A201" s="48" t="s">
        <v>862</v>
      </c>
      <c r="B201" s="7" t="s">
        <v>393</v>
      </c>
      <c r="C201" s="7" t="s">
        <v>206</v>
      </c>
      <c r="D201" s="7" t="s">
        <v>222</v>
      </c>
      <c r="E201" s="10" t="s">
        <v>224</v>
      </c>
      <c r="F201" s="10" t="s">
        <v>698</v>
      </c>
      <c r="G201" t="s">
        <v>5</v>
      </c>
      <c r="H201" s="7" t="str">
        <f>H3</f>
        <v>INR</v>
      </c>
      <c r="I201" s="33" t="str">
        <f t="shared" si="18"/>
        <v>Recurring related party transactions</v>
      </c>
      <c r="J201" s="48" t="str">
        <f>+F201</f>
        <v>Related party transactions</v>
      </c>
      <c r="L201" s="7" t="s">
        <v>641</v>
      </c>
      <c r="M201" s="7" t="str">
        <f>M3</f>
        <v>March</v>
      </c>
      <c r="P201" s="8"/>
      <c r="Q201" s="8">
        <v>149110000000</v>
      </c>
      <c r="R201" s="8">
        <v>183150000000</v>
      </c>
      <c r="S201" s="8">
        <v>139490000000</v>
      </c>
      <c r="T201" s="8">
        <v>158050000000</v>
      </c>
      <c r="U201" s="15"/>
    </row>
    <row r="202" spans="1:31" customFormat="1" ht="15" thickBot="1" x14ac:dyDescent="0.35">
      <c r="A202" s="48" t="s">
        <v>858</v>
      </c>
      <c r="B202" t="s">
        <v>837</v>
      </c>
      <c r="C202" t="s">
        <v>206</v>
      </c>
      <c r="D202" t="s">
        <v>222</v>
      </c>
      <c r="E202" t="s">
        <v>224</v>
      </c>
      <c r="F202" t="s">
        <v>838</v>
      </c>
      <c r="G202" t="s">
        <v>5</v>
      </c>
      <c r="H202" t="str">
        <f>H3</f>
        <v>INR</v>
      </c>
      <c r="I202" s="33" t="str">
        <f t="shared" si="18"/>
        <v>Recurring related party transactions</v>
      </c>
      <c r="J202" s="48" t="str">
        <f>+F202</f>
        <v>Non-arms length transactions</v>
      </c>
      <c r="L202" t="s">
        <v>641</v>
      </c>
      <c r="M202" t="str">
        <f>M3</f>
        <v>March</v>
      </c>
      <c r="U202" s="38"/>
      <c r="V202">
        <v>0</v>
      </c>
      <c r="AD202" s="40"/>
      <c r="AE202" s="40"/>
    </row>
    <row r="203" spans="1:31" ht="15" thickBot="1" x14ac:dyDescent="0.35">
      <c r="A203" s="48" t="s">
        <v>857</v>
      </c>
      <c r="B203" s="7" t="s">
        <v>462</v>
      </c>
      <c r="C203" s="7" t="s">
        <v>206</v>
      </c>
      <c r="D203" s="7" t="s">
        <v>225</v>
      </c>
      <c r="E203" s="10" t="s">
        <v>226</v>
      </c>
      <c r="F203" s="10" t="s">
        <v>701</v>
      </c>
      <c r="G203" t="s">
        <v>5</v>
      </c>
      <c r="H203" s="7" t="s">
        <v>87</v>
      </c>
      <c r="I203" s="33" t="str">
        <f t="shared" si="18"/>
        <v>Governance &amp; Business Practices Controversies</v>
      </c>
      <c r="K203" s="48" t="str">
        <f>+F203</f>
        <v>No. of controversies over last 5 years</v>
      </c>
      <c r="M203" s="7" t="str">
        <f>M3</f>
        <v>March</v>
      </c>
      <c r="P203" s="27"/>
      <c r="U203" s="15"/>
      <c r="V203" s="7">
        <v>1</v>
      </c>
      <c r="AE203" s="25" t="s">
        <v>805</v>
      </c>
    </row>
    <row r="204" spans="1:31" x14ac:dyDescent="0.3">
      <c r="A204" s="48" t="s">
        <v>863</v>
      </c>
      <c r="B204" s="7" t="s">
        <v>463</v>
      </c>
      <c r="C204" s="7" t="s">
        <v>206</v>
      </c>
      <c r="D204" s="7" t="s">
        <v>225</v>
      </c>
      <c r="E204" s="10" t="s">
        <v>228</v>
      </c>
      <c r="F204" s="10" t="s">
        <v>229</v>
      </c>
      <c r="G204"/>
      <c r="H204" s="7" t="s">
        <v>3</v>
      </c>
      <c r="I204" s="33" t="str">
        <f t="shared" si="18"/>
        <v>Risk oversight</v>
      </c>
      <c r="K204" s="48" t="str">
        <f>+F204</f>
        <v>Separate risk committee</v>
      </c>
      <c r="Q204" s="13"/>
      <c r="V204" s="7" t="s">
        <v>768</v>
      </c>
    </row>
    <row r="205" spans="1:31" x14ac:dyDescent="0.3">
      <c r="A205" s="48" t="s">
        <v>863</v>
      </c>
      <c r="B205" s="7" t="s">
        <v>464</v>
      </c>
      <c r="C205" s="7" t="s">
        <v>206</v>
      </c>
      <c r="D205" s="7" t="s">
        <v>225</v>
      </c>
      <c r="E205" s="10" t="s">
        <v>228</v>
      </c>
      <c r="F205" s="10" t="s">
        <v>230</v>
      </c>
      <c r="G205"/>
      <c r="H205" s="7" t="s">
        <v>3</v>
      </c>
      <c r="I205" s="33" t="str">
        <f t="shared" si="18"/>
        <v>Risk oversight</v>
      </c>
      <c r="K205" s="48" t="str">
        <f>+F205</f>
        <v>Management level risk committee</v>
      </c>
      <c r="Q205" s="13"/>
      <c r="V205" s="7" t="s">
        <v>768</v>
      </c>
      <c r="AB205" s="7" t="s">
        <v>807</v>
      </c>
      <c r="AE205" s="25" t="s">
        <v>806</v>
      </c>
    </row>
    <row r="206" spans="1:31" x14ac:dyDescent="0.3">
      <c r="A206" s="48" t="s">
        <v>863</v>
      </c>
      <c r="B206" s="7" t="s">
        <v>465</v>
      </c>
      <c r="C206" s="7" t="s">
        <v>206</v>
      </c>
      <c r="D206" s="7" t="s">
        <v>225</v>
      </c>
      <c r="E206" s="10" t="s">
        <v>228</v>
      </c>
      <c r="F206" s="10" t="s">
        <v>231</v>
      </c>
      <c r="G206"/>
      <c r="H206" s="7" t="s">
        <v>3</v>
      </c>
      <c r="I206" s="33" t="str">
        <f t="shared" ref="I206:I269" si="24">+E206</f>
        <v>Risk oversight</v>
      </c>
      <c r="K206" s="48" t="str">
        <f>+F206</f>
        <v>Risk management system</v>
      </c>
      <c r="Q206" s="13"/>
      <c r="V206" s="7" t="s">
        <v>768</v>
      </c>
    </row>
    <row r="207" spans="1:31" ht="15" thickBot="1" x14ac:dyDescent="0.35">
      <c r="A207" s="48" t="s">
        <v>864</v>
      </c>
      <c r="B207" s="48" t="s">
        <v>466</v>
      </c>
      <c r="C207" s="7" t="s">
        <v>206</v>
      </c>
      <c r="D207" s="7" t="s">
        <v>225</v>
      </c>
      <c r="E207" s="10" t="s">
        <v>232</v>
      </c>
      <c r="F207" s="10" t="s">
        <v>233</v>
      </c>
      <c r="G207" t="s">
        <v>5</v>
      </c>
      <c r="H207" s="7" t="s">
        <v>4</v>
      </c>
      <c r="I207" s="33" t="str">
        <f t="shared" si="24"/>
        <v>Ownership structure</v>
      </c>
      <c r="K207" s="48" t="str">
        <f>+F207</f>
        <v>Insiders</v>
      </c>
      <c r="M207" s="7" t="str">
        <f>M3</f>
        <v>March</v>
      </c>
      <c r="P207" s="28"/>
      <c r="T207" s="26"/>
      <c r="V207" s="14">
        <v>1.1999999999999999E-3</v>
      </c>
      <c r="AD207" s="41"/>
    </row>
    <row r="208" spans="1:31" x14ac:dyDescent="0.3">
      <c r="A208" s="48" t="s">
        <v>864</v>
      </c>
      <c r="B208" s="48" t="s">
        <v>467</v>
      </c>
      <c r="C208" s="7" t="s">
        <v>206</v>
      </c>
      <c r="D208" s="7" t="s">
        <v>225</v>
      </c>
      <c r="E208" s="10" t="s">
        <v>232</v>
      </c>
      <c r="F208" s="10" t="s">
        <v>234</v>
      </c>
      <c r="G208" t="s">
        <v>5</v>
      </c>
      <c r="H208" s="7" t="s">
        <v>4</v>
      </c>
      <c r="I208" s="33" t="str">
        <f t="shared" si="24"/>
        <v>Ownership structure</v>
      </c>
      <c r="K208" s="48" t="str">
        <f>+F208</f>
        <v xml:space="preserve">Institutional </v>
      </c>
      <c r="M208" s="7" t="str">
        <f>M3</f>
        <v>March</v>
      </c>
      <c r="T208" s="26"/>
      <c r="V208" s="14">
        <v>0.50919999999999999</v>
      </c>
      <c r="AD208" s="41"/>
    </row>
    <row r="209" spans="1:31" x14ac:dyDescent="0.3">
      <c r="A209" s="48" t="s">
        <v>864</v>
      </c>
      <c r="B209" s="48" t="s">
        <v>468</v>
      </c>
      <c r="C209" s="7" t="s">
        <v>206</v>
      </c>
      <c r="D209" s="7" t="s">
        <v>225</v>
      </c>
      <c r="E209" s="10" t="s">
        <v>232</v>
      </c>
      <c r="F209" s="10" t="s">
        <v>702</v>
      </c>
      <c r="G209" t="s">
        <v>5</v>
      </c>
      <c r="H209" s="7" t="s">
        <v>4</v>
      </c>
      <c r="I209" s="33" t="str">
        <f t="shared" si="24"/>
        <v>Ownership structure</v>
      </c>
      <c r="K209" s="48" t="str">
        <f>+F209</f>
        <v>Government</v>
      </c>
      <c r="M209" s="7" t="str">
        <f>M3</f>
        <v>March</v>
      </c>
      <c r="P209" s="8"/>
      <c r="Q209" s="8"/>
      <c r="R209" s="8"/>
      <c r="S209" s="8"/>
      <c r="T209" s="8"/>
      <c r="U209" s="8"/>
      <c r="V209" s="14"/>
      <c r="AD209" s="41"/>
    </row>
    <row r="210" spans="1:31" x14ac:dyDescent="0.3">
      <c r="A210" s="48" t="s">
        <v>864</v>
      </c>
      <c r="B210" s="48" t="s">
        <v>704</v>
      </c>
      <c r="C210" s="7" t="s">
        <v>206</v>
      </c>
      <c r="D210" s="7" t="s">
        <v>225</v>
      </c>
      <c r="E210" s="10" t="s">
        <v>232</v>
      </c>
      <c r="F210" s="10" t="s">
        <v>703</v>
      </c>
      <c r="G210" t="s">
        <v>5</v>
      </c>
      <c r="H210" s="7" t="s">
        <v>4</v>
      </c>
      <c r="I210" s="33" t="str">
        <f t="shared" si="24"/>
        <v>Ownership structure</v>
      </c>
      <c r="K210" s="48" t="str">
        <f>+F210</f>
        <v>Others</v>
      </c>
      <c r="M210" s="7" t="str">
        <f>M3</f>
        <v>March</v>
      </c>
      <c r="P210" s="7">
        <v>167678529</v>
      </c>
      <c r="Q210" s="7">
        <v>222561502</v>
      </c>
      <c r="R210" s="7">
        <v>265062359</v>
      </c>
      <c r="S210" s="7">
        <v>238717435</v>
      </c>
      <c r="T210" s="26">
        <v>291755384</v>
      </c>
      <c r="U210" s="15">
        <v>234906384</v>
      </c>
      <c r="V210" s="14">
        <v>1.1999999999999999E-3</v>
      </c>
      <c r="AC210" s="7" t="s">
        <v>808</v>
      </c>
    </row>
    <row r="211" spans="1:31" x14ac:dyDescent="0.3">
      <c r="A211" s="45" t="s">
        <v>846</v>
      </c>
      <c r="B211" s="7" t="s">
        <v>708</v>
      </c>
      <c r="C211" s="7" t="s">
        <v>206</v>
      </c>
      <c r="D211" s="7" t="s">
        <v>225</v>
      </c>
      <c r="E211" s="10" t="s">
        <v>235</v>
      </c>
      <c r="F211" s="10" t="s">
        <v>625</v>
      </c>
      <c r="G211" t="s">
        <v>21</v>
      </c>
      <c r="H211" s="7" t="s">
        <v>3</v>
      </c>
      <c r="I211" s="33" t="str">
        <f t="shared" si="24"/>
        <v>CEO Termination Scenarios</v>
      </c>
      <c r="K211" s="48" t="s">
        <v>563</v>
      </c>
      <c r="P211" s="7">
        <v>167678529</v>
      </c>
      <c r="Q211" s="13">
        <v>222561502</v>
      </c>
      <c r="R211" s="7">
        <v>265062359</v>
      </c>
      <c r="S211" s="7">
        <v>238717435</v>
      </c>
      <c r="T211" s="7">
        <v>291755384</v>
      </c>
      <c r="U211" s="7">
        <v>234906384</v>
      </c>
      <c r="V211" s="7" t="s">
        <v>768</v>
      </c>
      <c r="AE211" s="25" t="s">
        <v>809</v>
      </c>
    </row>
    <row r="212" spans="1:31" x14ac:dyDescent="0.3">
      <c r="A212" s="45" t="s">
        <v>846</v>
      </c>
      <c r="B212" s="7" t="s">
        <v>705</v>
      </c>
      <c r="C212" s="7" t="s">
        <v>206</v>
      </c>
      <c r="D212" s="7" t="s">
        <v>225</v>
      </c>
      <c r="E212" s="10" t="s">
        <v>235</v>
      </c>
      <c r="F212" s="10" t="s">
        <v>332</v>
      </c>
      <c r="G212" t="s">
        <v>21</v>
      </c>
      <c r="H212" s="7" t="s">
        <v>3</v>
      </c>
      <c r="I212" s="33" t="str">
        <f t="shared" si="24"/>
        <v>CEO Termination Scenarios</v>
      </c>
      <c r="K212" s="48" t="s">
        <v>564</v>
      </c>
      <c r="P212" s="7">
        <v>167678529</v>
      </c>
      <c r="Q212" s="13">
        <v>222561502</v>
      </c>
      <c r="R212" s="7">
        <v>265062359</v>
      </c>
      <c r="S212" s="7">
        <v>238717435</v>
      </c>
      <c r="T212" s="7">
        <v>291755384</v>
      </c>
      <c r="U212" s="7">
        <v>234906384</v>
      </c>
      <c r="V212" s="7" t="s">
        <v>768</v>
      </c>
    </row>
    <row r="213" spans="1:31" x14ac:dyDescent="0.3">
      <c r="A213" s="45" t="s">
        <v>846</v>
      </c>
      <c r="B213" s="7" t="s">
        <v>706</v>
      </c>
      <c r="C213" s="7" t="s">
        <v>206</v>
      </c>
      <c r="D213" s="7" t="s">
        <v>225</v>
      </c>
      <c r="E213" s="10" t="s">
        <v>237</v>
      </c>
      <c r="F213" s="10" t="s">
        <v>625</v>
      </c>
      <c r="G213" t="s">
        <v>21</v>
      </c>
      <c r="H213" s="7" t="s">
        <v>3</v>
      </c>
      <c r="I213" s="33" t="str">
        <f t="shared" si="24"/>
        <v>Claw back policy</v>
      </c>
      <c r="K213" s="48" t="s">
        <v>563</v>
      </c>
      <c r="P213" s="7">
        <v>167678529</v>
      </c>
      <c r="Q213" s="13">
        <v>222561502</v>
      </c>
      <c r="R213" s="7">
        <v>265062359</v>
      </c>
      <c r="S213" s="7">
        <v>238717435</v>
      </c>
      <c r="T213" s="7">
        <v>291755384</v>
      </c>
      <c r="U213" s="7">
        <v>234906384</v>
      </c>
      <c r="V213" s="7" t="s">
        <v>768</v>
      </c>
      <c r="AD213" s="25" t="s">
        <v>810</v>
      </c>
    </row>
    <row r="214" spans="1:31" x14ac:dyDescent="0.3">
      <c r="A214" s="45" t="s">
        <v>846</v>
      </c>
      <c r="B214" s="7" t="s">
        <v>707</v>
      </c>
      <c r="C214" s="7" t="s">
        <v>206</v>
      </c>
      <c r="D214" s="7" t="s">
        <v>225</v>
      </c>
      <c r="E214" s="10" t="s">
        <v>237</v>
      </c>
      <c r="F214" s="10" t="s">
        <v>332</v>
      </c>
      <c r="G214" t="s">
        <v>21</v>
      </c>
      <c r="H214" s="7" t="s">
        <v>3</v>
      </c>
      <c r="I214" s="33" t="str">
        <f t="shared" si="24"/>
        <v>Claw back policy</v>
      </c>
      <c r="K214" s="48" t="s">
        <v>564</v>
      </c>
      <c r="P214" s="7">
        <v>167678529</v>
      </c>
      <c r="Q214" s="13">
        <v>222561502</v>
      </c>
      <c r="R214" s="7">
        <v>265062359</v>
      </c>
      <c r="S214" s="7">
        <v>238717435</v>
      </c>
      <c r="T214" s="7">
        <v>291755384</v>
      </c>
      <c r="U214" s="7">
        <v>234906384</v>
      </c>
      <c r="V214" s="7" t="s">
        <v>768</v>
      </c>
    </row>
    <row r="215" spans="1:31" x14ac:dyDescent="0.3">
      <c r="A215" s="48" t="s">
        <v>856</v>
      </c>
      <c r="B215" s="47" t="s">
        <v>469</v>
      </c>
      <c r="C215" s="7" t="s">
        <v>206</v>
      </c>
      <c r="D215" s="7" t="s">
        <v>225</v>
      </c>
      <c r="E215" s="10" t="s">
        <v>238</v>
      </c>
      <c r="F215" s="10" t="s">
        <v>239</v>
      </c>
      <c r="G215"/>
      <c r="H215" s="7" t="s">
        <v>3</v>
      </c>
      <c r="I215" s="33" t="str">
        <f t="shared" si="24"/>
        <v>Compliance with Corporate Governance practices &amp; policies</v>
      </c>
      <c r="K215" s="48" t="str">
        <f>+F215</f>
        <v>Code of corporate governance exists</v>
      </c>
      <c r="Q215" s="13"/>
      <c r="V215" s="7" t="s">
        <v>768</v>
      </c>
      <c r="AC215" s="7" t="s">
        <v>805</v>
      </c>
      <c r="AE215" s="25" t="s">
        <v>811</v>
      </c>
    </row>
    <row r="216" spans="1:31" x14ac:dyDescent="0.3">
      <c r="A216" s="48" t="s">
        <v>856</v>
      </c>
      <c r="B216" s="47" t="s">
        <v>470</v>
      </c>
      <c r="C216" s="7" t="s">
        <v>206</v>
      </c>
      <c r="D216" s="7" t="s">
        <v>225</v>
      </c>
      <c r="E216" s="10" t="s">
        <v>238</v>
      </c>
      <c r="F216" s="10" t="s">
        <v>240</v>
      </c>
      <c r="G216" t="s">
        <v>5</v>
      </c>
      <c r="H216" s="7" t="s">
        <v>87</v>
      </c>
      <c r="I216" s="33" t="str">
        <f t="shared" si="24"/>
        <v>Compliance with Corporate Governance practices &amp; policies</v>
      </c>
      <c r="K216" s="48" t="str">
        <f>+F216</f>
        <v>Non-compliance incidents</v>
      </c>
      <c r="M216" s="7" t="str">
        <f>M3</f>
        <v>March</v>
      </c>
      <c r="U216" s="15"/>
      <c r="V216" s="14">
        <v>0.48959999999999998</v>
      </c>
    </row>
    <row r="217" spans="1:31" x14ac:dyDescent="0.3">
      <c r="A217" s="48" t="s">
        <v>865</v>
      </c>
      <c r="B217" s="55" t="s">
        <v>471</v>
      </c>
      <c r="C217" s="7" t="s">
        <v>206</v>
      </c>
      <c r="D217" s="7" t="s">
        <v>225</v>
      </c>
      <c r="E217" s="10" t="s">
        <v>241</v>
      </c>
      <c r="F217" s="10" t="s">
        <v>242</v>
      </c>
      <c r="G217" t="s">
        <v>5</v>
      </c>
      <c r="H217" s="7" t="s">
        <v>87</v>
      </c>
      <c r="I217" s="33" t="str">
        <f t="shared" si="24"/>
        <v>Subsidiary disclosures</v>
      </c>
      <c r="K217" s="48" t="str">
        <f>+F217</f>
        <v>Number of wholly owned subsidiaries</v>
      </c>
      <c r="M217" s="7" t="str">
        <f>M3</f>
        <v>March</v>
      </c>
      <c r="U217" s="17"/>
      <c r="V217" s="7">
        <v>9</v>
      </c>
      <c r="AD217" s="41" t="s">
        <v>812</v>
      </c>
    </row>
    <row r="218" spans="1:31" x14ac:dyDescent="0.3">
      <c r="A218" s="48" t="s">
        <v>865</v>
      </c>
      <c r="B218" s="55" t="s">
        <v>472</v>
      </c>
      <c r="C218" s="7" t="s">
        <v>206</v>
      </c>
      <c r="D218" s="7" t="s">
        <v>225</v>
      </c>
      <c r="E218" s="10" t="s">
        <v>241</v>
      </c>
      <c r="F218" s="10" t="s">
        <v>243</v>
      </c>
      <c r="G218" t="s">
        <v>5</v>
      </c>
      <c r="H218" s="7" t="s">
        <v>87</v>
      </c>
      <c r="I218" s="33" t="str">
        <f t="shared" si="24"/>
        <v>Subsidiary disclosures</v>
      </c>
      <c r="K218" s="48" t="str">
        <f>+F218</f>
        <v xml:space="preserve">Number of partially owned </v>
      </c>
      <c r="M218" s="7" t="str">
        <f>M3</f>
        <v>March</v>
      </c>
      <c r="V218" s="12">
        <v>5</v>
      </c>
      <c r="AD218" s="41"/>
    </row>
    <row r="219" spans="1:31" x14ac:dyDescent="0.3">
      <c r="A219" s="48" t="s">
        <v>865</v>
      </c>
      <c r="B219" s="55" t="s">
        <v>473</v>
      </c>
      <c r="C219" s="7" t="s">
        <v>206</v>
      </c>
      <c r="D219" s="7" t="s">
        <v>225</v>
      </c>
      <c r="E219" s="10" t="s">
        <v>241</v>
      </c>
      <c r="F219" s="10" t="s">
        <v>244</v>
      </c>
      <c r="G219"/>
      <c r="H219" s="7" t="s">
        <v>3</v>
      </c>
      <c r="I219" s="33" t="str">
        <f t="shared" si="24"/>
        <v>Subsidiary disclosures</v>
      </c>
      <c r="K219" s="48" t="str">
        <f>+F219</f>
        <v>Subsidiary disclosure detail</v>
      </c>
      <c r="V219" s="7" t="s">
        <v>769</v>
      </c>
    </row>
    <row r="220" spans="1:31" x14ac:dyDescent="0.3">
      <c r="A220" s="48" t="s">
        <v>857</v>
      </c>
      <c r="B220" s="48" t="s">
        <v>474</v>
      </c>
      <c r="C220" s="7" t="s">
        <v>206</v>
      </c>
      <c r="D220" s="7" t="s">
        <v>225</v>
      </c>
      <c r="E220" s="10" t="s">
        <v>245</v>
      </c>
      <c r="F220" s="10" t="s">
        <v>246</v>
      </c>
      <c r="G220" t="s">
        <v>5</v>
      </c>
      <c r="H220" s="7" t="s">
        <v>87</v>
      </c>
      <c r="I220" s="33" t="str">
        <f t="shared" si="24"/>
        <v>Number of regulatory actions, penalties and fines</v>
      </c>
      <c r="K220" s="48" t="str">
        <f>+F220</f>
        <v>No. of Penalties/ fines</v>
      </c>
      <c r="M220" s="7" t="str">
        <f>M3</f>
        <v>March</v>
      </c>
      <c r="U220" s="15"/>
      <c r="V220" s="43">
        <v>2</v>
      </c>
      <c r="AD220" s="25" t="s">
        <v>813</v>
      </c>
    </row>
    <row r="221" spans="1:31" x14ac:dyDescent="0.3">
      <c r="A221" s="48" t="s">
        <v>853</v>
      </c>
      <c r="B221" s="7" t="s">
        <v>475</v>
      </c>
      <c r="C221" s="7" t="s">
        <v>206</v>
      </c>
      <c r="D221" s="7" t="s">
        <v>225</v>
      </c>
      <c r="E221" s="10" t="s">
        <v>245</v>
      </c>
      <c r="F221" s="10" t="s">
        <v>247</v>
      </c>
      <c r="G221" t="s">
        <v>5</v>
      </c>
      <c r="H221" s="7" t="str">
        <f>H3</f>
        <v>INR</v>
      </c>
      <c r="I221" s="33" t="str">
        <f t="shared" si="24"/>
        <v>Number of regulatory actions, penalties and fines</v>
      </c>
      <c r="K221" s="48" t="str">
        <f>+E221</f>
        <v>Number of regulatory actions, penalties and fines</v>
      </c>
      <c r="L221" s="7" t="s">
        <v>641</v>
      </c>
      <c r="M221" s="7" t="str">
        <f>M3</f>
        <v>March</v>
      </c>
      <c r="S221" s="7">
        <v>8490435</v>
      </c>
      <c r="T221" s="7">
        <v>18438</v>
      </c>
      <c r="U221" s="15"/>
    </row>
    <row r="222" spans="1:31" x14ac:dyDescent="0.3">
      <c r="A222" s="48" t="s">
        <v>853</v>
      </c>
      <c r="B222" s="7" t="s">
        <v>476</v>
      </c>
      <c r="C222" s="7" t="s">
        <v>206</v>
      </c>
      <c r="D222" s="7" t="s">
        <v>248</v>
      </c>
      <c r="E222" s="10" t="s">
        <v>249</v>
      </c>
      <c r="F222" s="10" t="s">
        <v>250</v>
      </c>
      <c r="G222" t="s">
        <v>5</v>
      </c>
      <c r="H222" s="7" t="s">
        <v>251</v>
      </c>
      <c r="I222" s="33" t="str">
        <f t="shared" si="24"/>
        <v>Board profile</v>
      </c>
      <c r="K222" s="48" t="str">
        <f>+F222</f>
        <v>Cumulative board experience</v>
      </c>
      <c r="M222" s="7" t="str">
        <f>M3</f>
        <v>March</v>
      </c>
      <c r="U222" s="17"/>
      <c r="V222" s="7">
        <v>470</v>
      </c>
    </row>
    <row r="223" spans="1:31" x14ac:dyDescent="0.3">
      <c r="A223" s="48" t="s">
        <v>853</v>
      </c>
      <c r="B223" s="7" t="s">
        <v>477</v>
      </c>
      <c r="C223" s="7" t="s">
        <v>206</v>
      </c>
      <c r="D223" s="7" t="s">
        <v>248</v>
      </c>
      <c r="E223" s="10" t="s">
        <v>249</v>
      </c>
      <c r="F223" s="10" t="s">
        <v>252</v>
      </c>
      <c r="G223" t="s">
        <v>5</v>
      </c>
      <c r="H223" s="7" t="s">
        <v>251</v>
      </c>
      <c r="I223" s="33" t="str">
        <f t="shared" si="24"/>
        <v>Board profile</v>
      </c>
      <c r="K223" s="48" t="str">
        <f>+F223</f>
        <v xml:space="preserve">Relevant experience </v>
      </c>
      <c r="M223" s="7" t="str">
        <f>M3</f>
        <v>March</v>
      </c>
      <c r="V223" s="7">
        <v>64</v>
      </c>
    </row>
    <row r="224" spans="1:31" x14ac:dyDescent="0.3">
      <c r="A224" s="48" t="s">
        <v>853</v>
      </c>
      <c r="B224" s="7" t="s">
        <v>478</v>
      </c>
      <c r="C224" s="7" t="s">
        <v>206</v>
      </c>
      <c r="D224" s="7" t="s">
        <v>248</v>
      </c>
      <c r="E224" s="10" t="s">
        <v>249</v>
      </c>
      <c r="F224" s="10" t="s">
        <v>253</v>
      </c>
      <c r="G224" t="s">
        <v>5</v>
      </c>
      <c r="H224" s="7" t="s">
        <v>251</v>
      </c>
      <c r="I224" s="33" t="str">
        <f t="shared" si="24"/>
        <v>Board profile</v>
      </c>
      <c r="K224" s="48" t="str">
        <f>+F224</f>
        <v>Average total experience</v>
      </c>
      <c r="M224" s="7" t="str">
        <f>M3</f>
        <v>March</v>
      </c>
      <c r="U224" s="17"/>
      <c r="V224" s="7">
        <v>36</v>
      </c>
    </row>
    <row r="225" spans="1:31" x14ac:dyDescent="0.3">
      <c r="A225" s="7" t="s">
        <v>853</v>
      </c>
      <c r="B225" s="7" t="s">
        <v>479</v>
      </c>
      <c r="C225" s="7" t="s">
        <v>206</v>
      </c>
      <c r="D225" s="7" t="s">
        <v>248</v>
      </c>
      <c r="E225" s="10" t="s">
        <v>249</v>
      </c>
      <c r="F225" s="10" t="s">
        <v>254</v>
      </c>
      <c r="G225" t="s">
        <v>5</v>
      </c>
      <c r="H225" s="7" t="s">
        <v>251</v>
      </c>
      <c r="I225" s="33" t="str">
        <f t="shared" si="24"/>
        <v>Board profile</v>
      </c>
      <c r="K225" s="48" t="str">
        <f>+F225</f>
        <v>Average relevant experience</v>
      </c>
      <c r="M225" s="7" t="str">
        <f>M3</f>
        <v>March</v>
      </c>
      <c r="U225" s="29"/>
      <c r="V225" s="7">
        <v>5</v>
      </c>
    </row>
    <row r="226" spans="1:31" x14ac:dyDescent="0.3">
      <c r="A226" s="48" t="s">
        <v>859</v>
      </c>
      <c r="B226" s="7" t="s">
        <v>709</v>
      </c>
      <c r="C226" s="7" t="s">
        <v>206</v>
      </c>
      <c r="D226" s="7" t="s">
        <v>248</v>
      </c>
      <c r="E226" s="10" t="s">
        <v>249</v>
      </c>
      <c r="F226" s="10" t="s">
        <v>710</v>
      </c>
      <c r="G226" t="s">
        <v>5</v>
      </c>
      <c r="H226" s="7" t="s">
        <v>4</v>
      </c>
      <c r="I226" s="33" t="str">
        <f t="shared" si="24"/>
        <v>Board profile</v>
      </c>
      <c r="K226" s="48" t="str">
        <f>+F226</f>
        <v>% Independent directors</v>
      </c>
      <c r="M226" s="7" t="str">
        <f>M3</f>
        <v>March</v>
      </c>
      <c r="U226" s="29"/>
      <c r="V226" s="16">
        <v>0.57999999999999996</v>
      </c>
    </row>
    <row r="227" spans="1:31" x14ac:dyDescent="0.3">
      <c r="A227" s="46" t="s">
        <v>847</v>
      </c>
      <c r="B227" s="7" t="s">
        <v>480</v>
      </c>
      <c r="C227" s="7" t="s">
        <v>206</v>
      </c>
      <c r="D227" s="7" t="s">
        <v>248</v>
      </c>
      <c r="E227" s="10" t="s">
        <v>255</v>
      </c>
      <c r="F227" s="10" t="s">
        <v>256</v>
      </c>
      <c r="G227"/>
      <c r="H227" s="7" t="s">
        <v>3</v>
      </c>
      <c r="I227" s="33" t="str">
        <f t="shared" si="24"/>
        <v>Separate board member / committee responsible for ESG matters</v>
      </c>
      <c r="K227" s="48" t="str">
        <f>+E227</f>
        <v>Separate board member / committee responsible for ESG matters</v>
      </c>
      <c r="V227" s="7" t="s">
        <v>769</v>
      </c>
    </row>
    <row r="228" spans="1:31" x14ac:dyDescent="0.3">
      <c r="A228" s="48" t="s">
        <v>856</v>
      </c>
      <c r="B228" s="47" t="s">
        <v>481</v>
      </c>
      <c r="C228" s="7" t="s">
        <v>206</v>
      </c>
      <c r="D228" s="7" t="s">
        <v>248</v>
      </c>
      <c r="E228" s="10" t="s">
        <v>257</v>
      </c>
      <c r="F228" s="10" t="s">
        <v>258</v>
      </c>
      <c r="G228"/>
      <c r="H228" s="7" t="s">
        <v>3</v>
      </c>
      <c r="I228" s="33" t="str">
        <f t="shared" si="24"/>
        <v>Board continuity</v>
      </c>
      <c r="K228" s="48" t="str">
        <f>+F228</f>
        <v>Staggered board</v>
      </c>
      <c r="V228" s="7" t="s">
        <v>768</v>
      </c>
      <c r="AE228" s="25" t="s">
        <v>814</v>
      </c>
    </row>
    <row r="229" spans="1:31" x14ac:dyDescent="0.3">
      <c r="A229" s="48" t="s">
        <v>856</v>
      </c>
      <c r="B229" s="47" t="s">
        <v>482</v>
      </c>
      <c r="C229" s="7" t="s">
        <v>206</v>
      </c>
      <c r="D229" s="7" t="s">
        <v>248</v>
      </c>
      <c r="E229" s="10" t="s">
        <v>257</v>
      </c>
      <c r="F229" s="10" t="s">
        <v>259</v>
      </c>
      <c r="G229" t="s">
        <v>145</v>
      </c>
      <c r="H229" s="10" t="s">
        <v>146</v>
      </c>
      <c r="I229" s="33" t="str">
        <f t="shared" si="24"/>
        <v>Board continuity</v>
      </c>
      <c r="J229" s="10"/>
      <c r="K229" s="48" t="str">
        <f>+F229</f>
        <v>Continuity risk</v>
      </c>
      <c r="Q229" s="13"/>
      <c r="V229" s="7" t="s">
        <v>770</v>
      </c>
    </row>
    <row r="230" spans="1:31" x14ac:dyDescent="0.3">
      <c r="A230" s="48" t="s">
        <v>864</v>
      </c>
      <c r="B230" s="56" t="s">
        <v>483</v>
      </c>
      <c r="C230" s="7" t="s">
        <v>206</v>
      </c>
      <c r="D230" s="7" t="s">
        <v>248</v>
      </c>
      <c r="E230" s="10" t="s">
        <v>260</v>
      </c>
      <c r="F230" s="10" t="s">
        <v>261</v>
      </c>
      <c r="G230" t="s">
        <v>5</v>
      </c>
      <c r="H230" s="10" t="s">
        <v>4</v>
      </c>
      <c r="I230" s="33" t="str">
        <f t="shared" si="24"/>
        <v>Director Stock Ownership</v>
      </c>
      <c r="J230" s="48" t="str">
        <f>+F230</f>
        <v>Director holding %</v>
      </c>
      <c r="M230" s="7" t="str">
        <f>M3</f>
        <v>March</v>
      </c>
      <c r="R230" s="26"/>
      <c r="S230" s="26"/>
      <c r="T230" s="26"/>
      <c r="U230" s="15"/>
      <c r="V230" s="14">
        <v>1E-3</v>
      </c>
    </row>
    <row r="231" spans="1:31" ht="15" thickBot="1" x14ac:dyDescent="0.35">
      <c r="A231" s="48" t="s">
        <v>864</v>
      </c>
      <c r="B231" s="56" t="s">
        <v>484</v>
      </c>
      <c r="C231" s="7" t="s">
        <v>206</v>
      </c>
      <c r="D231" s="7" t="s">
        <v>248</v>
      </c>
      <c r="E231" s="10" t="s">
        <v>260</v>
      </c>
      <c r="F231" s="10" t="s">
        <v>711</v>
      </c>
      <c r="G231" t="s">
        <v>5</v>
      </c>
      <c r="H231" s="10" t="str">
        <f>H3</f>
        <v>INR</v>
      </c>
      <c r="I231" s="33" t="str">
        <f t="shared" si="24"/>
        <v>Director Stock Ownership</v>
      </c>
      <c r="J231" s="48" t="str">
        <f>+F231</f>
        <v>Director remuneration</v>
      </c>
      <c r="K231" s="10"/>
      <c r="L231" s="10" t="s">
        <v>641</v>
      </c>
      <c r="M231" s="7" t="str">
        <f>M3</f>
        <v>March</v>
      </c>
      <c r="P231" s="42">
        <v>167678529</v>
      </c>
      <c r="Q231" s="8">
        <v>222561502</v>
      </c>
      <c r="R231" s="8">
        <v>265062359</v>
      </c>
      <c r="S231" s="8">
        <v>238717435</v>
      </c>
      <c r="T231" s="8">
        <v>291755384</v>
      </c>
      <c r="U231" s="8">
        <v>234906384</v>
      </c>
    </row>
    <row r="232" spans="1:31" ht="15" thickBot="1" x14ac:dyDescent="0.35">
      <c r="A232" s="48" t="s">
        <v>857</v>
      </c>
      <c r="B232" s="7" t="s">
        <v>485</v>
      </c>
      <c r="C232" s="7" t="s">
        <v>206</v>
      </c>
      <c r="D232" s="7" t="s">
        <v>248</v>
      </c>
      <c r="E232" s="10" t="s">
        <v>262</v>
      </c>
      <c r="F232" s="10" t="s">
        <v>263</v>
      </c>
      <c r="G232" t="s">
        <v>5</v>
      </c>
      <c r="H232" s="7" t="s">
        <v>87</v>
      </c>
      <c r="I232" s="33" t="str">
        <f t="shared" si="24"/>
        <v>Executive / Board Misconduct</v>
      </c>
      <c r="K232" s="48" t="str">
        <f>+F232</f>
        <v>No. of incidents</v>
      </c>
      <c r="M232" s="7" t="str">
        <f>M3</f>
        <v>March</v>
      </c>
      <c r="P232" s="30"/>
      <c r="U232" s="15"/>
      <c r="V232" s="7">
        <v>1</v>
      </c>
      <c r="AD232" s="41" t="s">
        <v>815</v>
      </c>
    </row>
    <row r="233" spans="1:31" ht="15" thickBot="1" x14ac:dyDescent="0.35">
      <c r="A233" s="48" t="s">
        <v>853</v>
      </c>
      <c r="B233" s="7" t="s">
        <v>720</v>
      </c>
      <c r="C233" s="7" t="s">
        <v>206</v>
      </c>
      <c r="D233" s="7" t="s">
        <v>248</v>
      </c>
      <c r="E233" s="10" t="s">
        <v>264</v>
      </c>
      <c r="F233" s="10" t="s">
        <v>717</v>
      </c>
      <c r="G233" t="s">
        <v>87</v>
      </c>
      <c r="I233" s="33" t="str">
        <f t="shared" si="24"/>
        <v>Board Independence</v>
      </c>
      <c r="K233" s="48" t="str">
        <f>+F233</f>
        <v>No. of independent directors</v>
      </c>
      <c r="M233" s="7" t="str">
        <f>M3</f>
        <v>March</v>
      </c>
      <c r="P233" s="30"/>
      <c r="U233" s="15"/>
      <c r="V233" s="7">
        <v>8</v>
      </c>
    </row>
    <row r="234" spans="1:31" ht="15" thickBot="1" x14ac:dyDescent="0.35">
      <c r="A234" s="48" t="s">
        <v>853</v>
      </c>
      <c r="B234" s="7" t="s">
        <v>719</v>
      </c>
      <c r="C234" s="7" t="s">
        <v>206</v>
      </c>
      <c r="D234" s="7" t="s">
        <v>248</v>
      </c>
      <c r="E234" s="10" t="s">
        <v>264</v>
      </c>
      <c r="F234" s="10" t="s">
        <v>718</v>
      </c>
      <c r="G234" t="s">
        <v>87</v>
      </c>
      <c r="I234" s="33" t="str">
        <f t="shared" si="24"/>
        <v>Board Independence</v>
      </c>
      <c r="K234" s="48" t="str">
        <f>+F234</f>
        <v>No. of non-independent directors</v>
      </c>
      <c r="M234" s="7" t="str">
        <f>M3</f>
        <v>March</v>
      </c>
      <c r="P234" s="30"/>
      <c r="U234" s="15"/>
      <c r="V234" s="7">
        <v>0</v>
      </c>
    </row>
    <row r="235" spans="1:31" ht="15" thickBot="1" x14ac:dyDescent="0.35">
      <c r="A235" s="48" t="s">
        <v>847</v>
      </c>
      <c r="B235" s="7" t="s">
        <v>721</v>
      </c>
      <c r="C235" s="7" t="s">
        <v>206</v>
      </c>
      <c r="D235" s="7" t="s">
        <v>248</v>
      </c>
      <c r="E235" s="10" t="s">
        <v>264</v>
      </c>
      <c r="F235" s="10" t="s">
        <v>946</v>
      </c>
      <c r="G235"/>
      <c r="H235" s="7" t="s">
        <v>3</v>
      </c>
      <c r="I235" s="33" t="str">
        <f t="shared" si="24"/>
        <v>Board Independence</v>
      </c>
      <c r="K235" s="48" t="str">
        <f>+F235</f>
        <v>Independent board</v>
      </c>
      <c r="P235" s="30"/>
      <c r="V235" s="7" t="s">
        <v>768</v>
      </c>
    </row>
    <row r="236" spans="1:31" ht="15" thickBot="1" x14ac:dyDescent="0.35">
      <c r="A236" s="47" t="s">
        <v>848</v>
      </c>
      <c r="B236" s="7" t="s">
        <v>486</v>
      </c>
      <c r="C236" s="7" t="s">
        <v>206</v>
      </c>
      <c r="D236" s="7" t="s">
        <v>248</v>
      </c>
      <c r="E236" s="10" t="s">
        <v>265</v>
      </c>
      <c r="F236" s="10" t="s">
        <v>266</v>
      </c>
      <c r="G236"/>
      <c r="H236" s="7" t="s">
        <v>3</v>
      </c>
      <c r="I236" s="33" t="str">
        <f t="shared" si="24"/>
        <v>CEO &amp; Board separation</v>
      </c>
      <c r="K236" s="48" t="str">
        <f>+E236</f>
        <v>CEO &amp; Board separation</v>
      </c>
      <c r="P236" s="30"/>
      <c r="V236" s="7" t="s">
        <v>769</v>
      </c>
    </row>
    <row r="237" spans="1:31" x14ac:dyDescent="0.3">
      <c r="A237" s="45" t="s">
        <v>846</v>
      </c>
      <c r="B237" s="7" t="s">
        <v>487</v>
      </c>
      <c r="C237" s="7" t="s">
        <v>206</v>
      </c>
      <c r="D237" s="7" t="s">
        <v>248</v>
      </c>
      <c r="E237" s="10" t="s">
        <v>267</v>
      </c>
      <c r="F237" s="10" t="s">
        <v>722</v>
      </c>
      <c r="G237"/>
      <c r="H237" s="7" t="s">
        <v>3</v>
      </c>
      <c r="I237" s="33" t="str">
        <f t="shared" si="24"/>
        <v>CEO &amp; Chair separation</v>
      </c>
      <c r="K237" s="48" t="str">
        <f>+F237</f>
        <v>CEO &amp; Chair separation (Recent)</v>
      </c>
      <c r="V237" s="7" t="s">
        <v>768</v>
      </c>
    </row>
    <row r="238" spans="1:31" x14ac:dyDescent="0.3">
      <c r="A238" s="45" t="s">
        <v>846</v>
      </c>
      <c r="B238" s="7" t="s">
        <v>488</v>
      </c>
      <c r="C238" s="7" t="s">
        <v>206</v>
      </c>
      <c r="D238" s="7" t="s">
        <v>248</v>
      </c>
      <c r="E238" s="10" t="s">
        <v>267</v>
      </c>
      <c r="F238" s="10" t="s">
        <v>723</v>
      </c>
      <c r="G238"/>
      <c r="H238" s="7" t="s">
        <v>3</v>
      </c>
      <c r="I238" s="33" t="str">
        <f t="shared" si="24"/>
        <v>CEO &amp; Chair separation</v>
      </c>
      <c r="K238" s="48" t="str">
        <f>+F238</f>
        <v>CEO &amp; Chair separation (Last 5 years)</v>
      </c>
      <c r="V238" s="7" t="s">
        <v>768</v>
      </c>
    </row>
    <row r="239" spans="1:31" x14ac:dyDescent="0.3">
      <c r="A239" s="45" t="s">
        <v>846</v>
      </c>
      <c r="B239" s="7" t="s">
        <v>489</v>
      </c>
      <c r="C239" s="7" t="s">
        <v>206</v>
      </c>
      <c r="D239" s="7" t="s">
        <v>248</v>
      </c>
      <c r="E239" s="10" t="s">
        <v>268</v>
      </c>
      <c r="F239" s="10" t="s">
        <v>269</v>
      </c>
      <c r="G239"/>
      <c r="H239" s="7" t="s">
        <v>3</v>
      </c>
      <c r="I239" s="33" t="str">
        <f t="shared" si="24"/>
        <v>Nominating Committee</v>
      </c>
      <c r="K239" s="48" t="str">
        <f>+F239</f>
        <v>Committee Exists</v>
      </c>
      <c r="V239" s="7" t="s">
        <v>768</v>
      </c>
    </row>
    <row r="240" spans="1:31" x14ac:dyDescent="0.3">
      <c r="A240" s="45" t="s">
        <v>846</v>
      </c>
      <c r="B240" s="7" t="s">
        <v>490</v>
      </c>
      <c r="C240" s="7" t="s">
        <v>206</v>
      </c>
      <c r="D240" s="7" t="s">
        <v>248</v>
      </c>
      <c r="E240" s="10" t="s">
        <v>268</v>
      </c>
      <c r="F240" s="10" t="s">
        <v>270</v>
      </c>
      <c r="G240"/>
      <c r="H240" s="7" t="s">
        <v>3</v>
      </c>
      <c r="I240" s="33" t="str">
        <f t="shared" si="24"/>
        <v>Nominating Committee</v>
      </c>
      <c r="K240" s="48" t="str">
        <f>+F240</f>
        <v>Oversees committee evaluation</v>
      </c>
      <c r="V240" s="7" t="s">
        <v>769</v>
      </c>
    </row>
    <row r="241" spans="1:31" x14ac:dyDescent="0.3">
      <c r="A241" s="48" t="s">
        <v>864</v>
      </c>
      <c r="B241" s="7" t="s">
        <v>491</v>
      </c>
      <c r="C241" s="7" t="s">
        <v>206</v>
      </c>
      <c r="D241" s="7" t="s">
        <v>248</v>
      </c>
      <c r="E241" s="10" t="s">
        <v>271</v>
      </c>
      <c r="F241" s="7" t="str">
        <f>E241</f>
        <v>Non-executive director pay</v>
      </c>
      <c r="G241" t="s">
        <v>5</v>
      </c>
      <c r="H241" s="7" t="str">
        <f>H3</f>
        <v>INR</v>
      </c>
      <c r="I241" s="33" t="str">
        <f t="shared" si="24"/>
        <v>Non-executive director pay</v>
      </c>
      <c r="J241" s="48" t="str">
        <f>+F241</f>
        <v>Non-executive director pay</v>
      </c>
      <c r="L241" s="10" t="s">
        <v>641</v>
      </c>
      <c r="M241" s="7" t="str">
        <f>M3</f>
        <v>March</v>
      </c>
      <c r="P241" s="8">
        <v>167678529</v>
      </c>
      <c r="Q241" s="8">
        <v>222561502</v>
      </c>
      <c r="R241" s="8">
        <v>265062359</v>
      </c>
      <c r="S241" s="8">
        <v>238717435</v>
      </c>
      <c r="T241" s="8">
        <v>291755384</v>
      </c>
      <c r="U241" s="8">
        <v>234906384</v>
      </c>
    </row>
    <row r="242" spans="1:31" x14ac:dyDescent="0.3">
      <c r="A242" s="48" t="s">
        <v>866</v>
      </c>
      <c r="B242" s="7" t="s">
        <v>492</v>
      </c>
      <c r="C242" s="7" t="s">
        <v>206</v>
      </c>
      <c r="D242" s="7" t="s">
        <v>371</v>
      </c>
      <c r="E242" s="7" t="s">
        <v>372</v>
      </c>
      <c r="F242" s="10"/>
      <c r="G242"/>
      <c r="I242" s="33" t="str">
        <f t="shared" si="24"/>
        <v>Leverage ratio</v>
      </c>
      <c r="P242" s="26">
        <v>1.7947813442918286E-3</v>
      </c>
      <c r="Q242" s="26">
        <v>1.6139496333670601E-3</v>
      </c>
      <c r="R242" s="26">
        <v>1.1815990753114107E-3</v>
      </c>
      <c r="S242" s="26">
        <v>1.1436731155505971E-3</v>
      </c>
      <c r="T242" s="26">
        <v>1.0408993858303341E-3</v>
      </c>
      <c r="U242" s="26">
        <v>9.4008001325747404E-4</v>
      </c>
    </row>
    <row r="243" spans="1:31" x14ac:dyDescent="0.3">
      <c r="A243" s="46" t="s">
        <v>847</v>
      </c>
      <c r="B243" s="7" t="s">
        <v>493</v>
      </c>
      <c r="C243" s="7" t="s">
        <v>206</v>
      </c>
      <c r="D243" s="7" t="s">
        <v>371</v>
      </c>
      <c r="E243" s="7" t="s">
        <v>373</v>
      </c>
      <c r="F243" s="10" t="s">
        <v>745</v>
      </c>
      <c r="G243"/>
      <c r="H243" s="7" t="s">
        <v>3</v>
      </c>
      <c r="I243" s="33" t="str">
        <f t="shared" si="24"/>
        <v>Credit &amp; loan standards</v>
      </c>
      <c r="K243" s="48" t="str">
        <f>+F243</f>
        <v>Disclosed</v>
      </c>
      <c r="Q243" s="13"/>
      <c r="V243" s="7" t="s">
        <v>769</v>
      </c>
    </row>
    <row r="244" spans="1:31" x14ac:dyDescent="0.3">
      <c r="A244" s="48" t="s">
        <v>864</v>
      </c>
      <c r="B244" s="55" t="s">
        <v>912</v>
      </c>
      <c r="C244" s="7" t="s">
        <v>206</v>
      </c>
      <c r="D244" s="7" t="s">
        <v>371</v>
      </c>
      <c r="E244" s="7" t="s">
        <v>374</v>
      </c>
      <c r="F244" s="10" t="s">
        <v>746</v>
      </c>
      <c r="G244" t="s">
        <v>5</v>
      </c>
      <c r="H244" s="10" t="str">
        <f>H3</f>
        <v>INR</v>
      </c>
      <c r="I244" s="33" t="str">
        <f t="shared" si="24"/>
        <v>Asset Quality</v>
      </c>
      <c r="J244" s="10" t="str">
        <f>+F244</f>
        <v>Gross NPL</v>
      </c>
      <c r="K244" s="10"/>
      <c r="L244" s="10" t="s">
        <v>642</v>
      </c>
      <c r="M244" s="7" t="str">
        <f>M3</f>
        <v>March</v>
      </c>
      <c r="P244" s="8">
        <v>150946900000</v>
      </c>
      <c r="Q244" s="8">
        <v>262212500000</v>
      </c>
      <c r="R244" s="8">
        <v>421593900000</v>
      </c>
      <c r="S244" s="8">
        <v>532401800000.00006</v>
      </c>
      <c r="T244" s="8">
        <v>456760400000</v>
      </c>
    </row>
    <row r="245" spans="1:31" x14ac:dyDescent="0.3">
      <c r="A245" s="48" t="s">
        <v>864</v>
      </c>
      <c r="B245" s="55" t="s">
        <v>913</v>
      </c>
      <c r="C245" s="7" t="s">
        <v>206</v>
      </c>
      <c r="D245" s="7" t="s">
        <v>371</v>
      </c>
      <c r="E245" s="7" t="s">
        <v>374</v>
      </c>
      <c r="F245" s="10" t="s">
        <v>747</v>
      </c>
      <c r="G245" t="s">
        <v>5</v>
      </c>
      <c r="H245" s="10" t="str">
        <f>H3</f>
        <v>INR</v>
      </c>
      <c r="I245" s="33" t="str">
        <f t="shared" si="24"/>
        <v>Asset Quality</v>
      </c>
      <c r="J245" s="10" t="str">
        <f>+F245</f>
        <v>Total Advances</v>
      </c>
      <c r="K245" s="10"/>
      <c r="L245" s="10" t="s">
        <v>642</v>
      </c>
      <c r="M245" s="7" t="str">
        <f>M3</f>
        <v>March</v>
      </c>
      <c r="P245" s="8">
        <v>4384900954000</v>
      </c>
      <c r="Q245" s="8">
        <v>4937291077000</v>
      </c>
      <c r="R245" s="8">
        <v>5153173140000</v>
      </c>
      <c r="S245" s="8">
        <v>5668542198000</v>
      </c>
      <c r="T245" s="8">
        <v>6469616813000</v>
      </c>
    </row>
    <row r="246" spans="1:31" x14ac:dyDescent="0.3">
      <c r="A246" s="46" t="s">
        <v>847</v>
      </c>
      <c r="B246" s="7" t="s">
        <v>494</v>
      </c>
      <c r="C246" s="7" t="s">
        <v>206</v>
      </c>
      <c r="D246" s="7" t="s">
        <v>371</v>
      </c>
      <c r="E246" s="7" t="s">
        <v>375</v>
      </c>
      <c r="F246" s="10"/>
      <c r="G246"/>
      <c r="H246" s="7" t="s">
        <v>3</v>
      </c>
      <c r="I246" s="33" t="str">
        <f t="shared" si="24"/>
        <v>UNEPFI Signatory</v>
      </c>
      <c r="K246" s="48" t="str">
        <f>+E246</f>
        <v>UNEPFI Signatory</v>
      </c>
      <c r="P246" s="26"/>
      <c r="Q246" s="26"/>
      <c r="R246" s="26"/>
      <c r="S246" s="26"/>
      <c r="T246" s="26"/>
      <c r="V246" s="7" t="s">
        <v>769</v>
      </c>
      <c r="AD246" s="41" t="s">
        <v>816</v>
      </c>
    </row>
    <row r="247" spans="1:31" x14ac:dyDescent="0.3">
      <c r="A247" s="46" t="s">
        <v>847</v>
      </c>
      <c r="B247" s="7" t="s">
        <v>495</v>
      </c>
      <c r="C247" s="7" t="s">
        <v>206</v>
      </c>
      <c r="D247" s="7" t="s">
        <v>371</v>
      </c>
      <c r="E247" s="7" t="s">
        <v>376</v>
      </c>
      <c r="F247" s="10"/>
      <c r="G247"/>
      <c r="H247" s="7" t="s">
        <v>3</v>
      </c>
      <c r="I247" s="33" t="str">
        <f t="shared" si="24"/>
        <v>Equator Principles Signatory</v>
      </c>
      <c r="K247" s="48" t="str">
        <f>+E247</f>
        <v>Equator Principles Signatory</v>
      </c>
      <c r="P247" s="26"/>
      <c r="Q247" s="26"/>
      <c r="R247" s="26"/>
      <c r="S247" s="26"/>
      <c r="T247" s="26"/>
      <c r="V247" s="7" t="s">
        <v>769</v>
      </c>
      <c r="AE247" s="41" t="s">
        <v>817</v>
      </c>
    </row>
    <row r="248" spans="1:31" x14ac:dyDescent="0.3">
      <c r="A248" s="48" t="s">
        <v>866</v>
      </c>
      <c r="B248" s="7" t="s">
        <v>496</v>
      </c>
      <c r="C248" s="7" t="s">
        <v>206</v>
      </c>
      <c r="D248" s="7" t="s">
        <v>371</v>
      </c>
      <c r="E248" s="7" t="s">
        <v>377</v>
      </c>
      <c r="F248" s="10"/>
      <c r="G248"/>
      <c r="H248" s="7" t="s">
        <v>4</v>
      </c>
      <c r="I248" s="33" t="str">
        <f t="shared" si="24"/>
        <v>Tier 1 Capital Buffer</v>
      </c>
      <c r="K248" s="48" t="str">
        <f>+E248</f>
        <v>Tier 1 Capital Buffer</v>
      </c>
      <c r="P248" s="26">
        <v>0.1278</v>
      </c>
      <c r="Q248" s="26">
        <v>0.13089999999999999</v>
      </c>
      <c r="R248" s="26">
        <v>0.14360000000000001</v>
      </c>
      <c r="S248" s="26">
        <v>0.15920000000000001</v>
      </c>
      <c r="T248" s="26">
        <v>0.15090000000000001</v>
      </c>
      <c r="U248" s="26">
        <v>0.1472</v>
      </c>
    </row>
    <row r="249" spans="1:31" ht="15" thickBot="1" x14ac:dyDescent="0.35">
      <c r="A249" s="46" t="s">
        <v>847</v>
      </c>
      <c r="B249" s="7" t="s">
        <v>497</v>
      </c>
      <c r="C249" s="7" t="s">
        <v>206</v>
      </c>
      <c r="D249" s="7" t="s">
        <v>272</v>
      </c>
      <c r="E249" s="10" t="s">
        <v>273</v>
      </c>
      <c r="F249" s="10" t="s">
        <v>748</v>
      </c>
      <c r="G249"/>
      <c r="H249" s="10" t="s">
        <v>3</v>
      </c>
      <c r="I249" s="33" t="str">
        <f t="shared" si="24"/>
        <v>Marketing Practices</v>
      </c>
      <c r="J249" s="10"/>
      <c r="K249" s="10" t="str">
        <f>+F249</f>
        <v>Compliance with Laws/ Regulations/ Practices</v>
      </c>
      <c r="P249" s="28"/>
      <c r="V249" s="7" t="s">
        <v>769</v>
      </c>
    </row>
    <row r="250" spans="1:31" ht="15" thickBot="1" x14ac:dyDescent="0.35">
      <c r="A250" s="48" t="s">
        <v>857</v>
      </c>
      <c r="B250" s="7" t="s">
        <v>498</v>
      </c>
      <c r="C250" s="7" t="s">
        <v>206</v>
      </c>
      <c r="D250" s="7" t="s">
        <v>272</v>
      </c>
      <c r="E250" s="10" t="s">
        <v>274</v>
      </c>
      <c r="F250" s="10" t="s">
        <v>275</v>
      </c>
      <c r="G250" t="s">
        <v>5</v>
      </c>
      <c r="H250" s="7" t="s">
        <v>87</v>
      </c>
      <c r="I250" s="33" t="str">
        <f t="shared" si="24"/>
        <v>Marketing Controversies</v>
      </c>
      <c r="K250" s="48" t="str">
        <f>+F250</f>
        <v>Malpractice Incidents</v>
      </c>
      <c r="M250" s="7" t="str">
        <f>M3</f>
        <v>March</v>
      </c>
      <c r="P250" s="28"/>
      <c r="U250" s="15"/>
      <c r="V250" s="7">
        <v>0</v>
      </c>
    </row>
    <row r="251" spans="1:31" ht="15" thickBot="1" x14ac:dyDescent="0.35">
      <c r="A251" s="48" t="s">
        <v>857</v>
      </c>
      <c r="B251" s="7" t="s">
        <v>499</v>
      </c>
      <c r="C251" s="7" t="s">
        <v>206</v>
      </c>
      <c r="D251" s="7" t="s">
        <v>272</v>
      </c>
      <c r="E251" s="10" t="s">
        <v>276</v>
      </c>
      <c r="F251" s="10" t="s">
        <v>227</v>
      </c>
      <c r="G251" t="s">
        <v>5</v>
      </c>
      <c r="H251" s="7" t="s">
        <v>87</v>
      </c>
      <c r="I251" s="33" t="str">
        <f t="shared" si="24"/>
        <v>Product Controversies</v>
      </c>
      <c r="K251" s="48" t="str">
        <f>+F251</f>
        <v>No. of controversies</v>
      </c>
      <c r="M251" s="7" t="str">
        <f>M3</f>
        <v>March</v>
      </c>
      <c r="P251" s="28"/>
      <c r="U251" s="15"/>
      <c r="V251" s="7">
        <v>0</v>
      </c>
    </row>
    <row r="252" spans="1:31" ht="15" thickBot="1" x14ac:dyDescent="0.35">
      <c r="A252" s="45" t="s">
        <v>846</v>
      </c>
      <c r="B252" s="7" t="s">
        <v>500</v>
      </c>
      <c r="C252" s="7" t="s">
        <v>206</v>
      </c>
      <c r="D252" s="7" t="s">
        <v>272</v>
      </c>
      <c r="E252" s="10" t="s">
        <v>277</v>
      </c>
      <c r="F252" s="10" t="s">
        <v>278</v>
      </c>
      <c r="G252"/>
      <c r="H252" s="10" t="s">
        <v>3</v>
      </c>
      <c r="I252" s="33" t="str">
        <f t="shared" si="24"/>
        <v>Quality Management System (QMS)</v>
      </c>
      <c r="J252" s="10"/>
      <c r="K252" s="48" t="str">
        <f>+F252</f>
        <v>Quality Management System</v>
      </c>
      <c r="P252" s="28"/>
      <c r="V252" s="7" t="s">
        <v>769</v>
      </c>
    </row>
    <row r="253" spans="1:31" ht="15" thickBot="1" x14ac:dyDescent="0.35">
      <c r="A253" s="45" t="s">
        <v>846</v>
      </c>
      <c r="B253" s="7" t="s">
        <v>501</v>
      </c>
      <c r="C253" s="7" t="s">
        <v>206</v>
      </c>
      <c r="D253" s="7" t="s">
        <v>272</v>
      </c>
      <c r="E253" s="10" t="s">
        <v>277</v>
      </c>
      <c r="F253" s="10" t="s">
        <v>752</v>
      </c>
      <c r="G253"/>
      <c r="H253" s="10" t="s">
        <v>3</v>
      </c>
      <c r="I253" s="33" t="str">
        <f t="shared" si="24"/>
        <v>Quality Management System (QMS)</v>
      </c>
      <c r="J253" s="10"/>
      <c r="K253" s="48" t="str">
        <f>+F253</f>
        <v>Certification</v>
      </c>
      <c r="P253" s="28"/>
      <c r="V253" s="7" t="s">
        <v>769</v>
      </c>
    </row>
    <row r="254" spans="1:31" ht="15" thickBot="1" x14ac:dyDescent="0.35">
      <c r="A254" s="7" t="s">
        <v>853</v>
      </c>
      <c r="B254" s="7" t="s">
        <v>751</v>
      </c>
      <c r="C254" s="7" t="s">
        <v>206</v>
      </c>
      <c r="D254" s="7" t="s">
        <v>272</v>
      </c>
      <c r="E254" s="10" t="s">
        <v>277</v>
      </c>
      <c r="F254" s="10" t="s">
        <v>749</v>
      </c>
      <c r="G254"/>
      <c r="H254" s="10" t="s">
        <v>750</v>
      </c>
      <c r="I254" s="33" t="str">
        <f t="shared" si="24"/>
        <v>Quality Management System (QMS)</v>
      </c>
      <c r="J254" s="10"/>
      <c r="K254" s="48" t="str">
        <f>+F254</f>
        <v>Certification Name</v>
      </c>
      <c r="P254" s="28"/>
    </row>
    <row r="255" spans="1:31" x14ac:dyDescent="0.3">
      <c r="A255" s="48" t="s">
        <v>858</v>
      </c>
      <c r="B255" s="7" t="s">
        <v>502</v>
      </c>
      <c r="C255" s="7" t="s">
        <v>206</v>
      </c>
      <c r="D255" s="7" t="s">
        <v>378</v>
      </c>
      <c r="E255" s="7" t="s">
        <v>379</v>
      </c>
      <c r="F255" s="10"/>
      <c r="G255"/>
      <c r="H255" s="10"/>
      <c r="I255" s="33" t="str">
        <f t="shared" si="24"/>
        <v>Trial Data Transparency</v>
      </c>
      <c r="J255" s="10"/>
      <c r="K255" s="48" t="str">
        <f>+E255</f>
        <v>Trial Data Transparency</v>
      </c>
      <c r="P255" s="31"/>
    </row>
    <row r="256" spans="1:31" x14ac:dyDescent="0.3">
      <c r="A256" s="46" t="s">
        <v>847</v>
      </c>
      <c r="B256" s="7" t="s">
        <v>503</v>
      </c>
      <c r="C256" s="7" t="s">
        <v>206</v>
      </c>
      <c r="D256" s="7" t="s">
        <v>272</v>
      </c>
      <c r="E256" s="10" t="s">
        <v>279</v>
      </c>
      <c r="F256" s="7" t="str">
        <f>E256</f>
        <v>Product recall management</v>
      </c>
      <c r="G256"/>
      <c r="H256" s="10" t="s">
        <v>3</v>
      </c>
      <c r="I256" s="33" t="str">
        <f t="shared" si="24"/>
        <v>Product recall management</v>
      </c>
      <c r="J256" s="10"/>
      <c r="K256" s="10" t="str">
        <f>+F256</f>
        <v>Product recall management</v>
      </c>
    </row>
    <row r="257" spans="1:31" x14ac:dyDescent="0.3">
      <c r="A257" s="7" t="s">
        <v>864</v>
      </c>
      <c r="B257" s="55" t="s">
        <v>504</v>
      </c>
      <c r="C257" s="7" t="s">
        <v>206</v>
      </c>
      <c r="D257" s="10" t="s">
        <v>285</v>
      </c>
      <c r="E257" s="10" t="s">
        <v>280</v>
      </c>
      <c r="F257" s="10" t="s">
        <v>281</v>
      </c>
      <c r="G257"/>
      <c r="H257" s="10" t="s">
        <v>3</v>
      </c>
      <c r="I257" s="33" t="str">
        <f t="shared" si="24"/>
        <v>ESG Reporting Standards</v>
      </c>
      <c r="J257" s="10"/>
      <c r="K257" s="10" t="str">
        <f>+F257</f>
        <v>Full compliance &amp; detailed disclosures</v>
      </c>
      <c r="V257" s="7" t="s">
        <v>768</v>
      </c>
    </row>
    <row r="258" spans="1:31" x14ac:dyDescent="0.3">
      <c r="A258" s="48" t="s">
        <v>864</v>
      </c>
      <c r="B258" s="55" t="s">
        <v>505</v>
      </c>
      <c r="C258" s="7" t="s">
        <v>206</v>
      </c>
      <c r="D258" s="10" t="s">
        <v>285</v>
      </c>
      <c r="E258" s="10" t="s">
        <v>280</v>
      </c>
      <c r="F258" s="10" t="s">
        <v>282</v>
      </c>
      <c r="G258"/>
      <c r="H258" s="10" t="s">
        <v>3</v>
      </c>
      <c r="I258" s="33" t="str">
        <f t="shared" si="24"/>
        <v>ESG Reporting Standards</v>
      </c>
      <c r="J258" s="10"/>
      <c r="K258" s="10" t="str">
        <f>+F258</f>
        <v>GRI Criteria Compliance</v>
      </c>
      <c r="V258" s="7" t="s">
        <v>818</v>
      </c>
    </row>
    <row r="259" spans="1:31" x14ac:dyDescent="0.3">
      <c r="A259" s="48" t="s">
        <v>864</v>
      </c>
      <c r="B259" s="55" t="s">
        <v>506</v>
      </c>
      <c r="C259" s="7" t="s">
        <v>206</v>
      </c>
      <c r="D259" s="10" t="s">
        <v>285</v>
      </c>
      <c r="E259" s="10" t="s">
        <v>280</v>
      </c>
      <c r="F259" s="10" t="s">
        <v>283</v>
      </c>
      <c r="G259"/>
      <c r="H259" s="10" t="s">
        <v>3</v>
      </c>
      <c r="I259" s="33" t="str">
        <f t="shared" si="24"/>
        <v>ESG Reporting Standards</v>
      </c>
      <c r="J259" s="10"/>
      <c r="K259" s="10" t="str">
        <f>+F259</f>
        <v>Some disclosures without regulatory compliance</v>
      </c>
      <c r="V259" s="7" t="s">
        <v>768</v>
      </c>
    </row>
    <row r="260" spans="1:31" x14ac:dyDescent="0.3">
      <c r="A260" s="45" t="s">
        <v>846</v>
      </c>
      <c r="B260" s="7" t="s">
        <v>507</v>
      </c>
      <c r="C260" s="7" t="s">
        <v>206</v>
      </c>
      <c r="D260" s="10" t="s">
        <v>285</v>
      </c>
      <c r="E260" s="10" t="s">
        <v>284</v>
      </c>
      <c r="F260" s="10" t="s">
        <v>286</v>
      </c>
      <c r="G260"/>
      <c r="H260" s="10" t="s">
        <v>3</v>
      </c>
      <c r="I260" s="33" t="str">
        <f t="shared" si="24"/>
        <v>Verification of ESG Reporting</v>
      </c>
      <c r="J260" s="10"/>
      <c r="K260" s="10" t="str">
        <f>+F260</f>
        <v>GRI Verification</v>
      </c>
      <c r="V260" s="7" t="s">
        <v>818</v>
      </c>
    </row>
    <row r="261" spans="1:31" x14ac:dyDescent="0.3">
      <c r="A261" s="45" t="s">
        <v>846</v>
      </c>
      <c r="B261" s="7" t="s">
        <v>508</v>
      </c>
      <c r="C261" s="7" t="s">
        <v>206</v>
      </c>
      <c r="D261" s="10" t="s">
        <v>285</v>
      </c>
      <c r="E261" s="10" t="s">
        <v>284</v>
      </c>
      <c r="F261" s="10" t="s">
        <v>287</v>
      </c>
      <c r="G261"/>
      <c r="H261" s="10" t="s">
        <v>3</v>
      </c>
      <c r="I261" s="33" t="str">
        <f t="shared" si="24"/>
        <v>Verification of ESG Reporting</v>
      </c>
      <c r="J261" s="10"/>
      <c r="K261" s="10" t="str">
        <f>+F261</f>
        <v>External Verification</v>
      </c>
      <c r="V261" s="7" t="s">
        <v>818</v>
      </c>
    </row>
    <row r="262" spans="1:31" x14ac:dyDescent="0.3">
      <c r="A262" s="48" t="s">
        <v>847</v>
      </c>
      <c r="B262" s="7" t="s">
        <v>509</v>
      </c>
      <c r="C262" s="7" t="s">
        <v>206</v>
      </c>
      <c r="D262" s="10" t="s">
        <v>285</v>
      </c>
      <c r="E262" s="10" t="s">
        <v>288</v>
      </c>
      <c r="F262" s="10" t="s">
        <v>288</v>
      </c>
      <c r="G262"/>
      <c r="H262" s="10" t="s">
        <v>3</v>
      </c>
      <c r="I262" s="33" t="str">
        <f t="shared" si="24"/>
        <v>Global Compact Signatory</v>
      </c>
      <c r="J262" s="10"/>
      <c r="K262" s="10" t="str">
        <f>+F262</f>
        <v>Global Compact Signatory</v>
      </c>
      <c r="V262" s="7" t="s">
        <v>769</v>
      </c>
    </row>
    <row r="263" spans="1:31" x14ac:dyDescent="0.3">
      <c r="A263" s="48" t="s">
        <v>853</v>
      </c>
      <c r="B263" s="7" t="s">
        <v>510</v>
      </c>
      <c r="C263" s="7" t="s">
        <v>206</v>
      </c>
      <c r="D263" s="10" t="s">
        <v>285</v>
      </c>
      <c r="E263" s="10" t="s">
        <v>288</v>
      </c>
      <c r="F263" s="10" t="s">
        <v>289</v>
      </c>
      <c r="G263" t="s">
        <v>5</v>
      </c>
      <c r="H263" s="7" t="s">
        <v>251</v>
      </c>
      <c r="I263" s="33" t="str">
        <f t="shared" si="24"/>
        <v>Global Compact Signatory</v>
      </c>
      <c r="K263" s="10" t="str">
        <f>+F263</f>
        <v xml:space="preserve">Signatory since </v>
      </c>
      <c r="M263" s="7" t="str">
        <f>M3</f>
        <v>March</v>
      </c>
      <c r="U263" s="15"/>
      <c r="V263" s="7">
        <v>0</v>
      </c>
    </row>
    <row r="264" spans="1:31" x14ac:dyDescent="0.3">
      <c r="A264" s="45" t="s">
        <v>846</v>
      </c>
      <c r="B264" s="7" t="s">
        <v>511</v>
      </c>
      <c r="C264" s="7" t="s">
        <v>206</v>
      </c>
      <c r="D264" s="10" t="s">
        <v>285</v>
      </c>
      <c r="E264" s="10" t="s">
        <v>290</v>
      </c>
      <c r="F264" s="10" t="s">
        <v>291</v>
      </c>
      <c r="G264"/>
      <c r="H264" s="10" t="s">
        <v>3</v>
      </c>
      <c r="I264" s="33" t="str">
        <f t="shared" si="24"/>
        <v>ESG Performance Targets</v>
      </c>
      <c r="J264" s="10"/>
      <c r="K264" s="10" t="str">
        <f>+F264</f>
        <v>SDGs Target</v>
      </c>
      <c r="Q264" s="13"/>
      <c r="V264" s="7" t="s">
        <v>768</v>
      </c>
      <c r="AC264" s="7" t="s">
        <v>819</v>
      </c>
    </row>
    <row r="265" spans="1:31" x14ac:dyDescent="0.3">
      <c r="A265" s="45" t="s">
        <v>846</v>
      </c>
      <c r="B265" s="7" t="s">
        <v>512</v>
      </c>
      <c r="C265" s="7" t="s">
        <v>206</v>
      </c>
      <c r="D265" s="10" t="s">
        <v>285</v>
      </c>
      <c r="E265" s="10" t="s">
        <v>290</v>
      </c>
      <c r="F265" s="10" t="s">
        <v>292</v>
      </c>
      <c r="G265"/>
      <c r="H265" s="10" t="s">
        <v>3</v>
      </c>
      <c r="I265" s="33" t="str">
        <f t="shared" si="24"/>
        <v>ESG Performance Targets</v>
      </c>
      <c r="J265" s="10"/>
      <c r="K265" s="10" t="str">
        <f>+F265</f>
        <v>Renewable Energy Target</v>
      </c>
      <c r="Q265" s="13"/>
      <c r="V265" s="7" t="s">
        <v>768</v>
      </c>
      <c r="AC265" s="7" t="s">
        <v>819</v>
      </c>
    </row>
    <row r="266" spans="1:31" x14ac:dyDescent="0.3">
      <c r="A266" s="48" t="s">
        <v>853</v>
      </c>
      <c r="B266" s="7" t="s">
        <v>513</v>
      </c>
      <c r="C266" s="7" t="s">
        <v>206</v>
      </c>
      <c r="D266" s="10" t="s">
        <v>285</v>
      </c>
      <c r="E266" s="10" t="s">
        <v>290</v>
      </c>
      <c r="F266" s="10" t="s">
        <v>293</v>
      </c>
      <c r="G266" t="s">
        <v>5</v>
      </c>
      <c r="H266" s="7" t="s">
        <v>251</v>
      </c>
      <c r="I266" s="33" t="str">
        <f t="shared" si="24"/>
        <v>ESG Performance Targets</v>
      </c>
      <c r="K266" s="10" t="str">
        <f>+F266</f>
        <v>Internal Targets</v>
      </c>
      <c r="M266" s="7" t="str">
        <f>M3</f>
        <v>March</v>
      </c>
      <c r="U266" s="15"/>
      <c r="V266" s="7">
        <v>10</v>
      </c>
      <c r="AC266" s="7" t="s">
        <v>819</v>
      </c>
    </row>
    <row r="267" spans="1:31" x14ac:dyDescent="0.3">
      <c r="A267" s="48" t="s">
        <v>858</v>
      </c>
      <c r="B267" s="7" t="s">
        <v>514</v>
      </c>
      <c r="C267" s="7" t="s">
        <v>206</v>
      </c>
      <c r="D267" s="7" t="s">
        <v>380</v>
      </c>
      <c r="E267" s="7" t="s">
        <v>381</v>
      </c>
      <c r="F267" s="10"/>
      <c r="G267"/>
      <c r="I267" s="33" t="str">
        <f t="shared" si="24"/>
        <v>Neglected Diseases R&amp;D</v>
      </c>
      <c r="K267" s="10" t="str">
        <f>+E267</f>
        <v>Neglected Diseases R&amp;D</v>
      </c>
    </row>
    <row r="268" spans="1:31" x14ac:dyDescent="0.3">
      <c r="A268" s="48" t="s">
        <v>858</v>
      </c>
      <c r="B268" s="7" t="s">
        <v>515</v>
      </c>
      <c r="C268" s="7" t="s">
        <v>206</v>
      </c>
      <c r="D268" s="7" t="s">
        <v>380</v>
      </c>
      <c r="E268" s="7" t="s">
        <v>382</v>
      </c>
      <c r="F268" s="10"/>
      <c r="G268"/>
      <c r="I268" s="33" t="str">
        <f t="shared" si="24"/>
        <v>Access to medicine program</v>
      </c>
      <c r="K268" s="10" t="str">
        <f>+E268</f>
        <v>Access to medicine program</v>
      </c>
    </row>
    <row r="269" spans="1:31" x14ac:dyDescent="0.3">
      <c r="A269" s="48" t="s">
        <v>858</v>
      </c>
      <c r="B269" s="7" t="s">
        <v>516</v>
      </c>
      <c r="C269" s="7" t="s">
        <v>206</v>
      </c>
      <c r="D269" s="7" t="s">
        <v>380</v>
      </c>
      <c r="E269" s="7" t="s">
        <v>383</v>
      </c>
      <c r="F269" s="10"/>
      <c r="G269"/>
      <c r="I269" s="33" t="str">
        <f t="shared" si="24"/>
        <v>Access to Intellectual Property</v>
      </c>
      <c r="K269" s="10" t="str">
        <f>+E269</f>
        <v>Access to Intellectual Property</v>
      </c>
    </row>
    <row r="270" spans="1:31" x14ac:dyDescent="0.3">
      <c r="A270" s="48" t="s">
        <v>858</v>
      </c>
      <c r="B270" s="7" t="s">
        <v>517</v>
      </c>
      <c r="C270" s="7" t="s">
        <v>206</v>
      </c>
      <c r="D270" s="7" t="s">
        <v>380</v>
      </c>
      <c r="E270" s="7" t="s">
        <v>384</v>
      </c>
      <c r="F270" s="10"/>
      <c r="G270"/>
      <c r="I270" s="33" t="str">
        <f t="shared" ref="I270:I314" si="25">+E270</f>
        <v>Equitable Pricing and Availability</v>
      </c>
      <c r="K270" s="10" t="str">
        <f>+E270</f>
        <v>Equitable Pricing and Availability</v>
      </c>
    </row>
    <row r="271" spans="1:31" x14ac:dyDescent="0.3">
      <c r="A271" s="48" t="s">
        <v>864</v>
      </c>
      <c r="B271" s="55" t="s">
        <v>518</v>
      </c>
      <c r="C271" s="7" t="s">
        <v>206</v>
      </c>
      <c r="D271" s="10" t="s">
        <v>294</v>
      </c>
      <c r="E271" s="10" t="s">
        <v>295</v>
      </c>
      <c r="F271" s="10" t="s">
        <v>296</v>
      </c>
      <c r="G271"/>
      <c r="H271" s="10" t="s">
        <v>753</v>
      </c>
      <c r="I271" s="33" t="str">
        <f t="shared" si="25"/>
        <v>Accounting Standards</v>
      </c>
      <c r="J271" s="10"/>
      <c r="K271" s="10" t="str">
        <f>+F271</f>
        <v>Accounting Standard Applied</v>
      </c>
      <c r="Q271" s="13"/>
      <c r="V271" s="7" t="s">
        <v>841</v>
      </c>
      <c r="AE271" s="40" t="s">
        <v>820</v>
      </c>
    </row>
    <row r="272" spans="1:31" x14ac:dyDescent="0.3">
      <c r="A272" s="48" t="s">
        <v>853</v>
      </c>
      <c r="B272" s="7" t="s">
        <v>519</v>
      </c>
      <c r="C272" s="7" t="s">
        <v>206</v>
      </c>
      <c r="D272" s="10" t="s">
        <v>294</v>
      </c>
      <c r="E272" s="10" t="s">
        <v>295</v>
      </c>
      <c r="F272" s="10" t="s">
        <v>296</v>
      </c>
      <c r="G272"/>
      <c r="H272" s="10" t="s">
        <v>754</v>
      </c>
      <c r="I272" s="33" t="str">
        <f t="shared" si="25"/>
        <v>Accounting Standards</v>
      </c>
      <c r="J272" s="10"/>
      <c r="K272" s="10" t="s">
        <v>947</v>
      </c>
      <c r="Q272" s="13"/>
      <c r="V272" s="7" t="s">
        <v>768</v>
      </c>
    </row>
    <row r="273" spans="1:31" x14ac:dyDescent="0.3">
      <c r="A273" s="48" t="s">
        <v>864</v>
      </c>
      <c r="B273" s="55" t="s">
        <v>755</v>
      </c>
      <c r="C273" s="7" t="s">
        <v>206</v>
      </c>
      <c r="D273" s="10" t="s">
        <v>294</v>
      </c>
      <c r="E273" s="10" t="s">
        <v>295</v>
      </c>
      <c r="F273" s="10" t="s">
        <v>756</v>
      </c>
      <c r="G273"/>
      <c r="H273" s="10" t="s">
        <v>3</v>
      </c>
      <c r="I273" s="33" t="str">
        <f t="shared" si="25"/>
        <v>Accounting Standards</v>
      </c>
      <c r="J273" s="10"/>
      <c r="K273" s="10" t="str">
        <f>+F273</f>
        <v>Compliance with  accounting standards</v>
      </c>
      <c r="Q273" s="13"/>
      <c r="V273" s="7" t="s">
        <v>768</v>
      </c>
    </row>
    <row r="274" spans="1:31" x14ac:dyDescent="0.3">
      <c r="A274" s="48" t="s">
        <v>857</v>
      </c>
      <c r="B274" s="7" t="s">
        <v>520</v>
      </c>
      <c r="C274" s="7" t="s">
        <v>206</v>
      </c>
      <c r="D274" s="10" t="s">
        <v>294</v>
      </c>
      <c r="E274" s="10" t="s">
        <v>297</v>
      </c>
      <c r="F274" s="10" t="s">
        <v>298</v>
      </c>
      <c r="G274" t="s">
        <v>5</v>
      </c>
      <c r="H274" s="7" t="s">
        <v>87</v>
      </c>
      <c r="I274" s="33" t="str">
        <f t="shared" si="25"/>
        <v>Anti Competitive practices</v>
      </c>
      <c r="K274" s="10" t="str">
        <f>+F274</f>
        <v>No. of anti-competitive incidents</v>
      </c>
      <c r="M274" s="7" t="str">
        <f>M3</f>
        <v>March</v>
      </c>
      <c r="U274" s="15"/>
      <c r="V274" s="7">
        <v>0</v>
      </c>
    </row>
    <row r="275" spans="1:31" x14ac:dyDescent="0.3">
      <c r="A275" s="46" t="s">
        <v>847</v>
      </c>
      <c r="B275" s="7" t="s">
        <v>521</v>
      </c>
      <c r="C275" s="7" t="s">
        <v>206</v>
      </c>
      <c r="D275" s="10" t="s">
        <v>294</v>
      </c>
      <c r="E275" s="10" t="s">
        <v>299</v>
      </c>
      <c r="F275" s="10" t="s">
        <v>300</v>
      </c>
      <c r="G275"/>
      <c r="H275" s="10" t="s">
        <v>3</v>
      </c>
      <c r="I275" s="33" t="str">
        <f t="shared" si="25"/>
        <v>Intellectual Property</v>
      </c>
      <c r="J275" s="10"/>
      <c r="K275" s="10" t="str">
        <f>+F275</f>
        <v>Intellectual Property incidents</v>
      </c>
      <c r="Q275" s="13"/>
      <c r="V275" s="7" t="s">
        <v>769</v>
      </c>
      <c r="AD275" s="25" t="s">
        <v>821</v>
      </c>
    </row>
    <row r="276" spans="1:31" x14ac:dyDescent="0.3">
      <c r="A276" s="48" t="s">
        <v>864</v>
      </c>
      <c r="B276" s="55" t="s">
        <v>757</v>
      </c>
      <c r="C276" s="7" t="s">
        <v>206</v>
      </c>
      <c r="D276" s="10" t="s">
        <v>294</v>
      </c>
      <c r="E276" s="10" t="s">
        <v>301</v>
      </c>
      <c r="F276" s="7" t="str">
        <f>E276</f>
        <v>Lobbying/ Political Contributions</v>
      </c>
      <c r="G276" t="s">
        <v>5</v>
      </c>
      <c r="H276" s="7" t="s">
        <v>87</v>
      </c>
      <c r="I276" s="33" t="str">
        <f t="shared" si="25"/>
        <v>Lobbying/ Political Contributions</v>
      </c>
      <c r="J276" s="48" t="str">
        <f>+F276</f>
        <v>Lobbying/ Political Contributions</v>
      </c>
      <c r="K276" s="10"/>
      <c r="M276" s="7" t="str">
        <f>M3</f>
        <v>March</v>
      </c>
      <c r="U276" s="15"/>
    </row>
    <row r="277" spans="1:31" x14ac:dyDescent="0.3">
      <c r="A277" s="48" t="s">
        <v>864</v>
      </c>
      <c r="B277" s="55" t="s">
        <v>758</v>
      </c>
      <c r="C277" s="7" t="s">
        <v>206</v>
      </c>
      <c r="D277" s="10" t="s">
        <v>294</v>
      </c>
      <c r="E277" s="10" t="s">
        <v>301</v>
      </c>
      <c r="F277" s="7" t="s">
        <v>118</v>
      </c>
      <c r="G277" t="s">
        <v>21</v>
      </c>
      <c r="H277" s="10" t="s">
        <v>3</v>
      </c>
      <c r="I277" s="33" t="str">
        <f t="shared" si="25"/>
        <v>Lobbying/ Political Contributions</v>
      </c>
      <c r="J277" s="10"/>
      <c r="K277" s="48" t="s">
        <v>564</v>
      </c>
      <c r="Q277" s="13"/>
      <c r="V277" s="7" t="s">
        <v>769</v>
      </c>
    </row>
    <row r="278" spans="1:31" x14ac:dyDescent="0.3">
      <c r="A278" s="48" t="s">
        <v>847</v>
      </c>
      <c r="B278" s="7" t="s">
        <v>522</v>
      </c>
      <c r="C278" s="7" t="s">
        <v>206</v>
      </c>
      <c r="D278" s="7" t="s">
        <v>385</v>
      </c>
      <c r="E278" s="7" t="s">
        <v>386</v>
      </c>
      <c r="G278"/>
      <c r="I278" s="33" t="str">
        <f t="shared" si="25"/>
        <v>Compliance Program</v>
      </c>
      <c r="K278" s="48" t="str">
        <f>+I278</f>
        <v>Compliance Program</v>
      </c>
      <c r="V278" s="7">
        <v>3</v>
      </c>
      <c r="AD278" s="25" t="s">
        <v>822</v>
      </c>
    </row>
    <row r="279" spans="1:31" x14ac:dyDescent="0.3">
      <c r="A279" s="48" t="s">
        <v>847</v>
      </c>
      <c r="B279" s="7" t="s">
        <v>523</v>
      </c>
      <c r="C279" s="7" t="s">
        <v>206</v>
      </c>
      <c r="D279" s="7" t="s">
        <v>385</v>
      </c>
      <c r="E279" s="7" t="s">
        <v>387</v>
      </c>
      <c r="G279"/>
      <c r="I279" s="33" t="str">
        <f t="shared" si="25"/>
        <v>Anti-Money Laundering Program</v>
      </c>
      <c r="K279" s="48" t="str">
        <f>+E279</f>
        <v>Anti-Money Laundering Program</v>
      </c>
      <c r="V279" s="7">
        <v>2</v>
      </c>
      <c r="AD279" s="25" t="s">
        <v>823</v>
      </c>
    </row>
    <row r="280" spans="1:31" x14ac:dyDescent="0.3">
      <c r="A280" s="46" t="s">
        <v>847</v>
      </c>
      <c r="B280" s="7" t="s">
        <v>524</v>
      </c>
      <c r="C280" s="7" t="s">
        <v>206</v>
      </c>
      <c r="D280" s="10" t="s">
        <v>294</v>
      </c>
      <c r="E280" s="10" t="s">
        <v>302</v>
      </c>
      <c r="F280" s="7" t="str">
        <f>E280</f>
        <v>Business Ethics Programs</v>
      </c>
      <c r="G280"/>
      <c r="H280" s="10" t="s">
        <v>3</v>
      </c>
      <c r="I280" s="33" t="str">
        <f t="shared" si="25"/>
        <v>Business Ethics Programs</v>
      </c>
      <c r="J280" s="10"/>
      <c r="K280" s="48" t="str">
        <f>+E280</f>
        <v>Business Ethics Programs</v>
      </c>
      <c r="Q280" s="13"/>
      <c r="V280" s="7" t="s">
        <v>768</v>
      </c>
      <c r="AD280" s="41" t="s">
        <v>824</v>
      </c>
    </row>
    <row r="281" spans="1:31" x14ac:dyDescent="0.3">
      <c r="A281" s="46" t="s">
        <v>847</v>
      </c>
      <c r="B281" s="7" t="s">
        <v>525</v>
      </c>
      <c r="C281" s="7" t="s">
        <v>206</v>
      </c>
      <c r="D281" s="10" t="s">
        <v>294</v>
      </c>
      <c r="E281" s="10" t="s">
        <v>303</v>
      </c>
      <c r="F281" s="7" t="str">
        <f>E281</f>
        <v>Animal Welfare Policy</v>
      </c>
      <c r="G281" t="s">
        <v>21</v>
      </c>
      <c r="H281" s="10" t="s">
        <v>3</v>
      </c>
      <c r="I281" s="33" t="str">
        <f t="shared" si="25"/>
        <v>Animal Welfare Policy</v>
      </c>
      <c r="J281" s="10"/>
      <c r="K281" s="48" t="s">
        <v>563</v>
      </c>
      <c r="Q281" s="13"/>
    </row>
    <row r="282" spans="1:31" x14ac:dyDescent="0.3">
      <c r="A282" s="46" t="s">
        <v>847</v>
      </c>
      <c r="B282" s="7" t="s">
        <v>526</v>
      </c>
      <c r="C282" s="7" t="s">
        <v>206</v>
      </c>
      <c r="D282" s="7" t="s">
        <v>385</v>
      </c>
      <c r="E282" s="7" t="s">
        <v>388</v>
      </c>
      <c r="G282" t="s">
        <v>21</v>
      </c>
      <c r="H282" s="10" t="s">
        <v>3</v>
      </c>
      <c r="I282" s="33" t="str">
        <f t="shared" si="25"/>
        <v>Policy on Government Payments</v>
      </c>
      <c r="J282" s="10"/>
      <c r="K282" s="48" t="s">
        <v>563</v>
      </c>
      <c r="Q282" s="13"/>
    </row>
    <row r="283" spans="1:31" x14ac:dyDescent="0.3">
      <c r="A283" s="48" t="s">
        <v>857</v>
      </c>
      <c r="B283" s="7" t="s">
        <v>527</v>
      </c>
      <c r="C283" s="7" t="s">
        <v>206</v>
      </c>
      <c r="D283" s="10" t="s">
        <v>294</v>
      </c>
      <c r="E283" s="10" t="s">
        <v>304</v>
      </c>
      <c r="F283" s="10" t="s">
        <v>305</v>
      </c>
      <c r="G283" t="s">
        <v>5</v>
      </c>
      <c r="H283" s="10" t="s">
        <v>87</v>
      </c>
      <c r="I283" s="33" t="str">
        <f t="shared" si="25"/>
        <v>Tax Disclosure</v>
      </c>
      <c r="J283" s="10"/>
      <c r="K283" s="10" t="str">
        <f>+F283</f>
        <v>Tax related penalties</v>
      </c>
      <c r="M283" s="7" t="str">
        <f>M3</f>
        <v>March</v>
      </c>
      <c r="V283" s="7">
        <v>0</v>
      </c>
    </row>
    <row r="284" spans="1:31" x14ac:dyDescent="0.3">
      <c r="A284" s="48" t="s">
        <v>847</v>
      </c>
      <c r="B284" s="7" t="s">
        <v>528</v>
      </c>
      <c r="C284" s="7" t="s">
        <v>206</v>
      </c>
      <c r="D284" s="10" t="s">
        <v>306</v>
      </c>
      <c r="E284" s="10" t="s">
        <v>307</v>
      </c>
      <c r="F284" s="10" t="s">
        <v>308</v>
      </c>
      <c r="G284" t="s">
        <v>21</v>
      </c>
      <c r="H284" s="10" t="s">
        <v>3</v>
      </c>
      <c r="I284" s="33" t="str">
        <f t="shared" si="25"/>
        <v>Minority rights policy</v>
      </c>
      <c r="J284" s="10"/>
      <c r="K284" s="48" t="s">
        <v>563</v>
      </c>
      <c r="Q284" s="13"/>
      <c r="V284" s="7" t="s">
        <v>769</v>
      </c>
    </row>
    <row r="285" spans="1:31" x14ac:dyDescent="0.3">
      <c r="A285" s="46" t="s">
        <v>853</v>
      </c>
      <c r="B285" s="7" t="s">
        <v>759</v>
      </c>
      <c r="C285" s="7" t="s">
        <v>206</v>
      </c>
      <c r="D285" s="10" t="s">
        <v>306</v>
      </c>
      <c r="E285" s="10" t="s">
        <v>309</v>
      </c>
      <c r="F285" s="10" t="s">
        <v>310</v>
      </c>
      <c r="G285" t="s">
        <v>1</v>
      </c>
      <c r="H285" s="10" t="s">
        <v>762</v>
      </c>
      <c r="I285" s="33" t="str">
        <f t="shared" si="25"/>
        <v xml:space="preserve">Voting Proportionality </v>
      </c>
      <c r="J285" s="10"/>
      <c r="K285" s="10" t="str">
        <f>+F285</f>
        <v>Share class</v>
      </c>
      <c r="Q285" s="13"/>
      <c r="V285" s="7" t="s">
        <v>773</v>
      </c>
      <c r="AE285" s="25" t="s">
        <v>774</v>
      </c>
    </row>
    <row r="286" spans="1:31" x14ac:dyDescent="0.3">
      <c r="A286" s="48" t="s">
        <v>852</v>
      </c>
      <c r="B286" s="7" t="s">
        <v>760</v>
      </c>
      <c r="C286" s="7" t="s">
        <v>206</v>
      </c>
      <c r="D286" s="10" t="s">
        <v>306</v>
      </c>
      <c r="E286" s="10" t="s">
        <v>309</v>
      </c>
      <c r="F286" s="10" t="s">
        <v>311</v>
      </c>
      <c r="G286" t="s">
        <v>1</v>
      </c>
      <c r="H286" s="10" t="s">
        <v>761</v>
      </c>
      <c r="I286" s="33" t="str">
        <f t="shared" si="25"/>
        <v xml:space="preserve">Voting Proportionality </v>
      </c>
      <c r="J286" s="10"/>
      <c r="K286" s="10" t="str">
        <f>+F286</f>
        <v>Voting rights</v>
      </c>
      <c r="Q286" s="13"/>
      <c r="V286" s="7" t="s">
        <v>774</v>
      </c>
    </row>
    <row r="287" spans="1:31" x14ac:dyDescent="0.3">
      <c r="A287" s="48" t="s">
        <v>864</v>
      </c>
      <c r="B287" s="57" t="s">
        <v>529</v>
      </c>
      <c r="C287" s="7" t="s">
        <v>206</v>
      </c>
      <c r="D287" s="10" t="s">
        <v>306</v>
      </c>
      <c r="E287" s="10" t="s">
        <v>312</v>
      </c>
      <c r="F287" s="10" t="s">
        <v>313</v>
      </c>
      <c r="G287" t="s">
        <v>5</v>
      </c>
      <c r="H287" s="10" t="s">
        <v>4</v>
      </c>
      <c r="I287" s="33" t="str">
        <f t="shared" si="25"/>
        <v>Dividend Policy</v>
      </c>
      <c r="J287" s="10" t="str">
        <f>+F287</f>
        <v>Dividend Payout Ratio</v>
      </c>
      <c r="M287" s="7" t="str">
        <f>M3</f>
        <v>March</v>
      </c>
      <c r="P287" s="24">
        <v>0.28752156411730878</v>
      </c>
      <c r="Q287" s="24">
        <v>0.33025099075297226</v>
      </c>
      <c r="R287" s="24">
        <v>0.16393442622950818</v>
      </c>
      <c r="S287" s="24">
        <v>0.14340344168260036</v>
      </c>
      <c r="T287" s="24">
        <v>0.19342359767891684</v>
      </c>
      <c r="U287" s="24">
        <v>0</v>
      </c>
      <c r="X287" s="59">
        <f>+MAX(P287:U287)</f>
        <v>0.33025099075297226</v>
      </c>
      <c r="Y287" s="59">
        <f>+MIN(P287:U287)</f>
        <v>0</v>
      </c>
      <c r="Z287" s="59">
        <f>+AVERAGE(P287:U287)</f>
        <v>0.18642233674355105</v>
      </c>
      <c r="AA287" s="59">
        <f>+X287-Y287</f>
        <v>0.33025099075297226</v>
      </c>
      <c r="AB287" s="60">
        <f>+AA287/Z287</f>
        <v>1.7715204976068766</v>
      </c>
    </row>
    <row r="288" spans="1:31" x14ac:dyDescent="0.3">
      <c r="A288" s="45" t="s">
        <v>846</v>
      </c>
      <c r="B288" s="7" t="s">
        <v>530</v>
      </c>
      <c r="C288" s="7" t="s">
        <v>206</v>
      </c>
      <c r="D288" s="10" t="s">
        <v>306</v>
      </c>
      <c r="E288" s="10" t="s">
        <v>314</v>
      </c>
      <c r="F288" s="10" t="s">
        <v>236</v>
      </c>
      <c r="G288"/>
      <c r="H288" s="10" t="s">
        <v>3</v>
      </c>
      <c r="I288" s="33" t="str">
        <f t="shared" si="25"/>
        <v>Pre-emptive Rights</v>
      </c>
      <c r="J288" s="10"/>
      <c r="K288" s="10" t="s">
        <v>949</v>
      </c>
      <c r="V288" s="7" t="s">
        <v>825</v>
      </c>
      <c r="AC288" s="7" t="s">
        <v>826</v>
      </c>
    </row>
    <row r="289" spans="1:31" x14ac:dyDescent="0.3">
      <c r="A289" s="45" t="s">
        <v>846</v>
      </c>
      <c r="B289" s="7" t="s">
        <v>531</v>
      </c>
      <c r="C289" s="7" t="s">
        <v>206</v>
      </c>
      <c r="D289" s="10" t="s">
        <v>306</v>
      </c>
      <c r="E289" s="10" t="s">
        <v>314</v>
      </c>
      <c r="F289" s="10" t="s">
        <v>315</v>
      </c>
      <c r="G289"/>
      <c r="H289" s="10" t="s">
        <v>3</v>
      </c>
      <c r="I289" s="33" t="str">
        <f t="shared" si="25"/>
        <v>Pre-emptive Rights</v>
      </c>
      <c r="J289" s="10"/>
      <c r="K289" s="10" t="s">
        <v>948</v>
      </c>
      <c r="V289" s="7" t="s">
        <v>768</v>
      </c>
    </row>
    <row r="290" spans="1:31" x14ac:dyDescent="0.3">
      <c r="A290" s="45" t="s">
        <v>846</v>
      </c>
      <c r="B290" s="7" t="s">
        <v>763</v>
      </c>
      <c r="C290" s="7" t="s">
        <v>206</v>
      </c>
      <c r="D290" s="10" t="s">
        <v>316</v>
      </c>
      <c r="E290" s="10" t="s">
        <v>317</v>
      </c>
      <c r="F290" s="10" t="s">
        <v>625</v>
      </c>
      <c r="G290"/>
      <c r="H290" s="10" t="s">
        <v>3</v>
      </c>
      <c r="I290" s="33" t="str">
        <f t="shared" si="25"/>
        <v>Data Privacy and Security Policy</v>
      </c>
      <c r="J290" s="10"/>
      <c r="K290" s="10" t="str">
        <f>+F290</f>
        <v>Policy exists</v>
      </c>
      <c r="V290" s="7" t="s">
        <v>768</v>
      </c>
    </row>
    <row r="291" spans="1:31" x14ac:dyDescent="0.3">
      <c r="A291" s="45" t="s">
        <v>846</v>
      </c>
      <c r="B291" s="7" t="s">
        <v>764</v>
      </c>
      <c r="C291" s="7" t="s">
        <v>206</v>
      </c>
      <c r="D291" s="10" t="s">
        <v>316</v>
      </c>
      <c r="E291" s="10" t="s">
        <v>317</v>
      </c>
      <c r="F291" s="10" t="s">
        <v>332</v>
      </c>
      <c r="G291"/>
      <c r="H291" s="10" t="s">
        <v>3</v>
      </c>
      <c r="I291" s="33" t="str">
        <f t="shared" si="25"/>
        <v>Data Privacy and Security Policy</v>
      </c>
      <c r="J291" s="10"/>
      <c r="K291" s="10" t="str">
        <f>+F291</f>
        <v>Policy disclosed</v>
      </c>
      <c r="V291" s="7" t="s">
        <v>768</v>
      </c>
    </row>
    <row r="292" spans="1:31" x14ac:dyDescent="0.3">
      <c r="A292" s="48" t="s">
        <v>866</v>
      </c>
      <c r="B292" s="7" t="s">
        <v>532</v>
      </c>
      <c r="C292" s="7" t="s">
        <v>206</v>
      </c>
      <c r="D292" s="10" t="s">
        <v>316</v>
      </c>
      <c r="E292" s="10" t="s">
        <v>318</v>
      </c>
      <c r="F292" s="7" t="str">
        <f>E292</f>
        <v>Data Privacy and Security Incidents</v>
      </c>
      <c r="G292" t="s">
        <v>5</v>
      </c>
      <c r="H292" s="7" t="s">
        <v>87</v>
      </c>
      <c r="I292" s="33" t="str">
        <f t="shared" si="25"/>
        <v>Data Privacy and Security Incidents</v>
      </c>
      <c r="K292" s="10" t="str">
        <f>+F292</f>
        <v>Data Privacy and Security Incidents</v>
      </c>
      <c r="M292" s="7" t="str">
        <f>M3</f>
        <v>March</v>
      </c>
      <c r="Q292" s="7">
        <v>1</v>
      </c>
      <c r="AC292" s="19"/>
      <c r="AD292" s="25" t="s">
        <v>827</v>
      </c>
    </row>
    <row r="293" spans="1:31" x14ac:dyDescent="0.3">
      <c r="A293" s="48" t="s">
        <v>860</v>
      </c>
      <c r="B293" s="7" t="s">
        <v>533</v>
      </c>
      <c r="C293" s="7" t="s">
        <v>206</v>
      </c>
      <c r="D293" s="10" t="s">
        <v>319</v>
      </c>
      <c r="E293" s="10" t="s">
        <v>320</v>
      </c>
      <c r="F293" s="10" t="s">
        <v>765</v>
      </c>
      <c r="G293" t="s">
        <v>5</v>
      </c>
      <c r="H293" s="7" t="s">
        <v>87</v>
      </c>
      <c r="I293" s="33" t="str">
        <f t="shared" si="25"/>
        <v>Regional corruption</v>
      </c>
      <c r="K293" s="10" t="str">
        <f>+F293</f>
        <v>Weigthed average corruption perception score</v>
      </c>
      <c r="M293" s="7" t="str">
        <f>M3</f>
        <v>March</v>
      </c>
      <c r="V293" s="7">
        <v>40</v>
      </c>
      <c r="AC293" s="19"/>
    </row>
    <row r="294" spans="1:31" x14ac:dyDescent="0.3">
      <c r="A294" s="46" t="s">
        <v>847</v>
      </c>
      <c r="B294" s="7" t="s">
        <v>534</v>
      </c>
      <c r="C294" s="7" t="s">
        <v>206</v>
      </c>
      <c r="D294" s="10" t="s">
        <v>319</v>
      </c>
      <c r="E294" s="10" t="s">
        <v>321</v>
      </c>
      <c r="F294" s="10" t="s">
        <v>118</v>
      </c>
      <c r="G294" t="s">
        <v>21</v>
      </c>
      <c r="H294" s="10" t="s">
        <v>3</v>
      </c>
      <c r="I294" s="33" t="str">
        <f t="shared" si="25"/>
        <v>Bribery and corruption policy</v>
      </c>
      <c r="J294" s="10"/>
      <c r="K294" s="48" t="s">
        <v>564</v>
      </c>
      <c r="Q294" s="13"/>
      <c r="V294" s="7" t="s">
        <v>768</v>
      </c>
      <c r="AD294" s="41" t="s">
        <v>824</v>
      </c>
    </row>
    <row r="295" spans="1:31" x14ac:dyDescent="0.3">
      <c r="A295" s="48" t="s">
        <v>857</v>
      </c>
      <c r="B295" s="7" t="s">
        <v>535</v>
      </c>
      <c r="C295" s="7" t="s">
        <v>206</v>
      </c>
      <c r="D295" s="10" t="s">
        <v>319</v>
      </c>
      <c r="E295" s="10" t="s">
        <v>322</v>
      </c>
      <c r="F295" s="7" t="str">
        <f>E295</f>
        <v xml:space="preserve">Bribery &amp; corruption incidents </v>
      </c>
      <c r="G295" t="s">
        <v>5</v>
      </c>
      <c r="H295" s="7" t="s">
        <v>87</v>
      </c>
      <c r="I295" s="33" t="str">
        <f t="shared" si="25"/>
        <v xml:space="preserve">Bribery &amp; corruption incidents </v>
      </c>
      <c r="K295" s="10" t="str">
        <f>+F295</f>
        <v xml:space="preserve">Bribery &amp; corruption incidents </v>
      </c>
      <c r="M295" s="7" t="str">
        <f>M3</f>
        <v>March</v>
      </c>
      <c r="U295" s="15"/>
      <c r="V295" s="7">
        <v>1</v>
      </c>
      <c r="AD295" s="41" t="s">
        <v>828</v>
      </c>
    </row>
    <row r="296" spans="1:31" x14ac:dyDescent="0.3">
      <c r="A296" s="48" t="s">
        <v>847</v>
      </c>
      <c r="B296" s="7" t="s">
        <v>536</v>
      </c>
      <c r="C296" s="7" t="s">
        <v>206</v>
      </c>
      <c r="D296" s="10" t="s">
        <v>319</v>
      </c>
      <c r="E296" s="10" t="s">
        <v>323</v>
      </c>
      <c r="F296" s="10" t="s">
        <v>324</v>
      </c>
      <c r="G296"/>
      <c r="H296" s="10" t="s">
        <v>3</v>
      </c>
      <c r="I296" s="33" t="str">
        <f t="shared" si="25"/>
        <v xml:space="preserve">Insufficient action taken to address breaches of standards of anti-corruption and anti-bribery </v>
      </c>
      <c r="J296" s="10"/>
      <c r="K296" s="10" t="str">
        <f>+F296</f>
        <v>Insufficient action</v>
      </c>
      <c r="V296" s="7" t="s">
        <v>769</v>
      </c>
      <c r="AE296" s="25" t="s">
        <v>829</v>
      </c>
    </row>
    <row r="297" spans="1:31" x14ac:dyDescent="0.3">
      <c r="A297" s="45" t="s">
        <v>846</v>
      </c>
      <c r="B297" s="7" t="s">
        <v>537</v>
      </c>
      <c r="C297" s="7" t="s">
        <v>206</v>
      </c>
      <c r="D297" s="10" t="s">
        <v>325</v>
      </c>
      <c r="E297" s="10" t="s">
        <v>326</v>
      </c>
      <c r="F297" s="10" t="s">
        <v>327</v>
      </c>
      <c r="G297"/>
      <c r="H297" s="10" t="s">
        <v>3</v>
      </c>
      <c r="I297" s="33" t="str">
        <f t="shared" si="25"/>
        <v>Remuneration KPIs and their appropriateness</v>
      </c>
      <c r="J297" s="10"/>
      <c r="K297" s="10" t="str">
        <f>+F297</f>
        <v>Renumeration KPIs</v>
      </c>
      <c r="Q297" s="13"/>
      <c r="V297" s="7" t="s">
        <v>769</v>
      </c>
      <c r="AB297" s="36" t="s">
        <v>831</v>
      </c>
      <c r="AE297" s="25" t="s">
        <v>830</v>
      </c>
    </row>
    <row r="298" spans="1:31" x14ac:dyDescent="0.3">
      <c r="A298" s="45" t="s">
        <v>846</v>
      </c>
      <c r="B298" s="7" t="s">
        <v>538</v>
      </c>
      <c r="C298" s="7" t="s">
        <v>206</v>
      </c>
      <c r="D298" s="10" t="s">
        <v>325</v>
      </c>
      <c r="E298" s="10" t="s">
        <v>326</v>
      </c>
      <c r="F298" s="10" t="s">
        <v>328</v>
      </c>
      <c r="G298"/>
      <c r="H298" s="10" t="s">
        <v>3</v>
      </c>
      <c r="I298" s="33" t="str">
        <f t="shared" si="25"/>
        <v>Remuneration KPIs and their appropriateness</v>
      </c>
      <c r="J298" s="10"/>
      <c r="K298" s="10" t="str">
        <f>+F298</f>
        <v>Remuneration KPIs are appropriate</v>
      </c>
      <c r="Q298" s="13"/>
      <c r="V298" s="7" t="s">
        <v>769</v>
      </c>
    </row>
    <row r="299" spans="1:31" x14ac:dyDescent="0.3">
      <c r="A299" s="46" t="s">
        <v>847</v>
      </c>
      <c r="B299" s="7" t="s">
        <v>539</v>
      </c>
      <c r="C299" s="7" t="s">
        <v>206</v>
      </c>
      <c r="D299" s="10" t="s">
        <v>325</v>
      </c>
      <c r="E299" s="10" t="s">
        <v>329</v>
      </c>
      <c r="F299" s="10" t="s">
        <v>330</v>
      </c>
      <c r="G299"/>
      <c r="H299" s="10" t="s">
        <v>3</v>
      </c>
      <c r="I299" s="33" t="str">
        <f t="shared" si="25"/>
        <v>ESG KPIs in remuneration</v>
      </c>
      <c r="J299" s="10"/>
      <c r="K299" s="10" t="str">
        <f>+F299</f>
        <v>ESG KPIs in Renumeration KPIs</v>
      </c>
      <c r="Q299" s="13"/>
      <c r="V299" s="7" t="s">
        <v>769</v>
      </c>
    </row>
    <row r="300" spans="1:31" x14ac:dyDescent="0.3">
      <c r="A300" s="46" t="s">
        <v>847</v>
      </c>
      <c r="B300" s="7" t="s">
        <v>540</v>
      </c>
      <c r="C300" s="7" t="s">
        <v>206</v>
      </c>
      <c r="D300" s="10" t="s">
        <v>325</v>
      </c>
      <c r="E300" s="10" t="s">
        <v>331</v>
      </c>
      <c r="F300" s="10" t="s">
        <v>332</v>
      </c>
      <c r="G300" t="s">
        <v>21</v>
      </c>
      <c r="H300" s="10" t="s">
        <v>3</v>
      </c>
      <c r="I300" s="33" t="str">
        <f t="shared" si="25"/>
        <v>Say on Pay</v>
      </c>
      <c r="J300" s="10"/>
      <c r="K300" s="48" t="s">
        <v>564</v>
      </c>
      <c r="Q300" s="13"/>
      <c r="V300" s="7" t="s">
        <v>769</v>
      </c>
    </row>
    <row r="301" spans="1:31" x14ac:dyDescent="0.3">
      <c r="A301" s="48" t="s">
        <v>857</v>
      </c>
      <c r="B301" s="7" t="s">
        <v>541</v>
      </c>
      <c r="C301" s="7" t="s">
        <v>206</v>
      </c>
      <c r="D301" s="10" t="s">
        <v>325</v>
      </c>
      <c r="E301" s="10" t="s">
        <v>333</v>
      </c>
      <c r="F301" s="10" t="s">
        <v>334</v>
      </c>
      <c r="G301" t="s">
        <v>5</v>
      </c>
      <c r="H301" s="7" t="s">
        <v>87</v>
      </c>
      <c r="I301" s="33" t="str">
        <f t="shared" si="25"/>
        <v>Pay Controversies</v>
      </c>
      <c r="K301" s="10" t="str">
        <f>+F301</f>
        <v>Number of controversies</v>
      </c>
      <c r="M301" s="7" t="str">
        <f>M3</f>
        <v>March</v>
      </c>
      <c r="U301" s="15"/>
      <c r="V301" s="7">
        <v>0</v>
      </c>
    </row>
    <row r="302" spans="1:31" x14ac:dyDescent="0.3">
      <c r="A302" s="46" t="s">
        <v>847</v>
      </c>
      <c r="B302" s="7" t="s">
        <v>542</v>
      </c>
      <c r="C302" s="7" t="s">
        <v>206</v>
      </c>
      <c r="D302" s="10" t="s">
        <v>325</v>
      </c>
      <c r="E302" s="10" t="s">
        <v>335</v>
      </c>
      <c r="F302" s="10" t="str">
        <f>E302</f>
        <v>STI Performance Metrics</v>
      </c>
      <c r="G302" t="s">
        <v>21</v>
      </c>
      <c r="H302" s="10" t="s">
        <v>3</v>
      </c>
      <c r="I302" s="33" t="str">
        <f t="shared" si="25"/>
        <v>STI Performance Metrics</v>
      </c>
      <c r="J302" s="10"/>
      <c r="K302" s="48" t="str">
        <f t="shared" ref="K302:K303" si="26">+F302</f>
        <v>STI Performance Metrics</v>
      </c>
      <c r="Q302" s="13"/>
      <c r="V302" s="7" t="s">
        <v>768</v>
      </c>
      <c r="AC302" s="7" t="s">
        <v>832</v>
      </c>
    </row>
    <row r="303" spans="1:31" x14ac:dyDescent="0.3">
      <c r="A303" s="46" t="s">
        <v>847</v>
      </c>
      <c r="B303" s="7" t="s">
        <v>543</v>
      </c>
      <c r="C303" s="7" t="s">
        <v>206</v>
      </c>
      <c r="D303" s="10" t="s">
        <v>325</v>
      </c>
      <c r="E303" s="10" t="s">
        <v>336</v>
      </c>
      <c r="F303" s="7" t="str">
        <f>E303</f>
        <v>LTI Performance Metrics</v>
      </c>
      <c r="G303" t="s">
        <v>21</v>
      </c>
      <c r="H303" s="10" t="s">
        <v>3</v>
      </c>
      <c r="I303" s="33" t="str">
        <f t="shared" si="25"/>
        <v>LTI Performance Metrics</v>
      </c>
      <c r="J303" s="10"/>
      <c r="K303" s="48" t="str">
        <f t="shared" si="26"/>
        <v>LTI Performance Metrics</v>
      </c>
      <c r="Q303" s="13"/>
      <c r="V303" s="7" t="s">
        <v>768</v>
      </c>
      <c r="AC303" s="7" t="s">
        <v>832</v>
      </c>
    </row>
    <row r="304" spans="1:31" x14ac:dyDescent="0.3">
      <c r="A304" s="48" t="s">
        <v>864</v>
      </c>
      <c r="B304" s="57" t="s">
        <v>544</v>
      </c>
      <c r="C304" s="7" t="s">
        <v>206</v>
      </c>
      <c r="D304" s="10" t="s">
        <v>337</v>
      </c>
      <c r="E304" s="10" t="s">
        <v>338</v>
      </c>
      <c r="F304" s="10" t="s">
        <v>339</v>
      </c>
      <c r="G304" t="s">
        <v>5</v>
      </c>
      <c r="H304" s="10" t="s">
        <v>4</v>
      </c>
      <c r="I304" s="33" t="str">
        <f t="shared" si="25"/>
        <v>Audit Committee Independence</v>
      </c>
      <c r="J304" s="10"/>
      <c r="K304" s="10" t="str">
        <f>+F304</f>
        <v>% of Independent Board Members</v>
      </c>
      <c r="M304" s="7" t="str">
        <f>M3</f>
        <v>March</v>
      </c>
      <c r="T304" s="16"/>
      <c r="U304" s="16"/>
      <c r="V304" s="16">
        <v>1</v>
      </c>
    </row>
    <row r="305" spans="1:31" x14ac:dyDescent="0.3">
      <c r="A305" s="48" t="s">
        <v>864</v>
      </c>
      <c r="B305" s="57" t="s">
        <v>545</v>
      </c>
      <c r="C305" s="7" t="s">
        <v>206</v>
      </c>
      <c r="D305" s="10" t="s">
        <v>337</v>
      </c>
      <c r="E305" s="10" t="s">
        <v>338</v>
      </c>
      <c r="F305" s="10" t="s">
        <v>340</v>
      </c>
      <c r="G305"/>
      <c r="H305" s="10" t="s">
        <v>3</v>
      </c>
      <c r="I305" s="33" t="str">
        <f t="shared" si="25"/>
        <v>Audit Committee Independence</v>
      </c>
      <c r="J305" s="10"/>
      <c r="K305" s="10" t="str">
        <f>+F305</f>
        <v>Family links with board</v>
      </c>
      <c r="Q305" s="13"/>
      <c r="V305" s="7" t="s">
        <v>769</v>
      </c>
    </row>
    <row r="306" spans="1:31" x14ac:dyDescent="0.3">
      <c r="A306" s="48" t="s">
        <v>864</v>
      </c>
      <c r="B306" s="57" t="s">
        <v>546</v>
      </c>
      <c r="C306" s="7" t="s">
        <v>206</v>
      </c>
      <c r="D306" s="10" t="s">
        <v>337</v>
      </c>
      <c r="E306" s="10" t="s">
        <v>338</v>
      </c>
      <c r="F306" s="10" t="s">
        <v>341</v>
      </c>
      <c r="G306"/>
      <c r="H306" s="10" t="s">
        <v>3</v>
      </c>
      <c r="I306" s="33" t="str">
        <f t="shared" si="25"/>
        <v>Audit Committee Independence</v>
      </c>
      <c r="J306" s="10"/>
      <c r="K306" s="10" t="str">
        <f>+F306</f>
        <v>Alumni links with board</v>
      </c>
      <c r="Q306" s="13"/>
      <c r="V306" s="7" t="s">
        <v>769</v>
      </c>
    </row>
    <row r="307" spans="1:31" x14ac:dyDescent="0.3">
      <c r="A307" s="48" t="s">
        <v>864</v>
      </c>
      <c r="B307" s="57" t="s">
        <v>547</v>
      </c>
      <c r="C307" s="7" t="s">
        <v>206</v>
      </c>
      <c r="D307" s="10" t="s">
        <v>337</v>
      </c>
      <c r="E307" s="10" t="s">
        <v>338</v>
      </c>
      <c r="F307" s="10" t="s">
        <v>342</v>
      </c>
      <c r="G307"/>
      <c r="H307" s="10" t="s">
        <v>3</v>
      </c>
      <c r="I307" s="33" t="str">
        <f t="shared" si="25"/>
        <v>Audit Committee Independence</v>
      </c>
      <c r="J307" s="10"/>
      <c r="K307" s="10" t="str">
        <f>+F307</f>
        <v>Previous experience in the same company</v>
      </c>
      <c r="Q307" s="13"/>
      <c r="V307" s="7" t="s">
        <v>769</v>
      </c>
    </row>
    <row r="308" spans="1:31" x14ac:dyDescent="0.3">
      <c r="A308" s="48" t="s">
        <v>864</v>
      </c>
      <c r="B308" s="7" t="s">
        <v>548</v>
      </c>
      <c r="C308" s="7" t="s">
        <v>206</v>
      </c>
      <c r="D308" s="10" t="s">
        <v>337</v>
      </c>
      <c r="E308" s="10" t="s">
        <v>343</v>
      </c>
      <c r="F308" s="10" t="s">
        <v>344</v>
      </c>
      <c r="G308" t="s">
        <v>5</v>
      </c>
      <c r="H308" s="10" t="str">
        <f>H3</f>
        <v>INR</v>
      </c>
      <c r="I308" s="33" t="str">
        <f t="shared" si="25"/>
        <v>Auditor Fees</v>
      </c>
      <c r="J308" s="10" t="str">
        <f>+F308</f>
        <v xml:space="preserve">Total Audit Compensation </v>
      </c>
      <c r="L308" s="10" t="s">
        <v>641</v>
      </c>
      <c r="M308" s="7" t="str">
        <f>M3</f>
        <v>March</v>
      </c>
      <c r="P308" s="8">
        <v>222336000</v>
      </c>
      <c r="Q308" s="8">
        <v>230227000</v>
      </c>
      <c r="R308" s="8">
        <v>251492000</v>
      </c>
      <c r="S308" s="8">
        <v>258748000</v>
      </c>
      <c r="T308" s="8">
        <v>294854000</v>
      </c>
      <c r="U308" s="8">
        <v>286115000</v>
      </c>
    </row>
    <row r="309" spans="1:31" x14ac:dyDescent="0.3">
      <c r="A309" s="48" t="s">
        <v>864</v>
      </c>
      <c r="B309" s="7" t="s">
        <v>549</v>
      </c>
      <c r="C309" s="7" t="s">
        <v>206</v>
      </c>
      <c r="D309" s="10" t="s">
        <v>337</v>
      </c>
      <c r="E309" s="10" t="s">
        <v>343</v>
      </c>
      <c r="F309" s="10" t="s">
        <v>345</v>
      </c>
      <c r="G309" t="s">
        <v>5</v>
      </c>
      <c r="H309" s="10" t="str">
        <f>H3</f>
        <v>INR</v>
      </c>
      <c r="I309" s="33" t="str">
        <f t="shared" si="25"/>
        <v>Auditor Fees</v>
      </c>
      <c r="J309" s="10" t="str">
        <f>+F309</f>
        <v>Non audit fees</v>
      </c>
      <c r="K309" s="10"/>
      <c r="L309" s="10" t="s">
        <v>641</v>
      </c>
      <c r="M309" s="7" t="str">
        <f>M3</f>
        <v>March</v>
      </c>
      <c r="P309" s="7">
        <v>0</v>
      </c>
      <c r="Q309" s="7">
        <v>0</v>
      </c>
      <c r="R309" s="7">
        <v>0</v>
      </c>
      <c r="S309" s="7">
        <v>0</v>
      </c>
      <c r="T309" s="7">
        <v>0</v>
      </c>
      <c r="U309" s="7">
        <v>0</v>
      </c>
    </row>
    <row r="310" spans="1:31" x14ac:dyDescent="0.3">
      <c r="A310" s="48" t="s">
        <v>864</v>
      </c>
      <c r="B310" s="7" t="s">
        <v>550</v>
      </c>
      <c r="C310" s="7" t="s">
        <v>206</v>
      </c>
      <c r="D310" s="10" t="s">
        <v>337</v>
      </c>
      <c r="E310" s="10" t="s">
        <v>346</v>
      </c>
      <c r="F310" s="10" t="s">
        <v>21</v>
      </c>
      <c r="G310" t="s">
        <v>21</v>
      </c>
      <c r="H310" s="10" t="s">
        <v>3</v>
      </c>
      <c r="I310" s="33" t="str">
        <f t="shared" si="25"/>
        <v>Audit Rotation Policy</v>
      </c>
      <c r="J310" s="10"/>
      <c r="K310" s="48" t="s">
        <v>625</v>
      </c>
      <c r="Q310" s="13"/>
      <c r="V310" s="7" t="s">
        <v>768</v>
      </c>
      <c r="AC310" s="36" t="s">
        <v>834</v>
      </c>
      <c r="AE310" s="37" t="s">
        <v>833</v>
      </c>
    </row>
    <row r="311" spans="1:31" ht="58.2" thickBot="1" x14ac:dyDescent="0.35">
      <c r="A311" s="48" t="s">
        <v>864</v>
      </c>
      <c r="B311" s="7" t="s">
        <v>551</v>
      </c>
      <c r="C311" s="7" t="s">
        <v>206</v>
      </c>
      <c r="D311" s="10" t="s">
        <v>337</v>
      </c>
      <c r="E311" s="10" t="s">
        <v>346</v>
      </c>
      <c r="F311" s="10" t="s">
        <v>347</v>
      </c>
      <c r="G311" t="s">
        <v>350</v>
      </c>
      <c r="I311" s="33" t="str">
        <f t="shared" si="25"/>
        <v>Audit Rotation Policy</v>
      </c>
      <c r="K311" s="48" t="str">
        <f>+F311</f>
        <v>Current Auditor</v>
      </c>
      <c r="P311" s="20"/>
      <c r="V311" s="21" t="s">
        <v>845</v>
      </c>
      <c r="AC311" s="19"/>
    </row>
    <row r="312" spans="1:31" ht="15" thickBot="1" x14ac:dyDescent="0.35">
      <c r="A312" s="48" t="s">
        <v>864</v>
      </c>
      <c r="B312" s="7" t="s">
        <v>552</v>
      </c>
      <c r="C312" s="7" t="s">
        <v>206</v>
      </c>
      <c r="D312" s="10" t="s">
        <v>337</v>
      </c>
      <c r="E312" s="10" t="s">
        <v>346</v>
      </c>
      <c r="F312" s="10" t="s">
        <v>348</v>
      </c>
      <c r="G312" t="s">
        <v>5</v>
      </c>
      <c r="H312" s="7" t="s">
        <v>251</v>
      </c>
      <c r="I312" s="33" t="str">
        <f t="shared" si="25"/>
        <v>Audit Rotation Policy</v>
      </c>
      <c r="K312" s="48" t="str">
        <f>+F312</f>
        <v xml:space="preserve">Auditor since </v>
      </c>
      <c r="M312" s="7" t="str">
        <f>M3</f>
        <v>March</v>
      </c>
      <c r="P312" s="20"/>
      <c r="V312" s="7">
        <v>2019</v>
      </c>
    </row>
    <row r="313" spans="1:31" ht="15" thickBot="1" x14ac:dyDescent="0.35">
      <c r="A313" s="48" t="s">
        <v>864</v>
      </c>
      <c r="B313" s="7" t="s">
        <v>553</v>
      </c>
      <c r="C313" s="7" t="s">
        <v>206</v>
      </c>
      <c r="D313" s="10" t="s">
        <v>337</v>
      </c>
      <c r="E313" s="10" t="s">
        <v>346</v>
      </c>
      <c r="F313" s="10" t="s">
        <v>349</v>
      </c>
      <c r="G313" t="s">
        <v>350</v>
      </c>
      <c r="I313" s="33" t="str">
        <f t="shared" si="25"/>
        <v>Audit Rotation Policy</v>
      </c>
      <c r="K313" s="48" t="str">
        <f>+F313</f>
        <v>Last Auditor</v>
      </c>
      <c r="P313" s="20"/>
      <c r="V313" s="7" t="s">
        <v>844</v>
      </c>
    </row>
    <row r="314" spans="1:31" ht="15" thickBot="1" x14ac:dyDescent="0.35">
      <c r="A314" s="48" t="s">
        <v>857</v>
      </c>
      <c r="B314" s="7" t="s">
        <v>554</v>
      </c>
      <c r="C314" s="7" t="s">
        <v>206</v>
      </c>
      <c r="D314" s="10" t="s">
        <v>337</v>
      </c>
      <c r="E314" s="10" t="s">
        <v>351</v>
      </c>
      <c r="F314" s="7" t="str">
        <f>E314</f>
        <v>Reporting Irregularities</v>
      </c>
      <c r="G314" t="s">
        <v>5</v>
      </c>
      <c r="H314" s="7" t="s">
        <v>87</v>
      </c>
      <c r="I314" s="33" t="str">
        <f t="shared" si="25"/>
        <v>Reporting Irregularities</v>
      </c>
      <c r="K314" s="48" t="str">
        <f>+F314</f>
        <v>Reporting Irregularities</v>
      </c>
      <c r="M314" s="7" t="str">
        <f>M3</f>
        <v>March</v>
      </c>
      <c r="P314" s="20"/>
      <c r="U314" s="15"/>
      <c r="V314" s="7">
        <v>1</v>
      </c>
      <c r="AE314" s="25" t="s">
        <v>805</v>
      </c>
    </row>
    <row r="319" spans="1:31" hidden="1" outlineLevel="1" x14ac:dyDescent="0.3"/>
    <row r="320" spans="1:31" hidden="1" outlineLevel="1" x14ac:dyDescent="0.3">
      <c r="A320" s="49" t="s">
        <v>857</v>
      </c>
      <c r="B320" s="48">
        <f t="shared" ref="B320:B331" si="27">+COUNTIFS($A$2:$A$314,A320)</f>
        <v>18</v>
      </c>
      <c r="C320" s="7">
        <v>1</v>
      </c>
    </row>
    <row r="321" spans="1:31" hidden="1" outlineLevel="1" x14ac:dyDescent="0.3">
      <c r="A321" s="49" t="s">
        <v>867</v>
      </c>
      <c r="B321" s="48">
        <f t="shared" si="27"/>
        <v>8</v>
      </c>
      <c r="C321" s="7">
        <v>2</v>
      </c>
    </row>
    <row r="322" spans="1:31" hidden="1" outlineLevel="1" x14ac:dyDescent="0.3">
      <c r="A322" s="49" t="s">
        <v>852</v>
      </c>
      <c r="B322" s="48">
        <f t="shared" si="27"/>
        <v>3</v>
      </c>
      <c r="C322" s="7">
        <v>3</v>
      </c>
      <c r="D322" s="7" t="s">
        <v>868</v>
      </c>
      <c r="F322" s="7" t="s">
        <v>869</v>
      </c>
      <c r="P322" s="7" t="s">
        <v>877</v>
      </c>
    </row>
    <row r="323" spans="1:31" s="48" customFormat="1" hidden="1" outlineLevel="1" x14ac:dyDescent="0.3">
      <c r="A323" s="49" t="s">
        <v>859</v>
      </c>
      <c r="B323" s="48">
        <f>+COUNTIFS($A$2:$A$314,A323)</f>
        <v>1</v>
      </c>
      <c r="C323" s="48">
        <v>4</v>
      </c>
      <c r="AD323" s="25"/>
      <c r="AE323" s="25"/>
    </row>
    <row r="324" spans="1:31" s="48" customFormat="1" hidden="1" outlineLevel="1" x14ac:dyDescent="0.3">
      <c r="A324" s="49" t="s">
        <v>860</v>
      </c>
      <c r="B324" s="48">
        <f>+COUNTIFS($A$2:$A$314,A324)</f>
        <v>4</v>
      </c>
      <c r="C324" s="48">
        <v>5</v>
      </c>
      <c r="AD324" s="25"/>
      <c r="AE324" s="25"/>
    </row>
    <row r="325" spans="1:31" hidden="1" outlineLevel="1" x14ac:dyDescent="0.3">
      <c r="A325" s="49" t="s">
        <v>863</v>
      </c>
      <c r="B325" s="48">
        <f t="shared" si="27"/>
        <v>3</v>
      </c>
      <c r="C325" s="48">
        <v>6</v>
      </c>
      <c r="D325" s="7" t="s">
        <v>870</v>
      </c>
      <c r="E325" s="7" t="s">
        <v>871</v>
      </c>
      <c r="F325" s="48" t="s">
        <v>872</v>
      </c>
      <c r="P325" s="7" t="s">
        <v>873</v>
      </c>
    </row>
    <row r="326" spans="1:31" s="48" customFormat="1" hidden="1" outlineLevel="1" x14ac:dyDescent="0.3">
      <c r="A326" s="48" t="s">
        <v>850</v>
      </c>
      <c r="B326" s="48">
        <f>+COUNTIFS($A$2:$A$314,A326)</f>
        <v>2</v>
      </c>
      <c r="C326" s="48">
        <v>7</v>
      </c>
      <c r="D326" s="48" t="s">
        <v>874</v>
      </c>
      <c r="E326" s="48" t="s">
        <v>876</v>
      </c>
      <c r="F326" s="48" t="s">
        <v>875</v>
      </c>
      <c r="AD326" s="25"/>
      <c r="AE326" s="25"/>
    </row>
    <row r="327" spans="1:31" s="48" customFormat="1" hidden="1" outlineLevel="1" x14ac:dyDescent="0.3">
      <c r="A327" s="48" t="s">
        <v>855</v>
      </c>
      <c r="B327" s="48">
        <f>+COUNTIFS($A$2:$A$314,A327)</f>
        <v>5</v>
      </c>
      <c r="AD327" s="25"/>
      <c r="AE327" s="25"/>
    </row>
    <row r="328" spans="1:31" s="48" customFormat="1" hidden="1" outlineLevel="1" x14ac:dyDescent="0.3">
      <c r="A328" s="48" t="s">
        <v>861</v>
      </c>
      <c r="B328" s="48">
        <f>+COUNTIFS($A$2:$A$314,A328)</f>
        <v>1</v>
      </c>
      <c r="AD328" s="25"/>
      <c r="AE328" s="25"/>
    </row>
    <row r="329" spans="1:31" hidden="1" outlineLevel="1" x14ac:dyDescent="0.3">
      <c r="A329" s="48" t="s">
        <v>856</v>
      </c>
      <c r="B329" s="48">
        <f t="shared" si="27"/>
        <v>18</v>
      </c>
    </row>
    <row r="330" spans="1:31" hidden="1" outlineLevel="1" x14ac:dyDescent="0.3">
      <c r="A330" s="48" t="s">
        <v>865</v>
      </c>
      <c r="B330" s="48">
        <f t="shared" si="27"/>
        <v>3</v>
      </c>
    </row>
    <row r="331" spans="1:31" hidden="1" outlineLevel="1" x14ac:dyDescent="0.3">
      <c r="A331" s="48" t="s">
        <v>862</v>
      </c>
      <c r="B331" s="48">
        <f t="shared" si="27"/>
        <v>1</v>
      </c>
    </row>
    <row r="332" spans="1:31" hidden="1" outlineLevel="1" x14ac:dyDescent="0.3">
      <c r="A332" s="48" t="s">
        <v>864</v>
      </c>
      <c r="B332" s="7">
        <f>+COUNTIFS($A$2:$A$314,A332)</f>
        <v>27</v>
      </c>
    </row>
    <row r="333" spans="1:31" hidden="1" outlineLevel="1" x14ac:dyDescent="0.3"/>
    <row r="334" spans="1:31" hidden="1" outlineLevel="1" x14ac:dyDescent="0.3"/>
    <row r="335" spans="1:31" hidden="1" outlineLevel="1" x14ac:dyDescent="0.3"/>
    <row r="336" spans="1:31" hidden="1" outlineLevel="1" x14ac:dyDescent="0.3"/>
    <row r="337" spans="1:6" hidden="1" outlineLevel="1" x14ac:dyDescent="0.3"/>
    <row r="338" spans="1:6" hidden="1" outlineLevel="1" x14ac:dyDescent="0.3">
      <c r="A338" s="48" t="s">
        <v>858</v>
      </c>
      <c r="B338" s="48">
        <f>+COUNTIFS($A$2:$A$314,A338)</f>
        <v>10</v>
      </c>
    </row>
    <row r="339" spans="1:6" hidden="1" outlineLevel="1" x14ac:dyDescent="0.3"/>
    <row r="340" spans="1:6" hidden="1" outlineLevel="1" x14ac:dyDescent="0.3"/>
    <row r="341" spans="1:6" hidden="1" outlineLevel="1" x14ac:dyDescent="0.3">
      <c r="B341" s="7">
        <f>+SUM(B320:B340)</f>
        <v>104</v>
      </c>
    </row>
    <row r="342" spans="1:6" hidden="1" outlineLevel="1" x14ac:dyDescent="0.3"/>
    <row r="343" spans="1:6" hidden="1" outlineLevel="1" x14ac:dyDescent="0.3"/>
    <row r="344" spans="1:6" hidden="1" outlineLevel="1" x14ac:dyDescent="0.3"/>
    <row r="345" spans="1:6" hidden="1" outlineLevel="1" x14ac:dyDescent="0.3"/>
    <row r="346" spans="1:6" hidden="1" outlineLevel="1" x14ac:dyDescent="0.3"/>
    <row r="347" spans="1:6" hidden="1" outlineLevel="1" x14ac:dyDescent="0.3"/>
    <row r="348" spans="1:6" hidden="1" outlineLevel="1" x14ac:dyDescent="0.3">
      <c r="A348" s="49" t="s">
        <v>885</v>
      </c>
      <c r="B348" s="49" t="s">
        <v>881</v>
      </c>
      <c r="C348" s="7" t="s">
        <v>793</v>
      </c>
      <c r="D348" s="7" t="s">
        <v>793</v>
      </c>
      <c r="E348" s="48" t="s">
        <v>884</v>
      </c>
      <c r="F348" s="48" t="s">
        <v>884</v>
      </c>
    </row>
    <row r="349" spans="1:6" hidden="1" outlineLevel="1" x14ac:dyDescent="0.3">
      <c r="C349" s="7" t="s">
        <v>882</v>
      </c>
      <c r="D349" s="7" t="s">
        <v>883</v>
      </c>
      <c r="E349" s="7" t="s">
        <v>882</v>
      </c>
      <c r="F349" s="48" t="s">
        <v>883</v>
      </c>
    </row>
    <row r="350" spans="1:6" hidden="1" outlineLevel="1" x14ac:dyDescent="0.3">
      <c r="C350" s="7">
        <v>3</v>
      </c>
      <c r="D350" s="7">
        <v>1</v>
      </c>
      <c r="E350" s="7">
        <v>4</v>
      </c>
      <c r="F350" s="7">
        <v>2</v>
      </c>
    </row>
    <row r="351" spans="1:6" hidden="1" outlineLevel="1" x14ac:dyDescent="0.3"/>
    <row r="352" spans="1:6" hidden="1" outlineLevel="1" x14ac:dyDescent="0.3"/>
    <row r="353" spans="1:11" hidden="1" outlineLevel="1" x14ac:dyDescent="0.3"/>
    <row r="354" spans="1:11" hidden="1" outlineLevel="1" x14ac:dyDescent="0.3">
      <c r="A354" s="49" t="s">
        <v>886</v>
      </c>
      <c r="B354" s="51" t="s">
        <v>4</v>
      </c>
      <c r="C354" s="51" t="s">
        <v>888</v>
      </c>
      <c r="D354" s="51"/>
      <c r="E354" s="51"/>
      <c r="F354" s="51"/>
    </row>
    <row r="355" spans="1:11" hidden="1" outlineLevel="1" x14ac:dyDescent="0.3">
      <c r="B355" s="51" t="s">
        <v>3</v>
      </c>
      <c r="C355" s="51" t="s">
        <v>768</v>
      </c>
      <c r="D355" s="51" t="s">
        <v>768</v>
      </c>
      <c r="E355" s="51" t="s">
        <v>769</v>
      </c>
      <c r="F355" s="51"/>
      <c r="G355" s="51" t="s">
        <v>897</v>
      </c>
      <c r="H355" s="51" t="s">
        <v>898</v>
      </c>
      <c r="I355" s="51"/>
      <c r="J355" s="51"/>
      <c r="K355" s="51"/>
    </row>
    <row r="356" spans="1:11" hidden="1" outlineLevel="1" x14ac:dyDescent="0.3">
      <c r="B356" s="51"/>
      <c r="C356" s="51">
        <v>4</v>
      </c>
      <c r="D356" s="51">
        <v>3</v>
      </c>
      <c r="E356" s="51">
        <v>1</v>
      </c>
      <c r="F356" s="51"/>
    </row>
    <row r="357" spans="1:11" hidden="1" outlineLevel="1" x14ac:dyDescent="0.3">
      <c r="B357" s="51"/>
      <c r="C357" s="51"/>
      <c r="D357" s="51"/>
      <c r="E357" s="51"/>
      <c r="F357" s="51"/>
    </row>
    <row r="358" spans="1:11" hidden="1" outlineLevel="1" x14ac:dyDescent="0.3">
      <c r="A358" s="53" t="s">
        <v>889</v>
      </c>
      <c r="B358" s="51" t="s">
        <v>3</v>
      </c>
      <c r="C358" s="51" t="s">
        <v>768</v>
      </c>
      <c r="D358" s="51" t="s">
        <v>768</v>
      </c>
      <c r="E358" s="51" t="s">
        <v>768</v>
      </c>
      <c r="F358" s="51" t="s">
        <v>769</v>
      </c>
    </row>
    <row r="359" spans="1:11" hidden="1" outlineLevel="1" x14ac:dyDescent="0.3">
      <c r="B359" s="51" t="s">
        <v>3</v>
      </c>
      <c r="C359" s="51" t="s">
        <v>768</v>
      </c>
      <c r="D359" s="51" t="s">
        <v>768</v>
      </c>
      <c r="E359" s="51" t="s">
        <v>769</v>
      </c>
      <c r="F359" s="51" t="s">
        <v>769</v>
      </c>
    </row>
    <row r="360" spans="1:11" hidden="1" outlineLevel="1" x14ac:dyDescent="0.3">
      <c r="B360" s="51" t="s">
        <v>87</v>
      </c>
      <c r="C360" s="52" t="s">
        <v>890</v>
      </c>
      <c r="D360" s="51" t="s">
        <v>887</v>
      </c>
      <c r="E360" s="51" t="s">
        <v>891</v>
      </c>
      <c r="F360" s="51" t="s">
        <v>891</v>
      </c>
    </row>
    <row r="361" spans="1:11" hidden="1" outlineLevel="1" x14ac:dyDescent="0.3">
      <c r="B361" s="51"/>
      <c r="C361" s="51">
        <v>4</v>
      </c>
      <c r="D361" s="51">
        <v>3</v>
      </c>
      <c r="E361" s="51">
        <v>2</v>
      </c>
      <c r="F361" s="51">
        <v>1</v>
      </c>
    </row>
    <row r="362" spans="1:11" hidden="1" outlineLevel="1" x14ac:dyDescent="0.3">
      <c r="B362" s="51"/>
      <c r="C362" s="51"/>
      <c r="D362" s="51"/>
      <c r="E362" s="51"/>
      <c r="F362" s="51"/>
    </row>
    <row r="363" spans="1:11" hidden="1" outlineLevel="1" x14ac:dyDescent="0.3">
      <c r="A363" s="49" t="s">
        <v>457</v>
      </c>
      <c r="B363" s="51" t="s">
        <v>887</v>
      </c>
      <c r="C363" s="52" t="s">
        <v>892</v>
      </c>
      <c r="D363" s="51" t="s">
        <v>887</v>
      </c>
      <c r="E363" s="51" t="s">
        <v>887</v>
      </c>
      <c r="F363" s="51"/>
    </row>
    <row r="364" spans="1:11" hidden="1" outlineLevel="1" x14ac:dyDescent="0.3">
      <c r="B364" s="51" t="s">
        <v>3</v>
      </c>
      <c r="C364" s="51" t="s">
        <v>893</v>
      </c>
      <c r="D364" s="51" t="s">
        <v>882</v>
      </c>
      <c r="E364" s="51" t="s">
        <v>883</v>
      </c>
      <c r="F364" s="51"/>
    </row>
    <row r="365" spans="1:11" hidden="1" outlineLevel="1" x14ac:dyDescent="0.3">
      <c r="B365" s="51"/>
      <c r="C365" s="51">
        <v>4</v>
      </c>
      <c r="D365" s="51">
        <v>4</v>
      </c>
      <c r="E365" s="51">
        <v>1</v>
      </c>
      <c r="F365" s="51"/>
    </row>
    <row r="366" spans="1:11" hidden="1" outlineLevel="1" x14ac:dyDescent="0.3">
      <c r="B366" s="51"/>
      <c r="C366" s="51"/>
      <c r="D366" s="51"/>
      <c r="E366" s="51"/>
      <c r="F366" s="51"/>
    </row>
    <row r="367" spans="1:11" hidden="1" outlineLevel="1" x14ac:dyDescent="0.3">
      <c r="A367" s="49" t="s">
        <v>689</v>
      </c>
      <c r="B367" s="51" t="s">
        <v>894</v>
      </c>
      <c r="C367" s="51" t="s">
        <v>895</v>
      </c>
      <c r="D367" s="51" t="s">
        <v>896</v>
      </c>
      <c r="E367" s="51"/>
      <c r="F367" s="51"/>
    </row>
    <row r="368" spans="1:11" hidden="1" outlineLevel="1" x14ac:dyDescent="0.3">
      <c r="B368" s="51">
        <v>1</v>
      </c>
      <c r="C368" s="51">
        <v>4</v>
      </c>
      <c r="D368" s="51">
        <v>4</v>
      </c>
      <c r="E368" s="51"/>
      <c r="F368" s="51"/>
    </row>
    <row r="369" spans="1:7" hidden="1" outlineLevel="1" x14ac:dyDescent="0.3"/>
    <row r="370" spans="1:7" hidden="1" outlineLevel="1" x14ac:dyDescent="0.3">
      <c r="A370" s="49" t="s">
        <v>469</v>
      </c>
      <c r="B370" s="48"/>
      <c r="C370" s="7" t="s">
        <v>768</v>
      </c>
      <c r="D370" s="7" t="s">
        <v>769</v>
      </c>
      <c r="E370" s="48" t="s">
        <v>769</v>
      </c>
      <c r="F370" s="48" t="s">
        <v>768</v>
      </c>
    </row>
    <row r="371" spans="1:7" hidden="1" outlineLevel="1" x14ac:dyDescent="0.3">
      <c r="A371" s="49" t="s">
        <v>470</v>
      </c>
      <c r="B371" s="48"/>
      <c r="C371" s="50" t="s">
        <v>890</v>
      </c>
      <c r="D371" s="7" t="s">
        <v>887</v>
      </c>
      <c r="E371" s="50" t="s">
        <v>890</v>
      </c>
      <c r="F371" s="48" t="s">
        <v>887</v>
      </c>
    </row>
    <row r="372" spans="1:7" hidden="1" outlineLevel="1" x14ac:dyDescent="0.3">
      <c r="C372" s="7">
        <v>4</v>
      </c>
      <c r="D372" s="7">
        <v>1</v>
      </c>
      <c r="E372" s="7">
        <v>2</v>
      </c>
      <c r="F372" s="48">
        <v>3</v>
      </c>
    </row>
    <row r="373" spans="1:7" hidden="1" outlineLevel="1" x14ac:dyDescent="0.3"/>
    <row r="374" spans="1:7" hidden="1" outlineLevel="1" x14ac:dyDescent="0.3">
      <c r="A374" s="49" t="s">
        <v>481</v>
      </c>
      <c r="C374" s="7" t="s">
        <v>768</v>
      </c>
      <c r="D374" s="7" t="s">
        <v>768</v>
      </c>
      <c r="E374" s="48" t="s">
        <v>769</v>
      </c>
      <c r="F374" s="48" t="s">
        <v>769</v>
      </c>
    </row>
    <row r="375" spans="1:7" hidden="1" outlineLevel="1" x14ac:dyDescent="0.3">
      <c r="C375" s="48" t="s">
        <v>770</v>
      </c>
      <c r="D375" s="48" t="s">
        <v>771</v>
      </c>
      <c r="E375" s="48" t="s">
        <v>770</v>
      </c>
      <c r="F375" s="48" t="s">
        <v>771</v>
      </c>
    </row>
    <row r="376" spans="1:7" hidden="1" outlineLevel="1" x14ac:dyDescent="0.3">
      <c r="C376" s="7">
        <v>4</v>
      </c>
      <c r="D376" s="7">
        <v>3</v>
      </c>
      <c r="E376" s="7">
        <v>2</v>
      </c>
      <c r="F376" s="48">
        <v>1</v>
      </c>
    </row>
    <row r="377" spans="1:7" hidden="1" outlineLevel="1" x14ac:dyDescent="0.3"/>
    <row r="378" spans="1:7" hidden="1" outlineLevel="1" x14ac:dyDescent="0.3">
      <c r="A378" s="48" t="s">
        <v>899</v>
      </c>
      <c r="B378" s="10" t="s">
        <v>242</v>
      </c>
      <c r="C378" s="48"/>
      <c r="D378" s="54" t="s">
        <v>887</v>
      </c>
      <c r="E378" s="54" t="s">
        <v>887</v>
      </c>
      <c r="F378" s="54" t="s">
        <v>887</v>
      </c>
    </row>
    <row r="379" spans="1:7" hidden="1" outlineLevel="1" x14ac:dyDescent="0.3">
      <c r="A379" s="48"/>
      <c r="B379" s="10" t="s">
        <v>243</v>
      </c>
      <c r="C379" s="48"/>
      <c r="D379" s="54" t="s">
        <v>887</v>
      </c>
      <c r="E379" s="51">
        <v>0</v>
      </c>
      <c r="F379" s="54" t="s">
        <v>887</v>
      </c>
    </row>
    <row r="380" spans="1:7" hidden="1" outlineLevel="1" x14ac:dyDescent="0.3">
      <c r="A380" s="48"/>
      <c r="B380" s="10" t="s">
        <v>244</v>
      </c>
      <c r="C380" s="48"/>
      <c r="D380" s="54" t="s">
        <v>768</v>
      </c>
      <c r="E380" s="51" t="s">
        <v>769</v>
      </c>
      <c r="F380" s="51" t="s">
        <v>769</v>
      </c>
    </row>
    <row r="381" spans="1:7" hidden="1" outlineLevel="1" x14ac:dyDescent="0.3">
      <c r="D381" s="51">
        <v>4</v>
      </c>
      <c r="E381" s="51">
        <v>3</v>
      </c>
      <c r="F381" s="51">
        <v>2</v>
      </c>
    </row>
    <row r="382" spans="1:7" collapsed="1" x14ac:dyDescent="0.3"/>
    <row r="383" spans="1:7" x14ac:dyDescent="0.3">
      <c r="A383" s="48" t="s">
        <v>483</v>
      </c>
      <c r="B383" s="10" t="s">
        <v>261</v>
      </c>
      <c r="C383" s="48"/>
      <c r="D383" s="10"/>
    </row>
    <row r="384" spans="1:7" x14ac:dyDescent="0.3">
      <c r="A384" s="48" t="s">
        <v>484</v>
      </c>
      <c r="B384" s="10" t="s">
        <v>711</v>
      </c>
      <c r="C384" s="48"/>
      <c r="D384" s="10"/>
      <c r="G384" s="48" t="s">
        <v>909</v>
      </c>
    </row>
    <row r="385" spans="1:31" x14ac:dyDescent="0.3">
      <c r="A385" s="7" t="s">
        <v>900</v>
      </c>
      <c r="B385" s="56" t="s">
        <v>901</v>
      </c>
      <c r="D385" s="7" t="s">
        <v>907</v>
      </c>
      <c r="E385" s="48" t="s">
        <v>908</v>
      </c>
      <c r="F385" s="48" t="s">
        <v>715</v>
      </c>
    </row>
    <row r="386" spans="1:31" x14ac:dyDescent="0.3">
      <c r="A386" s="48" t="s">
        <v>902</v>
      </c>
      <c r="B386" s="48" t="s">
        <v>904</v>
      </c>
      <c r="D386" s="48" t="s">
        <v>484</v>
      </c>
      <c r="E386" s="7" t="s">
        <v>903</v>
      </c>
      <c r="F386" s="55" t="s">
        <v>901</v>
      </c>
      <c r="G386" s="48" t="s">
        <v>909</v>
      </c>
    </row>
    <row r="387" spans="1:31" x14ac:dyDescent="0.3">
      <c r="A387" s="48" t="s">
        <v>905</v>
      </c>
      <c r="D387" s="7" t="s">
        <v>906</v>
      </c>
    </row>
    <row r="389" spans="1:31" x14ac:dyDescent="0.3">
      <c r="A389" s="48" t="s">
        <v>491</v>
      </c>
      <c r="B389" s="48" t="s">
        <v>911</v>
      </c>
      <c r="D389" s="48" t="s">
        <v>491</v>
      </c>
      <c r="E389" s="7" t="s">
        <v>903</v>
      </c>
      <c r="F389" s="48" t="s">
        <v>910</v>
      </c>
    </row>
    <row r="390" spans="1:31" x14ac:dyDescent="0.3">
      <c r="D390" s="48" t="s">
        <v>906</v>
      </c>
      <c r="E390" s="48"/>
    </row>
    <row r="392" spans="1:31" s="56" customFormat="1" x14ac:dyDescent="0.3">
      <c r="A392" s="56" t="s">
        <v>912</v>
      </c>
      <c r="B392" s="56" t="s">
        <v>911</v>
      </c>
      <c r="D392" s="56" t="s">
        <v>912</v>
      </c>
      <c r="E392" s="56" t="s">
        <v>903</v>
      </c>
      <c r="F392" s="56" t="s">
        <v>913</v>
      </c>
      <c r="AD392" s="58"/>
      <c r="AE392" s="58"/>
    </row>
    <row r="393" spans="1:31" x14ac:dyDescent="0.3">
      <c r="A393" s="48"/>
      <c r="D393" s="48" t="s">
        <v>914</v>
      </c>
    </row>
    <row r="394" spans="1:31" x14ac:dyDescent="0.3">
      <c r="D394" s="48" t="s">
        <v>906</v>
      </c>
      <c r="E394" s="48"/>
    </row>
    <row r="396" spans="1:31" x14ac:dyDescent="0.3">
      <c r="A396" s="61" t="s">
        <v>504</v>
      </c>
      <c r="B396" s="10" t="s">
        <v>281</v>
      </c>
      <c r="C396" s="10"/>
      <c r="D396" s="54" t="s">
        <v>768</v>
      </c>
      <c r="E396" s="54" t="s">
        <v>769</v>
      </c>
      <c r="F396" s="54" t="s">
        <v>769</v>
      </c>
      <c r="G396" s="54" t="s">
        <v>769</v>
      </c>
      <c r="H396" s="54" t="s">
        <v>916</v>
      </c>
      <c r="I396" s="54"/>
      <c r="J396" s="54"/>
      <c r="K396" s="54"/>
    </row>
    <row r="397" spans="1:31" x14ac:dyDescent="0.3">
      <c r="A397" s="61" t="s">
        <v>505</v>
      </c>
      <c r="B397" s="10" t="s">
        <v>282</v>
      </c>
      <c r="C397" s="10"/>
      <c r="D397" s="54" t="s">
        <v>768</v>
      </c>
      <c r="E397" s="54" t="s">
        <v>768</v>
      </c>
      <c r="F397" s="54" t="s">
        <v>769</v>
      </c>
      <c r="G397" s="54" t="s">
        <v>769</v>
      </c>
    </row>
    <row r="398" spans="1:31" x14ac:dyDescent="0.3">
      <c r="A398" s="61" t="s">
        <v>506</v>
      </c>
      <c r="B398" s="10" t="s">
        <v>283</v>
      </c>
      <c r="C398" s="10"/>
      <c r="D398" s="54" t="s">
        <v>768</v>
      </c>
      <c r="E398" s="54" t="s">
        <v>768</v>
      </c>
      <c r="F398" s="54" t="s">
        <v>768</v>
      </c>
      <c r="G398" s="54" t="s">
        <v>769</v>
      </c>
    </row>
    <row r="399" spans="1:31" x14ac:dyDescent="0.3">
      <c r="D399" s="51">
        <v>4</v>
      </c>
      <c r="E399" s="51">
        <v>3</v>
      </c>
      <c r="F399" s="51">
        <v>2</v>
      </c>
      <c r="G399" s="51">
        <v>1</v>
      </c>
    </row>
    <row r="400" spans="1:31" s="48" customFormat="1" x14ac:dyDescent="0.3">
      <c r="D400" s="51"/>
      <c r="E400" s="51"/>
      <c r="F400" s="51"/>
      <c r="G400" s="51"/>
      <c r="AD400" s="25"/>
      <c r="AE400" s="25"/>
    </row>
    <row r="401" spans="1:31" x14ac:dyDescent="0.3">
      <c r="A401" s="61" t="s">
        <v>518</v>
      </c>
      <c r="B401" s="10" t="s">
        <v>296</v>
      </c>
      <c r="C401" s="10" t="s">
        <v>753</v>
      </c>
      <c r="D401" s="51" t="s">
        <v>915</v>
      </c>
      <c r="E401" s="51" t="s">
        <v>841</v>
      </c>
      <c r="F401" s="51"/>
      <c r="H401" s="54" t="s">
        <v>916</v>
      </c>
      <c r="I401" s="54"/>
      <c r="J401" s="54"/>
      <c r="K401" s="54"/>
    </row>
    <row r="402" spans="1:31" x14ac:dyDescent="0.3">
      <c r="D402" s="7">
        <v>4</v>
      </c>
      <c r="E402" s="7">
        <v>3</v>
      </c>
    </row>
    <row r="403" spans="1:31" s="48" customFormat="1" x14ac:dyDescent="0.3">
      <c r="AD403" s="25"/>
      <c r="AE403" s="25"/>
    </row>
    <row r="404" spans="1:31" x14ac:dyDescent="0.3">
      <c r="A404" s="61" t="s">
        <v>757</v>
      </c>
      <c r="B404" s="10" t="s">
        <v>301</v>
      </c>
      <c r="C404" t="s">
        <v>5</v>
      </c>
      <c r="D404" s="48" t="s">
        <v>887</v>
      </c>
      <c r="E404" s="48" t="s">
        <v>887</v>
      </c>
    </row>
    <row r="405" spans="1:31" x14ac:dyDescent="0.3">
      <c r="A405" s="61" t="s">
        <v>758</v>
      </c>
      <c r="B405" s="10" t="s">
        <v>301</v>
      </c>
      <c r="C405" t="s">
        <v>21</v>
      </c>
      <c r="D405" s="10" t="s">
        <v>768</v>
      </c>
      <c r="E405" s="10" t="s">
        <v>769</v>
      </c>
      <c r="H405" s="54" t="s">
        <v>916</v>
      </c>
      <c r="I405" s="54"/>
      <c r="J405" s="54"/>
      <c r="K405" s="54"/>
    </row>
    <row r="406" spans="1:31" x14ac:dyDescent="0.3">
      <c r="D406" s="7">
        <v>4</v>
      </c>
      <c r="E406" s="7">
        <v>1</v>
      </c>
    </row>
    <row r="408" spans="1:31" x14ac:dyDescent="0.3">
      <c r="A408" s="49" t="s">
        <v>544</v>
      </c>
      <c r="B408" s="10" t="s">
        <v>339</v>
      </c>
      <c r="C408" s="10" t="s">
        <v>4</v>
      </c>
      <c r="D408" s="10" t="s">
        <v>4</v>
      </c>
    </row>
    <row r="409" spans="1:31" x14ac:dyDescent="0.3">
      <c r="A409" s="49" t="s">
        <v>545</v>
      </c>
      <c r="B409" s="10" t="s">
        <v>340</v>
      </c>
      <c r="C409" s="10" t="s">
        <v>3</v>
      </c>
      <c r="D409" s="10" t="s">
        <v>769</v>
      </c>
      <c r="E409" s="10" t="s">
        <v>917</v>
      </c>
      <c r="H409" s="48" t="s">
        <v>929</v>
      </c>
    </row>
    <row r="410" spans="1:31" x14ac:dyDescent="0.3">
      <c r="A410" s="49" t="s">
        <v>546</v>
      </c>
      <c r="B410" s="10" t="s">
        <v>341</v>
      </c>
      <c r="C410" s="10" t="s">
        <v>3</v>
      </c>
      <c r="D410" s="10" t="s">
        <v>769</v>
      </c>
    </row>
    <row r="411" spans="1:31" x14ac:dyDescent="0.3">
      <c r="A411" s="49" t="s">
        <v>547</v>
      </c>
      <c r="B411" s="10" t="s">
        <v>342</v>
      </c>
      <c r="C411" s="10" t="s">
        <v>3</v>
      </c>
      <c r="D411" s="10" t="s">
        <v>769</v>
      </c>
    </row>
    <row r="412" spans="1:31" x14ac:dyDescent="0.3">
      <c r="D412" s="10" t="s">
        <v>918</v>
      </c>
      <c r="E412" s="51">
        <v>1</v>
      </c>
    </row>
    <row r="414" spans="1:31" x14ac:dyDescent="0.3">
      <c r="A414" s="48" t="s">
        <v>529</v>
      </c>
      <c r="C414" s="48" t="s">
        <v>919</v>
      </c>
      <c r="D414" s="48" t="s">
        <v>920</v>
      </c>
      <c r="E414" s="48" t="s">
        <v>921</v>
      </c>
      <c r="F414" s="48" t="s">
        <v>914</v>
      </c>
    </row>
    <row r="415" spans="1:31" x14ac:dyDescent="0.3">
      <c r="C415" s="48" t="s">
        <v>922</v>
      </c>
      <c r="D415" s="48" t="s">
        <v>923</v>
      </c>
    </row>
    <row r="416" spans="1:31" x14ac:dyDescent="0.3">
      <c r="C416" s="48" t="s">
        <v>924</v>
      </c>
      <c r="D416" s="51" t="s">
        <v>925</v>
      </c>
      <c r="E416" s="51" t="s">
        <v>928</v>
      </c>
      <c r="F416" s="51" t="s">
        <v>926</v>
      </c>
      <c r="G416" s="51" t="s">
        <v>927</v>
      </c>
      <c r="H416" s="7">
        <v>1.77</v>
      </c>
    </row>
    <row r="417" spans="1:7" x14ac:dyDescent="0.3">
      <c r="D417" s="51">
        <v>4</v>
      </c>
      <c r="E417" s="51">
        <v>3</v>
      </c>
      <c r="F417" s="51">
        <v>2</v>
      </c>
      <c r="G417" s="51">
        <v>1</v>
      </c>
    </row>
    <row r="419" spans="1:7" x14ac:dyDescent="0.3">
      <c r="A419" s="7" t="s">
        <v>931</v>
      </c>
      <c r="C419" s="48" t="s">
        <v>932</v>
      </c>
    </row>
    <row r="422" spans="1:7" x14ac:dyDescent="0.3">
      <c r="A422" s="7" t="s">
        <v>933</v>
      </c>
      <c r="C422" s="7" t="s">
        <v>882</v>
      </c>
      <c r="D422" s="7" t="s">
        <v>882</v>
      </c>
      <c r="E422" s="48" t="s">
        <v>883</v>
      </c>
    </row>
    <row r="423" spans="1:7" x14ac:dyDescent="0.3">
      <c r="C423" s="7" t="s">
        <v>887</v>
      </c>
    </row>
    <row r="424" spans="1:7" x14ac:dyDescent="0.3">
      <c r="C424" s="7">
        <v>4</v>
      </c>
      <c r="D424" s="7">
        <v>3</v>
      </c>
      <c r="E424" s="7">
        <v>1</v>
      </c>
    </row>
  </sheetData>
  <autoFilter ref="A2:N314" xr:uid="{1337C8C3-654D-4E4F-A1DC-11B6A459FD83}"/>
  <dataValidations count="2">
    <dataValidation type="textLength" operator="equal" allowBlank="1" showInputMessage="1" showErrorMessage="1" error="No data entry allowed in this cell" sqref="P17:U19 P35:U36 P41:U46 P51:U51 P55:U61 P65:U68 P71:U81 P84:U85 P88:U90 P92:U93 P97:U97 P99:U102 P105:U108 P110:U115 P118:U126 P142:U144 P146:U147 P150:U150 P153:U154 P160:U161 P163:U164 P166:U171 P176:U176 P178:U181 P186:U186 P196:U196 P204:U206 P211:U215 P229:U229 P243:U243 P264:U265 P271:U273 P275:U275 P277:U277 P280:U282 P284:U286 P294:U294 P297:U300 P302:U303 P305:U307 P310:U310 M17:M19 M21 M35:M36 M41:M46 M51 M55:M61 M65:M68 M71:M81 M84:M85 M88:M90 M97 M99:M102 M105:M108 M110:M115 M118:M126 M140:M144 M146:M148 M156 M160:M161 M163:M164 M166:M171 M176 M186 M190 M192:M194 M196 M198 M200 M204:M206 M211:M215 M219 M227:M229 M235:M240 M246:M249 M252:M262 M264:M265 M267:M273 M275 M277:M282 M284:M286 M288:M291 M294 M296:M300 M302:M303 M305:M307 M310:M311 M313 L10 L12:L81 L83:L90 L92:M93 L310:L314 L175:L176 L178:M181 L183:L186 L188:L200 L203:L220 L222:L230 L232:L240 L242:M243 L246:L307 M150:M154 L95:L172 M129:M138 P129:U138" xr:uid="{D9A124A9-D86A-4BEC-A379-99F0B65B6DB6}">
      <formula1>0</formula1>
    </dataValidation>
    <dataValidation type="list" allowBlank="1" showInputMessage="1" showErrorMessage="1" sqref="H3:K3 V192 V176 V229 V97 V35:V36 V178:V181 V17:V19 V41:V46 V51 V55:V61 V65:V68 V71:V81 V84:V85 V88:V90 V92:V93 V99:V102 V105 V107:V108 V310 V118:V126 V129:V138 V110:V115 V146:V147 V142:V144 V153:V154 V160:V161 V163:V164 V166:V171 V186 V196 V204:V206 V211:V215 V243 V264:V265 V305:V307 V275 V277 V280:V282 V284:V286 V294 V297:V300 V302:V303 V271:V273 M3" xr:uid="{A9C50E8D-770C-4BB4-BAFE-64FBEC483C6F}">
      <formula1>#REF!</formula1>
    </dataValidation>
  </dataValidations>
  <hyperlinks>
    <hyperlink ref="AD134" r:id="rId1" xr:uid="{1E9AEF1B-20AA-4996-A22D-046C9D6B1FFE}"/>
    <hyperlink ref="AD150" r:id="rId2" xr:uid="{0BCF533A-8341-42B1-9198-16EB46CFDDB9}"/>
    <hyperlink ref="AD232" r:id="rId3" xr:uid="{BAA9BD1B-D0D3-4885-AD10-55F66CF1F8CC}"/>
    <hyperlink ref="AD246" r:id="rId4" xr:uid="{1EA06217-40B8-4A55-82F7-259EA607CA78}"/>
    <hyperlink ref="AE247" r:id="rId5" xr:uid="{2E6187E0-489D-46AB-B352-2523F2356215}"/>
    <hyperlink ref="AD280" r:id="rId6" xr:uid="{6B3D1657-31D7-473F-A999-EE86337EF59D}"/>
    <hyperlink ref="AD294" r:id="rId7" xr:uid="{CE0B3C06-1C45-490E-93BA-D795DB5D33E3}"/>
    <hyperlink ref="AD295" r:id="rId8" xr:uid="{42800D4A-0A73-49A2-9689-05CCCDF0EBC5}"/>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ICICI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AGB</cp:lastModifiedBy>
  <dcterms:created xsi:type="dcterms:W3CDTF">2015-06-05T18:17:20Z</dcterms:created>
  <dcterms:modified xsi:type="dcterms:W3CDTF">2021-05-22T10:42:32Z</dcterms:modified>
</cp:coreProperties>
</file>