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ESG - Junaid\Kia Motors\Model\"/>
    </mc:Choice>
  </mc:AlternateContent>
  <xr:revisionPtr revIDLastSave="0" documentId="13_ncr:1_{B2B3ECDA-17F2-4866-A76A-AC13A315B3CF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Sheet2" sheetId="7" r:id="rId2"/>
    <sheet name="Sheet1" sheetId="6" r:id="rId3"/>
    <sheet name="Data validation" sheetId="5" r:id="rId4"/>
    <sheet name="Other Data" sheetId="4" r:id="rId5"/>
  </sheets>
  <definedNames>
    <definedName name="_xlnm._FilterDatabase" localSheetId="0" hidden="1">'Data for Prog'!$A$2:$AC$318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5" i="2" l="1"/>
  <c r="P175" i="2"/>
  <c r="Q175" i="2"/>
  <c r="I18" i="7" l="1"/>
  <c r="I17" i="7"/>
  <c r="I16" i="7"/>
  <c r="I11" i="7"/>
  <c r="I10" i="7"/>
  <c r="I9" i="7"/>
  <c r="I19" i="7" l="1"/>
  <c r="I12" i="7"/>
  <c r="S263" i="2"/>
  <c r="M159" i="2"/>
  <c r="N159" i="2"/>
  <c r="O159" i="2"/>
  <c r="P159" i="2"/>
  <c r="Q159" i="2"/>
  <c r="R16" i="2"/>
  <c r="Q16" i="2"/>
  <c r="P16" i="2"/>
  <c r="O16" i="2"/>
  <c r="N16" i="2"/>
  <c r="M16" i="2"/>
  <c r="S20" i="2" l="1"/>
  <c r="J318" i="2"/>
  <c r="H318" i="2"/>
  <c r="I5" i="7" l="1"/>
  <c r="I4" i="7"/>
  <c r="I3" i="7"/>
  <c r="F49" i="2"/>
  <c r="F51" i="2"/>
  <c r="I6" i="7" l="1"/>
  <c r="C7" i="6" l="1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<sst xmlns="http://schemas.openxmlformats.org/spreadsheetml/2006/main" count="2316" uniqueCount="877">
  <si>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</si>
  <si>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</si>
  <si>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</si>
  <si>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</si>
  <si>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</si>
  <si>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</si>
  <si>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</si>
  <si>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</si>
  <si>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</si>
  <si>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</si>
  <si>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</si>
  <si>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</si>
  <si>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</si>
  <si>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</si>
  <si>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</si>
  <si>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</si>
  <si>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</si>
  <si>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</si>
  <si>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</si>
  <si>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</si>
  <si>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</si>
  <si>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</si>
  <si>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</si>
  <si>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</si>
  <si>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</si>
  <si>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</si>
  <si>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</si>
  <si>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</si>
  <si>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</si>
  <si>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</si>
  <si>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</si>
  <si>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</si>
  <si>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</si>
  <si>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</si>
  <si>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</si>
  <si>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</si>
  <si>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</si>
  <si>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GWhs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</si>
  <si>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</si>
  <si>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</si>
  <si>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</si>
  <si>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</si>
  <si>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</si>
  <si>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</si>
  <si>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</si>
  <si>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</si>
  <si>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</si>
  <si>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</si>
  <si>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</si>
  <si>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</si>
  <si>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</si>
  <si>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</si>
  <si>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</si>
  <si>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</si>
  <si>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</si>
  <si>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</si>
  <si>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</si>
  <si>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</si>
  <si>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</si>
  <si>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</si>
  <si>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</si>
  <si>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</si>
  <si>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</si>
  <si>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</si>
  <si>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</si>
  <si>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</si>
  <si>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</si>
  <si>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</si>
  <si>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</si>
  <si>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</si>
  <si>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</si>
  <si>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</si>
  <si>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</si>
  <si>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</si>
  <si>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</si>
  <si>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</si>
  <si>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</si>
  <si>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</si>
  <si>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</si>
  <si>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</si>
  <si>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</si>
  <si>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</si>
  <si>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</si>
  <si>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</si>
  <si>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</si>
  <si>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</si>
  <si>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</si>
  <si>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</si>
  <si>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</si>
  <si>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</si>
  <si>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</si>
  <si>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</si>
  <si>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</si>
  <si>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</si>
  <si>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</si>
  <si>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</si>
  <si>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</si>
  <si>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</si>
  <si>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</si>
  <si>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</si>
  <si>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</si>
  <si>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</si>
  <si>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</si>
  <si>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</si>
  <si>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</si>
  <si>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</si>
  <si>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</si>
  <si>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</si>
  <si>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</si>
  <si>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</si>
  <si>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</si>
  <si>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</si>
  <si>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</si>
  <si>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</si>
  <si>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</si>
  <si>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</si>
  <si>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</si>
  <si>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</si>
  <si>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</si>
  <si>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</si>
  <si>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</si>
  <si>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</si>
  <si>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</si>
  <si>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</si>
  <si>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</si>
  <si>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</si>
  <si>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</si>
  <si>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</si>
  <si>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</si>
  <si>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</si>
  <si>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</si>
  <si>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</si>
  <si>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</si>
  <si>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</si>
  <si>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</si>
  <si>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</si>
  <si>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</si>
  <si>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</si>
  <si>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</si>
  <si>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</si>
  <si>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</si>
  <si>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</si>
  <si>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</si>
  <si>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</si>
  <si>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</si>
  <si>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</si>
  <si>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</si>
  <si>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</si>
  <si>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</si>
  <si>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</si>
  <si>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</si>
  <si>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</si>
  <si>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</si>
  <si>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</si>
  <si>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</si>
  <si>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</si>
  <si>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</si>
  <si>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</si>
  <si>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</si>
  <si>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</si>
  <si>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</si>
  <si>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</si>
  <si>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</si>
  <si>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</si>
  <si>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</si>
  <si>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</si>
  <si>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</si>
  <si>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</si>
  <si>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</si>
  <si>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</si>
  <si>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</si>
  <si>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</si>
  <si>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</si>
  <si>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</si>
  <si>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</si>
  <si>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</si>
  <si>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</si>
  <si>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</si>
  <si>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</si>
  <si>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</si>
  <si>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</si>
  <si>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</si>
  <si>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</si>
  <si>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</si>
  <si>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</si>
  <si>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</si>
  <si>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</si>
  <si>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</si>
  <si>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</si>
  <si>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</si>
  <si>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</si>
  <si>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</si>
  <si>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</si>
  <si>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</si>
  <si>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</si>
  <si>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</si>
  <si>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</si>
  <si>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</si>
  <si>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</si>
  <si>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</si>
  <si>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</si>
  <si>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</si>
  <si>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</si>
  <si>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</si>
  <si>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</si>
  <si>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</si>
  <si>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</si>
  <si>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</si>
  <si>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</si>
  <si>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</si>
  <si>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</si>
  <si>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</si>
  <si>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</si>
  <si>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</si>
  <si>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</si>
  <si>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</si>
  <si>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</si>
  <si>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</si>
  <si>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</si>
  <si>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</si>
  <si>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</si>
  <si>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</si>
  <si>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</si>
  <si>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</si>
  <si>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</si>
  <si>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</si>
  <si>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</si>
  <si>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</si>
  <si>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</si>
  <si>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</si>
  <si>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</si>
  <si>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</si>
  <si>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</si>
  <si>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</si>
  <si>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</si>
  <si>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</si>
  <si>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</si>
  <si>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</si>
  <si>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</si>
  <si>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</si>
  <si>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</si>
  <si>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</si>
  <si>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</si>
  <si>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</si>
  <si>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</si>
  <si>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</si>
  <si>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</si>
  <si>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</si>
  <si>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</si>
  <si>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</si>
  <si>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</si>
  <si>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</si>
  <si>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</si>
  <si>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</si>
  <si>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</si>
  <si>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</si>
  <si>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</si>
  <si>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</si>
  <si>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</si>
  <si>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</si>
  <si>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</si>
  <si>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</si>
  <si>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</si>
  <si>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</si>
  <si>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</si>
  <si>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</si>
  <si>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</si>
  <si>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</si>
  <si>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</si>
  <si>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</si>
  <si>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</si>
  <si>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</si>
  <si>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</si>
  <si>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</si>
  <si>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</si>
  <si>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</si>
  <si>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</si>
  <si>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</si>
  <si>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</si>
  <si>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</si>
  <si>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</si>
  <si>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</si>
  <si>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</si>
  <si>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</si>
  <si>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</si>
  <si>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</si>
  <si>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</si>
  <si>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</si>
  <si>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</si>
  <si>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</si>
  <si>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</si>
  <si>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</si>
  <si>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</si>
  <si>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</si>
  <si>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</si>
  <si>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</si>
  <si>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</si>
  <si>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</si>
  <si>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</si>
  <si>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</si>
  <si>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</si>
  <si>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</si>
  <si>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</si>
  <si>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</si>
  <si>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</si>
  <si>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</si>
  <si>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</si>
  <si>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</si>
  <si>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</si>
  <si>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</si>
  <si>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</si>
  <si>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</si>
  <si>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</si>
  <si>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</si>
  <si>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</si>
  <si>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</si>
  <si>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</si>
  <si>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</si>
  <si>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</si>
  <si>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</si>
  <si>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</si>
  <si>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</si>
  <si>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</si>
  <si>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</si>
  <si>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</si>
  <si>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</si>
  <si>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</si>
  <si>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</si>
  <si>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</si>
  <si>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</si>
  <si>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</si>
  <si>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</si>
  <si>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</si>
  <si>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</si>
  <si>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</si>
  <si>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</si>
  <si>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</si>
  <si>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</si>
  <si>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</si>
  <si>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</si>
  <si>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</si>
  <si>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</si>
  <si>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</si>
  <si>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</si>
  <si>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</si>
  <si>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</si>
  <si>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</si>
  <si>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</si>
  <si>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</si>
  <si>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</si>
  <si>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</si>
  <si>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</si>
  <si>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</si>
  <si>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</si>
  <si>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</si>
  <si>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</si>
  <si>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</si>
  <si>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</si>
  <si>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</si>
  <si>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</si>
  <si>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</si>
  <si>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</si>
  <si>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</si>
  <si>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</si>
  <si>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</si>
  <si>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</si>
  <si>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</si>
  <si>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</si>
  <si>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</si>
  <si>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</si>
  <si>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</si>
  <si>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</si>
  <si>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</si>
  <si>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</si>
  <si>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</si>
  <si>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</si>
  <si>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</si>
  <si>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</si>
  <si>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</si>
  <si>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</si>
  <si>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</si>
  <si>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</si>
  <si>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</si>
  <si>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</si>
  <si>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</si>
  <si>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</si>
  <si>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</si>
  <si>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</si>
  <si>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</si>
  <si>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</si>
  <si>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</si>
  <si>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</si>
  <si>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</si>
  <si>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</si>
  <si>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</si>
  <si>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</si>
  <si>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</si>
  <si>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</si>
  <si>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</si>
  <si>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</si>
  <si>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</si>
  <si>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</si>
  <si>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</si>
  <si>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</si>
  <si>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</si>
  <si>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</si>
  <si>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</si>
  <si>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</si>
  <si>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</si>
  <si>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</si>
  <si>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</si>
  <si>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</si>
  <si>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</si>
  <si>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</si>
  <si>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</si>
  <si>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</si>
  <si>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</si>
  <si>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</si>
  <si>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</si>
  <si>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</si>
  <si>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</si>
  <si>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</si>
  <si>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</si>
  <si>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</si>
  <si>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</si>
  <si>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</si>
  <si>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</si>
  <si>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</si>
  <si>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</si>
  <si>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</si>
  <si>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</si>
  <si>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</si>
  <si>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</si>
  <si>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</si>
  <si>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</si>
  <si>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</si>
  <si>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</si>
  <si>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</si>
  <si>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</si>
  <si>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</si>
  <si>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</si>
  <si>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</si>
  <si>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</si>
  <si>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</si>
  <si>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</si>
  <si>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</si>
  <si>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</si>
  <si>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</si>
  <si>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</si>
  <si>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</si>
  <si>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</si>
  <si>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</si>
  <si>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</si>
  <si>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</si>
  <si>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</si>
  <si>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</si>
  <si>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</si>
  <si>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</si>
  <si>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</si>
  <si>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</si>
  <si>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</si>
  <si>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</si>
  <si>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</si>
  <si>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</si>
  <si>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</si>
  <si>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</si>
  <si>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</si>
  <si>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</si>
  <si>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</si>
  <si>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</si>
  <si>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</si>
  <si>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</si>
  <si>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</si>
  <si>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</si>
  <si>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</si>
  <si>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</si>
  <si>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</si>
  <si>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</si>
  <si>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</si>
  <si>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</si>
  <si>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</si>
  <si>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</si>
  <si>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</si>
  <si>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</si>
  <si>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</si>
  <si>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</si>
  <si>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</si>
  <si>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</si>
  <si>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</si>
  <si>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</si>
  <si>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</si>
  <si>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</si>
  <si>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</si>
  <si>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</si>
  <si>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</si>
  <si>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</si>
  <si>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</si>
  <si>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</si>
  <si>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</si>
  <si>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</si>
  <si>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</si>
  <si>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</si>
  <si>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</si>
  <si>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</si>
  <si>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</si>
  <si>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</si>
  <si>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</si>
  <si>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</si>
  <si>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</si>
  <si>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</si>
  <si>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</si>
  <si>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</si>
  <si>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</si>
  <si>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</si>
  <si>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</si>
  <si>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</si>
  <si>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</si>
  <si>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</si>
  <si>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</si>
  <si>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</si>
  <si>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</si>
  <si>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</si>
  <si>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</si>
  <si>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</si>
  <si>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</si>
  <si>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</si>
  <si>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</si>
  <si>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</si>
  <si>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</si>
  <si>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</si>
  <si>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</si>
  <si>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</si>
  <si>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</si>
  <si>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</si>
  <si>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</si>
  <si>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</si>
  <si>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</si>
  <si>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</si>
  <si>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</si>
  <si>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</si>
  <si>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</si>
  <si>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</si>
  <si>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</si>
  <si>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</si>
  <si>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</si>
  <si>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</si>
  <si>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</si>
  <si>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</si>
  <si>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</si>
  <si>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</si>
  <si>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</si>
  <si>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</si>
  <si>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</si>
  <si>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</si>
  <si>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</si>
  <si>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</si>
  <si>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</si>
  <si>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</si>
  <si>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</si>
  <si>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</si>
  <si>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</si>
  <si>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</si>
  <si>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</si>
  <si>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</si>
  <si>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</si>
  <si>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</si>
  <si>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</si>
  <si>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</si>
  <si>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</si>
  <si>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</si>
  <si>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</si>
  <si>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</si>
  <si>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</si>
  <si>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</si>
  <si>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</si>
  <si>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</si>
  <si>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</si>
  <si>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</si>
  <si>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</si>
  <si>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</si>
  <si>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</si>
  <si>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</si>
  <si>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</si>
  <si>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</si>
  <si>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</si>
  <si>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</si>
  <si>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</si>
  <si>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</si>
  <si>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</si>
  <si>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</si>
  <si>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</si>
  <si>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</si>
  <si>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</si>
  <si>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</si>
  <si>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</si>
  <si>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</si>
  <si>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</si>
  <si>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</si>
  <si>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</si>
  <si>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</si>
  <si>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</si>
  <si>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</si>
  <si>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</si>
  <si>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</si>
  <si>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</si>
  <si>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</si>
  <si>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</si>
  <si>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</si>
  <si>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</si>
  <si>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</si>
  <si>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</si>
  <si>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</si>
  <si>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</si>
  <si>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</si>
  <si>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</si>
  <si>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</si>
  <si>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</si>
  <si>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</si>
  <si>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</si>
  <si>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</si>
  <si>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</si>
  <si>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</si>
  <si>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</si>
  <si>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</si>
  <si>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</si>
  <si>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</si>
  <si>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</si>
  <si>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</si>
  <si>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</si>
  <si>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</si>
  <si>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</si>
  <si>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</si>
  <si>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</si>
  <si>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</si>
  <si>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</si>
  <si>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</si>
  <si>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</si>
  <si>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</si>
  <si>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</si>
  <si>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</si>
  <si>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</si>
  <si>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</si>
  <si>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</si>
  <si>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</si>
  <si>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</si>
  <si>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</si>
  <si>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</si>
  <si>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</si>
  <si>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</si>
  <si>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</si>
  <si>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</si>
  <si>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</si>
  <si>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</si>
  <si>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</si>
  <si>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</si>
  <si>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</si>
  <si>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</si>
  <si>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</si>
  <si>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</si>
  <si>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</si>
  <si>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</si>
  <si>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</si>
  <si>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</si>
  <si>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</si>
  <si>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</si>
  <si>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</si>
  <si>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</si>
  <si>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</si>
  <si>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</si>
  <si>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</si>
  <si>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</si>
  <si>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</si>
  <si>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</si>
  <si>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</si>
  <si>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</si>
  <si>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</si>
  <si>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</si>
  <si>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</si>
  <si>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</si>
  <si>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</si>
  <si>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</si>
  <si>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</si>
  <si>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</si>
  <si>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</si>
  <si>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</si>
  <si>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</si>
  <si>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</si>
  <si>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</si>
  <si>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</si>
  <si>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</si>
  <si>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</si>
  <si>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</si>
  <si>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</si>
  <si>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</si>
  <si>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</si>
  <si>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</si>
  <si>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</si>
  <si>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</si>
  <si>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</si>
  <si>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</si>
  <si>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</si>
  <si>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</si>
  <si>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</si>
  <si>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</si>
  <si>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</si>
  <si>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</si>
  <si>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</si>
  <si>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</si>
  <si>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</si>
  <si>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</si>
  <si>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</si>
  <si>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</si>
  <si>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</si>
  <si>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</si>
  <si>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</si>
  <si>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</si>
  <si>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</si>
  <si>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</si>
  <si>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</si>
  <si>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</si>
  <si>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</si>
  <si>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</si>
  <si>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</si>
  <si>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</si>
  <si>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</si>
  <si>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</si>
  <si>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</si>
  <si>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</si>
  <si>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</si>
  <si>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</si>
  <si>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</si>
  <si>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</si>
  <si>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</si>
  <si>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</si>
  <si>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</si>
  <si>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</si>
  <si>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</si>
  <si>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</si>
  <si>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</si>
  <si>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</si>
  <si>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</si>
  <si>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</si>
  <si>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</si>
  <si>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</si>
  <si>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</si>
  <si>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</si>
  <si>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</si>
  <si>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</si>
  <si>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</si>
  <si>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</si>
  <si>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</si>
  <si>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</si>
  <si>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</si>
  <si>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</si>
  <si>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</si>
  <si>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</si>
  <si>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</si>
  <si>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</si>
  <si>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</si>
  <si>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</si>
  <si>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</si>
  <si>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</si>
  <si>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</si>
  <si>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</si>
  <si>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</si>
  <si>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</si>
  <si>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</si>
  <si>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</si>
  <si>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</si>
  <si>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</si>
  <si>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</si>
  <si>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</si>
  <si>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</si>
  <si>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</si>
  <si>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</si>
  <si>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</si>
  <si>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</si>
  <si>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</si>
  <si>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</si>
  <si>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</si>
  <si>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</si>
  <si>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</si>
  <si>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</si>
  <si>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</si>
  <si>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</si>
  <si>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</si>
  <si>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</si>
  <si>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</si>
  <si>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</si>
  <si>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</si>
  <si>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</si>
  <si>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</si>
  <si>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</si>
  <si>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</si>
  <si>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</si>
  <si>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</si>
  <si>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</si>
  <si>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</si>
  <si>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</si>
  <si>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</si>
  <si>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</si>
  <si>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</si>
  <si>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</si>
  <si>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</si>
  <si>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</si>
  <si>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</si>
  <si>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</si>
  <si>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</si>
  <si>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</si>
  <si>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</si>
  <si>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</si>
  <si>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</si>
  <si>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</si>
  <si>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</si>
  <si>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</si>
  <si>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</si>
  <si>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</si>
  <si>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</si>
  <si>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</si>
  <si>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</si>
  <si>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</si>
  <si>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</si>
  <si>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</si>
  <si>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SR 2020 report -- PG59</t>
  </si>
  <si>
    <t xml:space="preserve">G.13.2.0	</t>
  </si>
  <si>
    <t xml:space="preserve">G.13.2.1	</t>
  </si>
  <si>
    <t>Policy Exits</t>
  </si>
  <si>
    <t>Bribery &amp; corruption incidents</t>
  </si>
  <si>
    <t>Insufficient action taken to address breaches of standards of anti-corruption and anti-bribery</t>
  </si>
  <si>
    <t>South Korea</t>
  </si>
  <si>
    <t>USA</t>
  </si>
  <si>
    <t>G.11.3.1</t>
  </si>
  <si>
    <t>F.2.5</t>
  </si>
  <si>
    <t>Employees</t>
  </si>
  <si>
    <t>Total no. of employees</t>
  </si>
  <si>
    <t>Total no.of employees</t>
  </si>
  <si>
    <t>G.10.10.1</t>
  </si>
  <si>
    <t>ESG Report -PG 13</t>
  </si>
  <si>
    <t>ESG Report -PG 36</t>
  </si>
  <si>
    <t>ESG Report -PG 39</t>
  </si>
  <si>
    <t>ESG Report -PG 49</t>
  </si>
  <si>
    <t>ESG Report -PG 45</t>
  </si>
  <si>
    <t>ESG Report -PG 15</t>
  </si>
  <si>
    <t>ESG Report19 -PG 35</t>
  </si>
  <si>
    <t>ESG Report20 -PG 34</t>
  </si>
  <si>
    <t>ESG Report20 -PG 50</t>
  </si>
  <si>
    <t>Hyundai Motor Company</t>
  </si>
  <si>
    <t>https://tribune.com.pk/story/2273945/hyundai-kia-agree-to-210m-civil-penalty</t>
  </si>
  <si>
    <t>KIFRS</t>
  </si>
  <si>
    <t>Ordinary</t>
  </si>
  <si>
    <t>https://pr.kia.com/en/company/ir/general-information/corporategovernance.do</t>
  </si>
  <si>
    <t>https://pr.kia.com/en/company/ir/general-information/shareholders.do</t>
  </si>
  <si>
    <t>https://pr.kia.com/en/private/private.do</t>
  </si>
  <si>
    <t>https://pr.kia.com/en/company/ir/general-information/corporate-governance-communication-committee.do</t>
  </si>
  <si>
    <t>https://pr.kia.com/en/company/ir/general-information/outside-director-nomination-committee.do</t>
  </si>
  <si>
    <t>Europe</t>
  </si>
  <si>
    <t>Ernst &amp; Young Han Young Corporation</t>
  </si>
  <si>
    <t xml:space="preserve">	Deloitte Anjin LLC</t>
  </si>
  <si>
    <t>https://pr.kia.com/en/company/ir/general-information/audit-committee.do</t>
  </si>
  <si>
    <t>https://drivetribe.com/p/kia-and-hyundai-spark-controversy-H6SmrwOEQCyo75XEUGnAeg?iid=I1V2SJl3ST-IFacHfbUJWw</t>
  </si>
  <si>
    <t>Factset</t>
  </si>
  <si>
    <t>ESG Report20 -PG 66</t>
  </si>
  <si>
    <t>ESG Report20 -PG 91</t>
  </si>
  <si>
    <t>ESG Report20 -PG 86</t>
  </si>
  <si>
    <t>Audit Report - pg13</t>
  </si>
  <si>
    <t>https://www.businesstoday.in/sectors/auto/hyundai-kia-motors-agree-to-210-million-auto-safety-civil-penalty-in-us/story/423260.html</t>
  </si>
  <si>
    <t>ESG20-PG 87</t>
  </si>
  <si>
    <t>ESG20-PG 89</t>
  </si>
  <si>
    <t>ESG20-PG 50</t>
  </si>
  <si>
    <t>ESG20-PG 47</t>
  </si>
  <si>
    <t>ESG20-PG 86</t>
  </si>
  <si>
    <t>ESG20-PG 77</t>
  </si>
  <si>
    <t>ESG20-PG 78</t>
  </si>
  <si>
    <t>ESG20-PG 88</t>
  </si>
  <si>
    <t>ESG20-PG 52</t>
  </si>
  <si>
    <t>ESG20-PG 46</t>
  </si>
  <si>
    <t>ESG20-PG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</si>
</sst>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0.000000000000000%"/>
    <numFmt numFmtId="169" formatCode="0.0000000000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43" fontId="0" fillId="0" borderId="0" xfId="2" applyFont="1" applyFill="1"/>
    <xf numFmtId="0" fontId="0" fillId="4" borderId="0" xfId="0" applyFill="1"/>
    <xf numFmtId="0" fontId="0" fillId="0" borderId="0" xfId="0" applyFill="1" applyAlignment="1">
      <alignment horizontal="left"/>
    </xf>
    <xf numFmtId="3" fontId="0" fillId="0" borderId="0" xfId="0" applyNumberFormat="1"/>
    <xf numFmtId="3" fontId="0" fillId="0" borderId="0" xfId="0" applyNumberFormat="1" applyFill="1"/>
    <xf numFmtId="0" fontId="0" fillId="5" borderId="0" xfId="0" applyFill="1"/>
    <xf numFmtId="43" fontId="0" fillId="5" borderId="0" xfId="0" applyNumberFormat="1" applyFill="1"/>
    <xf numFmtId="165" fontId="0" fillId="5" borderId="0" xfId="0" applyNumberFormat="1" applyFill="1"/>
    <xf numFmtId="0" fontId="0" fillId="5" borderId="0" xfId="0" applyFont="1" applyFill="1"/>
    <xf numFmtId="10" fontId="0" fillId="5" borderId="0" xfId="1" applyNumberFormat="1" applyFont="1" applyFill="1"/>
    <xf numFmtId="10" fontId="3" fillId="5" borderId="0" xfId="0" applyNumberFormat="1" applyFont="1" applyFill="1" applyBorder="1" applyAlignment="1">
      <alignment horizontal="center" vertical="center"/>
    </xf>
    <xf numFmtId="43" fontId="0" fillId="0" borderId="0" xfId="0" applyNumberFormat="1" applyFill="1"/>
    <xf numFmtId="9" fontId="0" fillId="0" borderId="0" xfId="0" applyNumberFormat="1" applyFill="1"/>
    <xf numFmtId="9" fontId="0" fillId="0" borderId="0" xfId="1" applyFont="1" applyFill="1"/>
    <xf numFmtId="165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ill="1"/>
    <xf numFmtId="0" fontId="0" fillId="0" borderId="0" xfId="0" applyFont="1" applyFill="1"/>
    <xf numFmtId="0" fontId="3" fillId="0" borderId="3" xfId="0" applyFont="1" applyFill="1" applyBorder="1" applyAlignment="1">
      <alignment horizontal="center" vertical="center"/>
    </xf>
    <xf numFmtId="0" fontId="5" fillId="0" borderId="0" xfId="3" applyFill="1"/>
    <xf numFmtId="10" fontId="3" fillId="0" borderId="4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0" fontId="0" fillId="0" borderId="0" xfId="1" applyNumberFormat="1" applyFont="1" applyFill="1"/>
    <xf numFmtId="10" fontId="3" fillId="0" borderId="3" xfId="0" applyNumberFormat="1" applyFont="1" applyFill="1" applyBorder="1" applyAlignment="1">
      <alignment horizontal="center" vertical="center"/>
    </xf>
    <xf numFmtId="41" fontId="0" fillId="0" borderId="0" xfId="0" applyNumberFormat="1" applyFill="1" applyAlignment="1">
      <alignment horizontal="right"/>
    </xf>
    <xf numFmtId="10" fontId="0" fillId="0" borderId="0" xfId="0" applyNumberFormat="1"/>
    <xf numFmtId="9" fontId="0" fillId="0" borderId="0" xfId="0" applyNumberFormat="1"/>
    <xf numFmtId="168" fontId="0" fillId="0" borderId="0" xfId="0" applyNumberFormat="1"/>
    <xf numFmtId="43" fontId="0" fillId="0" borderId="0" xfId="2" applyFont="1"/>
    <xf numFmtId="43" fontId="0" fillId="0" borderId="0" xfId="0" applyNumberFormat="1"/>
    <xf numFmtId="169" fontId="0" fillId="0" borderId="0" xfId="0" applyNumberFormat="1"/>
    <xf numFmtId="0" fontId="0" fillId="0" borderId="0" xfId="0" applyFill="1" applyAlignment="1"/>
    <xf numFmtId="0" fontId="0" fillId="0" borderId="0" xfId="0" applyFill="1" applyAlignment="1">
      <alignment wrapText="1"/>
    </xf>
    <xf numFmtId="167" fontId="0" fillId="0" borderId="0" xfId="0" applyNumberFormat="1" applyFill="1"/>
    <xf numFmtId="0" fontId="0" fillId="6" borderId="0" xfId="0" applyFill="1"/>
    <xf numFmtId="3" fontId="0" fillId="0" borderId="0" xfId="2" applyNumberFormat="1" applyFont="1" applyFill="1"/>
    <xf numFmtId="1" fontId="0" fillId="0" borderId="0" xfId="0" applyNumberFormat="1" applyFill="1"/>
    <xf numFmtId="164" fontId="4" fillId="0" borderId="3" xfId="2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2" fontId="0" fillId="0" borderId="0" xfId="0" applyNumberFormat="1" applyFont="1" applyFill="1"/>
    <xf numFmtId="2" fontId="0" fillId="0" borderId="0" xfId="2" applyNumberFormat="1" applyFon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9" fontId="6" fillId="0" borderId="3" xfId="1" applyFont="1" applyFill="1" applyBorder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8"/>
  <sheetViews>
    <sheetView tabSelected="1" zoomScale="67" zoomScaleNormal="87" workbookViewId="0">
      <pane xSplit="5" ySplit="2" topLeftCell="F132" activePane="bottomRight" state="frozen"/>
      <selection pane="topRight" activeCell="F1" sqref="F1"/>
      <selection pane="bottomLeft" activeCell="A3" sqref="A3"/>
      <selection pane="bottomRight" activeCell="N334" sqref="N334"/>
    </sheetView>
  </sheetViews>
  <sheetFormatPr defaultColWidth="8.88671875" defaultRowHeight="14.4" x14ac:dyDescent="0.3"/>
  <cols>
    <col min="1" max="1" width="1.88671875" style="7" customWidth="1"/>
    <col min="2" max="2" width="9" style="7" customWidth="1"/>
    <col min="3" max="3" width="11.44140625" style="7" hidden="1" customWidth="1"/>
    <col min="4" max="4" width="21.6640625" style="7" customWidth="1"/>
    <col min="5" max="5" width="39.6640625" style="7" customWidth="1"/>
    <col min="6" max="6" width="49.5546875" style="7" bestFit="1" customWidth="1"/>
    <col min="7" max="7" width="18.33203125" style="7" bestFit="1" customWidth="1"/>
    <col min="8" max="8" width="28.88671875" style="7" bestFit="1" customWidth="1"/>
    <col min="9" max="9" width="19.33203125" style="7" hidden="1" customWidth="1"/>
    <col min="10" max="10" width="10.6640625" style="7" hidden="1" customWidth="1"/>
    <col min="11" max="11" width="6.109375" style="7" bestFit="1" customWidth="1"/>
    <col min="12" max="12" width="2.88671875" style="7" customWidth="1"/>
    <col min="13" max="17" width="20.33203125" style="7" bestFit="1" customWidth="1"/>
    <col min="18" max="18" width="22.6640625" style="7" bestFit="1" customWidth="1"/>
    <col min="19" max="19" width="27.5546875" style="7" bestFit="1" customWidth="1"/>
    <col min="20" max="20" width="3.6640625" style="7" customWidth="1"/>
    <col min="21" max="21" width="7" style="7" bestFit="1" customWidth="1"/>
    <col min="22" max="25" width="21.44140625" style="7" bestFit="1" customWidth="1"/>
    <col min="26" max="26" width="100.88671875" style="7" bestFit="1" customWidth="1"/>
    <col min="27" max="27" width="24" style="7" bestFit="1" customWidth="1"/>
    <col min="28" max="28" width="100.88671875" style="7" bestFit="1" customWidth="1"/>
    <col min="29" max="29" width="68.3320312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651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812</v>
      </c>
      <c r="J2" s="1" t="s">
        <v>813</v>
      </c>
      <c r="K2" s="1" t="s">
        <v>73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92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92</v>
      </c>
      <c r="AB2" s="1" t="s">
        <v>11</v>
      </c>
      <c r="AC2" s="1" t="s">
        <v>12</v>
      </c>
    </row>
    <row r="3" spans="2:29" x14ac:dyDescent="0.3">
      <c r="B3" s="7" t="s">
        <v>644</v>
      </c>
      <c r="C3" s="7" t="s">
        <v>74</v>
      </c>
      <c r="D3" s="7" t="s">
        <v>648</v>
      </c>
      <c r="E3" s="7" t="s">
        <v>75</v>
      </c>
      <c r="F3" s="7" t="str">
        <f>+E3</f>
        <v>Revenue</v>
      </c>
      <c r="G3" s="7" t="s">
        <v>5</v>
      </c>
      <c r="H3" s="11" t="s">
        <v>782</v>
      </c>
      <c r="I3" s="7" t="s">
        <v>648</v>
      </c>
      <c r="J3" s="11" t="s">
        <v>800</v>
      </c>
      <c r="M3" s="8">
        <v>49521447000000</v>
      </c>
      <c r="N3" s="8">
        <v>52712906000000</v>
      </c>
      <c r="O3" s="13">
        <v>53535680000000</v>
      </c>
      <c r="P3" s="13">
        <v>54169813000000</v>
      </c>
      <c r="Q3" s="8">
        <v>58145959000000</v>
      </c>
      <c r="R3" s="8">
        <v>59168096000000</v>
      </c>
    </row>
    <row r="4" spans="2:29" x14ac:dyDescent="0.3">
      <c r="B4" s="7" t="s">
        <v>706</v>
      </c>
      <c r="C4" s="7" t="s">
        <v>74</v>
      </c>
      <c r="D4" s="7" t="s">
        <v>648</v>
      </c>
      <c r="E4" s="7" t="s">
        <v>707</v>
      </c>
      <c r="F4" s="7" t="str">
        <f>+E4</f>
        <v>Cost of sales</v>
      </c>
      <c r="G4" s="7" t="str">
        <f>+G3</f>
        <v>Numeric</v>
      </c>
      <c r="H4" s="7" t="str">
        <f>+H3</f>
        <v>KRW</v>
      </c>
      <c r="I4" s="7" t="s">
        <v>648</v>
      </c>
      <c r="J4" s="7" t="str">
        <f>J3</f>
        <v>December</v>
      </c>
      <c r="M4" s="8">
        <v>39653769000000</v>
      </c>
      <c r="N4" s="13">
        <v>42281590000000</v>
      </c>
      <c r="O4" s="13">
        <v>44618696000000</v>
      </c>
      <c r="P4" s="13">
        <v>46177283000000</v>
      </c>
      <c r="Q4" s="13">
        <v>48766570000000</v>
      </c>
      <c r="R4" s="13">
        <v>49222564000000</v>
      </c>
    </row>
    <row r="5" spans="2:29" x14ac:dyDescent="0.3">
      <c r="B5" s="7" t="s">
        <v>645</v>
      </c>
      <c r="C5" s="7" t="s">
        <v>74</v>
      </c>
      <c r="D5" s="7" t="s">
        <v>648</v>
      </c>
      <c r="E5" s="7" t="s">
        <v>352</v>
      </c>
      <c r="F5" s="7" t="s">
        <v>352</v>
      </c>
      <c r="G5" s="7" t="s">
        <v>5</v>
      </c>
      <c r="H5" s="7" t="str">
        <f>H3</f>
        <v>KRW</v>
      </c>
      <c r="I5" s="7" t="s">
        <v>648</v>
      </c>
      <c r="J5" s="7" t="str">
        <f>J3</f>
        <v>December</v>
      </c>
      <c r="M5" s="8">
        <v>2630600000000</v>
      </c>
      <c r="N5" s="8">
        <v>2754640000000</v>
      </c>
      <c r="O5" s="8">
        <v>968018000000</v>
      </c>
      <c r="P5" s="8">
        <v>1155943000000</v>
      </c>
      <c r="Q5" s="13">
        <v>1826659000000</v>
      </c>
      <c r="R5" s="8">
        <v>1487585000000</v>
      </c>
    </row>
    <row r="6" spans="2:29" x14ac:dyDescent="0.3">
      <c r="B6" s="7" t="s">
        <v>733</v>
      </c>
      <c r="C6" s="7" t="s">
        <v>74</v>
      </c>
      <c r="D6" s="7" t="s">
        <v>648</v>
      </c>
      <c r="E6" s="7" t="s">
        <v>732</v>
      </c>
      <c r="F6" s="7" t="str">
        <f>+E6</f>
        <v>Total salary expense</v>
      </c>
      <c r="G6" s="7" t="s">
        <v>5</v>
      </c>
      <c r="H6" s="7" t="str">
        <f>H3</f>
        <v>KRW</v>
      </c>
      <c r="I6" s="7" t="s">
        <v>648</v>
      </c>
      <c r="J6" s="7" t="str">
        <f>J3</f>
        <v>December</v>
      </c>
      <c r="M6" s="8">
        <v>734360000000</v>
      </c>
      <c r="N6" s="14">
        <v>743305000000</v>
      </c>
      <c r="O6" s="8">
        <v>811946000000</v>
      </c>
      <c r="P6" s="14">
        <v>779379000000</v>
      </c>
      <c r="Q6" s="13">
        <v>846151000000</v>
      </c>
      <c r="R6" s="14">
        <v>803885000000</v>
      </c>
    </row>
    <row r="7" spans="2:29" x14ac:dyDescent="0.3">
      <c r="B7" s="7" t="s">
        <v>646</v>
      </c>
      <c r="C7" s="7" t="s">
        <v>74</v>
      </c>
      <c r="D7" s="7" t="s">
        <v>649</v>
      </c>
      <c r="E7" s="7" t="s">
        <v>76</v>
      </c>
      <c r="F7" s="7" t="str">
        <f>+E7</f>
        <v>Total Assets</v>
      </c>
      <c r="G7" s="7" t="s">
        <v>5</v>
      </c>
      <c r="H7" s="7" t="str">
        <f>H3</f>
        <v>KRW</v>
      </c>
      <c r="I7" s="7" t="s">
        <v>649</v>
      </c>
      <c r="J7" s="7" t="str">
        <f>J3</f>
        <v>December</v>
      </c>
      <c r="M7" s="8">
        <v>45980113000000</v>
      </c>
      <c r="N7" s="14">
        <v>50889260000000</v>
      </c>
      <c r="O7" s="8">
        <v>52294438000000</v>
      </c>
      <c r="P7" s="8">
        <v>51786605000000</v>
      </c>
      <c r="Q7" s="8">
        <v>55344798000000</v>
      </c>
      <c r="R7" s="8">
        <v>60490443000000</v>
      </c>
      <c r="S7" s="8"/>
      <c r="AA7" s="8"/>
    </row>
    <row r="8" spans="2:29" x14ac:dyDescent="0.3">
      <c r="B8" s="7" t="s">
        <v>647</v>
      </c>
      <c r="C8" s="7" t="s">
        <v>74</v>
      </c>
      <c r="D8" s="7" t="s">
        <v>649</v>
      </c>
      <c r="E8" s="7" t="s">
        <v>391</v>
      </c>
      <c r="F8" s="7" t="str">
        <f>E8</f>
        <v>Total liabilities</v>
      </c>
      <c r="G8" s="7" t="s">
        <v>5</v>
      </c>
      <c r="H8" s="7" t="str">
        <f>H3</f>
        <v>KRW</v>
      </c>
      <c r="I8" s="7" t="s">
        <v>649</v>
      </c>
      <c r="J8" s="7" t="str">
        <f>J3</f>
        <v>December</v>
      </c>
      <c r="M8" s="8">
        <v>2177682000000</v>
      </c>
      <c r="N8" s="8">
        <v>24309836000000</v>
      </c>
      <c r="O8" s="8">
        <v>25433261000000</v>
      </c>
      <c r="P8" s="8">
        <v>24543141000000</v>
      </c>
      <c r="Q8" s="8">
        <v>26366660000000</v>
      </c>
      <c r="R8" s="8">
        <v>30598771000000</v>
      </c>
    </row>
    <row r="9" spans="2:29" x14ac:dyDescent="0.3">
      <c r="B9" s="7" t="s">
        <v>652</v>
      </c>
      <c r="C9" s="7" t="s">
        <v>74</v>
      </c>
      <c r="D9" s="7" t="s">
        <v>649</v>
      </c>
      <c r="E9" s="7" t="s">
        <v>213</v>
      </c>
      <c r="F9" s="7" t="str">
        <f>E9</f>
        <v>Total equity</v>
      </c>
      <c r="G9" s="7" t="s">
        <v>5</v>
      </c>
      <c r="H9" s="7" t="str">
        <f>H3</f>
        <v>KRW</v>
      </c>
      <c r="I9" s="7" t="s">
        <v>649</v>
      </c>
      <c r="J9" s="7" t="str">
        <f>J3</f>
        <v>December</v>
      </c>
      <c r="M9" s="8">
        <v>24204031000000</v>
      </c>
      <c r="N9" s="8">
        <v>26579424000000</v>
      </c>
      <c r="O9" s="8">
        <v>26861177000000</v>
      </c>
      <c r="P9" s="8">
        <v>27243464000000</v>
      </c>
      <c r="Q9" s="8">
        <v>29891672000000</v>
      </c>
      <c r="R9" s="8">
        <v>28978138000000</v>
      </c>
    </row>
    <row r="10" spans="2:29" x14ac:dyDescent="0.3">
      <c r="B10" s="7" t="s">
        <v>722</v>
      </c>
      <c r="C10" s="7" t="s">
        <v>74</v>
      </c>
      <c r="D10" s="7" t="s">
        <v>720</v>
      </c>
      <c r="E10" s="7" t="s">
        <v>721</v>
      </c>
      <c r="F10" s="7" t="str">
        <f>E10</f>
        <v>Total number of shares</v>
      </c>
      <c r="G10" s="7" t="s">
        <v>5</v>
      </c>
      <c r="M10" s="8">
        <v>405363347</v>
      </c>
      <c r="N10" s="8">
        <v>405363347</v>
      </c>
      <c r="O10" s="8">
        <v>405363347</v>
      </c>
      <c r="P10" s="8">
        <v>405363347</v>
      </c>
      <c r="Q10" s="8">
        <v>405363347</v>
      </c>
      <c r="R10" s="8">
        <v>405363347</v>
      </c>
    </row>
    <row r="11" spans="2:29" x14ac:dyDescent="0.3">
      <c r="B11" s="7" t="s">
        <v>723</v>
      </c>
      <c r="C11" s="7" t="s">
        <v>74</v>
      </c>
      <c r="D11" s="7" t="s">
        <v>724</v>
      </c>
      <c r="E11" s="7" t="s">
        <v>724</v>
      </c>
      <c r="G11" s="7" t="s">
        <v>5</v>
      </c>
      <c r="H11" s="7" t="str">
        <f>H3</f>
        <v>KRW</v>
      </c>
      <c r="I11" s="7" t="s">
        <v>649</v>
      </c>
      <c r="J11" s="7" t="str">
        <f>J3</f>
        <v>December</v>
      </c>
      <c r="M11" s="8">
        <v>52600</v>
      </c>
      <c r="N11" s="8">
        <v>39250</v>
      </c>
      <c r="O11" s="8">
        <v>33500</v>
      </c>
      <c r="P11" s="8">
        <v>33700</v>
      </c>
      <c r="Q11" s="8">
        <v>44300</v>
      </c>
      <c r="R11" s="8">
        <v>62400</v>
      </c>
    </row>
    <row r="12" spans="2:29" x14ac:dyDescent="0.3">
      <c r="B12" s="7" t="s">
        <v>653</v>
      </c>
      <c r="C12" s="7" t="s">
        <v>74</v>
      </c>
      <c r="D12" s="7" t="s">
        <v>78</v>
      </c>
      <c r="E12" s="7" t="s">
        <v>77</v>
      </c>
      <c r="F12" s="7" t="str">
        <f>+E12</f>
        <v>Production Volume</v>
      </c>
      <c r="G12" s="7" t="s">
        <v>5</v>
      </c>
      <c r="H12" s="12" t="s">
        <v>650</v>
      </c>
      <c r="M12" s="34"/>
      <c r="N12" s="34"/>
      <c r="O12" s="34"/>
      <c r="P12" s="34">
        <v>2698000</v>
      </c>
      <c r="Q12" s="34">
        <v>2710000</v>
      </c>
      <c r="R12" s="34">
        <v>2416000</v>
      </c>
    </row>
    <row r="13" spans="2:29" x14ac:dyDescent="0.3">
      <c r="B13" s="7" t="s">
        <v>654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12" t="s">
        <v>650</v>
      </c>
      <c r="M13" s="31">
        <v>270923</v>
      </c>
      <c r="N13" s="14">
        <v>275087</v>
      </c>
      <c r="O13" s="14">
        <v>270000</v>
      </c>
      <c r="P13" s="14">
        <v>260000</v>
      </c>
      <c r="Q13" s="14">
        <v>369000</v>
      </c>
      <c r="R13" s="10"/>
      <c r="V13" s="7" t="s">
        <v>841</v>
      </c>
      <c r="W13" s="7" t="s">
        <v>840</v>
      </c>
      <c r="X13" s="7" t="s">
        <v>839</v>
      </c>
      <c r="Y13" s="7" t="s">
        <v>838</v>
      </c>
      <c r="Z13" s="7" t="s">
        <v>837</v>
      </c>
    </row>
    <row r="14" spans="2:29" x14ac:dyDescent="0.3">
      <c r="B14" s="7" t="s">
        <v>655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12" t="s">
        <v>650</v>
      </c>
      <c r="M14" s="8">
        <v>516509</v>
      </c>
      <c r="N14" s="45">
        <v>494848</v>
      </c>
      <c r="O14" s="45">
        <v>490000</v>
      </c>
      <c r="P14" s="45">
        <v>470000</v>
      </c>
      <c r="Q14" s="45">
        <v>903000</v>
      </c>
      <c r="R14" s="10"/>
      <c r="V14" s="7" t="s">
        <v>841</v>
      </c>
      <c r="W14" s="7" t="s">
        <v>840</v>
      </c>
      <c r="X14" s="7" t="s">
        <v>839</v>
      </c>
      <c r="Y14" s="7" t="s">
        <v>838</v>
      </c>
      <c r="Z14" s="7" t="s">
        <v>837</v>
      </c>
    </row>
    <row r="15" spans="2:29" x14ac:dyDescent="0.3">
      <c r="B15" s="7" t="s">
        <v>656</v>
      </c>
      <c r="C15" s="7" t="s">
        <v>13</v>
      </c>
      <c r="D15" s="7" t="s">
        <v>14</v>
      </c>
      <c r="E15" s="7" t="s">
        <v>72</v>
      </c>
      <c r="F15" s="7" t="str">
        <f>E15</f>
        <v>Carbon Emissions Scope 3</v>
      </c>
      <c r="G15" s="7" t="s">
        <v>5</v>
      </c>
      <c r="H15" s="12" t="s">
        <v>650</v>
      </c>
      <c r="N15" s="14"/>
      <c r="O15" s="10"/>
      <c r="P15" s="50">
        <v>0</v>
      </c>
      <c r="Q15" s="8">
        <v>3751000</v>
      </c>
      <c r="R15" s="10"/>
    </row>
    <row r="16" spans="2:29" x14ac:dyDescent="0.3">
      <c r="B16" s="7" t="s">
        <v>657</v>
      </c>
      <c r="C16" s="7" t="s">
        <v>13</v>
      </c>
      <c r="D16" s="7" t="s">
        <v>14</v>
      </c>
      <c r="E16" s="7" t="s">
        <v>79</v>
      </c>
      <c r="F16" s="7" t="str">
        <f>E16</f>
        <v>Carbon footprint and intensity trend</v>
      </c>
      <c r="G16" s="7" t="s">
        <v>5</v>
      </c>
      <c r="H16" s="12" t="s">
        <v>650</v>
      </c>
      <c r="M16" s="10">
        <f>SUM(M13:M15)</f>
        <v>787432</v>
      </c>
      <c r="N16" s="10">
        <f t="shared" ref="N16:R16" si="0">SUM(N13:N15)</f>
        <v>769935</v>
      </c>
      <c r="O16" s="10">
        <f t="shared" si="0"/>
        <v>760000</v>
      </c>
      <c r="P16" s="10">
        <f t="shared" si="0"/>
        <v>730000</v>
      </c>
      <c r="Q16" s="10">
        <f t="shared" si="0"/>
        <v>5023000</v>
      </c>
      <c r="R16" s="10">
        <f t="shared" si="0"/>
        <v>0</v>
      </c>
    </row>
    <row r="17" spans="2:19" x14ac:dyDescent="0.3">
      <c r="B17" s="7" t="s">
        <v>397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21"/>
      <c r="S17" s="7" t="s">
        <v>801</v>
      </c>
    </row>
    <row r="18" spans="2:19" x14ac:dyDescent="0.3">
      <c r="B18" s="7" t="s">
        <v>398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21"/>
      <c r="S18" s="7" t="s">
        <v>801</v>
      </c>
    </row>
    <row r="19" spans="2:19" x14ac:dyDescent="0.3">
      <c r="B19" s="7" t="s">
        <v>399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236</v>
      </c>
      <c r="H19" s="7" t="s">
        <v>3</v>
      </c>
      <c r="N19" s="21"/>
      <c r="S19" s="7" t="s">
        <v>802</v>
      </c>
    </row>
    <row r="20" spans="2:19" x14ac:dyDescent="0.3">
      <c r="B20" s="7" t="s">
        <v>560</v>
      </c>
      <c r="C20" s="7" t="s">
        <v>13</v>
      </c>
      <c r="D20" s="7" t="s">
        <v>14</v>
      </c>
      <c r="E20" s="7" t="s">
        <v>23</v>
      </c>
      <c r="F20" s="7" t="s">
        <v>666</v>
      </c>
      <c r="G20" s="7" t="s">
        <v>5</v>
      </c>
      <c r="H20" s="7" t="s">
        <v>4</v>
      </c>
      <c r="S20" s="22">
        <f>Q16/P16-1</f>
        <v>5.8808219178082188</v>
      </c>
    </row>
    <row r="21" spans="2:19" x14ac:dyDescent="0.3">
      <c r="B21" s="7" t="s">
        <v>658</v>
      </c>
      <c r="C21" s="7" t="s">
        <v>13</v>
      </c>
      <c r="D21" s="7" t="s">
        <v>14</v>
      </c>
      <c r="E21" s="7" t="s">
        <v>392</v>
      </c>
      <c r="F21" s="7" t="str">
        <f>+E21</f>
        <v>Solid fossil fuel sector exposure</v>
      </c>
    </row>
    <row r="22" spans="2:19" x14ac:dyDescent="0.3">
      <c r="B22" s="7" t="s">
        <v>659</v>
      </c>
      <c r="C22" s="7" t="s">
        <v>13</v>
      </c>
      <c r="D22" s="7" t="s">
        <v>25</v>
      </c>
      <c r="E22" s="7" t="s">
        <v>26</v>
      </c>
      <c r="F22" s="7" t="str">
        <f t="shared" ref="F22:F33" si="1">E22</f>
        <v>Inorganic pollutants</v>
      </c>
      <c r="G22" s="7" t="s">
        <v>5</v>
      </c>
      <c r="H22" s="7" t="s">
        <v>16</v>
      </c>
    </row>
    <row r="23" spans="2:19" x14ac:dyDescent="0.3">
      <c r="B23" s="7" t="s">
        <v>660</v>
      </c>
      <c r="C23" s="7" t="s">
        <v>13</v>
      </c>
      <c r="D23" s="7" t="s">
        <v>25</v>
      </c>
      <c r="E23" s="7" t="s">
        <v>27</v>
      </c>
      <c r="F23" s="7" t="str">
        <f t="shared" si="1"/>
        <v>Air pollutants</v>
      </c>
      <c r="G23" s="7" t="s">
        <v>5</v>
      </c>
      <c r="H23" s="7" t="s">
        <v>16</v>
      </c>
      <c r="M23" s="7">
        <v>555.79999999999995</v>
      </c>
      <c r="N23" s="7">
        <v>539.9</v>
      </c>
      <c r="O23" s="7">
        <v>507.3</v>
      </c>
      <c r="P23" s="7">
        <v>495.6</v>
      </c>
      <c r="Q23" s="7">
        <v>449.6</v>
      </c>
    </row>
    <row r="24" spans="2:19" x14ac:dyDescent="0.3">
      <c r="B24" s="7" t="s">
        <v>661</v>
      </c>
      <c r="C24" s="7" t="s">
        <v>13</v>
      </c>
      <c r="D24" s="7" t="s">
        <v>25</v>
      </c>
      <c r="E24" s="7" t="s">
        <v>28</v>
      </c>
      <c r="F24" s="7" t="str">
        <f t="shared" si="1"/>
        <v>NO'x emissions</v>
      </c>
      <c r="G24" s="7" t="s">
        <v>5</v>
      </c>
      <c r="H24" s="7" t="s">
        <v>16</v>
      </c>
      <c r="M24" s="7">
        <v>430</v>
      </c>
      <c r="N24" s="7">
        <v>443</v>
      </c>
      <c r="O24" s="7">
        <v>439.7</v>
      </c>
      <c r="P24" s="7">
        <v>423.6</v>
      </c>
      <c r="Q24" s="7">
        <v>414.4</v>
      </c>
    </row>
    <row r="25" spans="2:19" x14ac:dyDescent="0.3">
      <c r="B25" s="7" t="s">
        <v>662</v>
      </c>
      <c r="C25" s="7" t="s">
        <v>13</v>
      </c>
      <c r="D25" s="7" t="s">
        <v>25</v>
      </c>
      <c r="E25" s="7" t="s">
        <v>29</v>
      </c>
      <c r="F25" s="7" t="str">
        <f t="shared" si="1"/>
        <v>SO'x emissions</v>
      </c>
      <c r="G25" s="7" t="s">
        <v>5</v>
      </c>
      <c r="H25" s="7" t="s">
        <v>16</v>
      </c>
      <c r="M25" s="7">
        <v>0.8</v>
      </c>
      <c r="N25" s="7">
        <v>0.9</v>
      </c>
      <c r="O25" s="7">
        <v>1.2</v>
      </c>
      <c r="P25" s="7">
        <v>0.7</v>
      </c>
      <c r="Q25" s="7">
        <v>2.6</v>
      </c>
    </row>
    <row r="26" spans="2:19" x14ac:dyDescent="0.3">
      <c r="B26" s="7" t="s">
        <v>663</v>
      </c>
      <c r="C26" s="7" t="s">
        <v>13</v>
      </c>
      <c r="D26" s="7" t="s">
        <v>25</v>
      </c>
      <c r="E26" s="7" t="s">
        <v>80</v>
      </c>
      <c r="F26" s="7" t="str">
        <f>E26</f>
        <v>Ozone depletion substances</v>
      </c>
      <c r="G26" s="7" t="s">
        <v>5</v>
      </c>
      <c r="H26" s="7" t="s">
        <v>16</v>
      </c>
      <c r="M26" s="7">
        <v>7142</v>
      </c>
      <c r="N26" s="7">
        <v>7206</v>
      </c>
      <c r="O26" s="7">
        <v>7331.1</v>
      </c>
      <c r="P26" s="7">
        <v>7089.7</v>
      </c>
      <c r="Q26" s="7">
        <v>6939.2</v>
      </c>
    </row>
    <row r="27" spans="2:19" x14ac:dyDescent="0.3">
      <c r="B27" s="7" t="s">
        <v>664</v>
      </c>
      <c r="C27" s="7" t="s">
        <v>13</v>
      </c>
      <c r="D27" s="7" t="s">
        <v>30</v>
      </c>
      <c r="E27" s="7" t="s">
        <v>31</v>
      </c>
      <c r="F27" s="7" t="str">
        <f t="shared" si="1"/>
        <v>Business travel</v>
      </c>
      <c r="G27" s="7" t="s">
        <v>5</v>
      </c>
      <c r="H27" s="7" t="s">
        <v>16</v>
      </c>
      <c r="O27" s="10"/>
      <c r="P27" s="10"/>
    </row>
    <row r="28" spans="2:19" x14ac:dyDescent="0.3">
      <c r="B28" s="7" t="s">
        <v>665</v>
      </c>
      <c r="C28" s="7" t="s">
        <v>13</v>
      </c>
      <c r="D28" s="7" t="s">
        <v>30</v>
      </c>
      <c r="E28" s="7" t="s">
        <v>32</v>
      </c>
      <c r="F28" s="7" t="str">
        <f t="shared" si="1"/>
        <v>Employee commute</v>
      </c>
      <c r="G28" s="7" t="s">
        <v>5</v>
      </c>
      <c r="H28" s="7" t="s">
        <v>16</v>
      </c>
      <c r="O28" s="10"/>
      <c r="P28" s="10"/>
    </row>
    <row r="29" spans="2:19" x14ac:dyDescent="0.3">
      <c r="B29" s="7" t="s">
        <v>734</v>
      </c>
      <c r="C29" s="7" t="s">
        <v>13</v>
      </c>
      <c r="D29" s="7" t="s">
        <v>30</v>
      </c>
      <c r="E29" s="7" t="s">
        <v>33</v>
      </c>
      <c r="F29" s="7" t="str">
        <f t="shared" si="1"/>
        <v>Usage of company products</v>
      </c>
      <c r="G29" s="7" t="s">
        <v>5</v>
      </c>
      <c r="H29" s="7" t="s">
        <v>16</v>
      </c>
    </row>
    <row r="30" spans="2:19" x14ac:dyDescent="0.3">
      <c r="B30" s="7" t="s">
        <v>735</v>
      </c>
      <c r="C30" s="7" t="s">
        <v>13</v>
      </c>
      <c r="D30" s="7" t="s">
        <v>30</v>
      </c>
      <c r="E30" s="7" t="s">
        <v>34</v>
      </c>
      <c r="F30" s="7" t="str">
        <f t="shared" si="1"/>
        <v>Transportation and distribution</v>
      </c>
      <c r="G30" s="7" t="s">
        <v>5</v>
      </c>
      <c r="H30" s="7" t="s">
        <v>16</v>
      </c>
    </row>
    <row r="31" spans="2:19" x14ac:dyDescent="0.3">
      <c r="B31" s="7" t="s">
        <v>561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37</v>
      </c>
    </row>
    <row r="32" spans="2:19" x14ac:dyDescent="0.3">
      <c r="B32" s="7" t="s">
        <v>562</v>
      </c>
      <c r="C32" s="7" t="s">
        <v>13</v>
      </c>
      <c r="D32" s="7" t="s">
        <v>35</v>
      </c>
      <c r="E32" s="7" t="s">
        <v>36</v>
      </c>
      <c r="F32" s="7" t="s">
        <v>571</v>
      </c>
      <c r="G32" s="7" t="s">
        <v>5</v>
      </c>
      <c r="H32" s="7" t="s">
        <v>4</v>
      </c>
    </row>
    <row r="33" spans="2:27" x14ac:dyDescent="0.3">
      <c r="B33" s="7" t="s">
        <v>736</v>
      </c>
      <c r="C33" s="7" t="s">
        <v>13</v>
      </c>
      <c r="D33" s="7" t="s">
        <v>35</v>
      </c>
      <c r="E33" s="7" t="s">
        <v>81</v>
      </c>
      <c r="F33" s="7" t="str">
        <f t="shared" si="1"/>
        <v>Alternate fuels</v>
      </c>
      <c r="G33" s="7" t="s">
        <v>5</v>
      </c>
      <c r="H33" s="7" t="s">
        <v>16</v>
      </c>
    </row>
    <row r="34" spans="2:27" x14ac:dyDescent="0.3">
      <c r="B34" s="7" t="s">
        <v>737</v>
      </c>
      <c r="C34" s="7" t="s">
        <v>13</v>
      </c>
      <c r="D34" s="7" t="s">
        <v>35</v>
      </c>
      <c r="E34" s="7" t="s">
        <v>68</v>
      </c>
      <c r="F34" s="7" t="s">
        <v>70</v>
      </c>
      <c r="G34" s="7" t="s">
        <v>5</v>
      </c>
      <c r="H34" s="7" t="s">
        <v>16</v>
      </c>
    </row>
    <row r="35" spans="2:27" x14ac:dyDescent="0.3">
      <c r="B35" s="7" t="s">
        <v>738</v>
      </c>
      <c r="C35" s="7" t="s">
        <v>13</v>
      </c>
      <c r="D35" s="7" t="s">
        <v>35</v>
      </c>
      <c r="E35" s="7" t="s">
        <v>69</v>
      </c>
      <c r="F35" s="7" t="str">
        <f>+E35</f>
        <v>Product impact on renewables</v>
      </c>
      <c r="G35" s="7" t="s">
        <v>71</v>
      </c>
      <c r="H35" s="7" t="s">
        <v>667</v>
      </c>
      <c r="N35" s="21"/>
      <c r="S35" s="7" t="s">
        <v>807</v>
      </c>
    </row>
    <row r="36" spans="2:27" x14ac:dyDescent="0.3">
      <c r="B36" s="7" t="s">
        <v>400</v>
      </c>
      <c r="C36" s="7" t="s">
        <v>13</v>
      </c>
      <c r="D36" s="7" t="s">
        <v>35</v>
      </c>
      <c r="E36" s="7" t="s">
        <v>38</v>
      </c>
      <c r="F36" s="7" t="s">
        <v>39</v>
      </c>
      <c r="G36" s="7" t="s">
        <v>669</v>
      </c>
      <c r="H36" s="7" t="s">
        <v>3</v>
      </c>
      <c r="N36" s="21"/>
      <c r="S36" s="7" t="s">
        <v>801</v>
      </c>
      <c r="AA36" s="44" t="s">
        <v>842</v>
      </c>
    </row>
    <row r="37" spans="2:27" x14ac:dyDescent="0.3">
      <c r="B37" s="7" t="s">
        <v>668</v>
      </c>
      <c r="C37" s="7" t="s">
        <v>13</v>
      </c>
      <c r="D37" s="7" t="s">
        <v>35</v>
      </c>
      <c r="E37" s="7" t="s">
        <v>38</v>
      </c>
      <c r="F37" s="7" t="s">
        <v>40</v>
      </c>
      <c r="G37" s="7" t="s">
        <v>5</v>
      </c>
      <c r="H37" s="7" t="s">
        <v>16</v>
      </c>
    </row>
    <row r="38" spans="2:27" x14ac:dyDescent="0.3">
      <c r="B38" s="7" t="s">
        <v>401</v>
      </c>
      <c r="C38" s="7" t="s">
        <v>13</v>
      </c>
      <c r="D38" s="7" t="s">
        <v>41</v>
      </c>
      <c r="E38" s="7" t="s">
        <v>42</v>
      </c>
      <c r="F38" s="7" t="s">
        <v>43</v>
      </c>
      <c r="G38" s="7" t="s">
        <v>5</v>
      </c>
      <c r="H38" s="7" t="s">
        <v>16</v>
      </c>
    </row>
    <row r="39" spans="2:27" x14ac:dyDescent="0.3">
      <c r="B39" s="7" t="s">
        <v>402</v>
      </c>
      <c r="C39" s="7" t="s">
        <v>13</v>
      </c>
      <c r="D39" s="7" t="s">
        <v>41</v>
      </c>
      <c r="E39" s="7" t="s">
        <v>42</v>
      </c>
      <c r="F39" s="7" t="s">
        <v>44</v>
      </c>
      <c r="G39" s="7" t="s">
        <v>5</v>
      </c>
      <c r="H39" s="7" t="s">
        <v>4</v>
      </c>
    </row>
    <row r="40" spans="2:27" s="15" customFormat="1" x14ac:dyDescent="0.3">
      <c r="B40" s="15" t="s">
        <v>739</v>
      </c>
      <c r="C40" s="15" t="s">
        <v>13</v>
      </c>
      <c r="D40" s="15" t="s">
        <v>353</v>
      </c>
      <c r="E40" s="15" t="s">
        <v>354</v>
      </c>
      <c r="F40" s="15" t="s">
        <v>670</v>
      </c>
      <c r="G40" s="15" t="s">
        <v>5</v>
      </c>
      <c r="K40" s="15">
        <v>0</v>
      </c>
    </row>
    <row r="41" spans="2:27" s="15" customFormat="1" x14ac:dyDescent="0.3">
      <c r="B41" s="15" t="s">
        <v>564</v>
      </c>
      <c r="C41" s="15" t="s">
        <v>13</v>
      </c>
      <c r="D41" s="15" t="s">
        <v>353</v>
      </c>
      <c r="E41" s="15" t="s">
        <v>355</v>
      </c>
      <c r="F41" s="15" t="s">
        <v>570</v>
      </c>
      <c r="G41" s="15" t="s">
        <v>568</v>
      </c>
      <c r="H41" s="15" t="s">
        <v>3</v>
      </c>
      <c r="K41" s="15">
        <v>0</v>
      </c>
      <c r="N41" s="16"/>
    </row>
    <row r="42" spans="2:27" s="15" customFormat="1" x14ac:dyDescent="0.3">
      <c r="B42" s="15" t="s">
        <v>563</v>
      </c>
      <c r="C42" s="15" t="s">
        <v>13</v>
      </c>
      <c r="D42" s="15" t="s">
        <v>353</v>
      </c>
      <c r="E42" s="15" t="s">
        <v>355</v>
      </c>
      <c r="F42" s="15" t="s">
        <v>570</v>
      </c>
      <c r="G42" s="15" t="s">
        <v>569</v>
      </c>
      <c r="H42" s="15" t="s">
        <v>3</v>
      </c>
      <c r="K42" s="15">
        <v>0</v>
      </c>
      <c r="N42" s="16"/>
    </row>
    <row r="43" spans="2:27" s="15" customFormat="1" x14ac:dyDescent="0.3">
      <c r="B43" s="15" t="s">
        <v>566</v>
      </c>
      <c r="C43" s="15" t="s">
        <v>13</v>
      </c>
      <c r="D43" s="15" t="s">
        <v>353</v>
      </c>
      <c r="E43" s="15" t="s">
        <v>356</v>
      </c>
      <c r="F43" s="15" t="s">
        <v>356</v>
      </c>
      <c r="G43" s="15" t="s">
        <v>568</v>
      </c>
      <c r="H43" s="15" t="s">
        <v>3</v>
      </c>
      <c r="K43" s="15">
        <v>0</v>
      </c>
      <c r="N43" s="16"/>
    </row>
    <row r="44" spans="2:27" s="15" customFormat="1" x14ac:dyDescent="0.3">
      <c r="B44" s="15" t="s">
        <v>565</v>
      </c>
      <c r="C44" s="15" t="s">
        <v>13</v>
      </c>
      <c r="D44" s="15" t="s">
        <v>353</v>
      </c>
      <c r="E44" s="15" t="s">
        <v>356</v>
      </c>
      <c r="F44" s="15" t="s">
        <v>356</v>
      </c>
      <c r="G44" s="15" t="s">
        <v>569</v>
      </c>
      <c r="H44" s="15" t="s">
        <v>3</v>
      </c>
      <c r="K44" s="15">
        <v>0</v>
      </c>
      <c r="N44" s="16"/>
    </row>
    <row r="45" spans="2:27" s="15" customFormat="1" x14ac:dyDescent="0.3">
      <c r="B45" s="15" t="s">
        <v>740</v>
      </c>
      <c r="C45" s="15" t="s">
        <v>13</v>
      </c>
      <c r="D45" s="15" t="s">
        <v>353</v>
      </c>
      <c r="E45" s="15" t="s">
        <v>357</v>
      </c>
      <c r="F45" s="15" t="s">
        <v>567</v>
      </c>
      <c r="G45" s="15" t="s">
        <v>568</v>
      </c>
      <c r="H45" s="15" t="s">
        <v>3</v>
      </c>
      <c r="K45" s="15">
        <v>0</v>
      </c>
      <c r="N45" s="16"/>
    </row>
    <row r="46" spans="2:27" s="15" customFormat="1" x14ac:dyDescent="0.3">
      <c r="B46" s="15" t="s">
        <v>741</v>
      </c>
      <c r="C46" s="15" t="s">
        <v>13</v>
      </c>
      <c r="D46" s="15" t="s">
        <v>353</v>
      </c>
      <c r="E46" s="15" t="s">
        <v>357</v>
      </c>
      <c r="F46" s="15" t="s">
        <v>567</v>
      </c>
      <c r="G46" s="15" t="s">
        <v>569</v>
      </c>
      <c r="H46" s="15" t="s">
        <v>3</v>
      </c>
      <c r="K46" s="15">
        <v>0</v>
      </c>
      <c r="N46" s="16"/>
    </row>
    <row r="47" spans="2:27" x14ac:dyDescent="0.3">
      <c r="B47" s="7" t="s">
        <v>403</v>
      </c>
      <c r="C47" s="7" t="s">
        <v>13</v>
      </c>
      <c r="D47" s="7" t="s">
        <v>41</v>
      </c>
      <c r="E47" s="7" t="s">
        <v>45</v>
      </c>
      <c r="F47" s="7" t="s">
        <v>46</v>
      </c>
      <c r="G47" s="7" t="s">
        <v>5</v>
      </c>
      <c r="H47" s="7" t="s">
        <v>16</v>
      </c>
      <c r="M47" s="7">
        <v>2840</v>
      </c>
      <c r="N47" s="7">
        <v>1776</v>
      </c>
      <c r="O47" s="7">
        <v>1188</v>
      </c>
      <c r="P47" s="7">
        <v>444</v>
      </c>
      <c r="Q47" s="7">
        <v>105</v>
      </c>
      <c r="U47" s="44"/>
      <c r="AA47" s="44" t="s">
        <v>839</v>
      </c>
    </row>
    <row r="48" spans="2:27" x14ac:dyDescent="0.3">
      <c r="B48" s="7" t="s">
        <v>404</v>
      </c>
      <c r="C48" s="7" t="s">
        <v>13</v>
      </c>
      <c r="D48" s="7" t="s">
        <v>41</v>
      </c>
      <c r="E48" s="7" t="s">
        <v>45</v>
      </c>
      <c r="F48" s="7" t="s">
        <v>47</v>
      </c>
      <c r="G48" s="7" t="s">
        <v>5</v>
      </c>
      <c r="H48" s="7" t="s">
        <v>4</v>
      </c>
      <c r="P48" s="25"/>
      <c r="Q48" s="25"/>
      <c r="R48" s="25"/>
    </row>
    <row r="49" spans="2:27" x14ac:dyDescent="0.3">
      <c r="B49" s="7" t="s">
        <v>572</v>
      </c>
      <c r="C49" s="7" t="s">
        <v>13</v>
      </c>
      <c r="D49" s="7" t="s">
        <v>41</v>
      </c>
      <c r="E49" s="7" t="s">
        <v>48</v>
      </c>
      <c r="F49" s="7" t="str">
        <f>E49</f>
        <v>Non-recycled waste</v>
      </c>
      <c r="G49" s="7" t="s">
        <v>5</v>
      </c>
      <c r="H49" s="7" t="s">
        <v>16</v>
      </c>
      <c r="M49" s="7">
        <v>196873</v>
      </c>
      <c r="N49" s="7">
        <v>214753</v>
      </c>
      <c r="O49" s="7">
        <v>212327</v>
      </c>
      <c r="P49" s="7">
        <v>194079</v>
      </c>
      <c r="Q49" s="7">
        <v>171220</v>
      </c>
      <c r="AA49" s="44" t="s">
        <v>843</v>
      </c>
    </row>
    <row r="50" spans="2:27" x14ac:dyDescent="0.3">
      <c r="B50" s="7" t="s">
        <v>573</v>
      </c>
      <c r="C50" s="7" t="s">
        <v>13</v>
      </c>
      <c r="D50" s="7" t="s">
        <v>41</v>
      </c>
      <c r="E50" s="7" t="s">
        <v>48</v>
      </c>
      <c r="F50" s="7" t="s">
        <v>574</v>
      </c>
      <c r="G50" s="7" t="s">
        <v>5</v>
      </c>
      <c r="H50" s="7" t="s">
        <v>4</v>
      </c>
    </row>
    <row r="51" spans="2:27" x14ac:dyDescent="0.3">
      <c r="B51" s="7" t="s">
        <v>742</v>
      </c>
      <c r="C51" s="7" t="s">
        <v>13</v>
      </c>
      <c r="D51" s="7" t="s">
        <v>41</v>
      </c>
      <c r="E51" s="7" t="s">
        <v>49</v>
      </c>
      <c r="F51" s="7" t="str">
        <f>E51</f>
        <v>Waste recycling programs</v>
      </c>
      <c r="G51" s="7" t="s">
        <v>39</v>
      </c>
      <c r="H51" s="7" t="s">
        <v>3</v>
      </c>
      <c r="N51" s="21"/>
      <c r="S51" s="7" t="s">
        <v>801</v>
      </c>
      <c r="AA51" s="44" t="s">
        <v>844</v>
      </c>
    </row>
    <row r="52" spans="2:27" x14ac:dyDescent="0.3">
      <c r="B52" s="7" t="s">
        <v>743</v>
      </c>
      <c r="C52" s="7" t="s">
        <v>13</v>
      </c>
      <c r="D52" s="7" t="s">
        <v>50</v>
      </c>
      <c r="E52" s="7" t="s">
        <v>50</v>
      </c>
      <c r="F52" s="7" t="s">
        <v>51</v>
      </c>
      <c r="G52" s="7" t="s">
        <v>5</v>
      </c>
      <c r="H52" s="7" t="s">
        <v>52</v>
      </c>
      <c r="M52" s="10"/>
      <c r="N52" s="10"/>
      <c r="O52" s="10"/>
      <c r="P52" s="10"/>
      <c r="Q52" s="10"/>
      <c r="R52" s="10"/>
    </row>
    <row r="53" spans="2:27" x14ac:dyDescent="0.3">
      <c r="B53" s="7" t="s">
        <v>671</v>
      </c>
      <c r="C53" s="7" t="s">
        <v>13</v>
      </c>
      <c r="D53" s="7" t="s">
        <v>50</v>
      </c>
      <c r="E53" s="7" t="s">
        <v>53</v>
      </c>
      <c r="F53" s="7" t="s">
        <v>53</v>
      </c>
      <c r="G53" s="7" t="s">
        <v>5</v>
      </c>
      <c r="H53" s="7" t="s">
        <v>52</v>
      </c>
    </row>
    <row r="54" spans="2:27" x14ac:dyDescent="0.3">
      <c r="B54" s="7" t="s">
        <v>672</v>
      </c>
      <c r="C54" s="7" t="s">
        <v>13</v>
      </c>
      <c r="D54" s="7" t="s">
        <v>50</v>
      </c>
      <c r="E54" s="7" t="s">
        <v>53</v>
      </c>
      <c r="F54" s="7" t="s">
        <v>673</v>
      </c>
      <c r="G54" s="7" t="s">
        <v>5</v>
      </c>
      <c r="H54" s="7" t="s">
        <v>4</v>
      </c>
    </row>
    <row r="55" spans="2:27" x14ac:dyDescent="0.3">
      <c r="B55" s="7" t="s">
        <v>575</v>
      </c>
      <c r="C55" s="7" t="s">
        <v>13</v>
      </c>
      <c r="D55" s="7" t="s">
        <v>54</v>
      </c>
      <c r="E55" s="7" t="s">
        <v>55</v>
      </c>
      <c r="F55" s="7" t="s">
        <v>55</v>
      </c>
      <c r="G55" s="7" t="s">
        <v>568</v>
      </c>
      <c r="H55" s="7" t="s">
        <v>3</v>
      </c>
      <c r="N55" s="21"/>
      <c r="S55" s="7" t="s">
        <v>801</v>
      </c>
    </row>
    <row r="56" spans="2:27" x14ac:dyDescent="0.3">
      <c r="B56" s="7" t="s">
        <v>576</v>
      </c>
      <c r="C56" s="7" t="s">
        <v>13</v>
      </c>
      <c r="D56" s="7" t="s">
        <v>54</v>
      </c>
      <c r="E56" s="7" t="s">
        <v>55</v>
      </c>
      <c r="F56" s="7" t="s">
        <v>55</v>
      </c>
      <c r="G56" s="7" t="s">
        <v>569</v>
      </c>
      <c r="H56" s="7" t="s">
        <v>3</v>
      </c>
      <c r="N56" s="21"/>
      <c r="S56" s="7" t="s">
        <v>802</v>
      </c>
    </row>
    <row r="57" spans="2:27" x14ac:dyDescent="0.3">
      <c r="B57" s="7" t="s">
        <v>578</v>
      </c>
      <c r="C57" s="7" t="s">
        <v>13</v>
      </c>
      <c r="D57" s="7" t="s">
        <v>54</v>
      </c>
      <c r="E57" s="7" t="s">
        <v>56</v>
      </c>
      <c r="F57" s="7" t="str">
        <f>E57</f>
        <v>Deforestation</v>
      </c>
      <c r="G57" s="7" t="s">
        <v>568</v>
      </c>
      <c r="H57" s="7" t="s">
        <v>3</v>
      </c>
      <c r="N57" s="21"/>
      <c r="S57" s="7" t="s">
        <v>801</v>
      </c>
    </row>
    <row r="58" spans="2:27" x14ac:dyDescent="0.3">
      <c r="B58" s="7" t="s">
        <v>577</v>
      </c>
      <c r="C58" s="7" t="s">
        <v>13</v>
      </c>
      <c r="D58" s="7" t="s">
        <v>54</v>
      </c>
      <c r="E58" s="7" t="s">
        <v>56</v>
      </c>
      <c r="F58" s="7" t="str">
        <f>E58</f>
        <v>Deforestation</v>
      </c>
      <c r="G58" s="7" t="s">
        <v>569</v>
      </c>
      <c r="H58" s="7" t="s">
        <v>3</v>
      </c>
      <c r="N58" s="21"/>
      <c r="S58" s="7" t="s">
        <v>802</v>
      </c>
    </row>
    <row r="59" spans="2:27" x14ac:dyDescent="0.3">
      <c r="B59" s="7" t="s">
        <v>579</v>
      </c>
      <c r="C59" s="7" t="s">
        <v>13</v>
      </c>
      <c r="D59" s="7" t="s">
        <v>54</v>
      </c>
      <c r="E59" s="7" t="s">
        <v>57</v>
      </c>
      <c r="F59" s="7" t="s">
        <v>58</v>
      </c>
      <c r="G59" s="7" t="s">
        <v>569</v>
      </c>
      <c r="H59" s="7" t="s">
        <v>3</v>
      </c>
      <c r="N59" s="21"/>
      <c r="S59" s="7" t="s">
        <v>802</v>
      </c>
    </row>
    <row r="60" spans="2:27" x14ac:dyDescent="0.3">
      <c r="B60" s="7" t="s">
        <v>581</v>
      </c>
      <c r="C60" s="7" t="s">
        <v>13</v>
      </c>
      <c r="D60" s="7" t="s">
        <v>54</v>
      </c>
      <c r="E60" s="7" t="s">
        <v>358</v>
      </c>
      <c r="F60" s="7" t="str">
        <f>E60</f>
        <v>Site closure &amp; rehabilitation</v>
      </c>
      <c r="G60" s="7" t="s">
        <v>568</v>
      </c>
      <c r="H60" s="7" t="s">
        <v>3</v>
      </c>
      <c r="N60" s="21"/>
      <c r="S60" s="7" t="s">
        <v>802</v>
      </c>
    </row>
    <row r="61" spans="2:27" x14ac:dyDescent="0.3">
      <c r="B61" s="7" t="s">
        <v>582</v>
      </c>
      <c r="C61" s="7" t="s">
        <v>13</v>
      </c>
      <c r="D61" s="7" t="s">
        <v>54</v>
      </c>
      <c r="E61" s="7" t="s">
        <v>358</v>
      </c>
      <c r="F61" s="7" t="str">
        <f>E61</f>
        <v>Site closure &amp; rehabilitation</v>
      </c>
      <c r="G61" s="7" t="s">
        <v>569</v>
      </c>
      <c r="H61" s="7" t="s">
        <v>3</v>
      </c>
      <c r="N61" s="21"/>
      <c r="S61" s="7" t="s">
        <v>802</v>
      </c>
    </row>
    <row r="62" spans="2:27" x14ac:dyDescent="0.3">
      <c r="B62" s="7" t="s">
        <v>744</v>
      </c>
      <c r="C62" s="7" t="s">
        <v>13</v>
      </c>
      <c r="D62" s="7" t="s">
        <v>54</v>
      </c>
      <c r="E62" s="7" t="s">
        <v>59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7" x14ac:dyDescent="0.3">
      <c r="B63" s="7" t="s">
        <v>745</v>
      </c>
      <c r="C63" s="7" t="s">
        <v>13</v>
      </c>
      <c r="D63" s="7" t="s">
        <v>54</v>
      </c>
      <c r="E63" s="7" t="s">
        <v>60</v>
      </c>
      <c r="F63" s="7" t="s">
        <v>580</v>
      </c>
      <c r="G63" s="7" t="s">
        <v>5</v>
      </c>
      <c r="H63" s="7" t="s">
        <v>4</v>
      </c>
    </row>
    <row r="64" spans="2:27" s="15" customFormat="1" x14ac:dyDescent="0.3">
      <c r="B64" s="15" t="s">
        <v>746</v>
      </c>
      <c r="C64" s="15" t="s">
        <v>13</v>
      </c>
      <c r="D64" s="15" t="s">
        <v>54</v>
      </c>
      <c r="E64" s="15" t="s">
        <v>359</v>
      </c>
      <c r="F64" s="15" t="str">
        <f>E64</f>
        <v>Use of pesticides</v>
      </c>
      <c r="G64" s="15" t="s">
        <v>5</v>
      </c>
      <c r="H64" s="15" t="s">
        <v>16</v>
      </c>
      <c r="K64" s="15">
        <v>0</v>
      </c>
    </row>
    <row r="65" spans="2:26" x14ac:dyDescent="0.3">
      <c r="B65" s="7" t="s">
        <v>583</v>
      </c>
      <c r="C65" s="7" t="s">
        <v>13</v>
      </c>
      <c r="D65" s="7" t="s">
        <v>54</v>
      </c>
      <c r="E65" s="7" t="s">
        <v>61</v>
      </c>
      <c r="F65" s="7" t="str">
        <f>E65</f>
        <v>Sustainable land / forestry / agri practices</v>
      </c>
      <c r="G65" s="7" t="s">
        <v>568</v>
      </c>
      <c r="H65" s="7" t="s">
        <v>3</v>
      </c>
      <c r="K65" s="15">
        <v>0</v>
      </c>
      <c r="N65" s="21"/>
      <c r="S65" s="7" t="s">
        <v>801</v>
      </c>
      <c r="Z65" s="7" t="s">
        <v>823</v>
      </c>
    </row>
    <row r="66" spans="2:26" x14ac:dyDescent="0.3">
      <c r="B66" s="7" t="s">
        <v>584</v>
      </c>
      <c r="C66" s="7" t="s">
        <v>13</v>
      </c>
      <c r="D66" s="7" t="s">
        <v>54</v>
      </c>
      <c r="E66" s="7" t="s">
        <v>61</v>
      </c>
      <c r="F66" s="7" t="str">
        <f>E66</f>
        <v>Sustainable land / forestry / agri practices</v>
      </c>
      <c r="G66" s="7" t="s">
        <v>569</v>
      </c>
      <c r="H66" s="7" t="s">
        <v>3</v>
      </c>
      <c r="K66" s="15">
        <v>0</v>
      </c>
      <c r="N66" s="21"/>
      <c r="S66" s="7" t="s">
        <v>801</v>
      </c>
      <c r="Z66" s="7" t="s">
        <v>823</v>
      </c>
    </row>
    <row r="67" spans="2:26" x14ac:dyDescent="0.3">
      <c r="B67" s="7" t="s">
        <v>585</v>
      </c>
      <c r="C67" s="7" t="s">
        <v>13</v>
      </c>
      <c r="D67" s="7" t="s">
        <v>62</v>
      </c>
      <c r="E67" s="7" t="s">
        <v>63</v>
      </c>
      <c r="F67" s="7" t="s">
        <v>64</v>
      </c>
      <c r="G67" s="7" t="s">
        <v>568</v>
      </c>
      <c r="H67" s="7" t="s">
        <v>3</v>
      </c>
      <c r="N67" s="21"/>
      <c r="S67" s="7" t="s">
        <v>801</v>
      </c>
    </row>
    <row r="68" spans="2:26" x14ac:dyDescent="0.3">
      <c r="B68" s="7" t="s">
        <v>586</v>
      </c>
      <c r="C68" s="7" t="s">
        <v>13</v>
      </c>
      <c r="D68" s="7" t="s">
        <v>62</v>
      </c>
      <c r="E68" s="7" t="s">
        <v>63</v>
      </c>
      <c r="F68" s="7" t="s">
        <v>64</v>
      </c>
      <c r="G68" s="7" t="s">
        <v>569</v>
      </c>
      <c r="H68" s="7" t="s">
        <v>3</v>
      </c>
      <c r="N68" s="21"/>
      <c r="S68" s="7" t="s">
        <v>802</v>
      </c>
    </row>
    <row r="69" spans="2:26" x14ac:dyDescent="0.3">
      <c r="B69" s="7" t="s">
        <v>747</v>
      </c>
      <c r="C69" s="7" t="s">
        <v>13</v>
      </c>
      <c r="D69" s="7" t="s">
        <v>62</v>
      </c>
      <c r="E69" s="7" t="s">
        <v>65</v>
      </c>
      <c r="F69" s="7" t="s">
        <v>587</v>
      </c>
      <c r="G69" s="7" t="s">
        <v>5</v>
      </c>
      <c r="H69" s="7" t="s">
        <v>16</v>
      </c>
    </row>
    <row r="70" spans="2:26" x14ac:dyDescent="0.3">
      <c r="B70" s="7" t="s">
        <v>748</v>
      </c>
      <c r="C70" s="7" t="s">
        <v>13</v>
      </c>
      <c r="D70" s="7" t="s">
        <v>62</v>
      </c>
      <c r="E70" s="7" t="s">
        <v>66</v>
      </c>
      <c r="F70" s="7" t="str">
        <f>E70</f>
        <v>Recycled material use</v>
      </c>
      <c r="G70" s="7" t="s">
        <v>5</v>
      </c>
      <c r="H70" s="7" t="s">
        <v>16</v>
      </c>
    </row>
    <row r="71" spans="2:26" x14ac:dyDescent="0.3">
      <c r="B71" s="7" t="s">
        <v>588</v>
      </c>
      <c r="C71" s="7" t="s">
        <v>13</v>
      </c>
      <c r="D71" s="7" t="s">
        <v>62</v>
      </c>
      <c r="E71" s="7" t="s">
        <v>67</v>
      </c>
      <c r="F71" s="7" t="str">
        <f>E71</f>
        <v>Green procurement policy</v>
      </c>
      <c r="G71" s="7" t="s">
        <v>568</v>
      </c>
      <c r="H71" s="7" t="s">
        <v>3</v>
      </c>
      <c r="N71" s="21"/>
      <c r="S71" s="7" t="s">
        <v>802</v>
      </c>
    </row>
    <row r="72" spans="2:26" x14ac:dyDescent="0.3">
      <c r="B72" s="7" t="s">
        <v>589</v>
      </c>
      <c r="C72" s="7" t="s">
        <v>13</v>
      </c>
      <c r="D72" s="7" t="s">
        <v>62</v>
      </c>
      <c r="E72" s="7" t="s">
        <v>67</v>
      </c>
      <c r="F72" s="7" t="str">
        <f>E72</f>
        <v>Green procurement policy</v>
      </c>
      <c r="G72" s="7" t="s">
        <v>569</v>
      </c>
      <c r="H72" s="7" t="s">
        <v>3</v>
      </c>
      <c r="N72" s="21"/>
      <c r="S72" s="7" t="s">
        <v>802</v>
      </c>
    </row>
    <row r="73" spans="2:26" x14ac:dyDescent="0.3">
      <c r="B73" s="7" t="s">
        <v>749</v>
      </c>
      <c r="C73" s="7" t="s">
        <v>13</v>
      </c>
      <c r="D73" s="7" t="s">
        <v>62</v>
      </c>
      <c r="E73" s="7" t="s">
        <v>82</v>
      </c>
      <c r="F73" s="7" t="str">
        <f>E73</f>
        <v>Supplier environmental certification</v>
      </c>
      <c r="G73" s="7" t="s">
        <v>761</v>
      </c>
      <c r="H73" s="7" t="s">
        <v>3</v>
      </c>
      <c r="N73" s="21"/>
      <c r="S73" s="7" t="s">
        <v>802</v>
      </c>
    </row>
    <row r="74" spans="2:26" x14ac:dyDescent="0.3">
      <c r="B74" s="7" t="s">
        <v>750</v>
      </c>
      <c r="C74" s="7" t="s">
        <v>13</v>
      </c>
      <c r="D74" s="7" t="s">
        <v>62</v>
      </c>
      <c r="E74" s="7" t="s">
        <v>83</v>
      </c>
      <c r="F74" s="7" t="str">
        <f>+E74</f>
        <v>Green building council membership</v>
      </c>
      <c r="G74" s="7" t="s">
        <v>674</v>
      </c>
      <c r="H74" s="7" t="s">
        <v>3</v>
      </c>
      <c r="N74" s="21"/>
      <c r="S74" s="7" t="s">
        <v>802</v>
      </c>
    </row>
    <row r="75" spans="2:26" s="15" customFormat="1" x14ac:dyDescent="0.3">
      <c r="B75" s="15" t="s">
        <v>751</v>
      </c>
      <c r="C75" s="15" t="s">
        <v>13</v>
      </c>
      <c r="D75" s="15" t="s">
        <v>62</v>
      </c>
      <c r="E75" s="15" t="s">
        <v>84</v>
      </c>
      <c r="F75" s="15" t="s">
        <v>85</v>
      </c>
      <c r="G75" s="15" t="s">
        <v>675</v>
      </c>
      <c r="H75" s="15" t="s">
        <v>3</v>
      </c>
      <c r="K75" s="15">
        <v>0</v>
      </c>
      <c r="N75" s="16"/>
    </row>
    <row r="76" spans="2:26" s="15" customFormat="1" x14ac:dyDescent="0.3">
      <c r="B76" s="15" t="s">
        <v>752</v>
      </c>
      <c r="C76" s="15" t="s">
        <v>13</v>
      </c>
      <c r="D76" s="15" t="s">
        <v>62</v>
      </c>
      <c r="E76" s="15" t="s">
        <v>84</v>
      </c>
      <c r="F76" s="15" t="s">
        <v>85</v>
      </c>
      <c r="G76" s="15" t="s">
        <v>676</v>
      </c>
      <c r="H76" s="15" t="s">
        <v>3</v>
      </c>
      <c r="K76" s="15">
        <v>0</v>
      </c>
      <c r="N76" s="16"/>
    </row>
    <row r="77" spans="2:26" s="15" customFormat="1" x14ac:dyDescent="0.3">
      <c r="B77" s="15" t="s">
        <v>405</v>
      </c>
      <c r="C77" s="15" t="s">
        <v>13</v>
      </c>
      <c r="D77" s="15" t="s">
        <v>62</v>
      </c>
      <c r="E77" s="15" t="s">
        <v>86</v>
      </c>
      <c r="F77" s="15" t="str">
        <f>E77</f>
        <v>Nutrition and health program</v>
      </c>
      <c r="G77" s="15" t="s">
        <v>568</v>
      </c>
      <c r="H77" s="15" t="s">
        <v>3</v>
      </c>
      <c r="K77" s="15">
        <v>0</v>
      </c>
      <c r="N77" s="16"/>
    </row>
    <row r="78" spans="2:26" s="15" customFormat="1" x14ac:dyDescent="0.3">
      <c r="B78" s="15" t="s">
        <v>406</v>
      </c>
      <c r="C78" s="15" t="s">
        <v>13</v>
      </c>
      <c r="D78" s="15" t="s">
        <v>62</v>
      </c>
      <c r="E78" s="15" t="s">
        <v>86</v>
      </c>
      <c r="F78" s="15" t="str">
        <f>E78</f>
        <v>Nutrition and health program</v>
      </c>
      <c r="G78" s="15" t="s">
        <v>569</v>
      </c>
      <c r="H78" s="15" t="s">
        <v>3</v>
      </c>
      <c r="K78" s="15">
        <v>0</v>
      </c>
      <c r="N78" s="16"/>
    </row>
    <row r="79" spans="2:26" s="15" customFormat="1" x14ac:dyDescent="0.3">
      <c r="B79" s="15" t="s">
        <v>753</v>
      </c>
      <c r="C79" s="15" t="s">
        <v>13</v>
      </c>
      <c r="D79" s="15" t="s">
        <v>360</v>
      </c>
      <c r="E79" s="15" t="s">
        <v>361</v>
      </c>
      <c r="G79" s="15" t="s">
        <v>677</v>
      </c>
      <c r="H79" s="15" t="s">
        <v>3</v>
      </c>
      <c r="K79" s="15">
        <v>0</v>
      </c>
      <c r="N79" s="16"/>
    </row>
    <row r="80" spans="2:26" s="15" customFormat="1" x14ac:dyDescent="0.3">
      <c r="B80" s="15" t="s">
        <v>590</v>
      </c>
      <c r="C80" s="15" t="s">
        <v>13</v>
      </c>
      <c r="D80" s="15" t="s">
        <v>62</v>
      </c>
      <c r="E80" s="15" t="s">
        <v>88</v>
      </c>
      <c r="F80" s="15" t="str">
        <f>E80</f>
        <v>GMO policy</v>
      </c>
      <c r="G80" s="15" t="s">
        <v>568</v>
      </c>
      <c r="H80" s="15" t="s">
        <v>3</v>
      </c>
      <c r="K80" s="15">
        <v>0</v>
      </c>
      <c r="N80" s="16"/>
    </row>
    <row r="81" spans="2:19" s="15" customFormat="1" x14ac:dyDescent="0.3">
      <c r="B81" s="15" t="s">
        <v>591</v>
      </c>
      <c r="C81" s="15" t="s">
        <v>13</v>
      </c>
      <c r="D81" s="15" t="s">
        <v>62</v>
      </c>
      <c r="E81" s="15" t="s">
        <v>88</v>
      </c>
      <c r="F81" s="15" t="str">
        <f>E81</f>
        <v>GMO policy</v>
      </c>
      <c r="G81" s="15" t="s">
        <v>569</v>
      </c>
      <c r="H81" s="15" t="s">
        <v>3</v>
      </c>
      <c r="K81" s="15">
        <v>0</v>
      </c>
      <c r="N81" s="16"/>
    </row>
    <row r="82" spans="2:19" s="15" customFormat="1" x14ac:dyDescent="0.3">
      <c r="B82" s="15" t="s">
        <v>407</v>
      </c>
      <c r="C82" s="15" t="s">
        <v>13</v>
      </c>
      <c r="D82" s="15" t="s">
        <v>62</v>
      </c>
      <c r="E82" s="15" t="s">
        <v>89</v>
      </c>
      <c r="F82" s="15" t="s">
        <v>678</v>
      </c>
      <c r="G82" s="15" t="s">
        <v>5</v>
      </c>
      <c r="H82" s="15" t="str">
        <f>H3</f>
        <v>KRW</v>
      </c>
      <c r="I82" s="15" t="s">
        <v>648</v>
      </c>
      <c r="J82" s="15" t="str">
        <f>J3</f>
        <v>December</v>
      </c>
      <c r="K82" s="15">
        <v>0</v>
      </c>
      <c r="R82" s="17"/>
    </row>
    <row r="83" spans="2:19" x14ac:dyDescent="0.3">
      <c r="B83" s="7" t="s">
        <v>408</v>
      </c>
      <c r="C83" s="7" t="s">
        <v>13</v>
      </c>
      <c r="D83" s="7" t="s">
        <v>62</v>
      </c>
      <c r="E83" s="7" t="s">
        <v>46</v>
      </c>
      <c r="F83" s="7" t="s">
        <v>91</v>
      </c>
      <c r="G83" s="7" t="s">
        <v>5</v>
      </c>
      <c r="H83" s="7" t="s">
        <v>4</v>
      </c>
      <c r="N83" s="23"/>
      <c r="O83" s="23"/>
      <c r="P83" s="22"/>
      <c r="Q83" s="22"/>
      <c r="R83" s="24"/>
    </row>
    <row r="84" spans="2:19" s="15" customFormat="1" x14ac:dyDescent="0.3">
      <c r="B84" s="15" t="s">
        <v>592</v>
      </c>
      <c r="C84" s="15" t="s">
        <v>13</v>
      </c>
      <c r="D84" s="15" t="s">
        <v>62</v>
      </c>
      <c r="E84" s="15" t="s">
        <v>90</v>
      </c>
      <c r="F84" s="15" t="str">
        <f>E84</f>
        <v>Sustainable agri programs</v>
      </c>
      <c r="G84" s="15" t="s">
        <v>568</v>
      </c>
      <c r="H84" s="15" t="s">
        <v>3</v>
      </c>
      <c r="K84" s="15">
        <v>0</v>
      </c>
      <c r="N84" s="16"/>
    </row>
    <row r="85" spans="2:19" s="15" customFormat="1" x14ac:dyDescent="0.3">
      <c r="B85" s="15" t="s">
        <v>593</v>
      </c>
      <c r="C85" s="15" t="s">
        <v>13</v>
      </c>
      <c r="D85" s="15" t="s">
        <v>62</v>
      </c>
      <c r="E85" s="15" t="s">
        <v>90</v>
      </c>
      <c r="F85" s="15" t="str">
        <f>E85</f>
        <v>Sustainable agri programs</v>
      </c>
      <c r="G85" s="15" t="s">
        <v>569</v>
      </c>
      <c r="H85" s="15" t="s">
        <v>3</v>
      </c>
      <c r="K85" s="15">
        <v>0</v>
      </c>
      <c r="N85" s="16"/>
    </row>
    <row r="86" spans="2:19" x14ac:dyDescent="0.3">
      <c r="B86" s="7" t="s">
        <v>409</v>
      </c>
      <c r="C86" s="7" t="s">
        <v>13</v>
      </c>
      <c r="D86" s="7" t="s">
        <v>360</v>
      </c>
      <c r="E86" s="7" t="s">
        <v>362</v>
      </c>
      <c r="F86" s="7" t="str">
        <f>E86</f>
        <v>Fleet emissions</v>
      </c>
      <c r="G86" s="7" t="s">
        <v>5</v>
      </c>
      <c r="H86" s="7" t="s">
        <v>16</v>
      </c>
      <c r="R86" s="24"/>
    </row>
    <row r="87" spans="2:19" x14ac:dyDescent="0.3">
      <c r="B87" s="7" t="s">
        <v>410</v>
      </c>
      <c r="C87" s="7" t="s">
        <v>13</v>
      </c>
      <c r="D87" s="7" t="s">
        <v>62</v>
      </c>
      <c r="E87" s="7" t="s">
        <v>93</v>
      </c>
      <c r="F87" s="7" t="str">
        <f>E87</f>
        <v>Packing material used</v>
      </c>
      <c r="G87" s="7" t="s">
        <v>5</v>
      </c>
      <c r="H87" s="7" t="s">
        <v>16</v>
      </c>
      <c r="M87" s="31"/>
      <c r="N87" s="31"/>
      <c r="O87" s="31"/>
      <c r="P87" s="31"/>
      <c r="Q87" s="31"/>
      <c r="R87" s="24"/>
    </row>
    <row r="88" spans="2:19" s="15" customFormat="1" x14ac:dyDescent="0.3">
      <c r="B88" s="15" t="s">
        <v>411</v>
      </c>
      <c r="C88" s="15" t="s">
        <v>13</v>
      </c>
      <c r="D88" s="15" t="s">
        <v>62</v>
      </c>
      <c r="E88" s="15" t="s">
        <v>94</v>
      </c>
      <c r="F88" s="15" t="s">
        <v>90</v>
      </c>
      <c r="G88" s="15" t="s">
        <v>39</v>
      </c>
      <c r="H88" s="15" t="s">
        <v>3</v>
      </c>
      <c r="K88" s="15">
        <v>0</v>
      </c>
      <c r="N88" s="16"/>
    </row>
    <row r="89" spans="2:19" x14ac:dyDescent="0.3">
      <c r="B89" s="7" t="s">
        <v>594</v>
      </c>
      <c r="C89" s="7" t="s">
        <v>13</v>
      </c>
      <c r="D89" s="7" t="s">
        <v>96</v>
      </c>
      <c r="E89" s="7" t="s">
        <v>95</v>
      </c>
      <c r="F89" s="7" t="str">
        <f>E89</f>
        <v>Climate change policy</v>
      </c>
      <c r="G89" s="7" t="s">
        <v>568</v>
      </c>
      <c r="H89" s="7" t="s">
        <v>3</v>
      </c>
      <c r="N89" s="21"/>
      <c r="S89" s="7" t="s">
        <v>801</v>
      </c>
    </row>
    <row r="90" spans="2:19" x14ac:dyDescent="0.3">
      <c r="B90" s="7" t="s">
        <v>595</v>
      </c>
      <c r="C90" s="7" t="s">
        <v>13</v>
      </c>
      <c r="D90" s="7" t="s">
        <v>96</v>
      </c>
      <c r="E90" s="7" t="s">
        <v>95</v>
      </c>
      <c r="F90" s="7" t="str">
        <f>E90</f>
        <v>Climate change policy</v>
      </c>
      <c r="G90" s="7" t="s">
        <v>569</v>
      </c>
      <c r="H90" s="7" t="s">
        <v>3</v>
      </c>
      <c r="N90" s="21"/>
      <c r="S90" s="7" t="s">
        <v>802</v>
      </c>
    </row>
    <row r="91" spans="2:19" x14ac:dyDescent="0.3">
      <c r="B91" s="7" t="s">
        <v>412</v>
      </c>
      <c r="C91" s="7" t="s">
        <v>13</v>
      </c>
      <c r="D91" s="7" t="s">
        <v>96</v>
      </c>
      <c r="E91" s="7" t="s">
        <v>97</v>
      </c>
      <c r="F91" s="7" t="s">
        <v>98</v>
      </c>
      <c r="G91" s="7" t="s">
        <v>5</v>
      </c>
      <c r="H91" s="7" t="str">
        <f>H3</f>
        <v>KRW</v>
      </c>
      <c r="I91" s="7" t="s">
        <v>649</v>
      </c>
      <c r="J91" s="7" t="str">
        <f>J3</f>
        <v>December</v>
      </c>
      <c r="R91" s="24"/>
    </row>
    <row r="92" spans="2:19" x14ac:dyDescent="0.3">
      <c r="B92" s="7" t="s">
        <v>679</v>
      </c>
      <c r="C92" s="7" t="s">
        <v>13</v>
      </c>
      <c r="D92" s="7" t="s">
        <v>96</v>
      </c>
      <c r="E92" s="7" t="s">
        <v>99</v>
      </c>
      <c r="F92" s="7" t="s">
        <v>100</v>
      </c>
      <c r="G92" s="7" t="s">
        <v>145</v>
      </c>
      <c r="H92" s="7" t="s">
        <v>351</v>
      </c>
      <c r="N92" s="21"/>
      <c r="S92" s="7" t="s">
        <v>804</v>
      </c>
    </row>
    <row r="93" spans="2:19" x14ac:dyDescent="0.3">
      <c r="B93" s="7" t="s">
        <v>682</v>
      </c>
      <c r="C93" s="7" t="s">
        <v>13</v>
      </c>
      <c r="D93" s="7" t="s">
        <v>96</v>
      </c>
      <c r="E93" s="7" t="s">
        <v>114</v>
      </c>
      <c r="F93" s="7" t="str">
        <f>E93</f>
        <v>Green securities</v>
      </c>
      <c r="H93" s="7" t="s">
        <v>3</v>
      </c>
      <c r="N93" s="21"/>
      <c r="S93" s="7" t="s">
        <v>801</v>
      </c>
    </row>
    <row r="94" spans="2:19" x14ac:dyDescent="0.3">
      <c r="B94" s="7" t="s">
        <v>683</v>
      </c>
      <c r="C94" s="7" t="s">
        <v>13</v>
      </c>
      <c r="D94" s="7" t="s">
        <v>96</v>
      </c>
      <c r="E94" s="7" t="s">
        <v>114</v>
      </c>
      <c r="F94" s="7" t="str">
        <f>E94</f>
        <v>Green securities</v>
      </c>
      <c r="G94" s="7" t="s">
        <v>5</v>
      </c>
      <c r="H94" s="7" t="str">
        <f>H3</f>
        <v>KRW</v>
      </c>
      <c r="I94" s="7" t="s">
        <v>649</v>
      </c>
      <c r="J94" s="7" t="str">
        <f>J3</f>
        <v>December</v>
      </c>
    </row>
    <row r="95" spans="2:19" x14ac:dyDescent="0.3">
      <c r="B95" s="7" t="s">
        <v>413</v>
      </c>
      <c r="C95" s="7" t="s">
        <v>13</v>
      </c>
      <c r="D95" s="7" t="s">
        <v>101</v>
      </c>
      <c r="E95" s="7" t="s">
        <v>102</v>
      </c>
      <c r="F95" s="7" t="str">
        <f>E95</f>
        <v>Water consumption</v>
      </c>
      <c r="G95" s="7" t="s">
        <v>5</v>
      </c>
      <c r="H95" s="7" t="s">
        <v>650</v>
      </c>
      <c r="N95" s="14"/>
      <c r="O95" s="14"/>
      <c r="P95" s="14"/>
      <c r="Q95" s="14"/>
      <c r="R95" s="8"/>
    </row>
    <row r="96" spans="2:19" x14ac:dyDescent="0.3">
      <c r="B96" s="7" t="s">
        <v>414</v>
      </c>
      <c r="C96" s="7" t="s">
        <v>13</v>
      </c>
      <c r="D96" s="7" t="s">
        <v>101</v>
      </c>
      <c r="E96" s="7" t="s">
        <v>103</v>
      </c>
      <c r="F96" s="7" t="str">
        <f>E96</f>
        <v>Water emission</v>
      </c>
      <c r="G96" s="7" t="s">
        <v>5</v>
      </c>
      <c r="H96" s="7" t="s">
        <v>650</v>
      </c>
      <c r="N96" s="14"/>
      <c r="O96" s="14"/>
      <c r="P96" s="14"/>
      <c r="Q96" s="14"/>
      <c r="R96" s="8"/>
    </row>
    <row r="97" spans="2:27" x14ac:dyDescent="0.3">
      <c r="B97" s="7" t="s">
        <v>415</v>
      </c>
      <c r="C97" s="7" t="s">
        <v>13</v>
      </c>
      <c r="D97" s="7" t="s">
        <v>101</v>
      </c>
      <c r="E97" s="7" t="s">
        <v>104</v>
      </c>
      <c r="F97" s="7" t="s">
        <v>105</v>
      </c>
      <c r="G97" s="7" t="s">
        <v>596</v>
      </c>
      <c r="H97" s="7" t="s">
        <v>351</v>
      </c>
      <c r="N97" s="21"/>
      <c r="S97" s="7" t="s">
        <v>804</v>
      </c>
    </row>
    <row r="98" spans="2:27" x14ac:dyDescent="0.3">
      <c r="B98" s="7" t="s">
        <v>416</v>
      </c>
      <c r="C98" s="7" t="s">
        <v>13</v>
      </c>
      <c r="D98" s="7" t="s">
        <v>101</v>
      </c>
      <c r="E98" s="7" t="s">
        <v>106</v>
      </c>
      <c r="F98" s="7" t="str">
        <f t="shared" ref="F98:F103" si="2">E98</f>
        <v>Untreated discharged waste water</v>
      </c>
      <c r="G98" s="7" t="s">
        <v>5</v>
      </c>
      <c r="H98" s="7" t="s">
        <v>650</v>
      </c>
      <c r="N98" s="14"/>
      <c r="O98" s="14"/>
      <c r="P98" s="14"/>
      <c r="Q98" s="14"/>
      <c r="R98" s="24"/>
    </row>
    <row r="99" spans="2:27" x14ac:dyDescent="0.3">
      <c r="B99" s="7" t="s">
        <v>597</v>
      </c>
      <c r="C99" s="7" t="s">
        <v>13</v>
      </c>
      <c r="D99" s="7" t="s">
        <v>101</v>
      </c>
      <c r="E99" s="7" t="s">
        <v>107</v>
      </c>
      <c r="F99" s="7" t="str">
        <f t="shared" si="2"/>
        <v>Water management initiatives</v>
      </c>
      <c r="G99" s="7" t="s">
        <v>568</v>
      </c>
      <c r="H99" s="7" t="s">
        <v>3</v>
      </c>
      <c r="N99" s="21"/>
      <c r="S99" s="7" t="s">
        <v>801</v>
      </c>
      <c r="AA99" s="44" t="s">
        <v>861</v>
      </c>
    </row>
    <row r="100" spans="2:27" x14ac:dyDescent="0.3">
      <c r="B100" s="7" t="s">
        <v>598</v>
      </c>
      <c r="C100" s="7" t="s">
        <v>13</v>
      </c>
      <c r="D100" s="7" t="s">
        <v>101</v>
      </c>
      <c r="E100" s="7" t="s">
        <v>107</v>
      </c>
      <c r="F100" s="7" t="str">
        <f t="shared" si="2"/>
        <v>Water management initiatives</v>
      </c>
      <c r="G100" s="7" t="s">
        <v>569</v>
      </c>
      <c r="H100" s="7" t="s">
        <v>3</v>
      </c>
      <c r="N100" s="21"/>
      <c r="S100" s="7" t="s">
        <v>802</v>
      </c>
    </row>
    <row r="101" spans="2:27" x14ac:dyDescent="0.3">
      <c r="B101" s="7" t="s">
        <v>599</v>
      </c>
      <c r="C101" s="7" t="s">
        <v>13</v>
      </c>
      <c r="D101" s="7" t="s">
        <v>101</v>
      </c>
      <c r="E101" s="7" t="s">
        <v>108</v>
      </c>
      <c r="F101" s="7" t="str">
        <f t="shared" si="2"/>
        <v>Sustainable oceans / seas practices</v>
      </c>
      <c r="G101" s="7" t="s">
        <v>568</v>
      </c>
      <c r="H101" s="7" t="s">
        <v>3</v>
      </c>
      <c r="N101" s="21"/>
      <c r="S101" s="7" t="s">
        <v>802</v>
      </c>
    </row>
    <row r="102" spans="2:27" x14ac:dyDescent="0.3">
      <c r="B102" s="7" t="s">
        <v>600</v>
      </c>
      <c r="C102" s="7" t="s">
        <v>13</v>
      </c>
      <c r="D102" s="7" t="s">
        <v>101</v>
      </c>
      <c r="E102" s="7" t="s">
        <v>108</v>
      </c>
      <c r="F102" s="7" t="str">
        <f t="shared" si="2"/>
        <v>Sustainable oceans / seas practices</v>
      </c>
      <c r="G102" s="7" t="s">
        <v>569</v>
      </c>
      <c r="H102" s="7" t="s">
        <v>3</v>
      </c>
      <c r="N102" s="21"/>
      <c r="S102" s="7" t="s">
        <v>802</v>
      </c>
    </row>
    <row r="103" spans="2:27" x14ac:dyDescent="0.3">
      <c r="B103" s="7" t="s">
        <v>417</v>
      </c>
      <c r="C103" s="7" t="s">
        <v>13</v>
      </c>
      <c r="D103" s="7" t="s">
        <v>101</v>
      </c>
      <c r="E103" s="7" t="s">
        <v>109</v>
      </c>
      <c r="F103" s="7" t="str">
        <f t="shared" si="2"/>
        <v>Water recycled and reused</v>
      </c>
      <c r="G103" s="7" t="s">
        <v>5</v>
      </c>
      <c r="H103" s="7" t="s">
        <v>4</v>
      </c>
      <c r="N103" s="25"/>
      <c r="O103" s="25"/>
      <c r="P103" s="25"/>
      <c r="Q103" s="25"/>
      <c r="R103" s="24"/>
    </row>
    <row r="104" spans="2:27" x14ac:dyDescent="0.3">
      <c r="B104" s="7" t="s">
        <v>418</v>
      </c>
      <c r="C104" s="7" t="s">
        <v>13</v>
      </c>
      <c r="D104" s="7" t="s">
        <v>110</v>
      </c>
      <c r="E104" s="7" t="s">
        <v>111</v>
      </c>
      <c r="F104" s="7" t="s">
        <v>112</v>
      </c>
      <c r="G104" s="7" t="s">
        <v>5</v>
      </c>
      <c r="H104" s="7" t="s">
        <v>680</v>
      </c>
      <c r="S104" s="7">
        <v>0</v>
      </c>
    </row>
    <row r="105" spans="2:27" x14ac:dyDescent="0.3">
      <c r="B105" s="7" t="s">
        <v>601</v>
      </c>
      <c r="C105" s="7" t="s">
        <v>13</v>
      </c>
      <c r="D105" s="7" t="s">
        <v>110</v>
      </c>
      <c r="E105" s="7" t="s">
        <v>113</v>
      </c>
      <c r="F105" s="7" t="str">
        <f>E105</f>
        <v>Environmental audits</v>
      </c>
      <c r="H105" s="7" t="s">
        <v>3</v>
      </c>
      <c r="N105" s="21"/>
      <c r="S105" s="7" t="s">
        <v>801</v>
      </c>
      <c r="AA105" s="44" t="s">
        <v>863</v>
      </c>
    </row>
    <row r="106" spans="2:27" x14ac:dyDescent="0.3">
      <c r="B106" s="7" t="s">
        <v>602</v>
      </c>
      <c r="C106" s="7" t="s">
        <v>13</v>
      </c>
      <c r="D106" s="7" t="s">
        <v>110</v>
      </c>
      <c r="E106" s="7" t="s">
        <v>113</v>
      </c>
      <c r="F106" s="7" t="s">
        <v>681</v>
      </c>
      <c r="G106" s="7" t="s">
        <v>71</v>
      </c>
      <c r="H106" s="7" t="s">
        <v>3</v>
      </c>
      <c r="S106" s="7" t="s">
        <v>802</v>
      </c>
    </row>
    <row r="107" spans="2:27" x14ac:dyDescent="0.3">
      <c r="B107" s="7" t="s">
        <v>603</v>
      </c>
      <c r="C107" s="7" t="s">
        <v>115</v>
      </c>
      <c r="D107" s="7" t="s">
        <v>116</v>
      </c>
      <c r="E107" s="7" t="s">
        <v>117</v>
      </c>
      <c r="F107" s="7" t="s">
        <v>568</v>
      </c>
      <c r="G107" s="7" t="s">
        <v>568</v>
      </c>
      <c r="H107" s="7" t="s">
        <v>3</v>
      </c>
      <c r="N107" s="21"/>
      <c r="S107" s="7" t="s">
        <v>802</v>
      </c>
    </row>
    <row r="108" spans="2:27" x14ac:dyDescent="0.3">
      <c r="B108" s="7" t="s">
        <v>604</v>
      </c>
      <c r="C108" s="7" t="s">
        <v>115</v>
      </c>
      <c r="D108" s="7" t="s">
        <v>116</v>
      </c>
      <c r="E108" s="7" t="s">
        <v>117</v>
      </c>
      <c r="F108" s="7" t="s">
        <v>118</v>
      </c>
      <c r="G108" s="7" t="s">
        <v>569</v>
      </c>
      <c r="H108" s="7" t="s">
        <v>3</v>
      </c>
      <c r="N108" s="21"/>
      <c r="S108" s="7" t="s">
        <v>802</v>
      </c>
    </row>
    <row r="109" spans="2:27" x14ac:dyDescent="0.3">
      <c r="B109" s="7" t="s">
        <v>419</v>
      </c>
      <c r="C109" s="7" t="s">
        <v>115</v>
      </c>
      <c r="D109" s="7" t="s">
        <v>116</v>
      </c>
      <c r="E109" s="7" t="s">
        <v>119</v>
      </c>
      <c r="F109" s="7" t="str">
        <f>E109</f>
        <v>Employee turnover rate</v>
      </c>
      <c r="G109" s="7" t="s">
        <v>5</v>
      </c>
      <c r="H109" s="7" t="s">
        <v>4</v>
      </c>
      <c r="M109" s="25"/>
      <c r="N109" s="25"/>
      <c r="O109" s="25"/>
      <c r="P109" s="25"/>
      <c r="Q109" s="25"/>
      <c r="R109" s="25"/>
    </row>
    <row r="110" spans="2:27" x14ac:dyDescent="0.3">
      <c r="B110" s="7" t="s">
        <v>605</v>
      </c>
      <c r="C110" s="7" t="s">
        <v>115</v>
      </c>
      <c r="D110" s="7" t="s">
        <v>116</v>
      </c>
      <c r="E110" s="7" t="s">
        <v>120</v>
      </c>
      <c r="F110" s="7" t="s">
        <v>568</v>
      </c>
      <c r="G110" s="7" t="s">
        <v>568</v>
      </c>
      <c r="H110" s="7" t="s">
        <v>3</v>
      </c>
      <c r="N110" s="21"/>
      <c r="S110" s="7" t="s">
        <v>801</v>
      </c>
      <c r="AA110" s="44" t="s">
        <v>862</v>
      </c>
    </row>
    <row r="111" spans="2:27" x14ac:dyDescent="0.3">
      <c r="B111" s="7" t="s">
        <v>606</v>
      </c>
      <c r="C111" s="7" t="s">
        <v>115</v>
      </c>
      <c r="D111" s="7" t="s">
        <v>116</v>
      </c>
      <c r="E111" s="7" t="s">
        <v>120</v>
      </c>
      <c r="F111" s="7" t="s">
        <v>118</v>
      </c>
      <c r="G111" s="7" t="s">
        <v>569</v>
      </c>
      <c r="H111" s="7" t="s">
        <v>3</v>
      </c>
      <c r="N111" s="21"/>
      <c r="S111" s="7" t="s">
        <v>802</v>
      </c>
    </row>
    <row r="112" spans="2:27" x14ac:dyDescent="0.3">
      <c r="B112" s="7" t="s">
        <v>609</v>
      </c>
      <c r="C112" s="7" t="s">
        <v>115</v>
      </c>
      <c r="D112" s="7" t="s">
        <v>116</v>
      </c>
      <c r="E112" s="7" t="s">
        <v>121</v>
      </c>
      <c r="F112" s="7" t="s">
        <v>568</v>
      </c>
      <c r="G112" s="7" t="s">
        <v>568</v>
      </c>
      <c r="H112" s="7" t="s">
        <v>3</v>
      </c>
      <c r="N112" s="21"/>
      <c r="S112" s="7" t="s">
        <v>801</v>
      </c>
      <c r="AA112" s="44" t="s">
        <v>862</v>
      </c>
    </row>
    <row r="113" spans="2:19" x14ac:dyDescent="0.3">
      <c r="B113" s="7" t="s">
        <v>610</v>
      </c>
      <c r="C113" s="7" t="s">
        <v>115</v>
      </c>
      <c r="D113" s="7" t="s">
        <v>116</v>
      </c>
      <c r="E113" s="7" t="s">
        <v>121</v>
      </c>
      <c r="F113" s="7" t="s">
        <v>118</v>
      </c>
      <c r="G113" s="7" t="s">
        <v>569</v>
      </c>
      <c r="H113" s="7" t="s">
        <v>3</v>
      </c>
      <c r="N113" s="21"/>
      <c r="S113" s="7" t="s">
        <v>802</v>
      </c>
    </row>
    <row r="114" spans="2:19" x14ac:dyDescent="0.3">
      <c r="B114" s="7" t="s">
        <v>611</v>
      </c>
      <c r="C114" s="7" t="s">
        <v>115</v>
      </c>
      <c r="D114" s="7" t="s">
        <v>116</v>
      </c>
      <c r="E114" s="7" t="s">
        <v>122</v>
      </c>
      <c r="F114" s="7" t="s">
        <v>607</v>
      </c>
      <c r="G114" s="7" t="s">
        <v>568</v>
      </c>
      <c r="H114" s="7" t="s">
        <v>3</v>
      </c>
      <c r="N114" s="21"/>
      <c r="S114" s="7" t="s">
        <v>802</v>
      </c>
    </row>
    <row r="115" spans="2:19" x14ac:dyDescent="0.3">
      <c r="B115" s="7" t="s">
        <v>612</v>
      </c>
      <c r="C115" s="7" t="s">
        <v>115</v>
      </c>
      <c r="D115" s="7" t="s">
        <v>116</v>
      </c>
      <c r="E115" s="7" t="s">
        <v>122</v>
      </c>
      <c r="F115" s="7" t="s">
        <v>608</v>
      </c>
      <c r="G115" s="7" t="s">
        <v>569</v>
      </c>
      <c r="H115" s="7" t="s">
        <v>3</v>
      </c>
      <c r="N115" s="21"/>
      <c r="S115" s="7" t="s">
        <v>802</v>
      </c>
    </row>
    <row r="116" spans="2:19" x14ac:dyDescent="0.3">
      <c r="B116" s="7" t="s">
        <v>420</v>
      </c>
      <c r="C116" s="7" t="s">
        <v>115</v>
      </c>
      <c r="D116" s="7" t="s">
        <v>116</v>
      </c>
      <c r="E116" s="7" t="s">
        <v>123</v>
      </c>
      <c r="F116" s="7" t="s">
        <v>124</v>
      </c>
      <c r="G116" s="7" t="s">
        <v>5</v>
      </c>
      <c r="H116" s="7" t="s">
        <v>4</v>
      </c>
      <c r="R116" s="24"/>
    </row>
    <row r="117" spans="2:19" x14ac:dyDescent="0.3">
      <c r="B117" s="7" t="s">
        <v>421</v>
      </c>
      <c r="C117" s="7" t="s">
        <v>115</v>
      </c>
      <c r="D117" s="7" t="s">
        <v>116</v>
      </c>
      <c r="E117" s="7" t="s">
        <v>125</v>
      </c>
      <c r="F117" s="7" t="s">
        <v>126</v>
      </c>
      <c r="G117" s="7" t="s">
        <v>5</v>
      </c>
      <c r="H117" s="7" t="s">
        <v>127</v>
      </c>
      <c r="R117" s="26"/>
    </row>
    <row r="118" spans="2:19" x14ac:dyDescent="0.3">
      <c r="B118" s="7" t="s">
        <v>422</v>
      </c>
      <c r="C118" s="7" t="s">
        <v>115</v>
      </c>
      <c r="D118" s="7" t="s">
        <v>116</v>
      </c>
      <c r="E118" s="7" t="s">
        <v>128</v>
      </c>
      <c r="F118" s="7" t="s">
        <v>129</v>
      </c>
      <c r="G118" s="7" t="s">
        <v>236</v>
      </c>
      <c r="H118" s="7" t="s">
        <v>3</v>
      </c>
      <c r="N118" s="21"/>
      <c r="S118" s="7" t="s">
        <v>802</v>
      </c>
    </row>
    <row r="119" spans="2:19" x14ac:dyDescent="0.3">
      <c r="B119" s="7" t="s">
        <v>613</v>
      </c>
      <c r="C119" s="7" t="s">
        <v>115</v>
      </c>
      <c r="D119" s="7" t="s">
        <v>116</v>
      </c>
      <c r="E119" s="7" t="s">
        <v>130</v>
      </c>
      <c r="F119" s="7" t="s">
        <v>568</v>
      </c>
      <c r="G119" s="7" t="s">
        <v>568</v>
      </c>
      <c r="H119" s="7" t="s">
        <v>3</v>
      </c>
      <c r="N119" s="21"/>
      <c r="S119" s="7" t="s">
        <v>802</v>
      </c>
    </row>
    <row r="120" spans="2:19" x14ac:dyDescent="0.3">
      <c r="B120" s="7" t="s">
        <v>614</v>
      </c>
      <c r="C120" s="7" t="s">
        <v>115</v>
      </c>
      <c r="D120" s="7" t="s">
        <v>116</v>
      </c>
      <c r="E120" s="7" t="s">
        <v>130</v>
      </c>
      <c r="F120" s="7" t="s">
        <v>118</v>
      </c>
      <c r="G120" s="7" t="s">
        <v>569</v>
      </c>
      <c r="H120" s="7" t="s">
        <v>3</v>
      </c>
      <c r="N120" s="21"/>
      <c r="S120" s="7" t="s">
        <v>802</v>
      </c>
    </row>
    <row r="121" spans="2:19" x14ac:dyDescent="0.3">
      <c r="B121" s="7" t="s">
        <v>423</v>
      </c>
      <c r="C121" s="7" t="s">
        <v>115</v>
      </c>
      <c r="D121" s="7" t="s">
        <v>116</v>
      </c>
      <c r="E121" s="7" t="s">
        <v>131</v>
      </c>
      <c r="F121" s="7" t="s">
        <v>568</v>
      </c>
      <c r="G121" s="7" t="s">
        <v>568</v>
      </c>
      <c r="H121" s="7" t="s">
        <v>3</v>
      </c>
      <c r="N121" s="21"/>
      <c r="S121" s="7" t="s">
        <v>801</v>
      </c>
    </row>
    <row r="122" spans="2:19" x14ac:dyDescent="0.3">
      <c r="B122" s="7" t="s">
        <v>616</v>
      </c>
      <c r="C122" s="7" t="s">
        <v>115</v>
      </c>
      <c r="D122" s="7" t="s">
        <v>116</v>
      </c>
      <c r="E122" s="7" t="s">
        <v>131</v>
      </c>
      <c r="F122" s="7" t="s">
        <v>118</v>
      </c>
      <c r="G122" s="7" t="s">
        <v>569</v>
      </c>
      <c r="H122" s="7" t="s">
        <v>3</v>
      </c>
      <c r="N122" s="21"/>
      <c r="S122" s="7" t="s">
        <v>802</v>
      </c>
    </row>
    <row r="123" spans="2:19" x14ac:dyDescent="0.3">
      <c r="B123" s="7" t="s">
        <v>615</v>
      </c>
      <c r="C123" s="7" t="s">
        <v>115</v>
      </c>
      <c r="D123" s="7" t="s">
        <v>116</v>
      </c>
      <c r="E123" s="7" t="s">
        <v>131</v>
      </c>
      <c r="F123" s="7" t="s">
        <v>132</v>
      </c>
      <c r="G123" s="7" t="s">
        <v>761</v>
      </c>
      <c r="H123" s="7" t="s">
        <v>3</v>
      </c>
      <c r="N123" s="21"/>
      <c r="S123" s="7" t="s">
        <v>801</v>
      </c>
    </row>
    <row r="124" spans="2:19" x14ac:dyDescent="0.3">
      <c r="B124" s="7" t="s">
        <v>617</v>
      </c>
      <c r="C124" s="7" t="s">
        <v>115</v>
      </c>
      <c r="D124" s="7" t="s">
        <v>116</v>
      </c>
      <c r="E124" s="7" t="s">
        <v>133</v>
      </c>
      <c r="F124" s="7" t="s">
        <v>568</v>
      </c>
      <c r="G124" s="7" t="s">
        <v>568</v>
      </c>
      <c r="H124" s="7" t="s">
        <v>3</v>
      </c>
      <c r="N124" s="21"/>
      <c r="S124" s="7" t="s">
        <v>802</v>
      </c>
    </row>
    <row r="125" spans="2:19" x14ac:dyDescent="0.3">
      <c r="B125" s="7" t="s">
        <v>618</v>
      </c>
      <c r="C125" s="7" t="s">
        <v>115</v>
      </c>
      <c r="D125" s="7" t="s">
        <v>116</v>
      </c>
      <c r="E125" s="7" t="s">
        <v>133</v>
      </c>
      <c r="F125" s="7" t="s">
        <v>118</v>
      </c>
      <c r="G125" s="7" t="s">
        <v>569</v>
      </c>
      <c r="H125" s="7" t="s">
        <v>3</v>
      </c>
      <c r="N125" s="21"/>
      <c r="S125" s="7" t="s">
        <v>802</v>
      </c>
    </row>
    <row r="126" spans="2:19" x14ac:dyDescent="0.3">
      <c r="B126" s="7" t="s">
        <v>424</v>
      </c>
      <c r="C126" s="7" t="s">
        <v>115</v>
      </c>
      <c r="D126" s="7" t="s">
        <v>116</v>
      </c>
      <c r="E126" s="7" t="s">
        <v>134</v>
      </c>
      <c r="F126" s="7" t="s">
        <v>118</v>
      </c>
      <c r="G126" s="7" t="s">
        <v>21</v>
      </c>
      <c r="H126" s="7" t="s">
        <v>3</v>
      </c>
      <c r="N126" s="21"/>
      <c r="S126" s="7" t="s">
        <v>802</v>
      </c>
    </row>
    <row r="127" spans="2:19" x14ac:dyDescent="0.3">
      <c r="B127" s="7" t="s">
        <v>425</v>
      </c>
      <c r="C127" s="7" t="s">
        <v>115</v>
      </c>
      <c r="D127" s="7" t="s">
        <v>116</v>
      </c>
      <c r="E127" s="7" t="s">
        <v>135</v>
      </c>
      <c r="G127" s="7" t="s">
        <v>5</v>
      </c>
      <c r="H127" s="7" t="s">
        <v>87</v>
      </c>
      <c r="M127" s="7">
        <v>304</v>
      </c>
      <c r="N127" s="7">
        <v>255</v>
      </c>
      <c r="O127" s="7">
        <v>203</v>
      </c>
      <c r="P127" s="7">
        <v>285</v>
      </c>
      <c r="Q127" s="7">
        <v>344</v>
      </c>
    </row>
    <row r="128" spans="2:19" x14ac:dyDescent="0.3">
      <c r="B128" s="7" t="s">
        <v>426</v>
      </c>
      <c r="C128" s="7" t="s">
        <v>115</v>
      </c>
      <c r="D128" s="7" t="s">
        <v>116</v>
      </c>
      <c r="E128" s="7" t="s">
        <v>136</v>
      </c>
      <c r="G128" s="7" t="s">
        <v>5</v>
      </c>
      <c r="H128" s="7" t="s">
        <v>137</v>
      </c>
      <c r="R128" s="24"/>
    </row>
    <row r="129" spans="2:28" x14ac:dyDescent="0.3">
      <c r="B129" s="7" t="s">
        <v>620</v>
      </c>
      <c r="C129" s="7" t="s">
        <v>115</v>
      </c>
      <c r="D129" s="7" t="s">
        <v>116</v>
      </c>
      <c r="E129" s="7" t="s">
        <v>138</v>
      </c>
      <c r="F129" s="7" t="s">
        <v>568</v>
      </c>
      <c r="G129" s="7" t="s">
        <v>568</v>
      </c>
      <c r="H129" s="7" t="s">
        <v>3</v>
      </c>
      <c r="N129" s="21"/>
      <c r="S129" s="7" t="s">
        <v>802</v>
      </c>
    </row>
    <row r="130" spans="2:28" x14ac:dyDescent="0.3">
      <c r="B130" s="7" t="s">
        <v>619</v>
      </c>
      <c r="C130" s="7" t="s">
        <v>115</v>
      </c>
      <c r="D130" s="7" t="s">
        <v>116</v>
      </c>
      <c r="E130" s="7" t="s">
        <v>138</v>
      </c>
      <c r="F130" s="7" t="s">
        <v>118</v>
      </c>
      <c r="G130" s="7" t="s">
        <v>569</v>
      </c>
      <c r="H130" s="7" t="s">
        <v>3</v>
      </c>
      <c r="N130" s="21"/>
      <c r="S130" s="7" t="s">
        <v>802</v>
      </c>
    </row>
    <row r="131" spans="2:28" x14ac:dyDescent="0.3">
      <c r="B131" s="7" t="s">
        <v>621</v>
      </c>
      <c r="C131" s="7" t="s">
        <v>115</v>
      </c>
      <c r="D131" s="7" t="s">
        <v>139</v>
      </c>
      <c r="E131" s="7" t="s">
        <v>140</v>
      </c>
      <c r="F131" s="7" t="s">
        <v>568</v>
      </c>
      <c r="G131" s="7" t="s">
        <v>568</v>
      </c>
      <c r="H131" s="7" t="s">
        <v>3</v>
      </c>
      <c r="N131" s="21"/>
      <c r="S131" s="7" t="s">
        <v>801</v>
      </c>
      <c r="AA131" s="44" t="s">
        <v>862</v>
      </c>
    </row>
    <row r="132" spans="2:28" x14ac:dyDescent="0.3">
      <c r="B132" s="7" t="s">
        <v>622</v>
      </c>
      <c r="C132" s="7" t="s">
        <v>115</v>
      </c>
      <c r="D132" s="7" t="s">
        <v>139</v>
      </c>
      <c r="E132" s="7" t="s">
        <v>140</v>
      </c>
      <c r="F132" s="7" t="s">
        <v>118</v>
      </c>
      <c r="G132" s="7" t="s">
        <v>569</v>
      </c>
      <c r="H132" s="7" t="s">
        <v>3</v>
      </c>
      <c r="N132" s="21"/>
      <c r="S132" s="7" t="s">
        <v>801</v>
      </c>
      <c r="AA132" s="44" t="s">
        <v>862</v>
      </c>
    </row>
    <row r="133" spans="2:28" x14ac:dyDescent="0.3">
      <c r="B133" s="7" t="s">
        <v>623</v>
      </c>
      <c r="C133" s="7" t="s">
        <v>115</v>
      </c>
      <c r="D133" s="7" t="s">
        <v>139</v>
      </c>
      <c r="E133" s="7" t="s">
        <v>141</v>
      </c>
      <c r="F133" s="7" t="s">
        <v>568</v>
      </c>
      <c r="G133" s="7" t="s">
        <v>568</v>
      </c>
      <c r="H133" s="7" t="s">
        <v>3</v>
      </c>
      <c r="N133" s="21"/>
      <c r="S133" s="7" t="s">
        <v>801</v>
      </c>
      <c r="AA133" s="44" t="s">
        <v>845</v>
      </c>
      <c r="AB133" s="29"/>
    </row>
    <row r="134" spans="2:28" x14ac:dyDescent="0.3">
      <c r="B134" s="7" t="s">
        <v>427</v>
      </c>
      <c r="C134" s="7" t="s">
        <v>115</v>
      </c>
      <c r="D134" s="7" t="s">
        <v>139</v>
      </c>
      <c r="E134" s="7" t="s">
        <v>142</v>
      </c>
      <c r="F134" s="7" t="s">
        <v>568</v>
      </c>
      <c r="G134" s="7" t="s">
        <v>568</v>
      </c>
      <c r="H134" s="7" t="s">
        <v>3</v>
      </c>
      <c r="N134" s="21"/>
      <c r="S134" s="7" t="s">
        <v>802</v>
      </c>
    </row>
    <row r="135" spans="2:28" x14ac:dyDescent="0.3">
      <c r="B135" s="7" t="s">
        <v>428</v>
      </c>
      <c r="C135" s="7" t="s">
        <v>115</v>
      </c>
      <c r="D135" s="7" t="s">
        <v>139</v>
      </c>
      <c r="E135" s="7" t="s">
        <v>143</v>
      </c>
      <c r="F135" s="7" t="s">
        <v>144</v>
      </c>
      <c r="G135" s="7" t="s">
        <v>145</v>
      </c>
      <c r="H135" s="7" t="s">
        <v>146</v>
      </c>
      <c r="N135" s="21"/>
      <c r="S135" s="7" t="s">
        <v>803</v>
      </c>
    </row>
    <row r="136" spans="2:28" x14ac:dyDescent="0.3">
      <c r="B136" s="7" t="s">
        <v>429</v>
      </c>
      <c r="C136" s="7" t="s">
        <v>115</v>
      </c>
      <c r="D136" s="7" t="s">
        <v>139</v>
      </c>
      <c r="E136" s="7" t="s">
        <v>143</v>
      </c>
      <c r="F136" s="7" t="s">
        <v>624</v>
      </c>
      <c r="G136" s="7" t="s">
        <v>568</v>
      </c>
      <c r="H136" s="7" t="s">
        <v>3</v>
      </c>
      <c r="N136" s="21"/>
      <c r="S136" s="7" t="s">
        <v>801</v>
      </c>
    </row>
    <row r="137" spans="2:28" x14ac:dyDescent="0.3">
      <c r="B137" s="7" t="s">
        <v>430</v>
      </c>
      <c r="C137" s="7" t="s">
        <v>115</v>
      </c>
      <c r="D137" s="7" t="s">
        <v>139</v>
      </c>
      <c r="E137" s="7" t="s">
        <v>147</v>
      </c>
      <c r="F137" s="7" t="s">
        <v>148</v>
      </c>
      <c r="G137" s="7" t="s">
        <v>145</v>
      </c>
      <c r="H137" s="7" t="s">
        <v>146</v>
      </c>
      <c r="N137" s="21"/>
      <c r="S137" s="7" t="s">
        <v>803</v>
      </c>
    </row>
    <row r="138" spans="2:28" x14ac:dyDescent="0.3">
      <c r="B138" s="7" t="s">
        <v>431</v>
      </c>
      <c r="C138" s="7" t="s">
        <v>115</v>
      </c>
      <c r="D138" s="7" t="s">
        <v>139</v>
      </c>
      <c r="E138" s="7" t="s">
        <v>147</v>
      </c>
      <c r="F138" s="7" t="s">
        <v>625</v>
      </c>
      <c r="G138" s="7" t="s">
        <v>568</v>
      </c>
      <c r="H138" s="7" t="s">
        <v>3</v>
      </c>
      <c r="N138" s="21"/>
      <c r="S138" s="7" t="s">
        <v>801</v>
      </c>
    </row>
    <row r="139" spans="2:28" x14ac:dyDescent="0.3">
      <c r="B139" s="7" t="s">
        <v>149</v>
      </c>
      <c r="C139" s="7" t="s">
        <v>115</v>
      </c>
      <c r="D139" s="7" t="s">
        <v>139</v>
      </c>
      <c r="E139" s="7" t="s">
        <v>150</v>
      </c>
      <c r="F139" s="7" t="s">
        <v>151</v>
      </c>
      <c r="G139" s="7" t="s">
        <v>5</v>
      </c>
      <c r="H139" s="7" t="s">
        <v>87</v>
      </c>
      <c r="R139" s="24"/>
      <c r="S139" s="7">
        <v>0</v>
      </c>
    </row>
    <row r="140" spans="2:28" x14ac:dyDescent="0.3">
      <c r="B140" s="7" t="s">
        <v>626</v>
      </c>
      <c r="C140" s="7" t="s">
        <v>115</v>
      </c>
      <c r="D140" s="7" t="s">
        <v>139</v>
      </c>
      <c r="E140" s="7" t="s">
        <v>152</v>
      </c>
      <c r="F140" s="7" t="s">
        <v>628</v>
      </c>
      <c r="H140" s="7" t="s">
        <v>3</v>
      </c>
      <c r="S140" s="7" t="s">
        <v>802</v>
      </c>
    </row>
    <row r="141" spans="2:28" x14ac:dyDescent="0.3">
      <c r="B141" s="7" t="s">
        <v>627</v>
      </c>
      <c r="C141" s="7" t="s">
        <v>115</v>
      </c>
      <c r="D141" s="7" t="s">
        <v>363</v>
      </c>
      <c r="E141" s="7" t="s">
        <v>152</v>
      </c>
      <c r="F141" s="7" t="s">
        <v>629</v>
      </c>
      <c r="H141" s="7" t="s">
        <v>3</v>
      </c>
      <c r="S141" s="7" t="s">
        <v>802</v>
      </c>
    </row>
    <row r="142" spans="2:28" x14ac:dyDescent="0.3">
      <c r="B142" s="7" t="s">
        <v>432</v>
      </c>
      <c r="C142" s="7" t="s">
        <v>115</v>
      </c>
      <c r="D142" s="7" t="s">
        <v>153</v>
      </c>
      <c r="E142" s="7" t="s">
        <v>154</v>
      </c>
      <c r="F142" s="7" t="s">
        <v>630</v>
      </c>
      <c r="G142" s="7" t="s">
        <v>568</v>
      </c>
      <c r="H142" s="7" t="s">
        <v>3</v>
      </c>
      <c r="N142" s="21"/>
      <c r="S142" s="7" t="s">
        <v>801</v>
      </c>
      <c r="AA142" s="44" t="s">
        <v>862</v>
      </c>
    </row>
    <row r="143" spans="2:28" x14ac:dyDescent="0.3">
      <c r="B143" s="7" t="s">
        <v>684</v>
      </c>
      <c r="C143" s="7" t="s">
        <v>115</v>
      </c>
      <c r="D143" s="7" t="s">
        <v>153</v>
      </c>
      <c r="E143" s="7" t="s">
        <v>154</v>
      </c>
      <c r="F143" s="7" t="s">
        <v>155</v>
      </c>
      <c r="H143" s="7" t="s">
        <v>3</v>
      </c>
      <c r="N143" s="21"/>
      <c r="S143" s="7" t="s">
        <v>802</v>
      </c>
      <c r="AA143" s="44" t="s">
        <v>862</v>
      </c>
    </row>
    <row r="144" spans="2:28" x14ac:dyDescent="0.3">
      <c r="B144" s="7" t="s">
        <v>433</v>
      </c>
      <c r="C144" s="7" t="s">
        <v>115</v>
      </c>
      <c r="D144" s="7" t="s">
        <v>153</v>
      </c>
      <c r="E144" s="7" t="s">
        <v>156</v>
      </c>
      <c r="F144" s="7" t="s">
        <v>157</v>
      </c>
      <c r="H144" s="7" t="s">
        <v>3</v>
      </c>
      <c r="N144" s="21"/>
      <c r="S144" s="7" t="s">
        <v>802</v>
      </c>
    </row>
    <row r="145" spans="2:28" x14ac:dyDescent="0.3">
      <c r="B145" s="7" t="s">
        <v>434</v>
      </c>
      <c r="C145" s="7" t="s">
        <v>115</v>
      </c>
      <c r="D145" s="7" t="s">
        <v>153</v>
      </c>
      <c r="E145" s="7" t="s">
        <v>158</v>
      </c>
      <c r="F145" s="7" t="s">
        <v>159</v>
      </c>
      <c r="G145" s="7" t="s">
        <v>5</v>
      </c>
      <c r="H145" s="7" t="s">
        <v>87</v>
      </c>
      <c r="R145" s="24"/>
      <c r="S145" s="7">
        <v>0</v>
      </c>
    </row>
    <row r="146" spans="2:28" x14ac:dyDescent="0.3">
      <c r="B146" s="7" t="s">
        <v>435</v>
      </c>
      <c r="C146" s="7" t="s">
        <v>115</v>
      </c>
      <c r="D146" s="7" t="s">
        <v>153</v>
      </c>
      <c r="E146" s="7" t="s">
        <v>160</v>
      </c>
      <c r="F146" s="7" t="s">
        <v>632</v>
      </c>
      <c r="G146" s="7" t="s">
        <v>568</v>
      </c>
      <c r="H146" s="7" t="s">
        <v>3</v>
      </c>
      <c r="N146" s="21"/>
      <c r="S146" s="7" t="s">
        <v>801</v>
      </c>
      <c r="AA146" s="7" t="s">
        <v>876</v>
      </c>
    </row>
    <row r="147" spans="2:28" x14ac:dyDescent="0.3">
      <c r="B147" s="7" t="s">
        <v>685</v>
      </c>
      <c r="C147" s="7" t="s">
        <v>115</v>
      </c>
      <c r="D147" s="7" t="s">
        <v>153</v>
      </c>
      <c r="E147" s="7" t="s">
        <v>160</v>
      </c>
      <c r="F147" s="7" t="s">
        <v>161</v>
      </c>
      <c r="G147" s="7" t="s">
        <v>569</v>
      </c>
      <c r="H147" s="7" t="s">
        <v>3</v>
      </c>
      <c r="N147" s="21"/>
      <c r="S147" s="7" t="s">
        <v>802</v>
      </c>
    </row>
    <row r="148" spans="2:28" s="15" customFormat="1" x14ac:dyDescent="0.3">
      <c r="B148" s="15" t="s">
        <v>436</v>
      </c>
      <c r="C148" s="15" t="s">
        <v>115</v>
      </c>
      <c r="D148" s="15" t="s">
        <v>364</v>
      </c>
      <c r="E148" s="15" t="s">
        <v>365</v>
      </c>
      <c r="K148" s="15">
        <v>0</v>
      </c>
    </row>
    <row r="149" spans="2:28" s="15" customFormat="1" x14ac:dyDescent="0.3">
      <c r="B149" s="15" t="s">
        <v>686</v>
      </c>
      <c r="C149" s="15" t="s">
        <v>115</v>
      </c>
      <c r="D149" s="15" t="s">
        <v>364</v>
      </c>
      <c r="E149" s="15" t="s">
        <v>366</v>
      </c>
      <c r="F149" s="15" t="s">
        <v>633</v>
      </c>
      <c r="G149" s="15" t="s">
        <v>5</v>
      </c>
      <c r="H149" s="15" t="s">
        <v>4</v>
      </c>
      <c r="K149" s="15">
        <v>0</v>
      </c>
    </row>
    <row r="150" spans="2:28" s="15" customFormat="1" x14ac:dyDescent="0.3">
      <c r="B150" s="15" t="s">
        <v>687</v>
      </c>
      <c r="C150" s="15" t="s">
        <v>115</v>
      </c>
      <c r="D150" s="15" t="s">
        <v>364</v>
      </c>
      <c r="E150" s="15" t="s">
        <v>366</v>
      </c>
      <c r="F150" s="15" t="s">
        <v>634</v>
      </c>
      <c r="H150" s="15" t="s">
        <v>3</v>
      </c>
      <c r="K150" s="15">
        <v>0</v>
      </c>
      <c r="N150" s="16"/>
    </row>
    <row r="151" spans="2:28" s="15" customFormat="1" x14ac:dyDescent="0.3">
      <c r="B151" s="15" t="s">
        <v>437</v>
      </c>
      <c r="C151" s="15" t="s">
        <v>115</v>
      </c>
      <c r="D151" s="15" t="s">
        <v>364</v>
      </c>
      <c r="E151" s="15" t="s">
        <v>367</v>
      </c>
      <c r="K151" s="15">
        <v>0</v>
      </c>
    </row>
    <row r="152" spans="2:28" s="15" customFormat="1" x14ac:dyDescent="0.3">
      <c r="B152" s="15" t="s">
        <v>816</v>
      </c>
      <c r="C152" s="15" t="s">
        <v>115</v>
      </c>
      <c r="D152" s="15" t="s">
        <v>364</v>
      </c>
      <c r="E152" s="15" t="s">
        <v>817</v>
      </c>
      <c r="K152" s="15">
        <v>0</v>
      </c>
    </row>
    <row r="153" spans="2:28" x14ac:dyDescent="0.3">
      <c r="B153" s="7" t="s">
        <v>438</v>
      </c>
      <c r="C153" s="7" t="s">
        <v>115</v>
      </c>
      <c r="D153" s="7" t="s">
        <v>162</v>
      </c>
      <c r="E153" s="7" t="s">
        <v>163</v>
      </c>
      <c r="F153" s="7" t="s">
        <v>630</v>
      </c>
      <c r="G153" s="7" t="s">
        <v>568</v>
      </c>
      <c r="H153" s="7" t="s">
        <v>3</v>
      </c>
      <c r="N153" s="21"/>
      <c r="S153" s="7" t="s">
        <v>801</v>
      </c>
    </row>
    <row r="154" spans="2:28" x14ac:dyDescent="0.3">
      <c r="B154" s="7" t="s">
        <v>439</v>
      </c>
      <c r="C154" s="7" t="s">
        <v>115</v>
      </c>
      <c r="D154" s="7" t="s">
        <v>162</v>
      </c>
      <c r="E154" s="7" t="s">
        <v>163</v>
      </c>
      <c r="F154" s="7" t="s">
        <v>631</v>
      </c>
      <c r="G154" s="7" t="s">
        <v>569</v>
      </c>
      <c r="H154" s="7" t="s">
        <v>3</v>
      </c>
      <c r="N154" s="21"/>
      <c r="S154" s="7" t="s">
        <v>802</v>
      </c>
    </row>
    <row r="155" spans="2:28" x14ac:dyDescent="0.3">
      <c r="B155" s="7" t="s">
        <v>635</v>
      </c>
      <c r="C155" s="7" t="s">
        <v>115</v>
      </c>
      <c r="D155" s="7" t="s">
        <v>162</v>
      </c>
      <c r="E155" s="7" t="s">
        <v>163</v>
      </c>
      <c r="F155" s="7" t="s">
        <v>164</v>
      </c>
      <c r="G155" s="7" t="s">
        <v>5</v>
      </c>
      <c r="H155" s="7" t="s">
        <v>87</v>
      </c>
      <c r="R155" s="24"/>
      <c r="S155" s="7">
        <v>0</v>
      </c>
      <c r="AB155" s="29"/>
    </row>
    <row r="156" spans="2:28" s="15" customFormat="1" x14ac:dyDescent="0.3">
      <c r="B156" s="15" t="s">
        <v>440</v>
      </c>
      <c r="C156" s="15" t="s">
        <v>115</v>
      </c>
      <c r="D156" s="15" t="s">
        <v>368</v>
      </c>
      <c r="E156" s="15" t="s">
        <v>369</v>
      </c>
      <c r="K156" s="15">
        <v>0</v>
      </c>
    </row>
    <row r="157" spans="2:28" ht="15" thickBot="1" x14ac:dyDescent="0.35">
      <c r="B157" s="7" t="s">
        <v>441</v>
      </c>
      <c r="C157" s="7" t="s">
        <v>115</v>
      </c>
      <c r="D157" s="7" t="s">
        <v>165</v>
      </c>
      <c r="E157" s="27" t="s">
        <v>166</v>
      </c>
      <c r="F157" s="27" t="s">
        <v>167</v>
      </c>
      <c r="G157" s="7" t="s">
        <v>5</v>
      </c>
      <c r="H157" s="7" t="s">
        <v>4</v>
      </c>
      <c r="M157" s="53">
        <v>0</v>
      </c>
      <c r="N157" s="53">
        <v>0</v>
      </c>
      <c r="O157" s="53">
        <v>0</v>
      </c>
      <c r="P157" s="53">
        <v>0</v>
      </c>
      <c r="Q157" s="53">
        <v>0.11111111111111099</v>
      </c>
      <c r="R157" s="25"/>
      <c r="S157" s="53"/>
      <c r="AA157" s="28"/>
    </row>
    <row r="158" spans="2:28" ht="18.75" customHeight="1" thickBot="1" x14ac:dyDescent="0.35">
      <c r="B158" s="7" t="s">
        <v>442</v>
      </c>
      <c r="C158" s="7" t="s">
        <v>115</v>
      </c>
      <c r="D158" s="7" t="s">
        <v>165</v>
      </c>
      <c r="E158" s="27" t="s">
        <v>168</v>
      </c>
      <c r="F158" s="42" t="s">
        <v>169</v>
      </c>
      <c r="G158" s="7" t="s">
        <v>5</v>
      </c>
      <c r="H158" s="7" t="s">
        <v>4</v>
      </c>
      <c r="M158" s="23"/>
      <c r="N158" s="23"/>
      <c r="O158" s="23"/>
      <c r="P158" s="23"/>
      <c r="Q158" s="23"/>
      <c r="R158" s="25"/>
      <c r="AA158" s="28"/>
    </row>
    <row r="159" spans="2:28" ht="15" thickBot="1" x14ac:dyDescent="0.35">
      <c r="B159" s="7" t="s">
        <v>443</v>
      </c>
      <c r="C159" s="7" t="s">
        <v>115</v>
      </c>
      <c r="D159" s="7" t="s">
        <v>165</v>
      </c>
      <c r="E159" s="27" t="s">
        <v>170</v>
      </c>
      <c r="F159" s="42" t="s">
        <v>171</v>
      </c>
      <c r="G159" s="7" t="s">
        <v>5</v>
      </c>
      <c r="H159" s="7" t="s">
        <v>4</v>
      </c>
      <c r="M159" s="23">
        <f>966/50348</f>
        <v>1.9186462222928417E-2</v>
      </c>
      <c r="N159" s="23">
        <f>994/51357</f>
        <v>1.9354713086823606E-2</v>
      </c>
      <c r="O159" s="23">
        <f>+(1014+69)/51789</f>
        <v>2.0911776632103342E-2</v>
      </c>
      <c r="P159" s="23">
        <f>+(1264+91)/52578</f>
        <v>2.5771235117349463E-2</v>
      </c>
      <c r="Q159" s="23">
        <f>(111+1330)/52448</f>
        <v>2.7474832214765099E-2</v>
      </c>
      <c r="R159" s="25"/>
      <c r="S159" s="28"/>
      <c r="V159" s="43"/>
      <c r="AA159" s="28"/>
    </row>
    <row r="160" spans="2:28" x14ac:dyDescent="0.3">
      <c r="B160" s="7" t="s">
        <v>444</v>
      </c>
      <c r="C160" s="7" t="s">
        <v>115</v>
      </c>
      <c r="D160" s="7" t="s">
        <v>165</v>
      </c>
      <c r="E160" s="27" t="s">
        <v>172</v>
      </c>
      <c r="F160" s="7" t="s">
        <v>630</v>
      </c>
      <c r="G160" s="7" t="s">
        <v>568</v>
      </c>
      <c r="H160" s="7" t="s">
        <v>3</v>
      </c>
      <c r="N160" s="21"/>
      <c r="S160" s="7" t="s">
        <v>801</v>
      </c>
    </row>
    <row r="161" spans="2:28" x14ac:dyDescent="0.3">
      <c r="B161" s="7" t="s">
        <v>445</v>
      </c>
      <c r="C161" s="7" t="s">
        <v>115</v>
      </c>
      <c r="D161" s="7" t="s">
        <v>165</v>
      </c>
      <c r="E161" s="27" t="s">
        <v>172</v>
      </c>
      <c r="F161" s="7" t="s">
        <v>631</v>
      </c>
      <c r="G161" s="7" t="s">
        <v>569</v>
      </c>
      <c r="H161" s="7" t="s">
        <v>3</v>
      </c>
      <c r="N161" s="21"/>
      <c r="S161" s="7" t="s">
        <v>802</v>
      </c>
    </row>
    <row r="162" spans="2:28" x14ac:dyDescent="0.3">
      <c r="B162" s="7" t="s">
        <v>638</v>
      </c>
      <c r="C162" s="7" t="s">
        <v>115</v>
      </c>
      <c r="D162" s="7" t="s">
        <v>165</v>
      </c>
      <c r="E162" s="27" t="s">
        <v>173</v>
      </c>
      <c r="F162" s="27" t="s">
        <v>159</v>
      </c>
      <c r="G162" s="7" t="s">
        <v>5</v>
      </c>
      <c r="H162" s="7" t="s">
        <v>87</v>
      </c>
      <c r="S162" s="7">
        <v>0</v>
      </c>
    </row>
    <row r="163" spans="2:28" x14ac:dyDescent="0.3">
      <c r="B163" s="7" t="s">
        <v>636</v>
      </c>
      <c r="C163" s="7" t="s">
        <v>115</v>
      </c>
      <c r="D163" s="7" t="s">
        <v>165</v>
      </c>
      <c r="E163" s="27" t="s">
        <v>174</v>
      </c>
      <c r="F163" s="7" t="s">
        <v>630</v>
      </c>
      <c r="G163" s="7" t="s">
        <v>568</v>
      </c>
      <c r="H163" s="7" t="s">
        <v>3</v>
      </c>
      <c r="N163" s="21"/>
      <c r="S163" s="7" t="s">
        <v>801</v>
      </c>
    </row>
    <row r="164" spans="2:28" x14ac:dyDescent="0.3">
      <c r="B164" s="7" t="s">
        <v>637</v>
      </c>
      <c r="C164" s="7" t="s">
        <v>115</v>
      </c>
      <c r="D164" s="7" t="s">
        <v>165</v>
      </c>
      <c r="E164" s="27" t="s">
        <v>174</v>
      </c>
      <c r="F164" s="7" t="s">
        <v>631</v>
      </c>
      <c r="G164" s="7" t="s">
        <v>569</v>
      </c>
      <c r="H164" s="7" t="s">
        <v>3</v>
      </c>
      <c r="N164" s="21"/>
      <c r="S164" s="7" t="s">
        <v>802</v>
      </c>
    </row>
    <row r="165" spans="2:28" x14ac:dyDescent="0.3">
      <c r="B165" s="7" t="s">
        <v>639</v>
      </c>
      <c r="C165" s="7" t="s">
        <v>115</v>
      </c>
      <c r="D165" s="7" t="s">
        <v>165</v>
      </c>
      <c r="E165" s="27" t="s">
        <v>174</v>
      </c>
      <c r="F165" s="27" t="s">
        <v>175</v>
      </c>
      <c r="G165" s="7" t="s">
        <v>5</v>
      </c>
      <c r="H165" s="7" t="s">
        <v>87</v>
      </c>
      <c r="R165" s="24"/>
      <c r="S165" s="7">
        <v>0</v>
      </c>
    </row>
    <row r="166" spans="2:28" x14ac:dyDescent="0.3">
      <c r="B166" s="7" t="s">
        <v>640</v>
      </c>
      <c r="C166" s="7" t="s">
        <v>115</v>
      </c>
      <c r="D166" s="7" t="s">
        <v>165</v>
      </c>
      <c r="E166" s="27" t="s">
        <v>176</v>
      </c>
      <c r="F166" s="7" t="s">
        <v>630</v>
      </c>
      <c r="G166" s="7" t="s">
        <v>568</v>
      </c>
      <c r="H166" s="7" t="s">
        <v>3</v>
      </c>
      <c r="N166" s="21"/>
      <c r="S166" s="7" t="s">
        <v>801</v>
      </c>
      <c r="AA166" s="7" t="s">
        <v>868</v>
      </c>
    </row>
    <row r="167" spans="2:28" x14ac:dyDescent="0.3">
      <c r="B167" s="7" t="s">
        <v>641</v>
      </c>
      <c r="C167" s="7" t="s">
        <v>115</v>
      </c>
      <c r="D167" s="7" t="s">
        <v>165</v>
      </c>
      <c r="E167" s="27" t="s">
        <v>176</v>
      </c>
      <c r="F167" s="7" t="s">
        <v>631</v>
      </c>
      <c r="G167" s="7" t="s">
        <v>569</v>
      </c>
      <c r="H167" s="7" t="s">
        <v>3</v>
      </c>
      <c r="N167" s="21"/>
      <c r="S167" s="7" t="s">
        <v>802</v>
      </c>
    </row>
    <row r="168" spans="2:28" x14ac:dyDescent="0.3">
      <c r="B168" s="7" t="s">
        <v>642</v>
      </c>
      <c r="C168" s="7" t="s">
        <v>115</v>
      </c>
      <c r="D168" s="7" t="s">
        <v>165</v>
      </c>
      <c r="E168" s="27" t="s">
        <v>177</v>
      </c>
      <c r="F168" s="7" t="s">
        <v>630</v>
      </c>
      <c r="G168" s="7" t="s">
        <v>568</v>
      </c>
      <c r="H168" s="7" t="s">
        <v>3</v>
      </c>
      <c r="N168" s="21"/>
      <c r="S168" s="7" t="s">
        <v>801</v>
      </c>
      <c r="AA168" s="7" t="s">
        <v>871</v>
      </c>
    </row>
    <row r="169" spans="2:28" s="15" customFormat="1" x14ac:dyDescent="0.3">
      <c r="B169" s="15" t="s">
        <v>643</v>
      </c>
      <c r="C169" s="15" t="s">
        <v>115</v>
      </c>
      <c r="D169" s="15" t="s">
        <v>165</v>
      </c>
      <c r="E169" s="18" t="s">
        <v>177</v>
      </c>
      <c r="F169" s="15" t="s">
        <v>631</v>
      </c>
      <c r="G169" s="15" t="s">
        <v>569</v>
      </c>
      <c r="H169" s="15" t="s">
        <v>3</v>
      </c>
      <c r="K169" s="15">
        <v>0</v>
      </c>
      <c r="N169" s="16"/>
    </row>
    <row r="170" spans="2:28" x14ac:dyDescent="0.3">
      <c r="B170" s="7" t="s">
        <v>446</v>
      </c>
      <c r="C170" s="7" t="s">
        <v>115</v>
      </c>
      <c r="D170" s="7" t="s">
        <v>165</v>
      </c>
      <c r="E170" s="27" t="s">
        <v>178</v>
      </c>
      <c r="F170" s="27" t="s">
        <v>179</v>
      </c>
      <c r="H170" s="7" t="s">
        <v>3</v>
      </c>
      <c r="N170" s="21"/>
      <c r="S170" s="7" t="s">
        <v>801</v>
      </c>
      <c r="AA170" s="7" t="s">
        <v>871</v>
      </c>
    </row>
    <row r="171" spans="2:28" x14ac:dyDescent="0.3">
      <c r="B171" s="7" t="s">
        <v>181</v>
      </c>
      <c r="C171" s="7" t="s">
        <v>115</v>
      </c>
      <c r="D171" s="7" t="s">
        <v>165</v>
      </c>
      <c r="E171" s="27" t="s">
        <v>180</v>
      </c>
      <c r="F171" s="27" t="s">
        <v>39</v>
      </c>
      <c r="G171" s="7" t="s">
        <v>39</v>
      </c>
      <c r="H171" s="7" t="s">
        <v>3</v>
      </c>
      <c r="N171" s="21"/>
      <c r="S171" s="7" t="s">
        <v>802</v>
      </c>
    </row>
    <row r="172" spans="2:28" x14ac:dyDescent="0.3">
      <c r="B172" s="7" t="s">
        <v>447</v>
      </c>
      <c r="C172" s="7" t="s">
        <v>115</v>
      </c>
      <c r="D172" s="7" t="s">
        <v>165</v>
      </c>
      <c r="E172" s="27" t="s">
        <v>182</v>
      </c>
      <c r="F172" s="27" t="s">
        <v>183</v>
      </c>
      <c r="G172" s="7" t="s">
        <v>5</v>
      </c>
      <c r="H172" s="7" t="s">
        <v>4</v>
      </c>
    </row>
    <row r="173" spans="2:28" x14ac:dyDescent="0.3">
      <c r="B173" s="7" t="s">
        <v>448</v>
      </c>
      <c r="C173" s="7" t="s">
        <v>115</v>
      </c>
      <c r="D173" s="7" t="s">
        <v>165</v>
      </c>
      <c r="E173" s="27" t="s">
        <v>184</v>
      </c>
      <c r="F173" s="7" t="s">
        <v>185</v>
      </c>
      <c r="G173" s="7" t="s">
        <v>5</v>
      </c>
      <c r="H173" s="7" t="str">
        <f>H3</f>
        <v>KRW</v>
      </c>
      <c r="I173" s="7" t="s">
        <v>648</v>
      </c>
      <c r="J173" s="7" t="str">
        <f>J3</f>
        <v>December</v>
      </c>
      <c r="O173" s="7">
        <v>1381000000</v>
      </c>
      <c r="P173" s="7">
        <v>1027000000</v>
      </c>
      <c r="Q173" s="7">
        <v>1182000000</v>
      </c>
      <c r="R173" s="14"/>
      <c r="S173" s="14"/>
    </row>
    <row r="174" spans="2:28" x14ac:dyDescent="0.3">
      <c r="B174" s="7" t="s">
        <v>449</v>
      </c>
      <c r="C174" s="7" t="s">
        <v>115</v>
      </c>
      <c r="D174" s="7" t="s">
        <v>165</v>
      </c>
      <c r="E174" s="27" t="s">
        <v>184</v>
      </c>
      <c r="F174" s="27" t="s">
        <v>186</v>
      </c>
      <c r="G174" s="7" t="s">
        <v>5</v>
      </c>
      <c r="H174" s="7" t="str">
        <f>H3</f>
        <v>KRW</v>
      </c>
      <c r="I174" s="7" t="s">
        <v>648</v>
      </c>
      <c r="J174" s="7" t="str">
        <f>J3</f>
        <v>December</v>
      </c>
      <c r="O174" s="7">
        <v>90000000</v>
      </c>
      <c r="P174" s="7">
        <v>93000000</v>
      </c>
      <c r="Q174" s="7">
        <v>86000000</v>
      </c>
      <c r="R174" s="26"/>
      <c r="AB174" s="29"/>
    </row>
    <row r="175" spans="2:28" x14ac:dyDescent="0.3">
      <c r="B175" s="7" t="s">
        <v>450</v>
      </c>
      <c r="C175" s="7" t="s">
        <v>115</v>
      </c>
      <c r="D175" s="7" t="s">
        <v>165</v>
      </c>
      <c r="E175" s="27" t="s">
        <v>184</v>
      </c>
      <c r="F175" s="27" t="s">
        <v>184</v>
      </c>
      <c r="G175" s="7" t="s">
        <v>5</v>
      </c>
      <c r="H175" s="7" t="s">
        <v>87</v>
      </c>
      <c r="O175" s="7">
        <f>O173/O174</f>
        <v>15.344444444444445</v>
      </c>
      <c r="P175" s="7">
        <f>P173/P174</f>
        <v>11.043010752688172</v>
      </c>
      <c r="Q175" s="7">
        <f>Q173/Q174</f>
        <v>13.744186046511627</v>
      </c>
      <c r="R175" s="26"/>
      <c r="AB175" s="29"/>
    </row>
    <row r="176" spans="2:28" x14ac:dyDescent="0.3">
      <c r="B176" s="7" t="s">
        <v>451</v>
      </c>
      <c r="C176" s="7" t="s">
        <v>115</v>
      </c>
      <c r="D176" s="7" t="s">
        <v>187</v>
      </c>
      <c r="E176" s="27" t="s">
        <v>188</v>
      </c>
      <c r="F176" s="27" t="s">
        <v>189</v>
      </c>
      <c r="G176" s="7" t="s">
        <v>190</v>
      </c>
      <c r="H176" s="7" t="s">
        <v>191</v>
      </c>
      <c r="N176" s="21"/>
      <c r="S176" s="7" t="s">
        <v>806</v>
      </c>
    </row>
    <row r="177" spans="2:28" x14ac:dyDescent="0.3">
      <c r="B177" s="7" t="s">
        <v>452</v>
      </c>
      <c r="C177" s="7" t="s">
        <v>115</v>
      </c>
      <c r="D177" s="7" t="s">
        <v>187</v>
      </c>
      <c r="E177" s="27" t="s">
        <v>192</v>
      </c>
      <c r="F177" s="7" t="str">
        <f>E177</f>
        <v>Charity/Philanthropy</v>
      </c>
      <c r="G177" s="7" t="s">
        <v>5</v>
      </c>
      <c r="H177" s="7" t="str">
        <f>H3</f>
        <v>KRW</v>
      </c>
      <c r="I177" s="7" t="s">
        <v>648</v>
      </c>
      <c r="J177" s="7" t="str">
        <f>J3</f>
        <v>December</v>
      </c>
      <c r="M177" s="8"/>
      <c r="N177" s="8">
        <v>0</v>
      </c>
      <c r="O177" s="8">
        <v>227000000</v>
      </c>
      <c r="P177" s="8">
        <v>314000000</v>
      </c>
      <c r="Q177" s="8">
        <v>238000000</v>
      </c>
      <c r="AA177" s="7" t="s">
        <v>875</v>
      </c>
    </row>
    <row r="178" spans="2:28" x14ac:dyDescent="0.3">
      <c r="B178" s="7" t="s">
        <v>453</v>
      </c>
      <c r="C178" s="7" t="s">
        <v>115</v>
      </c>
      <c r="D178" s="7" t="s">
        <v>187</v>
      </c>
      <c r="E178" s="27" t="s">
        <v>193</v>
      </c>
      <c r="F178" s="27" t="s">
        <v>194</v>
      </c>
      <c r="G178" s="27" t="s">
        <v>195</v>
      </c>
      <c r="H178" s="7" t="s">
        <v>3</v>
      </c>
      <c r="N178" s="21"/>
      <c r="S178" s="7" t="s">
        <v>802</v>
      </c>
    </row>
    <row r="179" spans="2:28" x14ac:dyDescent="0.3">
      <c r="B179" s="7" t="s">
        <v>454</v>
      </c>
      <c r="C179" s="7" t="s">
        <v>115</v>
      </c>
      <c r="D179" s="7" t="s">
        <v>187</v>
      </c>
      <c r="E179" s="27" t="s">
        <v>196</v>
      </c>
      <c r="F179" s="27" t="s">
        <v>197</v>
      </c>
      <c r="G179" s="7" t="s">
        <v>761</v>
      </c>
      <c r="H179" s="7" t="s">
        <v>3</v>
      </c>
      <c r="N179" s="21"/>
      <c r="S179" s="7" t="s">
        <v>802</v>
      </c>
    </row>
    <row r="180" spans="2:28" x14ac:dyDescent="0.3">
      <c r="B180" s="7" t="s">
        <v>689</v>
      </c>
      <c r="C180" s="7" t="s">
        <v>115</v>
      </c>
      <c r="D180" s="7" t="s">
        <v>198</v>
      </c>
      <c r="E180" s="27" t="s">
        <v>199</v>
      </c>
      <c r="F180" s="27" t="s">
        <v>630</v>
      </c>
      <c r="G180" s="7" t="s">
        <v>21</v>
      </c>
      <c r="H180" s="7" t="s">
        <v>3</v>
      </c>
      <c r="N180" s="21"/>
      <c r="S180" s="7" t="s">
        <v>801</v>
      </c>
      <c r="AA180" s="7" t="s">
        <v>874</v>
      </c>
    </row>
    <row r="181" spans="2:28" x14ac:dyDescent="0.3">
      <c r="B181" s="7" t="s">
        <v>688</v>
      </c>
      <c r="C181" s="7" t="s">
        <v>115</v>
      </c>
      <c r="D181" s="7" t="s">
        <v>198</v>
      </c>
      <c r="E181" s="27" t="s">
        <v>199</v>
      </c>
      <c r="F181" s="27" t="s">
        <v>118</v>
      </c>
      <c r="G181" s="7" t="s">
        <v>21</v>
      </c>
      <c r="H181" s="7" t="s">
        <v>3</v>
      </c>
      <c r="N181" s="21"/>
      <c r="S181" s="7" t="s">
        <v>802</v>
      </c>
    </row>
    <row r="182" spans="2:28" x14ac:dyDescent="0.3">
      <c r="B182" s="7" t="s">
        <v>455</v>
      </c>
      <c r="C182" s="7" t="s">
        <v>115</v>
      </c>
      <c r="D182" s="7" t="s">
        <v>198</v>
      </c>
      <c r="E182" s="27" t="s">
        <v>200</v>
      </c>
      <c r="F182" s="27" t="s">
        <v>201</v>
      </c>
      <c r="G182" s="7" t="s">
        <v>5</v>
      </c>
      <c r="H182" s="7" t="str">
        <f>H3</f>
        <v>KRW</v>
      </c>
      <c r="I182" s="7" t="s">
        <v>648</v>
      </c>
      <c r="J182" s="7" t="str">
        <f>J3</f>
        <v>December</v>
      </c>
      <c r="M182" s="8"/>
      <c r="N182" s="8"/>
      <c r="O182" s="8"/>
      <c r="P182" s="8"/>
      <c r="Q182" s="8"/>
    </row>
    <row r="183" spans="2:28" x14ac:dyDescent="0.3">
      <c r="B183" s="7" t="s">
        <v>456</v>
      </c>
      <c r="C183" s="7" t="s">
        <v>115</v>
      </c>
      <c r="D183" s="7" t="s">
        <v>198</v>
      </c>
      <c r="E183" s="27" t="s">
        <v>202</v>
      </c>
      <c r="F183" s="27" t="s">
        <v>203</v>
      </c>
      <c r="G183" s="7" t="s">
        <v>5</v>
      </c>
      <c r="H183" s="7" t="s">
        <v>87</v>
      </c>
    </row>
    <row r="184" spans="2:28" x14ac:dyDescent="0.3">
      <c r="B184" s="7" t="s">
        <v>457</v>
      </c>
      <c r="C184" s="7" t="s">
        <v>115</v>
      </c>
      <c r="D184" s="7" t="s">
        <v>198</v>
      </c>
      <c r="E184" s="27" t="s">
        <v>204</v>
      </c>
      <c r="F184" s="27" t="s">
        <v>205</v>
      </c>
      <c r="G184" s="7" t="s">
        <v>5</v>
      </c>
      <c r="H184" s="7" t="s">
        <v>87</v>
      </c>
      <c r="R184" s="24"/>
    </row>
    <row r="185" spans="2:28" ht="15" thickBot="1" x14ac:dyDescent="0.35">
      <c r="B185" s="7" t="s">
        <v>458</v>
      </c>
      <c r="C185" s="7" t="s">
        <v>206</v>
      </c>
      <c r="D185" s="7" t="s">
        <v>207</v>
      </c>
      <c r="E185" s="27" t="s">
        <v>208</v>
      </c>
      <c r="F185" s="7" t="str">
        <f>E185</f>
        <v>Past controversies</v>
      </c>
      <c r="G185" s="7" t="s">
        <v>5</v>
      </c>
      <c r="H185" s="7" t="s">
        <v>87</v>
      </c>
      <c r="M185" s="51"/>
      <c r="S185" s="7">
        <v>1</v>
      </c>
      <c r="V185" s="29"/>
      <c r="AB185" s="29" t="s">
        <v>859</v>
      </c>
    </row>
    <row r="186" spans="2:28" x14ac:dyDescent="0.3">
      <c r="B186" s="7" t="s">
        <v>459</v>
      </c>
      <c r="C186" s="7" t="s">
        <v>206</v>
      </c>
      <c r="D186" s="7" t="s">
        <v>207</v>
      </c>
      <c r="E186" s="27" t="s">
        <v>209</v>
      </c>
      <c r="F186" s="27" t="s">
        <v>210</v>
      </c>
      <c r="H186" s="7" t="s">
        <v>3</v>
      </c>
      <c r="N186" s="21"/>
      <c r="S186" s="7" t="s">
        <v>802</v>
      </c>
      <c r="AA186" s="7" t="s">
        <v>860</v>
      </c>
    </row>
    <row r="187" spans="2:28" x14ac:dyDescent="0.3">
      <c r="B187" s="7" t="s">
        <v>460</v>
      </c>
      <c r="C187" s="7" t="s">
        <v>206</v>
      </c>
      <c r="D187" s="7" t="s">
        <v>207</v>
      </c>
      <c r="E187" s="27" t="s">
        <v>211</v>
      </c>
      <c r="F187" s="27" t="s">
        <v>212</v>
      </c>
      <c r="G187" s="7" t="s">
        <v>5</v>
      </c>
      <c r="H187" s="7" t="str">
        <f>H3</f>
        <v>KRW</v>
      </c>
      <c r="I187" s="7" t="s">
        <v>649</v>
      </c>
      <c r="J187" s="8" t="str">
        <f>J3</f>
        <v>December</v>
      </c>
      <c r="M187" s="14">
        <v>53474000000</v>
      </c>
      <c r="N187" s="14">
        <v>29714000000</v>
      </c>
      <c r="O187" s="14">
        <v>25275000000</v>
      </c>
      <c r="P187" s="14">
        <v>25262000000</v>
      </c>
      <c r="Q187" s="8">
        <v>25004000000</v>
      </c>
      <c r="R187" s="8">
        <v>22412000000</v>
      </c>
    </row>
    <row r="188" spans="2:28" x14ac:dyDescent="0.3">
      <c r="B188" s="7" t="s">
        <v>690</v>
      </c>
      <c r="C188" s="7" t="s">
        <v>206</v>
      </c>
      <c r="D188" s="7" t="s">
        <v>207</v>
      </c>
      <c r="E188" s="27" t="s">
        <v>211</v>
      </c>
      <c r="F188" s="27" t="s">
        <v>214</v>
      </c>
      <c r="G188" s="7" t="s">
        <v>5</v>
      </c>
      <c r="H188" s="7" t="s">
        <v>87</v>
      </c>
      <c r="M188" s="52"/>
      <c r="R188" s="24"/>
      <c r="S188" s="7">
        <v>0</v>
      </c>
      <c r="AA188" s="7" t="s">
        <v>860</v>
      </c>
    </row>
    <row r="189" spans="2:28" x14ac:dyDescent="0.3">
      <c r="B189" s="7" t="s">
        <v>461</v>
      </c>
      <c r="C189" s="7" t="s">
        <v>206</v>
      </c>
      <c r="D189" s="7" t="s">
        <v>207</v>
      </c>
      <c r="E189" s="27" t="s">
        <v>215</v>
      </c>
      <c r="F189" s="27" t="s">
        <v>216</v>
      </c>
      <c r="G189" s="27" t="s">
        <v>5</v>
      </c>
      <c r="H189" s="27" t="s">
        <v>393</v>
      </c>
      <c r="R189" s="41"/>
      <c r="S189" s="7">
        <v>0</v>
      </c>
    </row>
    <row r="190" spans="2:28" x14ac:dyDescent="0.3">
      <c r="B190" s="7" t="s">
        <v>461</v>
      </c>
      <c r="C190" s="7" t="s">
        <v>206</v>
      </c>
      <c r="D190" s="7" t="s">
        <v>207</v>
      </c>
      <c r="E190" s="27" t="s">
        <v>215</v>
      </c>
      <c r="F190" s="27" t="s">
        <v>691</v>
      </c>
      <c r="G190" s="27"/>
      <c r="H190" s="7" t="s">
        <v>3</v>
      </c>
      <c r="R190" s="41"/>
      <c r="S190" s="7" t="s">
        <v>802</v>
      </c>
    </row>
    <row r="191" spans="2:28" x14ac:dyDescent="0.3">
      <c r="B191" s="7" t="s">
        <v>695</v>
      </c>
      <c r="C191" s="7" t="s">
        <v>206</v>
      </c>
      <c r="D191" s="7" t="s">
        <v>217</v>
      </c>
      <c r="E191" s="27" t="s">
        <v>218</v>
      </c>
      <c r="F191" s="27" t="s">
        <v>692</v>
      </c>
      <c r="G191" s="27" t="s">
        <v>5</v>
      </c>
      <c r="H191" s="27" t="s">
        <v>4</v>
      </c>
      <c r="M191" s="23"/>
      <c r="N191" s="23"/>
      <c r="O191" s="23"/>
      <c r="P191" s="23"/>
      <c r="Q191" s="23"/>
      <c r="R191" s="23"/>
      <c r="S191" s="23">
        <v>0.33879999999999999</v>
      </c>
    </row>
    <row r="192" spans="2:28" x14ac:dyDescent="0.3">
      <c r="B192" s="7" t="s">
        <v>696</v>
      </c>
      <c r="C192" s="7" t="s">
        <v>206</v>
      </c>
      <c r="D192" s="7" t="s">
        <v>217</v>
      </c>
      <c r="E192" s="27" t="s">
        <v>218</v>
      </c>
      <c r="F192" s="27" t="s">
        <v>693</v>
      </c>
      <c r="H192" s="7" t="s">
        <v>694</v>
      </c>
      <c r="R192" s="22"/>
      <c r="S192" s="7" t="s">
        <v>820</v>
      </c>
    </row>
    <row r="193" spans="2:28" x14ac:dyDescent="0.3">
      <c r="B193" s="7" t="s">
        <v>697</v>
      </c>
      <c r="C193" s="7" t="s">
        <v>206</v>
      </c>
      <c r="D193" s="7" t="s">
        <v>217</v>
      </c>
      <c r="E193" s="27" t="s">
        <v>218</v>
      </c>
      <c r="F193" s="27" t="s">
        <v>698</v>
      </c>
      <c r="G193" s="27" t="s">
        <v>349</v>
      </c>
      <c r="S193" s="7" t="s">
        <v>846</v>
      </c>
    </row>
    <row r="194" spans="2:28" x14ac:dyDescent="0.3">
      <c r="B194" s="7" t="s">
        <v>699</v>
      </c>
      <c r="C194" s="7" t="s">
        <v>206</v>
      </c>
      <c r="D194" s="7" t="s">
        <v>217</v>
      </c>
      <c r="E194" s="27" t="s">
        <v>700</v>
      </c>
      <c r="F194" s="7" t="str">
        <f>+E194</f>
        <v>Politcical connections</v>
      </c>
      <c r="H194" s="7" t="s">
        <v>3</v>
      </c>
      <c r="R194" s="22"/>
      <c r="S194" s="7" t="s">
        <v>801</v>
      </c>
    </row>
    <row r="195" spans="2:28" x14ac:dyDescent="0.3">
      <c r="B195" s="7" t="s">
        <v>462</v>
      </c>
      <c r="C195" s="7" t="s">
        <v>206</v>
      </c>
      <c r="D195" s="7" t="s">
        <v>217</v>
      </c>
      <c r="E195" s="27" t="s">
        <v>219</v>
      </c>
      <c r="F195" s="7" t="str">
        <f>E195</f>
        <v>Number of family members in Business</v>
      </c>
      <c r="G195" s="7" t="s">
        <v>5</v>
      </c>
      <c r="H195" s="7" t="s">
        <v>87</v>
      </c>
      <c r="R195" s="24"/>
      <c r="S195" s="7">
        <v>0</v>
      </c>
    </row>
    <row r="196" spans="2:28" x14ac:dyDescent="0.3">
      <c r="B196" s="7" t="s">
        <v>463</v>
      </c>
      <c r="C196" s="7" t="s">
        <v>206</v>
      </c>
      <c r="D196" s="7" t="s">
        <v>217</v>
      </c>
      <c r="E196" s="27" t="s">
        <v>220</v>
      </c>
      <c r="F196" s="27" t="s">
        <v>630</v>
      </c>
      <c r="G196" s="7" t="s">
        <v>21</v>
      </c>
      <c r="H196" s="7" t="s">
        <v>3</v>
      </c>
      <c r="N196" s="21"/>
      <c r="S196" s="7" t="s">
        <v>802</v>
      </c>
    </row>
    <row r="197" spans="2:28" x14ac:dyDescent="0.3">
      <c r="B197" s="7" t="s">
        <v>464</v>
      </c>
      <c r="C197" s="7" t="s">
        <v>206</v>
      </c>
      <c r="D197" s="7" t="s">
        <v>217</v>
      </c>
      <c r="E197" s="27" t="s">
        <v>221</v>
      </c>
      <c r="F197" s="7" t="s">
        <v>703</v>
      </c>
      <c r="G197" s="7" t="s">
        <v>5</v>
      </c>
      <c r="H197" s="7" t="s">
        <v>4</v>
      </c>
      <c r="R197" s="24"/>
      <c r="S197" s="22">
        <v>0</v>
      </c>
    </row>
    <row r="198" spans="2:28" x14ac:dyDescent="0.3">
      <c r="B198" s="7" t="s">
        <v>465</v>
      </c>
      <c r="C198" s="7" t="s">
        <v>206</v>
      </c>
      <c r="D198" s="7" t="s">
        <v>217</v>
      </c>
      <c r="E198" s="27" t="s">
        <v>221</v>
      </c>
      <c r="F198" s="27" t="s">
        <v>701</v>
      </c>
      <c r="G198" s="27" t="s">
        <v>349</v>
      </c>
      <c r="R198" s="24"/>
    </row>
    <row r="199" spans="2:28" x14ac:dyDescent="0.3">
      <c r="B199" s="7" t="s">
        <v>704</v>
      </c>
      <c r="C199" s="7" t="s">
        <v>206</v>
      </c>
      <c r="D199" s="7" t="s">
        <v>217</v>
      </c>
      <c r="E199" s="27" t="s">
        <v>221</v>
      </c>
      <c r="F199" s="7" t="s">
        <v>702</v>
      </c>
      <c r="G199" s="7" t="s">
        <v>5</v>
      </c>
      <c r="H199" s="7" t="s">
        <v>4</v>
      </c>
      <c r="R199" s="24"/>
      <c r="S199" s="22">
        <v>0</v>
      </c>
    </row>
    <row r="200" spans="2:28" x14ac:dyDescent="0.3">
      <c r="B200" s="7" t="s">
        <v>395</v>
      </c>
      <c r="C200" s="7" t="s">
        <v>206</v>
      </c>
      <c r="D200" s="7" t="s">
        <v>222</v>
      </c>
      <c r="E200" s="27" t="s">
        <v>223</v>
      </c>
      <c r="F200" s="7" t="s">
        <v>222</v>
      </c>
      <c r="H200" s="7" t="s">
        <v>3</v>
      </c>
      <c r="R200" s="24"/>
      <c r="S200" s="7" t="s">
        <v>801</v>
      </c>
    </row>
    <row r="201" spans="2:28" x14ac:dyDescent="0.3">
      <c r="B201" s="7" t="s">
        <v>396</v>
      </c>
      <c r="C201" s="7" t="s">
        <v>206</v>
      </c>
      <c r="D201" s="7" t="s">
        <v>222</v>
      </c>
      <c r="E201" s="27" t="s">
        <v>224</v>
      </c>
      <c r="F201" s="27" t="s">
        <v>705</v>
      </c>
      <c r="G201" s="7" t="s">
        <v>5</v>
      </c>
      <c r="H201" s="7" t="str">
        <f>H3</f>
        <v>KRW</v>
      </c>
      <c r="I201" s="7" t="s">
        <v>648</v>
      </c>
      <c r="J201" s="7" t="str">
        <f>J3</f>
        <v>December</v>
      </c>
      <c r="M201" s="8">
        <v>27748000000000</v>
      </c>
      <c r="N201" s="8">
        <v>6701000000000</v>
      </c>
      <c r="O201" s="8">
        <v>7131000000000</v>
      </c>
      <c r="P201" s="8">
        <v>7749000000000</v>
      </c>
      <c r="Q201" s="8">
        <v>8018000000000</v>
      </c>
      <c r="R201" s="8">
        <v>1366000000000</v>
      </c>
    </row>
    <row r="202" spans="2:28" s="15" customFormat="1" ht="15" thickBot="1" x14ac:dyDescent="0.35">
      <c r="B202" s="15" t="s">
        <v>814</v>
      </c>
      <c r="C202" s="15" t="s">
        <v>206</v>
      </c>
      <c r="D202" s="15" t="s">
        <v>222</v>
      </c>
      <c r="E202" s="18" t="s">
        <v>224</v>
      </c>
      <c r="F202" s="18" t="s">
        <v>815</v>
      </c>
      <c r="G202" s="15" t="s">
        <v>5</v>
      </c>
      <c r="H202" s="15" t="str">
        <f>H3</f>
        <v>KRW</v>
      </c>
      <c r="I202" s="15" t="s">
        <v>648</v>
      </c>
      <c r="J202" s="15" t="str">
        <f>J3</f>
        <v>December</v>
      </c>
      <c r="K202" s="15">
        <v>0</v>
      </c>
      <c r="R202" s="17"/>
    </row>
    <row r="203" spans="2:28" ht="15" thickBot="1" x14ac:dyDescent="0.35">
      <c r="B203" s="7" t="s">
        <v>466</v>
      </c>
      <c r="C203" s="7" t="s">
        <v>206</v>
      </c>
      <c r="D203" s="7" t="s">
        <v>225</v>
      </c>
      <c r="E203" s="27" t="s">
        <v>226</v>
      </c>
      <c r="F203" s="27" t="s">
        <v>708</v>
      </c>
      <c r="G203" s="7" t="s">
        <v>5</v>
      </c>
      <c r="H203" s="7" t="s">
        <v>87</v>
      </c>
      <c r="M203" s="30"/>
      <c r="R203" s="24"/>
      <c r="S203" s="7">
        <v>1</v>
      </c>
      <c r="AB203" s="29" t="s">
        <v>847</v>
      </c>
    </row>
    <row r="204" spans="2:28" x14ac:dyDescent="0.3">
      <c r="B204" s="7" t="s">
        <v>467</v>
      </c>
      <c r="C204" s="7" t="s">
        <v>206</v>
      </c>
      <c r="D204" s="7" t="s">
        <v>225</v>
      </c>
      <c r="E204" s="27" t="s">
        <v>228</v>
      </c>
      <c r="F204" s="27" t="s">
        <v>229</v>
      </c>
      <c r="H204" s="7" t="s">
        <v>3</v>
      </c>
      <c r="N204" s="21"/>
      <c r="S204" s="7" t="s">
        <v>802</v>
      </c>
    </row>
    <row r="205" spans="2:28" x14ac:dyDescent="0.3">
      <c r="B205" s="7" t="s">
        <v>468</v>
      </c>
      <c r="C205" s="7" t="s">
        <v>206</v>
      </c>
      <c r="D205" s="7" t="s">
        <v>225</v>
      </c>
      <c r="E205" s="27" t="s">
        <v>228</v>
      </c>
      <c r="F205" s="27" t="s">
        <v>230</v>
      </c>
      <c r="H205" s="7" t="s">
        <v>3</v>
      </c>
      <c r="N205" s="21"/>
      <c r="S205" s="7" t="s">
        <v>802</v>
      </c>
    </row>
    <row r="206" spans="2:28" x14ac:dyDescent="0.3">
      <c r="B206" s="7" t="s">
        <v>469</v>
      </c>
      <c r="C206" s="7" t="s">
        <v>206</v>
      </c>
      <c r="D206" s="7" t="s">
        <v>225</v>
      </c>
      <c r="E206" s="27" t="s">
        <v>228</v>
      </c>
      <c r="F206" s="27" t="s">
        <v>231</v>
      </c>
      <c r="H206" s="7" t="s">
        <v>3</v>
      </c>
      <c r="N206" s="21"/>
      <c r="S206" s="7" t="s">
        <v>801</v>
      </c>
      <c r="AA206" s="7" t="s">
        <v>873</v>
      </c>
    </row>
    <row r="207" spans="2:28" ht="15" thickBot="1" x14ac:dyDescent="0.35">
      <c r="B207" s="7" t="s">
        <v>470</v>
      </c>
      <c r="C207" s="7" t="s">
        <v>206</v>
      </c>
      <c r="D207" s="7" t="s">
        <v>225</v>
      </c>
      <c r="E207" s="27" t="s">
        <v>232</v>
      </c>
      <c r="F207" s="27" t="s">
        <v>233</v>
      </c>
      <c r="G207" s="7" t="s">
        <v>5</v>
      </c>
      <c r="H207" s="7" t="s">
        <v>4</v>
      </c>
      <c r="M207" s="33"/>
      <c r="Q207" s="32"/>
      <c r="S207" s="25">
        <v>2.7300000000000001E-2</v>
      </c>
      <c r="AB207" s="29"/>
    </row>
    <row r="208" spans="2:28" x14ac:dyDescent="0.3">
      <c r="B208" s="7" t="s">
        <v>471</v>
      </c>
      <c r="C208" s="7" t="s">
        <v>206</v>
      </c>
      <c r="D208" s="7" t="s">
        <v>225</v>
      </c>
      <c r="E208" s="27" t="s">
        <v>232</v>
      </c>
      <c r="F208" s="27" t="s">
        <v>234</v>
      </c>
      <c r="G208" s="7" t="s">
        <v>5</v>
      </c>
      <c r="H208" s="7" t="s">
        <v>4</v>
      </c>
      <c r="Q208" s="32"/>
      <c r="S208" s="25">
        <v>0.11260000000000001</v>
      </c>
      <c r="AB208" s="29"/>
    </row>
    <row r="209" spans="2:28" x14ac:dyDescent="0.3">
      <c r="B209" s="7" t="s">
        <v>472</v>
      </c>
      <c r="C209" s="7" t="s">
        <v>206</v>
      </c>
      <c r="D209" s="7" t="s">
        <v>225</v>
      </c>
      <c r="E209" s="27" t="s">
        <v>232</v>
      </c>
      <c r="F209" s="27" t="s">
        <v>709</v>
      </c>
      <c r="G209" s="7" t="s">
        <v>5</v>
      </c>
      <c r="H209" s="7" t="s">
        <v>4</v>
      </c>
      <c r="Q209" s="32"/>
      <c r="S209" s="25">
        <v>0</v>
      </c>
      <c r="AB209" s="29"/>
    </row>
    <row r="210" spans="2:28" x14ac:dyDescent="0.3">
      <c r="B210" s="7" t="s">
        <v>711</v>
      </c>
      <c r="C210" s="7" t="s">
        <v>206</v>
      </c>
      <c r="D210" s="7" t="s">
        <v>225</v>
      </c>
      <c r="E210" s="27" t="s">
        <v>232</v>
      </c>
      <c r="F210" s="27" t="s">
        <v>710</v>
      </c>
      <c r="G210" s="7" t="s">
        <v>5</v>
      </c>
      <c r="H210" s="7" t="s">
        <v>4</v>
      </c>
      <c r="Q210" s="32"/>
      <c r="R210" s="24"/>
      <c r="S210" s="25">
        <v>0.11260000000000001</v>
      </c>
    </row>
    <row r="211" spans="2:28" x14ac:dyDescent="0.3">
      <c r="B211" s="7" t="s">
        <v>715</v>
      </c>
      <c r="C211" s="7" t="s">
        <v>206</v>
      </c>
      <c r="D211" s="7" t="s">
        <v>225</v>
      </c>
      <c r="E211" s="27" t="s">
        <v>235</v>
      </c>
      <c r="F211" s="27" t="s">
        <v>630</v>
      </c>
      <c r="G211" s="7" t="s">
        <v>21</v>
      </c>
      <c r="H211" s="7" t="s">
        <v>3</v>
      </c>
      <c r="N211" s="21"/>
      <c r="S211" s="7" t="s">
        <v>802</v>
      </c>
    </row>
    <row r="212" spans="2:28" x14ac:dyDescent="0.3">
      <c r="B212" s="7" t="s">
        <v>712</v>
      </c>
      <c r="C212" s="7" t="s">
        <v>206</v>
      </c>
      <c r="D212" s="7" t="s">
        <v>225</v>
      </c>
      <c r="E212" s="27" t="s">
        <v>235</v>
      </c>
      <c r="F212" s="27" t="s">
        <v>331</v>
      </c>
      <c r="G212" s="7" t="s">
        <v>21</v>
      </c>
      <c r="H212" s="7" t="s">
        <v>3</v>
      </c>
      <c r="N212" s="21"/>
      <c r="S212" s="7" t="s">
        <v>802</v>
      </c>
    </row>
    <row r="213" spans="2:28" x14ac:dyDescent="0.3">
      <c r="B213" s="7" t="s">
        <v>713</v>
      </c>
      <c r="C213" s="7" t="s">
        <v>206</v>
      </c>
      <c r="D213" s="7" t="s">
        <v>225</v>
      </c>
      <c r="E213" s="27" t="s">
        <v>237</v>
      </c>
      <c r="F213" s="27" t="s">
        <v>630</v>
      </c>
      <c r="G213" s="7" t="s">
        <v>21</v>
      </c>
      <c r="H213" s="7" t="s">
        <v>3</v>
      </c>
      <c r="N213" s="21"/>
      <c r="S213" s="7" t="s">
        <v>802</v>
      </c>
    </row>
    <row r="214" spans="2:28" x14ac:dyDescent="0.3">
      <c r="B214" s="7" t="s">
        <v>714</v>
      </c>
      <c r="C214" s="7" t="s">
        <v>206</v>
      </c>
      <c r="D214" s="7" t="s">
        <v>225</v>
      </c>
      <c r="E214" s="27" t="s">
        <v>237</v>
      </c>
      <c r="F214" s="27" t="s">
        <v>331</v>
      </c>
      <c r="G214" s="7" t="s">
        <v>21</v>
      </c>
      <c r="H214" s="7" t="s">
        <v>3</v>
      </c>
      <c r="N214" s="21"/>
      <c r="S214" s="7" t="s">
        <v>802</v>
      </c>
    </row>
    <row r="215" spans="2:28" x14ac:dyDescent="0.3">
      <c r="B215" s="7" t="s">
        <v>473</v>
      </c>
      <c r="C215" s="7" t="s">
        <v>206</v>
      </c>
      <c r="D215" s="7" t="s">
        <v>225</v>
      </c>
      <c r="E215" s="27" t="s">
        <v>238</v>
      </c>
      <c r="F215" s="27" t="s">
        <v>239</v>
      </c>
      <c r="H215" s="7" t="s">
        <v>3</v>
      </c>
      <c r="N215" s="21"/>
      <c r="S215" s="7" t="s">
        <v>801</v>
      </c>
      <c r="AB215" s="7" t="s">
        <v>850</v>
      </c>
    </row>
    <row r="216" spans="2:28" x14ac:dyDescent="0.3">
      <c r="B216" s="7" t="s">
        <v>474</v>
      </c>
      <c r="C216" s="7" t="s">
        <v>206</v>
      </c>
      <c r="D216" s="7" t="s">
        <v>225</v>
      </c>
      <c r="E216" s="27" t="s">
        <v>238</v>
      </c>
      <c r="F216" s="27" t="s">
        <v>240</v>
      </c>
      <c r="G216" s="7" t="s">
        <v>5</v>
      </c>
      <c r="H216" s="7" t="s">
        <v>87</v>
      </c>
      <c r="R216" s="24"/>
      <c r="S216" s="7">
        <v>0</v>
      </c>
    </row>
    <row r="217" spans="2:28" x14ac:dyDescent="0.3">
      <c r="B217" s="7" t="s">
        <v>475</v>
      </c>
      <c r="C217" s="7" t="s">
        <v>206</v>
      </c>
      <c r="D217" s="7" t="s">
        <v>225</v>
      </c>
      <c r="E217" s="27" t="s">
        <v>241</v>
      </c>
      <c r="F217" s="27" t="s">
        <v>242</v>
      </c>
      <c r="G217" s="7" t="s">
        <v>5</v>
      </c>
      <c r="H217" s="7" t="s">
        <v>87</v>
      </c>
      <c r="R217" s="31"/>
      <c r="S217" s="31">
        <v>22</v>
      </c>
      <c r="AA217" s="7" t="s">
        <v>864</v>
      </c>
      <c r="AB217" s="29"/>
    </row>
    <row r="218" spans="2:28" x14ac:dyDescent="0.3">
      <c r="B218" s="7" t="s">
        <v>476</v>
      </c>
      <c r="C218" s="7" t="s">
        <v>206</v>
      </c>
      <c r="D218" s="7" t="s">
        <v>225</v>
      </c>
      <c r="E218" s="27" t="s">
        <v>241</v>
      </c>
      <c r="F218" s="27" t="s">
        <v>243</v>
      </c>
      <c r="G218" s="7" t="s">
        <v>5</v>
      </c>
      <c r="H218" s="7" t="s">
        <v>87</v>
      </c>
      <c r="R218" s="31"/>
      <c r="S218" s="31">
        <v>1</v>
      </c>
      <c r="AA218" s="7" t="s">
        <v>864</v>
      </c>
      <c r="AB218" s="29"/>
    </row>
    <row r="219" spans="2:28" x14ac:dyDescent="0.3">
      <c r="B219" s="7" t="s">
        <v>477</v>
      </c>
      <c r="C219" s="7" t="s">
        <v>206</v>
      </c>
      <c r="D219" s="7" t="s">
        <v>225</v>
      </c>
      <c r="E219" s="27" t="s">
        <v>241</v>
      </c>
      <c r="F219" s="27" t="s">
        <v>244</v>
      </c>
      <c r="H219" s="7" t="s">
        <v>3</v>
      </c>
      <c r="S219" s="7" t="s">
        <v>802</v>
      </c>
    </row>
    <row r="220" spans="2:28" x14ac:dyDescent="0.3">
      <c r="B220" s="7" t="s">
        <v>478</v>
      </c>
      <c r="C220" s="7" t="s">
        <v>206</v>
      </c>
      <c r="D220" s="7" t="s">
        <v>225</v>
      </c>
      <c r="E220" s="27" t="s">
        <v>245</v>
      </c>
      <c r="F220" s="27" t="s">
        <v>246</v>
      </c>
      <c r="G220" s="7" t="s">
        <v>5</v>
      </c>
      <c r="H220" s="7" t="s">
        <v>87</v>
      </c>
      <c r="R220" s="24"/>
      <c r="S220" s="7">
        <v>1</v>
      </c>
    </row>
    <row r="221" spans="2:28" x14ac:dyDescent="0.3">
      <c r="B221" s="7" t="s">
        <v>479</v>
      </c>
      <c r="C221" s="7" t="s">
        <v>206</v>
      </c>
      <c r="D221" s="7" t="s">
        <v>225</v>
      </c>
      <c r="E221" s="27" t="s">
        <v>245</v>
      </c>
      <c r="F221" s="27" t="s">
        <v>247</v>
      </c>
      <c r="G221" s="7" t="s">
        <v>5</v>
      </c>
      <c r="H221" s="7" t="str">
        <f>H3</f>
        <v>KRW</v>
      </c>
      <c r="I221" s="7" t="s">
        <v>648</v>
      </c>
      <c r="J221" s="7" t="str">
        <f>J3</f>
        <v>December</v>
      </c>
      <c r="R221" s="24"/>
      <c r="S221" s="8">
        <v>236770000000</v>
      </c>
      <c r="AB221" s="7" t="s">
        <v>865</v>
      </c>
    </row>
    <row r="222" spans="2:28" x14ac:dyDescent="0.3">
      <c r="B222" s="7" t="s">
        <v>480</v>
      </c>
      <c r="C222" s="7" t="s">
        <v>206</v>
      </c>
      <c r="D222" s="7" t="s">
        <v>248</v>
      </c>
      <c r="E222" s="27" t="s">
        <v>249</v>
      </c>
      <c r="F222" s="27" t="s">
        <v>250</v>
      </c>
      <c r="G222" s="7" t="s">
        <v>5</v>
      </c>
      <c r="H222" s="7" t="s">
        <v>251</v>
      </c>
      <c r="R222" s="31"/>
      <c r="S222" s="7">
        <v>70</v>
      </c>
    </row>
    <row r="223" spans="2:28" x14ac:dyDescent="0.3">
      <c r="B223" s="7" t="s">
        <v>481</v>
      </c>
      <c r="C223" s="7" t="s">
        <v>206</v>
      </c>
      <c r="D223" s="7" t="s">
        <v>248</v>
      </c>
      <c r="E223" s="27" t="s">
        <v>249</v>
      </c>
      <c r="F223" s="27" t="s">
        <v>252</v>
      </c>
      <c r="G223" s="7" t="s">
        <v>5</v>
      </c>
      <c r="H223" s="7" t="s">
        <v>251</v>
      </c>
      <c r="S223" s="7">
        <v>64</v>
      </c>
    </row>
    <row r="224" spans="2:28" x14ac:dyDescent="0.3">
      <c r="B224" s="7" t="s">
        <v>482</v>
      </c>
      <c r="C224" s="7" t="s">
        <v>206</v>
      </c>
      <c r="D224" s="7" t="s">
        <v>248</v>
      </c>
      <c r="E224" s="27" t="s">
        <v>249</v>
      </c>
      <c r="F224" s="27" t="s">
        <v>253</v>
      </c>
      <c r="G224" s="7" t="s">
        <v>5</v>
      </c>
      <c r="H224" s="7" t="s">
        <v>251</v>
      </c>
      <c r="R224" s="31"/>
      <c r="S224" s="7">
        <v>7.78</v>
      </c>
    </row>
    <row r="225" spans="2:28" x14ac:dyDescent="0.3">
      <c r="B225" s="7" t="s">
        <v>483</v>
      </c>
      <c r="C225" s="7" t="s">
        <v>206</v>
      </c>
      <c r="D225" s="7" t="s">
        <v>248</v>
      </c>
      <c r="E225" s="27" t="s">
        <v>249</v>
      </c>
      <c r="F225" s="27" t="s">
        <v>254</v>
      </c>
      <c r="G225" s="7" t="s">
        <v>5</v>
      </c>
      <c r="H225" s="7" t="s">
        <v>251</v>
      </c>
      <c r="R225" s="46"/>
      <c r="S225" s="7">
        <v>7.11</v>
      </c>
    </row>
    <row r="226" spans="2:28" x14ac:dyDescent="0.3">
      <c r="B226" s="7" t="s">
        <v>717</v>
      </c>
      <c r="C226" s="7" t="s">
        <v>206</v>
      </c>
      <c r="D226" s="7" t="s">
        <v>248</v>
      </c>
      <c r="E226" s="27" t="s">
        <v>249</v>
      </c>
      <c r="F226" s="27" t="s">
        <v>718</v>
      </c>
      <c r="G226" s="7" t="s">
        <v>5</v>
      </c>
      <c r="H226" s="7" t="s">
        <v>4</v>
      </c>
      <c r="R226" s="23"/>
      <c r="S226" s="23">
        <v>0.55000000000000004</v>
      </c>
    </row>
    <row r="227" spans="2:28" x14ac:dyDescent="0.3">
      <c r="B227" s="7" t="s">
        <v>485</v>
      </c>
      <c r="C227" s="7" t="s">
        <v>206</v>
      </c>
      <c r="D227" s="7" t="s">
        <v>248</v>
      </c>
      <c r="E227" s="27" t="s">
        <v>255</v>
      </c>
      <c r="F227" s="27" t="s">
        <v>256</v>
      </c>
      <c r="H227" s="7" t="s">
        <v>3</v>
      </c>
      <c r="S227" s="7" t="s">
        <v>801</v>
      </c>
      <c r="AB227" s="7" t="s">
        <v>853</v>
      </c>
    </row>
    <row r="228" spans="2:28" x14ac:dyDescent="0.3">
      <c r="B228" s="7" t="s">
        <v>486</v>
      </c>
      <c r="C228" s="7" t="s">
        <v>206</v>
      </c>
      <c r="D228" s="7" t="s">
        <v>248</v>
      </c>
      <c r="E228" s="27" t="s">
        <v>257</v>
      </c>
      <c r="F228" s="27" t="s">
        <v>258</v>
      </c>
      <c r="H228" s="7" t="s">
        <v>3</v>
      </c>
      <c r="S228" s="7" t="s">
        <v>801</v>
      </c>
      <c r="AB228" s="7" t="s">
        <v>853</v>
      </c>
    </row>
    <row r="229" spans="2:28" x14ac:dyDescent="0.3">
      <c r="B229" s="7" t="s">
        <v>487</v>
      </c>
      <c r="C229" s="7" t="s">
        <v>206</v>
      </c>
      <c r="D229" s="7" t="s">
        <v>248</v>
      </c>
      <c r="E229" s="27" t="s">
        <v>257</v>
      </c>
      <c r="F229" s="27" t="s">
        <v>259</v>
      </c>
      <c r="G229" s="27" t="s">
        <v>145</v>
      </c>
      <c r="H229" s="27" t="s">
        <v>146</v>
      </c>
      <c r="N229" s="21"/>
      <c r="S229" s="7" t="s">
        <v>803</v>
      </c>
      <c r="AB229" s="7" t="s">
        <v>853</v>
      </c>
    </row>
    <row r="230" spans="2:28" x14ac:dyDescent="0.3">
      <c r="B230" s="7" t="s">
        <v>488</v>
      </c>
      <c r="C230" s="7" t="s">
        <v>206</v>
      </c>
      <c r="D230" s="7" t="s">
        <v>248</v>
      </c>
      <c r="E230" s="27" t="s">
        <v>260</v>
      </c>
      <c r="F230" s="27" t="s">
        <v>261</v>
      </c>
      <c r="G230" s="7" t="s">
        <v>5</v>
      </c>
      <c r="H230" s="27" t="s">
        <v>4</v>
      </c>
      <c r="O230" s="32"/>
      <c r="P230" s="32"/>
      <c r="Q230" s="32"/>
      <c r="R230" s="23"/>
      <c r="S230" s="23">
        <v>1.7399999999999999E-2</v>
      </c>
      <c r="AB230" s="7" t="s">
        <v>851</v>
      </c>
    </row>
    <row r="231" spans="2:28" ht="15" thickBot="1" x14ac:dyDescent="0.35">
      <c r="B231" s="7" t="s">
        <v>489</v>
      </c>
      <c r="C231" s="7" t="s">
        <v>206</v>
      </c>
      <c r="D231" s="7" t="s">
        <v>248</v>
      </c>
      <c r="E231" s="27" t="s">
        <v>260</v>
      </c>
      <c r="F231" s="27" t="s">
        <v>719</v>
      </c>
      <c r="G231" s="7" t="s">
        <v>5</v>
      </c>
      <c r="H231" s="27" t="str">
        <f>H3</f>
        <v>KRW</v>
      </c>
      <c r="I231" s="27" t="s">
        <v>648</v>
      </c>
      <c r="J231" s="7" t="str">
        <f>J3</f>
        <v>December</v>
      </c>
      <c r="M231" s="47"/>
      <c r="N231" s="8"/>
      <c r="O231" s="8">
        <v>2768000000</v>
      </c>
      <c r="P231" s="8">
        <v>7615000000</v>
      </c>
      <c r="Q231" s="8">
        <v>2969000000</v>
      </c>
      <c r="R231" s="24"/>
      <c r="S231" s="8"/>
    </row>
    <row r="232" spans="2:28" ht="15" thickBot="1" x14ac:dyDescent="0.35">
      <c r="B232" s="7" t="s">
        <v>490</v>
      </c>
      <c r="C232" s="7" t="s">
        <v>206</v>
      </c>
      <c r="D232" s="7" t="s">
        <v>248</v>
      </c>
      <c r="E232" s="27" t="s">
        <v>262</v>
      </c>
      <c r="F232" s="27" t="s">
        <v>263</v>
      </c>
      <c r="G232" s="7" t="s">
        <v>5</v>
      </c>
      <c r="H232" s="7" t="s">
        <v>87</v>
      </c>
      <c r="M232" s="48"/>
      <c r="R232" s="24"/>
      <c r="S232" s="7">
        <v>0</v>
      </c>
    </row>
    <row r="233" spans="2:28" ht="15" thickBot="1" x14ac:dyDescent="0.35">
      <c r="B233" s="7" t="s">
        <v>728</v>
      </c>
      <c r="C233" s="7" t="s">
        <v>206</v>
      </c>
      <c r="D233" s="7" t="s">
        <v>248</v>
      </c>
      <c r="E233" s="27" t="s">
        <v>264</v>
      </c>
      <c r="F233" s="27" t="s">
        <v>725</v>
      </c>
      <c r="G233" s="7" t="s">
        <v>87</v>
      </c>
      <c r="M233" s="48"/>
      <c r="R233" s="24"/>
      <c r="S233" s="7">
        <v>5</v>
      </c>
    </row>
    <row r="234" spans="2:28" ht="15" thickBot="1" x14ac:dyDescent="0.35">
      <c r="B234" s="7" t="s">
        <v>727</v>
      </c>
      <c r="C234" s="7" t="s">
        <v>206</v>
      </c>
      <c r="D234" s="7" t="s">
        <v>248</v>
      </c>
      <c r="E234" s="27" t="s">
        <v>264</v>
      </c>
      <c r="F234" s="27" t="s">
        <v>726</v>
      </c>
      <c r="G234" s="7" t="s">
        <v>87</v>
      </c>
      <c r="M234" s="48"/>
      <c r="R234" s="8"/>
      <c r="S234" s="8">
        <v>4</v>
      </c>
    </row>
    <row r="235" spans="2:28" ht="15" thickBot="1" x14ac:dyDescent="0.35">
      <c r="B235" s="7" t="s">
        <v>729</v>
      </c>
      <c r="C235" s="7" t="s">
        <v>206</v>
      </c>
      <c r="D235" s="7" t="s">
        <v>248</v>
      </c>
      <c r="E235" s="27" t="s">
        <v>264</v>
      </c>
      <c r="F235" s="27" t="s">
        <v>265</v>
      </c>
      <c r="H235" s="7" t="s">
        <v>3</v>
      </c>
      <c r="M235" s="48"/>
      <c r="S235" s="7" t="s">
        <v>801</v>
      </c>
    </row>
    <row r="236" spans="2:28" ht="15" thickBot="1" x14ac:dyDescent="0.35">
      <c r="B236" s="7" t="s">
        <v>491</v>
      </c>
      <c r="C236" s="7" t="s">
        <v>206</v>
      </c>
      <c r="D236" s="7" t="s">
        <v>248</v>
      </c>
      <c r="E236" s="27" t="s">
        <v>266</v>
      </c>
      <c r="F236" s="27" t="s">
        <v>267</v>
      </c>
      <c r="H236" s="7" t="s">
        <v>3</v>
      </c>
      <c r="M236" s="48"/>
      <c r="S236" s="7" t="s">
        <v>802</v>
      </c>
    </row>
    <row r="237" spans="2:28" x14ac:dyDescent="0.3">
      <c r="B237" s="7" t="s">
        <v>492</v>
      </c>
      <c r="C237" s="7" t="s">
        <v>206</v>
      </c>
      <c r="D237" s="7" t="s">
        <v>248</v>
      </c>
      <c r="E237" s="27" t="s">
        <v>268</v>
      </c>
      <c r="F237" s="27" t="s">
        <v>730</v>
      </c>
      <c r="H237" s="7" t="s">
        <v>3</v>
      </c>
      <c r="S237" s="7" t="s">
        <v>801</v>
      </c>
    </row>
    <row r="238" spans="2:28" x14ac:dyDescent="0.3">
      <c r="B238" s="7" t="s">
        <v>493</v>
      </c>
      <c r="C238" s="7" t="s">
        <v>206</v>
      </c>
      <c r="D238" s="7" t="s">
        <v>248</v>
      </c>
      <c r="E238" s="27" t="s">
        <v>268</v>
      </c>
      <c r="F238" s="27" t="s">
        <v>731</v>
      </c>
      <c r="H238" s="7" t="s">
        <v>3</v>
      </c>
      <c r="S238" s="7" t="s">
        <v>801</v>
      </c>
    </row>
    <row r="239" spans="2:28" x14ac:dyDescent="0.3">
      <c r="B239" s="7" t="s">
        <v>494</v>
      </c>
      <c r="C239" s="7" t="s">
        <v>206</v>
      </c>
      <c r="D239" s="7" t="s">
        <v>248</v>
      </c>
      <c r="E239" s="27" t="s">
        <v>269</v>
      </c>
      <c r="F239" s="27" t="s">
        <v>270</v>
      </c>
      <c r="H239" s="7" t="s">
        <v>3</v>
      </c>
      <c r="S239" s="7" t="s">
        <v>801</v>
      </c>
      <c r="AB239" s="7" t="s">
        <v>854</v>
      </c>
    </row>
    <row r="240" spans="2:28" x14ac:dyDescent="0.3">
      <c r="B240" s="7" t="s">
        <v>495</v>
      </c>
      <c r="C240" s="7" t="s">
        <v>206</v>
      </c>
      <c r="D240" s="7" t="s">
        <v>248</v>
      </c>
      <c r="E240" s="27" t="s">
        <v>269</v>
      </c>
      <c r="F240" s="27" t="s">
        <v>271</v>
      </c>
      <c r="H240" s="7" t="s">
        <v>3</v>
      </c>
      <c r="S240" s="7" t="s">
        <v>802</v>
      </c>
    </row>
    <row r="241" spans="2:28" x14ac:dyDescent="0.3">
      <c r="B241" s="7" t="s">
        <v>496</v>
      </c>
      <c r="C241" s="7" t="s">
        <v>206</v>
      </c>
      <c r="D241" s="7" t="s">
        <v>248</v>
      </c>
      <c r="E241" s="27" t="s">
        <v>272</v>
      </c>
      <c r="F241" s="7" t="str">
        <f>E241</f>
        <v>Non-executive director pay</v>
      </c>
      <c r="G241" s="7" t="s">
        <v>5</v>
      </c>
      <c r="H241" s="7" t="str">
        <f>H3</f>
        <v>KRW</v>
      </c>
      <c r="I241" s="27" t="s">
        <v>648</v>
      </c>
      <c r="J241" s="7" t="str">
        <f>J3</f>
        <v>December</v>
      </c>
      <c r="R241" s="24"/>
    </row>
    <row r="242" spans="2:28" s="15" customFormat="1" x14ac:dyDescent="0.3">
      <c r="B242" s="15" t="s">
        <v>497</v>
      </c>
      <c r="C242" s="15" t="s">
        <v>206</v>
      </c>
      <c r="D242" s="15" t="s">
        <v>373</v>
      </c>
      <c r="E242" s="15" t="s">
        <v>374</v>
      </c>
      <c r="F242" s="18"/>
      <c r="K242" s="15">
        <v>0</v>
      </c>
      <c r="M242" s="19"/>
      <c r="N242" s="19"/>
      <c r="O242" s="19"/>
      <c r="P242" s="19"/>
      <c r="Q242" s="19"/>
    </row>
    <row r="243" spans="2:28" s="15" customFormat="1" x14ac:dyDescent="0.3">
      <c r="B243" s="15" t="s">
        <v>498</v>
      </c>
      <c r="C243" s="15" t="s">
        <v>206</v>
      </c>
      <c r="D243" s="15" t="s">
        <v>373</v>
      </c>
      <c r="E243" s="15" t="s">
        <v>375</v>
      </c>
      <c r="F243" s="18" t="s">
        <v>754</v>
      </c>
      <c r="G243" s="18"/>
      <c r="H243" s="15" t="s">
        <v>3</v>
      </c>
      <c r="K243" s="15">
        <v>0</v>
      </c>
      <c r="N243" s="16"/>
    </row>
    <row r="244" spans="2:28" s="15" customFormat="1" x14ac:dyDescent="0.3">
      <c r="B244" s="15" t="s">
        <v>499</v>
      </c>
      <c r="C244" s="15" t="s">
        <v>206</v>
      </c>
      <c r="D244" s="15" t="s">
        <v>373</v>
      </c>
      <c r="E244" s="15" t="s">
        <v>376</v>
      </c>
      <c r="F244" s="18" t="s">
        <v>755</v>
      </c>
      <c r="G244" s="18" t="s">
        <v>5</v>
      </c>
      <c r="H244" s="18" t="str">
        <f>H3</f>
        <v>KRW</v>
      </c>
      <c r="I244" s="18" t="s">
        <v>649</v>
      </c>
      <c r="J244" s="15" t="str">
        <f>J3</f>
        <v>December</v>
      </c>
      <c r="K244" s="15">
        <v>0</v>
      </c>
      <c r="M244" s="19"/>
      <c r="N244" s="19"/>
      <c r="O244" s="19"/>
      <c r="P244" s="19"/>
      <c r="Q244" s="19"/>
    </row>
    <row r="245" spans="2:28" s="15" customFormat="1" x14ac:dyDescent="0.3">
      <c r="B245" s="15" t="s">
        <v>499</v>
      </c>
      <c r="C245" s="15" t="s">
        <v>206</v>
      </c>
      <c r="D245" s="15" t="s">
        <v>373</v>
      </c>
      <c r="E245" s="15" t="s">
        <v>376</v>
      </c>
      <c r="F245" s="18" t="s">
        <v>756</v>
      </c>
      <c r="G245" s="18" t="s">
        <v>5</v>
      </c>
      <c r="H245" s="18" t="str">
        <f>H3</f>
        <v>KRW</v>
      </c>
      <c r="I245" s="18" t="s">
        <v>649</v>
      </c>
      <c r="J245" s="15" t="str">
        <f>J3</f>
        <v>December</v>
      </c>
      <c r="K245" s="15">
        <v>0</v>
      </c>
      <c r="M245" s="19"/>
      <c r="N245" s="19"/>
      <c r="O245" s="19"/>
      <c r="P245" s="19"/>
      <c r="Q245" s="19"/>
    </row>
    <row r="246" spans="2:28" s="15" customFormat="1" x14ac:dyDescent="0.3">
      <c r="B246" s="15" t="s">
        <v>500</v>
      </c>
      <c r="C246" s="15" t="s">
        <v>206</v>
      </c>
      <c r="D246" s="15" t="s">
        <v>373</v>
      </c>
      <c r="E246" s="15" t="s">
        <v>377</v>
      </c>
      <c r="F246" s="18"/>
      <c r="H246" s="15" t="s">
        <v>3</v>
      </c>
      <c r="K246" s="15">
        <v>0</v>
      </c>
      <c r="M246" s="19"/>
      <c r="N246" s="19"/>
      <c r="O246" s="19"/>
      <c r="P246" s="19"/>
      <c r="Q246" s="19"/>
    </row>
    <row r="247" spans="2:28" s="15" customFormat="1" x14ac:dyDescent="0.3">
      <c r="B247" s="15" t="s">
        <v>501</v>
      </c>
      <c r="C247" s="15" t="s">
        <v>206</v>
      </c>
      <c r="D247" s="15" t="s">
        <v>373</v>
      </c>
      <c r="E247" s="15" t="s">
        <v>378</v>
      </c>
      <c r="F247" s="18"/>
      <c r="H247" s="15" t="s">
        <v>3</v>
      </c>
      <c r="K247" s="15">
        <v>0</v>
      </c>
      <c r="M247" s="19"/>
      <c r="N247" s="19"/>
      <c r="O247" s="19"/>
      <c r="P247" s="19"/>
      <c r="Q247" s="19"/>
    </row>
    <row r="248" spans="2:28" s="15" customFormat="1" x14ac:dyDescent="0.3">
      <c r="B248" s="15" t="s">
        <v>502</v>
      </c>
      <c r="C248" s="15" t="s">
        <v>206</v>
      </c>
      <c r="D248" s="15" t="s">
        <v>373</v>
      </c>
      <c r="E248" s="15" t="s">
        <v>379</v>
      </c>
      <c r="F248" s="18"/>
      <c r="H248" s="15" t="s">
        <v>4</v>
      </c>
      <c r="K248" s="15">
        <v>0</v>
      </c>
      <c r="M248" s="19"/>
      <c r="N248" s="19"/>
      <c r="O248" s="19"/>
      <c r="P248" s="19"/>
      <c r="Q248" s="19"/>
    </row>
    <row r="249" spans="2:28" ht="15" thickBot="1" x14ac:dyDescent="0.35">
      <c r="B249" s="7" t="s">
        <v>503</v>
      </c>
      <c r="C249" s="7" t="s">
        <v>206</v>
      </c>
      <c r="D249" s="7" t="s">
        <v>273</v>
      </c>
      <c r="E249" s="27" t="s">
        <v>274</v>
      </c>
      <c r="F249" s="27" t="s">
        <v>757</v>
      </c>
      <c r="G249" s="27"/>
      <c r="H249" s="27" t="s">
        <v>3</v>
      </c>
      <c r="M249" s="33"/>
      <c r="S249" s="7" t="s">
        <v>801</v>
      </c>
      <c r="AA249" s="7" t="s">
        <v>872</v>
      </c>
    </row>
    <row r="250" spans="2:28" ht="15" thickBot="1" x14ac:dyDescent="0.35">
      <c r="B250" s="7" t="s">
        <v>504</v>
      </c>
      <c r="C250" s="7" t="s">
        <v>206</v>
      </c>
      <c r="D250" s="7" t="s">
        <v>273</v>
      </c>
      <c r="E250" s="27" t="s">
        <v>275</v>
      </c>
      <c r="F250" s="27" t="s">
        <v>276</v>
      </c>
      <c r="G250" s="7" t="s">
        <v>5</v>
      </c>
      <c r="H250" s="7" t="s">
        <v>87</v>
      </c>
      <c r="M250" s="33"/>
      <c r="R250" s="24"/>
      <c r="S250" s="7">
        <v>1</v>
      </c>
    </row>
    <row r="251" spans="2:28" ht="15" thickBot="1" x14ac:dyDescent="0.35">
      <c r="B251" s="7" t="s">
        <v>505</v>
      </c>
      <c r="C251" s="7" t="s">
        <v>206</v>
      </c>
      <c r="D251" s="7" t="s">
        <v>273</v>
      </c>
      <c r="E251" s="27" t="s">
        <v>277</v>
      </c>
      <c r="F251" s="27" t="s">
        <v>227</v>
      </c>
      <c r="G251" s="7" t="s">
        <v>5</v>
      </c>
      <c r="H251" s="7" t="s">
        <v>87</v>
      </c>
      <c r="M251" s="33"/>
      <c r="R251" s="24"/>
      <c r="S251" s="7">
        <v>1</v>
      </c>
      <c r="AB251" s="29"/>
    </row>
    <row r="252" spans="2:28" ht="15" thickBot="1" x14ac:dyDescent="0.35">
      <c r="B252" s="7" t="s">
        <v>506</v>
      </c>
      <c r="C252" s="7" t="s">
        <v>206</v>
      </c>
      <c r="D252" s="7" t="s">
        <v>273</v>
      </c>
      <c r="E252" s="27" t="s">
        <v>278</v>
      </c>
      <c r="F252" s="27" t="s">
        <v>279</v>
      </c>
      <c r="G252" s="27"/>
      <c r="H252" s="27" t="s">
        <v>3</v>
      </c>
      <c r="M252" s="33"/>
      <c r="S252" s="7" t="s">
        <v>801</v>
      </c>
      <c r="AA252" s="7" t="s">
        <v>872</v>
      </c>
    </row>
    <row r="253" spans="2:28" ht="15" thickBot="1" x14ac:dyDescent="0.35">
      <c r="B253" s="7" t="s">
        <v>507</v>
      </c>
      <c r="C253" s="7" t="s">
        <v>206</v>
      </c>
      <c r="D253" s="7" t="s">
        <v>273</v>
      </c>
      <c r="E253" s="27" t="s">
        <v>278</v>
      </c>
      <c r="F253" s="27" t="s">
        <v>761</v>
      </c>
      <c r="G253" s="27"/>
      <c r="H253" s="27" t="s">
        <v>3</v>
      </c>
      <c r="M253" s="33"/>
      <c r="S253" s="7" t="s">
        <v>801</v>
      </c>
      <c r="AA253" s="7" t="s">
        <v>872</v>
      </c>
    </row>
    <row r="254" spans="2:28" ht="15" thickBot="1" x14ac:dyDescent="0.35">
      <c r="B254" s="7" t="s">
        <v>760</v>
      </c>
      <c r="C254" s="7" t="s">
        <v>206</v>
      </c>
      <c r="D254" s="7" t="s">
        <v>273</v>
      </c>
      <c r="E254" s="27" t="s">
        <v>278</v>
      </c>
      <c r="F254" s="27" t="s">
        <v>758</v>
      </c>
      <c r="G254" s="27"/>
      <c r="H254" s="27" t="s">
        <v>759</v>
      </c>
      <c r="M254" s="33"/>
      <c r="S254" s="7" t="s">
        <v>802</v>
      </c>
    </row>
    <row r="255" spans="2:28" s="15" customFormat="1" x14ac:dyDescent="0.3">
      <c r="B255" s="15" t="s">
        <v>508</v>
      </c>
      <c r="C255" s="15" t="s">
        <v>206</v>
      </c>
      <c r="D255" s="15" t="s">
        <v>380</v>
      </c>
      <c r="E255" s="15" t="s">
        <v>381</v>
      </c>
      <c r="F255" s="18"/>
      <c r="G255" s="18"/>
      <c r="H255" s="18"/>
      <c r="K255" s="15">
        <v>0</v>
      </c>
      <c r="M255" s="20"/>
    </row>
    <row r="256" spans="2:28" x14ac:dyDescent="0.3">
      <c r="B256" s="7" t="s">
        <v>509</v>
      </c>
      <c r="C256" s="7" t="s">
        <v>206</v>
      </c>
      <c r="D256" s="7" t="s">
        <v>273</v>
      </c>
      <c r="E256" s="27" t="s">
        <v>280</v>
      </c>
      <c r="F256" s="7" t="str">
        <f>E256</f>
        <v>Product recall management</v>
      </c>
      <c r="G256" s="27"/>
      <c r="H256" s="27" t="s">
        <v>3</v>
      </c>
      <c r="S256" s="7" t="s">
        <v>802</v>
      </c>
    </row>
    <row r="257" spans="2:27" x14ac:dyDescent="0.3">
      <c r="B257" s="7" t="s">
        <v>510</v>
      </c>
      <c r="C257" s="7" t="s">
        <v>206</v>
      </c>
      <c r="D257" s="27" t="s">
        <v>286</v>
      </c>
      <c r="E257" s="27" t="s">
        <v>281</v>
      </c>
      <c r="F257" s="27" t="s">
        <v>282</v>
      </c>
      <c r="G257" s="27"/>
      <c r="H257" s="27" t="s">
        <v>3</v>
      </c>
      <c r="S257" s="7" t="s">
        <v>802</v>
      </c>
    </row>
    <row r="258" spans="2:27" x14ac:dyDescent="0.3">
      <c r="B258" s="7" t="s">
        <v>511</v>
      </c>
      <c r="C258" s="7" t="s">
        <v>206</v>
      </c>
      <c r="D258" s="27" t="s">
        <v>286</v>
      </c>
      <c r="E258" s="27" t="s">
        <v>281</v>
      </c>
      <c r="F258" s="27" t="s">
        <v>283</v>
      </c>
      <c r="G258" s="27"/>
      <c r="H258" s="27" t="s">
        <v>3</v>
      </c>
      <c r="S258" s="7" t="s">
        <v>801</v>
      </c>
      <c r="AA258" s="7" t="s">
        <v>870</v>
      </c>
    </row>
    <row r="259" spans="2:27" x14ac:dyDescent="0.3">
      <c r="B259" s="7" t="s">
        <v>512</v>
      </c>
      <c r="C259" s="7" t="s">
        <v>206</v>
      </c>
      <c r="D259" s="27" t="s">
        <v>286</v>
      </c>
      <c r="E259" s="27" t="s">
        <v>281</v>
      </c>
      <c r="F259" s="27" t="s">
        <v>284</v>
      </c>
      <c r="G259" s="27"/>
      <c r="H259" s="27" t="s">
        <v>3</v>
      </c>
      <c r="S259" s="7" t="s">
        <v>801</v>
      </c>
    </row>
    <row r="260" spans="2:27" x14ac:dyDescent="0.3">
      <c r="B260" s="7" t="s">
        <v>513</v>
      </c>
      <c r="C260" s="7" t="s">
        <v>206</v>
      </c>
      <c r="D260" s="27" t="s">
        <v>286</v>
      </c>
      <c r="E260" s="27" t="s">
        <v>285</v>
      </c>
      <c r="F260" s="27" t="s">
        <v>287</v>
      </c>
      <c r="G260" s="27"/>
      <c r="H260" s="27" t="s">
        <v>3</v>
      </c>
      <c r="S260" s="7" t="s">
        <v>801</v>
      </c>
      <c r="AA260" s="7" t="s">
        <v>870</v>
      </c>
    </row>
    <row r="261" spans="2:27" x14ac:dyDescent="0.3">
      <c r="B261" s="7" t="s">
        <v>514</v>
      </c>
      <c r="C261" s="7" t="s">
        <v>206</v>
      </c>
      <c r="D261" s="27" t="s">
        <v>286</v>
      </c>
      <c r="E261" s="27" t="s">
        <v>285</v>
      </c>
      <c r="F261" s="27" t="s">
        <v>288</v>
      </c>
      <c r="G261" s="27"/>
      <c r="H261" s="27" t="s">
        <v>3</v>
      </c>
      <c r="S261" s="7" t="s">
        <v>801</v>
      </c>
      <c r="AA261" s="7" t="s">
        <v>870</v>
      </c>
    </row>
    <row r="262" spans="2:27" x14ac:dyDescent="0.3">
      <c r="B262" s="7" t="s">
        <v>515</v>
      </c>
      <c r="C262" s="7" t="s">
        <v>206</v>
      </c>
      <c r="D262" s="27" t="s">
        <v>286</v>
      </c>
      <c r="E262" s="27" t="s">
        <v>289</v>
      </c>
      <c r="F262" s="27" t="s">
        <v>289</v>
      </c>
      <c r="G262" s="27"/>
      <c r="H262" s="27" t="s">
        <v>3</v>
      </c>
      <c r="S262" s="7" t="s">
        <v>801</v>
      </c>
    </row>
    <row r="263" spans="2:27" x14ac:dyDescent="0.3">
      <c r="B263" s="7" t="s">
        <v>516</v>
      </c>
      <c r="C263" s="7" t="s">
        <v>206</v>
      </c>
      <c r="D263" s="27" t="s">
        <v>286</v>
      </c>
      <c r="E263" s="27" t="s">
        <v>289</v>
      </c>
      <c r="F263" s="27" t="s">
        <v>290</v>
      </c>
      <c r="G263" s="7" t="s">
        <v>5</v>
      </c>
      <c r="H263" s="7" t="s">
        <v>251</v>
      </c>
      <c r="R263" s="24"/>
      <c r="S263" s="7">
        <f>2021-2008</f>
        <v>13</v>
      </c>
    </row>
    <row r="264" spans="2:27" x14ac:dyDescent="0.3">
      <c r="B264" s="7" t="s">
        <v>517</v>
      </c>
      <c r="C264" s="7" t="s">
        <v>206</v>
      </c>
      <c r="D264" s="27" t="s">
        <v>286</v>
      </c>
      <c r="E264" s="27" t="s">
        <v>291</v>
      </c>
      <c r="F264" s="27" t="s">
        <v>292</v>
      </c>
      <c r="G264" s="27"/>
      <c r="H264" s="27" t="s">
        <v>3</v>
      </c>
      <c r="N264" s="21"/>
      <c r="S264" s="7" t="s">
        <v>801</v>
      </c>
      <c r="AA264" s="7" t="s">
        <v>869</v>
      </c>
    </row>
    <row r="265" spans="2:27" x14ac:dyDescent="0.3">
      <c r="B265" s="7" t="s">
        <v>518</v>
      </c>
      <c r="C265" s="7" t="s">
        <v>206</v>
      </c>
      <c r="D265" s="27" t="s">
        <v>286</v>
      </c>
      <c r="E265" s="27" t="s">
        <v>291</v>
      </c>
      <c r="F265" s="27" t="s">
        <v>293</v>
      </c>
      <c r="G265" s="27"/>
      <c r="H265" s="27" t="s">
        <v>3</v>
      </c>
      <c r="N265" s="21"/>
      <c r="S265" s="7" t="s">
        <v>801</v>
      </c>
      <c r="AA265" s="7" t="s">
        <v>869</v>
      </c>
    </row>
    <row r="266" spans="2:27" x14ac:dyDescent="0.3">
      <c r="B266" s="7" t="s">
        <v>519</v>
      </c>
      <c r="C266" s="7" t="s">
        <v>206</v>
      </c>
      <c r="D266" s="27" t="s">
        <v>286</v>
      </c>
      <c r="E266" s="27" t="s">
        <v>291</v>
      </c>
      <c r="F266" s="27" t="s">
        <v>294</v>
      </c>
      <c r="G266" s="7" t="s">
        <v>5</v>
      </c>
      <c r="H266" s="7" t="s">
        <v>251</v>
      </c>
      <c r="R266" s="24"/>
    </row>
    <row r="267" spans="2:27" s="15" customFormat="1" x14ac:dyDescent="0.3">
      <c r="B267" s="15" t="s">
        <v>520</v>
      </c>
      <c r="C267" s="15" t="s">
        <v>206</v>
      </c>
      <c r="D267" s="15" t="s">
        <v>382</v>
      </c>
      <c r="E267" s="15" t="s">
        <v>383</v>
      </c>
      <c r="F267" s="18"/>
      <c r="K267" s="15">
        <v>0</v>
      </c>
    </row>
    <row r="268" spans="2:27" s="15" customFormat="1" x14ac:dyDescent="0.3">
      <c r="B268" s="15" t="s">
        <v>521</v>
      </c>
      <c r="C268" s="15" t="s">
        <v>206</v>
      </c>
      <c r="D268" s="15" t="s">
        <v>382</v>
      </c>
      <c r="E268" s="15" t="s">
        <v>384</v>
      </c>
      <c r="F268" s="18"/>
      <c r="K268" s="15">
        <v>0</v>
      </c>
    </row>
    <row r="269" spans="2:27" s="15" customFormat="1" x14ac:dyDescent="0.3">
      <c r="B269" s="15" t="s">
        <v>522</v>
      </c>
      <c r="C269" s="15" t="s">
        <v>206</v>
      </c>
      <c r="D269" s="15" t="s">
        <v>382</v>
      </c>
      <c r="E269" s="15" t="s">
        <v>385</v>
      </c>
      <c r="F269" s="18"/>
      <c r="K269" s="15">
        <v>0</v>
      </c>
    </row>
    <row r="270" spans="2:27" s="15" customFormat="1" x14ac:dyDescent="0.3">
      <c r="B270" s="15" t="s">
        <v>523</v>
      </c>
      <c r="C270" s="15" t="s">
        <v>206</v>
      </c>
      <c r="D270" s="15" t="s">
        <v>382</v>
      </c>
      <c r="E270" s="15" t="s">
        <v>386</v>
      </c>
      <c r="F270" s="18"/>
      <c r="K270" s="15">
        <v>0</v>
      </c>
    </row>
    <row r="271" spans="2:27" x14ac:dyDescent="0.3">
      <c r="B271" s="7" t="s">
        <v>524</v>
      </c>
      <c r="C271" s="7" t="s">
        <v>206</v>
      </c>
      <c r="D271" s="27" t="s">
        <v>295</v>
      </c>
      <c r="E271" s="27" t="s">
        <v>296</v>
      </c>
      <c r="F271" s="27" t="s">
        <v>297</v>
      </c>
      <c r="G271" s="27"/>
      <c r="H271" s="27" t="s">
        <v>762</v>
      </c>
      <c r="S271" s="7" t="s">
        <v>821</v>
      </c>
    </row>
    <row r="272" spans="2:27" x14ac:dyDescent="0.3">
      <c r="B272" s="7" t="s">
        <v>525</v>
      </c>
      <c r="C272" s="7" t="s">
        <v>206</v>
      </c>
      <c r="D272" s="27" t="s">
        <v>295</v>
      </c>
      <c r="E272" s="27" t="s">
        <v>296</v>
      </c>
      <c r="F272" s="27" t="s">
        <v>297</v>
      </c>
      <c r="G272" s="27"/>
      <c r="H272" s="27" t="s">
        <v>763</v>
      </c>
      <c r="S272" s="7" t="s">
        <v>848</v>
      </c>
    </row>
    <row r="273" spans="2:28" x14ac:dyDescent="0.3">
      <c r="B273" s="7" t="s">
        <v>764</v>
      </c>
      <c r="C273" s="7" t="s">
        <v>206</v>
      </c>
      <c r="D273" s="27" t="s">
        <v>295</v>
      </c>
      <c r="E273" s="27" t="s">
        <v>296</v>
      </c>
      <c r="F273" s="27" t="s">
        <v>765</v>
      </c>
      <c r="G273" s="27"/>
      <c r="H273" s="27" t="s">
        <v>3</v>
      </c>
      <c r="N273" s="21"/>
      <c r="S273" s="7" t="s">
        <v>801</v>
      </c>
    </row>
    <row r="274" spans="2:28" x14ac:dyDescent="0.3">
      <c r="B274" s="7" t="s">
        <v>526</v>
      </c>
      <c r="C274" s="7" t="s">
        <v>206</v>
      </c>
      <c r="D274" s="27" t="s">
        <v>295</v>
      </c>
      <c r="E274" s="27" t="s">
        <v>298</v>
      </c>
      <c r="F274" s="27" t="s">
        <v>299</v>
      </c>
      <c r="G274" s="7" t="s">
        <v>5</v>
      </c>
      <c r="H274" s="7" t="s">
        <v>87</v>
      </c>
      <c r="R274" s="24"/>
      <c r="S274" s="7">
        <v>0</v>
      </c>
    </row>
    <row r="275" spans="2:28" x14ac:dyDescent="0.3">
      <c r="B275" s="7" t="s">
        <v>527</v>
      </c>
      <c r="C275" s="7" t="s">
        <v>206</v>
      </c>
      <c r="D275" s="27" t="s">
        <v>295</v>
      </c>
      <c r="E275" s="27" t="s">
        <v>300</v>
      </c>
      <c r="F275" s="27" t="s">
        <v>301</v>
      </c>
      <c r="H275" s="7" t="s">
        <v>3</v>
      </c>
      <c r="R275" s="24"/>
      <c r="S275" s="7" t="s">
        <v>802</v>
      </c>
    </row>
    <row r="276" spans="2:28" x14ac:dyDescent="0.3">
      <c r="B276" s="7" t="s">
        <v>766</v>
      </c>
      <c r="C276" s="7" t="s">
        <v>206</v>
      </c>
      <c r="D276" s="27" t="s">
        <v>295</v>
      </c>
      <c r="E276" s="27" t="s">
        <v>302</v>
      </c>
      <c r="F276" s="7" t="str">
        <f>E276</f>
        <v>Lobbying/ Political Contributions</v>
      </c>
      <c r="G276" s="7" t="s">
        <v>5</v>
      </c>
      <c r="H276" s="7" t="s">
        <v>87</v>
      </c>
      <c r="R276" s="24"/>
      <c r="S276" s="7">
        <v>0</v>
      </c>
    </row>
    <row r="277" spans="2:28" x14ac:dyDescent="0.3">
      <c r="B277" s="7" t="s">
        <v>767</v>
      </c>
      <c r="C277" s="7" t="s">
        <v>206</v>
      </c>
      <c r="D277" s="27" t="s">
        <v>295</v>
      </c>
      <c r="E277" s="27" t="s">
        <v>302</v>
      </c>
      <c r="F277" s="7" t="s">
        <v>118</v>
      </c>
      <c r="G277" s="27" t="s">
        <v>21</v>
      </c>
      <c r="H277" s="27" t="s">
        <v>3</v>
      </c>
      <c r="N277" s="21"/>
      <c r="S277" s="7" t="s">
        <v>802</v>
      </c>
    </row>
    <row r="278" spans="2:28" s="15" customFormat="1" x14ac:dyDescent="0.3">
      <c r="B278" s="15" t="s">
        <v>528</v>
      </c>
      <c r="C278" s="15" t="s">
        <v>206</v>
      </c>
      <c r="D278" s="15" t="s">
        <v>387</v>
      </c>
      <c r="E278" s="15" t="s">
        <v>388</v>
      </c>
      <c r="K278" s="15">
        <v>0</v>
      </c>
    </row>
    <row r="279" spans="2:28" s="15" customFormat="1" x14ac:dyDescent="0.3">
      <c r="B279" s="15" t="s">
        <v>529</v>
      </c>
      <c r="C279" s="15" t="s">
        <v>206</v>
      </c>
      <c r="D279" s="15" t="s">
        <v>387</v>
      </c>
      <c r="E279" s="15" t="s">
        <v>389</v>
      </c>
      <c r="K279" s="15">
        <v>0</v>
      </c>
    </row>
    <row r="280" spans="2:28" x14ac:dyDescent="0.3">
      <c r="B280" s="7" t="s">
        <v>530</v>
      </c>
      <c r="C280" s="7" t="s">
        <v>206</v>
      </c>
      <c r="D280" s="27" t="s">
        <v>295</v>
      </c>
      <c r="E280" s="27" t="s">
        <v>303</v>
      </c>
      <c r="F280" s="7" t="str">
        <f>E280</f>
        <v>Business Ethics Programs</v>
      </c>
      <c r="G280" s="27"/>
      <c r="H280" s="27" t="s">
        <v>3</v>
      </c>
      <c r="N280" s="21"/>
      <c r="S280" s="7" t="s">
        <v>801</v>
      </c>
      <c r="AA280" s="7" t="s">
        <v>869</v>
      </c>
    </row>
    <row r="281" spans="2:28" s="15" customFormat="1" x14ac:dyDescent="0.3">
      <c r="B281" s="15" t="s">
        <v>531</v>
      </c>
      <c r="C281" s="15" t="s">
        <v>206</v>
      </c>
      <c r="D281" s="18" t="s">
        <v>295</v>
      </c>
      <c r="E281" s="18" t="s">
        <v>304</v>
      </c>
      <c r="F281" s="15" t="str">
        <f>E281</f>
        <v>Animal Welfare Policy</v>
      </c>
      <c r="G281" s="18" t="s">
        <v>21</v>
      </c>
      <c r="H281" s="18" t="s">
        <v>3</v>
      </c>
      <c r="K281" s="15">
        <v>0</v>
      </c>
      <c r="N281" s="16"/>
    </row>
    <row r="282" spans="2:28" s="15" customFormat="1" x14ac:dyDescent="0.3">
      <c r="B282" s="15" t="s">
        <v>532</v>
      </c>
      <c r="C282" s="15" t="s">
        <v>206</v>
      </c>
      <c r="D282" s="15" t="s">
        <v>387</v>
      </c>
      <c r="E282" s="15" t="s">
        <v>390</v>
      </c>
      <c r="G282" s="18" t="s">
        <v>21</v>
      </c>
      <c r="H282" s="18" t="s">
        <v>3</v>
      </c>
      <c r="K282" s="15">
        <v>0</v>
      </c>
      <c r="N282" s="16"/>
    </row>
    <row r="283" spans="2:28" x14ac:dyDescent="0.3">
      <c r="B283" s="7" t="s">
        <v>533</v>
      </c>
      <c r="C283" s="7" t="s">
        <v>206</v>
      </c>
      <c r="D283" s="27" t="s">
        <v>295</v>
      </c>
      <c r="E283" s="27" t="s">
        <v>305</v>
      </c>
      <c r="F283" s="27" t="s">
        <v>306</v>
      </c>
      <c r="G283" s="27" t="s">
        <v>5</v>
      </c>
      <c r="H283" s="27" t="s">
        <v>87</v>
      </c>
      <c r="S283" s="7">
        <v>0</v>
      </c>
    </row>
    <row r="284" spans="2:28" x14ac:dyDescent="0.3">
      <c r="B284" s="7" t="s">
        <v>534</v>
      </c>
      <c r="C284" s="7" t="s">
        <v>206</v>
      </c>
      <c r="D284" s="27" t="s">
        <v>307</v>
      </c>
      <c r="E284" s="27" t="s">
        <v>308</v>
      </c>
      <c r="F284" s="27" t="s">
        <v>309</v>
      </c>
      <c r="G284" s="27" t="s">
        <v>21</v>
      </c>
      <c r="H284" s="27" t="s">
        <v>3</v>
      </c>
      <c r="N284" s="21"/>
      <c r="S284" s="7" t="s">
        <v>802</v>
      </c>
    </row>
    <row r="285" spans="2:28" x14ac:dyDescent="0.3">
      <c r="B285" s="7" t="s">
        <v>768</v>
      </c>
      <c r="C285" s="7" t="s">
        <v>206</v>
      </c>
      <c r="D285" s="27" t="s">
        <v>307</v>
      </c>
      <c r="E285" s="27" t="s">
        <v>310</v>
      </c>
      <c r="F285" s="27" t="s">
        <v>311</v>
      </c>
      <c r="G285" s="27" t="s">
        <v>1</v>
      </c>
      <c r="H285" s="27" t="s">
        <v>771</v>
      </c>
      <c r="N285" s="21"/>
      <c r="S285" s="7" t="s">
        <v>849</v>
      </c>
    </row>
    <row r="286" spans="2:28" x14ac:dyDescent="0.3">
      <c r="B286" s="7" t="s">
        <v>769</v>
      </c>
      <c r="C286" s="7" t="s">
        <v>206</v>
      </c>
      <c r="D286" s="27" t="s">
        <v>307</v>
      </c>
      <c r="E286" s="27" t="s">
        <v>310</v>
      </c>
      <c r="F286" s="27" t="s">
        <v>312</v>
      </c>
      <c r="G286" s="27" t="s">
        <v>1</v>
      </c>
      <c r="H286" s="27" t="s">
        <v>770</v>
      </c>
      <c r="N286" s="21"/>
      <c r="S286" s="7" t="s">
        <v>810</v>
      </c>
      <c r="AB286" s="7" t="s">
        <v>850</v>
      </c>
    </row>
    <row r="287" spans="2:28" x14ac:dyDescent="0.3">
      <c r="B287" s="7" t="s">
        <v>535</v>
      </c>
      <c r="C287" s="7" t="s">
        <v>206</v>
      </c>
      <c r="D287" s="27" t="s">
        <v>307</v>
      </c>
      <c r="E287" s="27" t="s">
        <v>313</v>
      </c>
      <c r="F287" s="27" t="s">
        <v>314</v>
      </c>
      <c r="G287" s="7" t="s">
        <v>5</v>
      </c>
      <c r="H287" s="27" t="s">
        <v>4</v>
      </c>
      <c r="M287" s="22">
        <v>0.16800000000000001</v>
      </c>
      <c r="N287" s="25">
        <v>0.16</v>
      </c>
      <c r="O287" s="22">
        <v>0.33100000000000002</v>
      </c>
      <c r="P287" s="22">
        <v>0.312</v>
      </c>
      <c r="Q287" s="22">
        <v>0.252</v>
      </c>
      <c r="R287" s="22">
        <v>0.27</v>
      </c>
      <c r="AB287" s="7" t="s">
        <v>851</v>
      </c>
    </row>
    <row r="288" spans="2:28" x14ac:dyDescent="0.3">
      <c r="B288" s="7" t="s">
        <v>536</v>
      </c>
      <c r="C288" s="7" t="s">
        <v>206</v>
      </c>
      <c r="D288" s="27" t="s">
        <v>307</v>
      </c>
      <c r="E288" s="27" t="s">
        <v>315</v>
      </c>
      <c r="F288" s="27" t="s">
        <v>236</v>
      </c>
      <c r="G288" s="27"/>
      <c r="H288" s="27" t="s">
        <v>3</v>
      </c>
      <c r="S288" s="7" t="s">
        <v>802</v>
      </c>
    </row>
    <row r="289" spans="2:28" x14ac:dyDescent="0.3">
      <c r="B289" s="7" t="s">
        <v>537</v>
      </c>
      <c r="C289" s="7" t="s">
        <v>206</v>
      </c>
      <c r="D289" s="27" t="s">
        <v>307</v>
      </c>
      <c r="E289" s="27" t="s">
        <v>315</v>
      </c>
      <c r="F289" s="27" t="s">
        <v>316</v>
      </c>
      <c r="G289" s="27"/>
      <c r="H289" s="27" t="s">
        <v>3</v>
      </c>
      <c r="S289" s="7" t="s">
        <v>802</v>
      </c>
    </row>
    <row r="290" spans="2:28" x14ac:dyDescent="0.3">
      <c r="B290" s="7" t="s">
        <v>772</v>
      </c>
      <c r="C290" s="7" t="s">
        <v>206</v>
      </c>
      <c r="D290" s="27" t="s">
        <v>317</v>
      </c>
      <c r="E290" s="27" t="s">
        <v>318</v>
      </c>
      <c r="F290" s="27" t="s">
        <v>630</v>
      </c>
      <c r="G290" s="27"/>
      <c r="H290" s="27" t="s">
        <v>3</v>
      </c>
      <c r="S290" s="7" t="s">
        <v>801</v>
      </c>
    </row>
    <row r="291" spans="2:28" x14ac:dyDescent="0.3">
      <c r="B291" s="7" t="s">
        <v>773</v>
      </c>
      <c r="C291" s="7" t="s">
        <v>206</v>
      </c>
      <c r="D291" s="27" t="s">
        <v>317</v>
      </c>
      <c r="E291" s="27" t="s">
        <v>318</v>
      </c>
      <c r="F291" s="27" t="s">
        <v>331</v>
      </c>
      <c r="G291" s="27"/>
      <c r="H291" s="27" t="s">
        <v>3</v>
      </c>
      <c r="S291" s="7" t="s">
        <v>801</v>
      </c>
      <c r="AB291" s="7" t="s">
        <v>852</v>
      </c>
    </row>
    <row r="292" spans="2:28" x14ac:dyDescent="0.3">
      <c r="B292" s="7" t="s">
        <v>538</v>
      </c>
      <c r="C292" s="7" t="s">
        <v>206</v>
      </c>
      <c r="D292" s="27" t="s">
        <v>317</v>
      </c>
      <c r="E292" s="27" t="s">
        <v>319</v>
      </c>
      <c r="F292" s="7" t="str">
        <f>E292</f>
        <v>Data Privacy and Security Incidents</v>
      </c>
      <c r="G292" s="7" t="s">
        <v>5</v>
      </c>
      <c r="H292" s="7" t="s">
        <v>87</v>
      </c>
      <c r="S292" s="7">
        <v>0</v>
      </c>
      <c r="AA292" s="29"/>
    </row>
    <row r="293" spans="2:28" x14ac:dyDescent="0.3">
      <c r="B293" s="7" t="s">
        <v>539</v>
      </c>
      <c r="C293" s="7" t="s">
        <v>206</v>
      </c>
      <c r="D293" s="27" t="s">
        <v>320</v>
      </c>
      <c r="E293" s="27" t="s">
        <v>321</v>
      </c>
      <c r="F293" s="27" t="s">
        <v>774</v>
      </c>
      <c r="G293" s="7" t="s">
        <v>5</v>
      </c>
      <c r="H293" s="7" t="s">
        <v>87</v>
      </c>
      <c r="S293" s="7">
        <v>61.65</v>
      </c>
      <c r="AA293" s="29"/>
    </row>
    <row r="294" spans="2:28" x14ac:dyDescent="0.3">
      <c r="B294" s="7" t="s">
        <v>824</v>
      </c>
      <c r="C294" s="7" t="s">
        <v>206</v>
      </c>
      <c r="D294" s="27" t="s">
        <v>320</v>
      </c>
      <c r="E294" s="27" t="s">
        <v>322</v>
      </c>
      <c r="F294" s="27" t="s">
        <v>826</v>
      </c>
      <c r="G294" s="27" t="s">
        <v>21</v>
      </c>
      <c r="H294" s="27" t="s">
        <v>3</v>
      </c>
      <c r="N294" s="21"/>
      <c r="S294" s="7" t="s">
        <v>801</v>
      </c>
      <c r="AA294" s="7" t="s">
        <v>866</v>
      </c>
    </row>
    <row r="295" spans="2:28" x14ac:dyDescent="0.3">
      <c r="B295" s="7" t="s">
        <v>540</v>
      </c>
      <c r="C295" s="7" t="s">
        <v>206</v>
      </c>
      <c r="D295" s="27" t="s">
        <v>320</v>
      </c>
      <c r="E295" s="27" t="s">
        <v>827</v>
      </c>
      <c r="F295" s="7" t="str">
        <f>E295</f>
        <v>Bribery &amp; corruption incidents</v>
      </c>
      <c r="G295" s="7" t="s">
        <v>5</v>
      </c>
      <c r="H295" s="7" t="s">
        <v>87</v>
      </c>
      <c r="R295" s="24"/>
      <c r="S295" s="7">
        <v>0</v>
      </c>
    </row>
    <row r="296" spans="2:28" x14ac:dyDescent="0.3">
      <c r="B296" s="7" t="s">
        <v>541</v>
      </c>
      <c r="C296" s="7" t="s">
        <v>206</v>
      </c>
      <c r="D296" s="27" t="s">
        <v>320</v>
      </c>
      <c r="E296" s="27" t="s">
        <v>828</v>
      </c>
      <c r="F296" s="27" t="s">
        <v>323</v>
      </c>
      <c r="G296" s="27"/>
      <c r="H296" s="27" t="s">
        <v>3</v>
      </c>
      <c r="S296" s="7" t="s">
        <v>802</v>
      </c>
    </row>
    <row r="297" spans="2:28" x14ac:dyDescent="0.3">
      <c r="B297" s="7" t="s">
        <v>542</v>
      </c>
      <c r="C297" s="7" t="s">
        <v>206</v>
      </c>
      <c r="D297" s="27" t="s">
        <v>324</v>
      </c>
      <c r="E297" s="27" t="s">
        <v>325</v>
      </c>
      <c r="F297" s="27" t="s">
        <v>326</v>
      </c>
      <c r="G297" s="27"/>
      <c r="H297" s="27" t="s">
        <v>3</v>
      </c>
      <c r="N297" s="21"/>
      <c r="S297" s="7" t="s">
        <v>801</v>
      </c>
      <c r="AA297" s="7" t="s">
        <v>866</v>
      </c>
    </row>
    <row r="298" spans="2:28" x14ac:dyDescent="0.3">
      <c r="B298" s="7" t="s">
        <v>543</v>
      </c>
      <c r="C298" s="7" t="s">
        <v>206</v>
      </c>
      <c r="D298" s="27" t="s">
        <v>324</v>
      </c>
      <c r="E298" s="27" t="s">
        <v>325</v>
      </c>
      <c r="F298" s="27" t="s">
        <v>327</v>
      </c>
      <c r="G298" s="27"/>
      <c r="H298" s="27" t="s">
        <v>3</v>
      </c>
      <c r="N298" s="21"/>
      <c r="S298" s="7" t="s">
        <v>801</v>
      </c>
      <c r="AA298" s="7" t="s">
        <v>866</v>
      </c>
    </row>
    <row r="299" spans="2:28" x14ac:dyDescent="0.3">
      <c r="B299" s="7" t="s">
        <v>544</v>
      </c>
      <c r="C299" s="7" t="s">
        <v>206</v>
      </c>
      <c r="D299" s="27" t="s">
        <v>324</v>
      </c>
      <c r="E299" s="27" t="s">
        <v>328</v>
      </c>
      <c r="F299" s="27" t="s">
        <v>329</v>
      </c>
      <c r="G299" s="27"/>
      <c r="H299" s="27" t="s">
        <v>3</v>
      </c>
      <c r="N299" s="21"/>
      <c r="S299" s="7" t="s">
        <v>802</v>
      </c>
    </row>
    <row r="300" spans="2:28" x14ac:dyDescent="0.3">
      <c r="B300" s="7" t="s">
        <v>545</v>
      </c>
      <c r="C300" s="7" t="s">
        <v>206</v>
      </c>
      <c r="D300" s="27" t="s">
        <v>324</v>
      </c>
      <c r="E300" s="27" t="s">
        <v>330</v>
      </c>
      <c r="F300" s="27" t="s">
        <v>331</v>
      </c>
      <c r="G300" s="27" t="s">
        <v>21</v>
      </c>
      <c r="H300" s="27" t="s">
        <v>3</v>
      </c>
      <c r="N300" s="21"/>
      <c r="S300" s="7" t="s">
        <v>802</v>
      </c>
      <c r="AA300" s="7" t="s">
        <v>867</v>
      </c>
    </row>
    <row r="301" spans="2:28" x14ac:dyDescent="0.3">
      <c r="B301" s="7" t="s">
        <v>546</v>
      </c>
      <c r="C301" s="7" t="s">
        <v>206</v>
      </c>
      <c r="D301" s="27" t="s">
        <v>324</v>
      </c>
      <c r="E301" s="27" t="s">
        <v>332</v>
      </c>
      <c r="F301" s="27" t="s">
        <v>333</v>
      </c>
      <c r="G301" s="7" t="s">
        <v>5</v>
      </c>
      <c r="H301" s="7" t="s">
        <v>87</v>
      </c>
      <c r="R301" s="24"/>
      <c r="S301" s="7" t="s">
        <v>802</v>
      </c>
    </row>
    <row r="302" spans="2:28" x14ac:dyDescent="0.3">
      <c r="B302" s="7" t="s">
        <v>547</v>
      </c>
      <c r="C302" s="7" t="s">
        <v>206</v>
      </c>
      <c r="D302" s="27" t="s">
        <v>324</v>
      </c>
      <c r="E302" s="27" t="s">
        <v>334</v>
      </c>
      <c r="F302" s="27" t="str">
        <f>E302</f>
        <v>STI Performance Metrics</v>
      </c>
      <c r="G302" s="27" t="s">
        <v>21</v>
      </c>
      <c r="H302" s="27" t="s">
        <v>3</v>
      </c>
      <c r="N302" s="21"/>
      <c r="S302" s="7" t="s">
        <v>801</v>
      </c>
      <c r="AA302" s="7" t="s">
        <v>868</v>
      </c>
    </row>
    <row r="303" spans="2:28" s="26" customFormat="1" x14ac:dyDescent="0.3">
      <c r="B303" s="26" t="s">
        <v>548</v>
      </c>
      <c r="C303" s="26" t="s">
        <v>206</v>
      </c>
      <c r="D303" s="49" t="s">
        <v>324</v>
      </c>
      <c r="E303" s="49" t="s">
        <v>335</v>
      </c>
      <c r="F303" s="26" t="str">
        <f>E303</f>
        <v>LTI Performance Metrics</v>
      </c>
      <c r="G303" s="49" t="s">
        <v>21</v>
      </c>
      <c r="H303" s="49" t="s">
        <v>3</v>
      </c>
      <c r="S303" s="26" t="s">
        <v>802</v>
      </c>
    </row>
    <row r="304" spans="2:28" x14ac:dyDescent="0.3">
      <c r="B304" s="7" t="s">
        <v>549</v>
      </c>
      <c r="C304" s="7" t="s">
        <v>206</v>
      </c>
      <c r="D304" s="27" t="s">
        <v>336</v>
      </c>
      <c r="E304" s="27" t="s">
        <v>337</v>
      </c>
      <c r="F304" s="27" t="s">
        <v>338</v>
      </c>
      <c r="G304" s="7" t="s">
        <v>5</v>
      </c>
      <c r="H304" s="27" t="s">
        <v>4</v>
      </c>
      <c r="Q304" s="22"/>
      <c r="R304" s="22"/>
      <c r="S304" s="23">
        <v>1</v>
      </c>
    </row>
    <row r="305" spans="2:28" x14ac:dyDescent="0.3">
      <c r="B305" s="7" t="s">
        <v>550</v>
      </c>
      <c r="C305" s="7" t="s">
        <v>206</v>
      </c>
      <c r="D305" s="27" t="s">
        <v>336</v>
      </c>
      <c r="E305" s="27" t="s">
        <v>337</v>
      </c>
      <c r="F305" s="27" t="s">
        <v>339</v>
      </c>
      <c r="G305" s="27"/>
      <c r="H305" s="27" t="s">
        <v>3</v>
      </c>
      <c r="N305" s="21"/>
      <c r="S305" s="7" t="s">
        <v>802</v>
      </c>
    </row>
    <row r="306" spans="2:28" x14ac:dyDescent="0.3">
      <c r="B306" s="7" t="s">
        <v>551</v>
      </c>
      <c r="C306" s="7" t="s">
        <v>206</v>
      </c>
      <c r="D306" s="27" t="s">
        <v>336</v>
      </c>
      <c r="E306" s="27" t="s">
        <v>337</v>
      </c>
      <c r="F306" s="27" t="s">
        <v>340</v>
      </c>
      <c r="G306" s="27"/>
      <c r="H306" s="27" t="s">
        <v>3</v>
      </c>
      <c r="N306" s="21"/>
      <c r="S306" s="7" t="s">
        <v>802</v>
      </c>
    </row>
    <row r="307" spans="2:28" x14ac:dyDescent="0.3">
      <c r="B307" s="7" t="s">
        <v>552</v>
      </c>
      <c r="C307" s="7" t="s">
        <v>206</v>
      </c>
      <c r="D307" s="27" t="s">
        <v>336</v>
      </c>
      <c r="E307" s="27" t="s">
        <v>337</v>
      </c>
      <c r="F307" s="27" t="s">
        <v>341</v>
      </c>
      <c r="G307" s="27"/>
      <c r="H307" s="27" t="s">
        <v>3</v>
      </c>
      <c r="N307" s="21"/>
      <c r="S307" s="7" t="s">
        <v>802</v>
      </c>
    </row>
    <row r="308" spans="2:28" x14ac:dyDescent="0.3">
      <c r="B308" s="7" t="s">
        <v>553</v>
      </c>
      <c r="C308" s="7" t="s">
        <v>206</v>
      </c>
      <c r="D308" s="27" t="s">
        <v>336</v>
      </c>
      <c r="E308" s="27" t="s">
        <v>342</v>
      </c>
      <c r="F308" s="27" t="s">
        <v>343</v>
      </c>
      <c r="G308" s="7" t="s">
        <v>5</v>
      </c>
      <c r="H308" s="27" t="str">
        <f>H3</f>
        <v>KRW</v>
      </c>
      <c r="I308" s="27" t="s">
        <v>648</v>
      </c>
      <c r="J308" s="7" t="str">
        <f>J3</f>
        <v>December</v>
      </c>
      <c r="P308" s="7">
        <v>1100000000</v>
      </c>
      <c r="Q308" s="7">
        <v>1580000000</v>
      </c>
      <c r="R308" s="7">
        <v>1630000000</v>
      </c>
      <c r="AB308" s="7" t="s">
        <v>858</v>
      </c>
    </row>
    <row r="309" spans="2:28" x14ac:dyDescent="0.3">
      <c r="B309" s="7" t="s">
        <v>554</v>
      </c>
      <c r="C309" s="7" t="s">
        <v>206</v>
      </c>
      <c r="D309" s="27" t="s">
        <v>336</v>
      </c>
      <c r="E309" s="27" t="s">
        <v>342</v>
      </c>
      <c r="F309" s="27" t="s">
        <v>344</v>
      </c>
      <c r="G309" s="7" t="s">
        <v>5</v>
      </c>
      <c r="H309" s="27" t="str">
        <f>H3</f>
        <v>KRW</v>
      </c>
      <c r="I309" s="27" t="s">
        <v>648</v>
      </c>
      <c r="J309" s="7" t="str">
        <f>J3</f>
        <v>December</v>
      </c>
      <c r="P309" s="7">
        <v>521000000</v>
      </c>
      <c r="Q309" s="7">
        <v>191000000</v>
      </c>
      <c r="R309" s="7">
        <v>0</v>
      </c>
      <c r="AB309" s="7" t="s">
        <v>858</v>
      </c>
    </row>
    <row r="310" spans="2:28" x14ac:dyDescent="0.3">
      <c r="B310" s="7" t="s">
        <v>555</v>
      </c>
      <c r="C310" s="7" t="s">
        <v>206</v>
      </c>
      <c r="D310" s="27" t="s">
        <v>336</v>
      </c>
      <c r="E310" s="27" t="s">
        <v>345</v>
      </c>
      <c r="F310" s="27" t="s">
        <v>21</v>
      </c>
      <c r="G310" s="27" t="s">
        <v>21</v>
      </c>
      <c r="H310" s="27" t="s">
        <v>3</v>
      </c>
      <c r="N310" s="21"/>
      <c r="S310" s="7" t="s">
        <v>802</v>
      </c>
    </row>
    <row r="311" spans="2:28" ht="15" thickBot="1" x14ac:dyDescent="0.35">
      <c r="B311" s="7" t="s">
        <v>556</v>
      </c>
      <c r="C311" s="7" t="s">
        <v>206</v>
      </c>
      <c r="D311" s="27" t="s">
        <v>336</v>
      </c>
      <c r="E311" s="27" t="s">
        <v>345</v>
      </c>
      <c r="F311" s="27" t="s">
        <v>346</v>
      </c>
      <c r="G311" s="27" t="s">
        <v>349</v>
      </c>
      <c r="M311" s="28"/>
      <c r="S311" s="7" t="s">
        <v>856</v>
      </c>
      <c r="Z311" s="29"/>
    </row>
    <row r="312" spans="2:28" ht="15" thickBot="1" x14ac:dyDescent="0.35">
      <c r="B312" s="7" t="s">
        <v>557</v>
      </c>
      <c r="C312" s="7" t="s">
        <v>206</v>
      </c>
      <c r="D312" s="27" t="s">
        <v>336</v>
      </c>
      <c r="E312" s="27" t="s">
        <v>345</v>
      </c>
      <c r="F312" s="27" t="s">
        <v>347</v>
      </c>
      <c r="G312" s="7" t="s">
        <v>5</v>
      </c>
      <c r="H312" s="7" t="s">
        <v>251</v>
      </c>
      <c r="M312" s="28"/>
      <c r="S312" s="7">
        <v>3</v>
      </c>
    </row>
    <row r="313" spans="2:28" ht="15" thickBot="1" x14ac:dyDescent="0.35">
      <c r="B313" s="7" t="s">
        <v>558</v>
      </c>
      <c r="C313" s="7" t="s">
        <v>206</v>
      </c>
      <c r="D313" s="27" t="s">
        <v>336</v>
      </c>
      <c r="E313" s="27" t="s">
        <v>345</v>
      </c>
      <c r="F313" s="27" t="s">
        <v>348</v>
      </c>
      <c r="G313" s="27" t="s">
        <v>349</v>
      </c>
      <c r="M313" s="28"/>
      <c r="S313" s="7" t="s">
        <v>857</v>
      </c>
    </row>
    <row r="314" spans="2:28" ht="15" thickBot="1" x14ac:dyDescent="0.35">
      <c r="B314" s="7" t="s">
        <v>559</v>
      </c>
      <c r="C314" s="7" t="s">
        <v>206</v>
      </c>
      <c r="D314" s="27" t="s">
        <v>336</v>
      </c>
      <c r="E314" s="27" t="s">
        <v>350</v>
      </c>
      <c r="F314" s="7" t="str">
        <f>E314</f>
        <v>Reporting Irregularities</v>
      </c>
      <c r="G314" s="7" t="s">
        <v>5</v>
      </c>
      <c r="H314" s="7" t="s">
        <v>87</v>
      </c>
      <c r="M314" s="28"/>
      <c r="R314" s="24"/>
      <c r="S314" s="7">
        <v>0</v>
      </c>
    </row>
    <row r="315" spans="2:28" x14ac:dyDescent="0.3">
      <c r="B315" s="7" t="s">
        <v>825</v>
      </c>
      <c r="C315" s="7" t="s">
        <v>206</v>
      </c>
      <c r="D315" s="27" t="s">
        <v>320</v>
      </c>
      <c r="E315" s="27" t="s">
        <v>322</v>
      </c>
      <c r="F315" s="27" t="s">
        <v>569</v>
      </c>
      <c r="G315" s="27" t="s">
        <v>21</v>
      </c>
      <c r="H315" s="27" t="s">
        <v>3</v>
      </c>
      <c r="N315" s="21"/>
      <c r="S315" s="7" t="s">
        <v>802</v>
      </c>
    </row>
    <row r="316" spans="2:28" x14ac:dyDescent="0.3">
      <c r="B316" s="7" t="s">
        <v>831</v>
      </c>
      <c r="C316" t="s">
        <v>206</v>
      </c>
      <c r="D316" s="7" t="s">
        <v>307</v>
      </c>
      <c r="E316" s="7" t="s">
        <v>313</v>
      </c>
      <c r="F316" s="7" t="s">
        <v>630</v>
      </c>
      <c r="G316" s="7" t="s">
        <v>21</v>
      </c>
      <c r="H316" s="7" t="s">
        <v>3</v>
      </c>
      <c r="I316"/>
      <c r="J316"/>
      <c r="S316" s="7" t="s">
        <v>802</v>
      </c>
    </row>
    <row r="317" spans="2:28" customFormat="1" x14ac:dyDescent="0.3">
      <c r="B317" t="s">
        <v>832</v>
      </c>
      <c r="C317" t="s">
        <v>74</v>
      </c>
      <c r="D317" t="s">
        <v>833</v>
      </c>
      <c r="E317" t="s">
        <v>834</v>
      </c>
      <c r="F317" t="s">
        <v>835</v>
      </c>
      <c r="G317" t="s">
        <v>5</v>
      </c>
      <c r="H317" t="s">
        <v>87</v>
      </c>
    </row>
    <row r="318" spans="2:28" customFormat="1" x14ac:dyDescent="0.3">
      <c r="B318" t="s">
        <v>836</v>
      </c>
      <c r="C318" t="s">
        <v>206</v>
      </c>
      <c r="D318" t="s">
        <v>295</v>
      </c>
      <c r="E318" t="s">
        <v>305</v>
      </c>
      <c r="F318" t="s">
        <v>247</v>
      </c>
      <c r="G318" t="s">
        <v>5</v>
      </c>
      <c r="H318" t="str">
        <f>H3</f>
        <v>KRW</v>
      </c>
      <c r="I318" t="s">
        <v>648</v>
      </c>
      <c r="J318" t="str">
        <f>J3</f>
        <v>December</v>
      </c>
      <c r="S318">
        <v>0</v>
      </c>
    </row>
  </sheetData>
  <autoFilter ref="A2:AC318" xr:uid="{8980E9D5-416C-4F6F-9F3B-E85B045D6145}"/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8:I200 I203:I220 I222:I230 I232:I240 I242:J243 I246:I307 I310:I315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86:R186 M190:R190 M192:R192 M194:R194 M196:R196 M200:R200 M204:R206 M211:R215 M219:R219 M227:R229 M235:R240 M243:R243 M246:R247 M249:R249 M252:R253 M256:R262 M264:R265 J315 M275:R275 M277:R277 M280:R282 M284:R286 M288:R291 M294:R294 M296:R300 M302:R303 M305:R307 M310:R310 M315:R315 M178:R181 M129:R138 J129:J138 I95:I172 I183:I186 M273:R273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S166:S171 S136 S41:S46 S51 S129:S134 S65:S68 S55:S61 S84:S85 AA281:AA282 S93 S71:S81 S99:S102 S110:S115 S118:S126 AA88 S150 S160:S161 S163:S164 S153:S154 S186 S196 S315 S227:S228 S204:S206 S252:S253 AA315 S264:S265 S256:S262 S284 S138 S281:S282 S302:S303 S305:S307 S310 S17:S19 S194 AA41:AA46 AA65:AA68 AA71:AA81 AA84:AA85 S243 S246:S247 S249 S211:S215 S275 S273 AA167 S88:S90 S105 AA134 AA150 AA164 AA160:AA161 S146:S147 S177:S181 AA303 AA196 S235:S240 AA211:AA215 AA243 AA271:AA273 AA275 S277 AA284 S299:S300 AA299 AA305:AA307 AA310 S190 S200 S219 S142:S144 AA169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S135 S137 S229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M271:S271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A012-7477-490F-A158-AFDE92C0699C}">
  <dimension ref="F3:K19"/>
  <sheetViews>
    <sheetView workbookViewId="0">
      <selection activeCell="G9" sqref="G9:H11"/>
    </sheetView>
  </sheetViews>
  <sheetFormatPr defaultRowHeight="14.4" x14ac:dyDescent="0.3"/>
  <cols>
    <col min="9" max="9" width="22.33203125" bestFit="1" customWidth="1"/>
    <col min="10" max="11" width="20.33203125" bestFit="1" customWidth="1"/>
  </cols>
  <sheetData>
    <row r="3" spans="6:11" x14ac:dyDescent="0.3">
      <c r="F3" t="s">
        <v>829</v>
      </c>
      <c r="G3" s="35">
        <v>0.20799999999999999</v>
      </c>
      <c r="H3">
        <v>61</v>
      </c>
      <c r="I3" s="38">
        <f>(G3/SUM($G$3:$G$5))*H3</f>
        <v>21.68888888888889</v>
      </c>
      <c r="J3" s="37"/>
    </row>
    <row r="4" spans="6:11" x14ac:dyDescent="0.3">
      <c r="F4" t="s">
        <v>830</v>
      </c>
      <c r="G4" s="36">
        <v>0.22</v>
      </c>
      <c r="H4">
        <v>67</v>
      </c>
      <c r="I4" s="38">
        <f t="shared" ref="I4:I5" si="0">(G4/SUM($G$3:$G$5))*H4</f>
        <v>25.196581196581199</v>
      </c>
      <c r="J4" s="37"/>
    </row>
    <row r="5" spans="6:11" x14ac:dyDescent="0.3">
      <c r="F5" t="s">
        <v>855</v>
      </c>
      <c r="G5" s="35">
        <v>0.157</v>
      </c>
      <c r="H5">
        <v>55</v>
      </c>
      <c r="I5" s="38">
        <f t="shared" si="0"/>
        <v>14.76068376068376</v>
      </c>
      <c r="J5" s="37"/>
      <c r="K5" s="40"/>
    </row>
    <row r="6" spans="6:11" x14ac:dyDescent="0.3">
      <c r="I6" s="39">
        <f>SUM(I3:I5)</f>
        <v>61.646153846153851</v>
      </c>
    </row>
    <row r="9" spans="6:11" x14ac:dyDescent="0.3">
      <c r="F9" t="s">
        <v>829</v>
      </c>
      <c r="G9" s="35">
        <v>0.20799999999999999</v>
      </c>
      <c r="H9" s="36">
        <v>0.4</v>
      </c>
      <c r="I9" s="38">
        <f>(G9/SUM($G$3:$G$5))*H9</f>
        <v>0.14222222222222222</v>
      </c>
    </row>
    <row r="10" spans="6:11" x14ac:dyDescent="0.3">
      <c r="F10" t="s">
        <v>830</v>
      </c>
      <c r="G10" s="36">
        <v>0.22</v>
      </c>
      <c r="H10" s="36">
        <v>0.3</v>
      </c>
      <c r="I10" s="38">
        <f t="shared" ref="I10:I11" si="1">(G10/SUM($G$3:$G$5))*H10</f>
        <v>0.11282051282051284</v>
      </c>
    </row>
    <row r="11" spans="6:11" x14ac:dyDescent="0.3">
      <c r="F11" t="s">
        <v>855</v>
      </c>
      <c r="G11" s="35">
        <v>0.157</v>
      </c>
      <c r="H11" s="36">
        <v>0.2</v>
      </c>
      <c r="I11" s="38">
        <f t="shared" si="1"/>
        <v>5.3675213675213676E-2</v>
      </c>
    </row>
    <row r="12" spans="6:11" x14ac:dyDescent="0.3">
      <c r="I12" s="39">
        <f>SUM(I9:I11)</f>
        <v>0.30871794871794872</v>
      </c>
    </row>
    <row r="16" spans="6:11" x14ac:dyDescent="0.3">
      <c r="F16" t="s">
        <v>829</v>
      </c>
      <c r="G16" s="35">
        <v>0.20799999999999999</v>
      </c>
      <c r="H16" s="36">
        <v>0.25</v>
      </c>
      <c r="I16" s="38">
        <f>(G16/SUM($G$3:$G$5))*H16</f>
        <v>8.8888888888888892E-2</v>
      </c>
    </row>
    <row r="17" spans="6:9" x14ac:dyDescent="0.3">
      <c r="F17" t="s">
        <v>830</v>
      </c>
      <c r="G17" s="36">
        <v>0.22</v>
      </c>
      <c r="H17" s="36">
        <v>0.25</v>
      </c>
      <c r="I17" s="38">
        <f t="shared" ref="I17:I18" si="2">(G17/SUM($G$3:$G$5))*H17</f>
        <v>9.401709401709403E-2</v>
      </c>
    </row>
    <row r="18" spans="6:9" x14ac:dyDescent="0.3">
      <c r="F18" t="s">
        <v>855</v>
      </c>
      <c r="G18" s="35">
        <v>0.157</v>
      </c>
      <c r="H18" s="36">
        <v>0.7</v>
      </c>
      <c r="I18" s="38">
        <f t="shared" si="2"/>
        <v>0.18786324786324785</v>
      </c>
    </row>
    <row r="19" spans="6:9" x14ac:dyDescent="0.3">
      <c r="I19" s="39">
        <f>SUM(I16:I18)</f>
        <v>0.37076923076923074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018-3DA8-444E-9821-927B105EF460}">
  <dimension ref="C5:C7"/>
  <sheetViews>
    <sheetView workbookViewId="0">
      <selection activeCell="C5" sqref="C5"/>
    </sheetView>
  </sheetViews>
  <sheetFormatPr defaultRowHeight="14.4" x14ac:dyDescent="0.3"/>
  <cols>
    <col min="3" max="3" width="12" bestFit="1" customWidth="1"/>
  </cols>
  <sheetData>
    <row r="5" spans="3:3" x14ac:dyDescent="0.3">
      <c r="C5" s="13">
        <v>43609793</v>
      </c>
    </row>
    <row r="6" spans="3:3" x14ac:dyDescent="0.3">
      <c r="C6" s="13">
        <v>12614797</v>
      </c>
    </row>
    <row r="7" spans="3:3" x14ac:dyDescent="0.3">
      <c r="C7">
        <f>C5+C6</f>
        <v>56224590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775</v>
      </c>
      <c r="C3" t="s">
        <v>797</v>
      </c>
      <c r="D3" t="s">
        <v>801</v>
      </c>
      <c r="E3" t="s">
        <v>803</v>
      </c>
      <c r="F3" t="s">
        <v>803</v>
      </c>
      <c r="G3" t="s">
        <v>806</v>
      </c>
      <c r="H3" t="s">
        <v>808</v>
      </c>
      <c r="I3" t="s">
        <v>810</v>
      </c>
      <c r="J3" t="s">
        <v>709</v>
      </c>
      <c r="K3" t="s">
        <v>821</v>
      </c>
    </row>
    <row r="4" spans="2:11" x14ac:dyDescent="0.3">
      <c r="B4" t="s">
        <v>776</v>
      </c>
      <c r="C4" t="s">
        <v>798</v>
      </c>
      <c r="D4" t="s">
        <v>802</v>
      </c>
      <c r="E4" t="s">
        <v>804</v>
      </c>
      <c r="F4" t="s">
        <v>805</v>
      </c>
      <c r="G4" t="s">
        <v>807</v>
      </c>
      <c r="H4" t="s">
        <v>809</v>
      </c>
      <c r="I4" t="s">
        <v>811</v>
      </c>
      <c r="J4" t="s">
        <v>819</v>
      </c>
      <c r="K4" t="s">
        <v>822</v>
      </c>
    </row>
    <row r="5" spans="2:11" x14ac:dyDescent="0.3">
      <c r="B5" t="s">
        <v>777</v>
      </c>
      <c r="C5" t="s">
        <v>799</v>
      </c>
      <c r="E5" t="s">
        <v>805</v>
      </c>
      <c r="J5" t="s">
        <v>820</v>
      </c>
    </row>
    <row r="6" spans="2:11" x14ac:dyDescent="0.3">
      <c r="B6" t="s">
        <v>778</v>
      </c>
      <c r="C6" t="s">
        <v>800</v>
      </c>
    </row>
    <row r="7" spans="2:11" x14ac:dyDescent="0.3">
      <c r="B7" t="s">
        <v>779</v>
      </c>
    </row>
    <row r="8" spans="2:11" x14ac:dyDescent="0.3">
      <c r="B8" t="s">
        <v>780</v>
      </c>
    </row>
    <row r="9" spans="2:11" x14ac:dyDescent="0.3">
      <c r="B9" t="s">
        <v>781</v>
      </c>
    </row>
    <row r="10" spans="2:11" x14ac:dyDescent="0.3">
      <c r="B10" t="s">
        <v>782</v>
      </c>
    </row>
    <row r="11" spans="2:11" x14ac:dyDescent="0.3">
      <c r="B11" t="s">
        <v>783</v>
      </c>
    </row>
    <row r="12" spans="2:11" x14ac:dyDescent="0.3">
      <c r="B12" t="s">
        <v>784</v>
      </c>
    </row>
    <row r="13" spans="2:11" x14ac:dyDescent="0.3">
      <c r="B13" t="s">
        <v>785</v>
      </c>
    </row>
    <row r="14" spans="2:11" x14ac:dyDescent="0.3">
      <c r="B14" t="s">
        <v>786</v>
      </c>
    </row>
    <row r="15" spans="2:11" x14ac:dyDescent="0.3">
      <c r="B15" t="s">
        <v>787</v>
      </c>
    </row>
    <row r="16" spans="2:11" x14ac:dyDescent="0.3">
      <c r="B16" t="s">
        <v>788</v>
      </c>
    </row>
    <row r="17" spans="2:2" x14ac:dyDescent="0.3">
      <c r="B17" t="s">
        <v>789</v>
      </c>
    </row>
    <row r="18" spans="2:2" x14ac:dyDescent="0.3">
      <c r="B18" t="s">
        <v>790</v>
      </c>
    </row>
    <row r="19" spans="2:2" x14ac:dyDescent="0.3">
      <c r="B19" t="s">
        <v>791</v>
      </c>
    </row>
    <row r="20" spans="2:2" x14ac:dyDescent="0.3">
      <c r="B20" t="s">
        <v>792</v>
      </c>
    </row>
    <row r="21" spans="2:2" x14ac:dyDescent="0.3">
      <c r="B21" t="s">
        <v>793</v>
      </c>
    </row>
    <row r="22" spans="2:2" x14ac:dyDescent="0.3">
      <c r="B22" t="s">
        <v>794</v>
      </c>
    </row>
    <row r="23" spans="2:2" x14ac:dyDescent="0.3">
      <c r="B23" t="s">
        <v>795</v>
      </c>
    </row>
    <row r="24" spans="2:2" x14ac:dyDescent="0.3">
      <c r="B24" t="s">
        <v>796</v>
      </c>
    </row>
    <row r="25" spans="2:2" x14ac:dyDescent="0.3">
      <c r="B25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 x14ac:dyDescent="0.3"/>
  <sheetData>
    <row r="2" spans="2:6" x14ac:dyDescent="0.3">
      <c r="B2" t="s">
        <v>370</v>
      </c>
      <c r="C2" t="s">
        <v>716</v>
      </c>
    </row>
    <row r="5" spans="2:6" x14ac:dyDescent="0.3">
      <c r="B5" s="7" t="s">
        <v>484</v>
      </c>
      <c r="C5" s="7" t="s">
        <v>371</v>
      </c>
      <c r="D5" s="7" t="s">
        <v>206</v>
      </c>
      <c r="E5" s="7" t="s">
        <v>372</v>
      </c>
      <c r="F5" s="7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Sheet2</vt:lpstr>
      <vt:lpstr>Sheet1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MHM</cp:lastModifiedBy>
  <dcterms:created xsi:type="dcterms:W3CDTF">2015-06-05T18:17:20Z</dcterms:created>
  <dcterms:modified xsi:type="dcterms:W3CDTF">2021-05-24T11:57:40Z</dcterms:modified>
</cp:coreProperties>
</file>