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61725457-57EB-4C51-B369-036A0AC8544E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G.5." sheetId="6" r:id="rId2"/>
    <sheet name="Data validation" sheetId="5" r:id="rId3"/>
    <sheet name="Other Data" sheetId="4" r:id="rId4"/>
    <sheet name="Sheet1" sheetId="7" r:id="rId5"/>
  </sheets>
  <definedNames>
    <definedName name="_xlnm._FilterDatabase" localSheetId="0" hidden="1">'Data for Prog'!$A$2:$AD$314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7" l="1"/>
  <c r="G14" i="7"/>
  <c r="G13" i="7"/>
  <c r="G16" i="7" l="1"/>
  <c r="Q175" i="2"/>
  <c r="R175" i="2"/>
  <c r="H9" i="7"/>
  <c r="I9" i="7"/>
  <c r="J9" i="7"/>
  <c r="G9" i="7"/>
  <c r="H6" i="7"/>
  <c r="J6" i="7"/>
  <c r="I6" i="7"/>
  <c r="M308" i="2"/>
  <c r="M6" i="2" l="1"/>
  <c r="N6" i="2"/>
  <c r="N308" i="2"/>
  <c r="P6" i="2"/>
  <c r="O6" i="2"/>
  <c r="P231" i="2"/>
  <c r="P308" i="2"/>
  <c r="O308" i="2"/>
  <c r="R309" i="2" l="1"/>
  <c r="Q308" i="2"/>
  <c r="R308" i="2"/>
  <c r="I14" i="6" l="1"/>
  <c r="I15" i="6" s="1"/>
  <c r="J15" i="6"/>
  <c r="J14" i="6"/>
  <c r="S210" i="2" l="1"/>
  <c r="S208" i="2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<sst xmlns="http://schemas.openxmlformats.org/spreadsheetml/2006/main" count="2416" uniqueCount="947">
  <si>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</si>
  <si>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</si>
  <si>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</si>
  <si>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</si>
  <si>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</si>
  <si>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</si>
  <si>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</si>
  <si>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</si>
  <si>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</si>
  <si>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</si>
  <si>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</si>
  <si>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</si>
  <si>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</si>
  <si>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</si>
  <si>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</si>
  <si>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</si>
  <si>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</si>
  <si>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</si>
  <si>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</si>
  <si>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</si>
  <si>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</si>
  <si>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</si>
  <si>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</si>
  <si>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</si>
  <si>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</si>
  <si>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</si>
  <si>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</si>
  <si>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</si>
  <si>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</si>
  <si>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</si>
  <si>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</si>
  <si>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</si>
  <si>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</si>
  <si>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</si>
  <si>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</si>
  <si>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</si>
  <si>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</si>
  <si>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</si>
  <si>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</si>
  <si>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</si>
  <si>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</si>
  <si>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</si>
  <si>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</si>
  <si>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</si>
  <si>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</si>
  <si>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</si>
  <si>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</si>
  <si>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</si>
  <si>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</si>
  <si>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</si>
  <si>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</si>
  <si>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</si>
  <si>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</si>
  <si>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</si>
  <si>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</si>
  <si>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</si>
  <si>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</si>
  <si>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</si>
  <si>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</si>
  <si>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</si>
  <si>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</si>
  <si>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</si>
  <si>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</si>
  <si>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</si>
  <si>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</si>
  <si>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</si>
  <si>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</si>
  <si>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</si>
  <si>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</si>
  <si>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</si>
  <si>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</si>
  <si>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</si>
  <si>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</si>
  <si>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</si>
  <si>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</si>
  <si>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</si>
  <si>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</si>
  <si>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</si>
  <si>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</si>
  <si>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</si>
  <si>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</si>
  <si>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</si>
  <si>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</si>
  <si>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</si>
  <si>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</si>
  <si>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</si>
  <si>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</si>
  <si>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</si>
  <si>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</si>
  <si>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</si>
  <si>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</si>
  <si>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</si>
  <si>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</si>
  <si>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</si>
  <si>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</si>
  <si>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</si>
  <si>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</si>
  <si>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</si>
  <si>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</si>
  <si>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</si>
  <si>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</si>
  <si>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</si>
  <si>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</si>
  <si>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</si>
  <si>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</si>
  <si>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</si>
  <si>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</si>
  <si>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</si>
  <si>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</si>
  <si>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</si>
  <si>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</si>
  <si>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</si>
  <si>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</si>
  <si>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</si>
  <si>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</si>
  <si>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</si>
  <si>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</si>
  <si>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</si>
  <si>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</si>
  <si>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</si>
  <si>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</si>
  <si>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</si>
  <si>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</si>
  <si>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</si>
  <si>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</si>
  <si>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</si>
  <si>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</si>
  <si>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</si>
  <si>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</si>
  <si>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</si>
  <si>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</si>
  <si>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</si>
  <si>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</si>
  <si>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</si>
  <si>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</si>
  <si>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</si>
  <si>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</si>
  <si>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</si>
  <si>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</si>
  <si>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</si>
  <si>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</si>
  <si>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</si>
  <si>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</si>
  <si>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</si>
  <si>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</si>
  <si>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</si>
  <si>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</si>
  <si>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</si>
  <si>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</si>
  <si>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</si>
  <si>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</si>
  <si>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</si>
  <si>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</si>
  <si>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</si>
  <si>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</si>
  <si>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</si>
  <si>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</si>
  <si>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</si>
  <si>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</si>
  <si>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</si>
  <si>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</si>
  <si>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</si>
  <si>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</si>
  <si>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</si>
  <si>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</si>
  <si>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</si>
  <si>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</si>
  <si>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</si>
  <si>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</si>
  <si>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</si>
  <si>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</si>
  <si>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</si>
  <si>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</si>
  <si>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</si>
  <si>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</si>
  <si>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</si>
  <si>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</si>
  <si>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</si>
  <si>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</si>
  <si>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</si>
  <si>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</si>
  <si>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</si>
  <si>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</si>
  <si>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</si>
  <si>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</si>
  <si>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</si>
  <si>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</si>
  <si>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</si>
  <si>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</si>
  <si>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</si>
  <si>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</si>
  <si>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</si>
  <si>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</si>
  <si>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</si>
  <si>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</si>
  <si>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</si>
  <si>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</si>
  <si>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</si>
  <si>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</si>
  <si>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</si>
  <si>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</si>
  <si>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</si>
  <si>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</si>
  <si>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</si>
  <si>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</si>
  <si>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</si>
  <si>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</si>
  <si>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</si>
  <si>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</si>
  <si>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</si>
  <si>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</si>
  <si>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</si>
  <si>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</si>
  <si>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</si>
  <si>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</si>
  <si>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</si>
  <si>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</si>
  <si>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</si>
  <si>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</si>
  <si>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</si>
  <si>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</si>
  <si>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</si>
  <si>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</si>
  <si>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</si>
  <si>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</si>
  <si>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</si>
  <si>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</si>
  <si>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</si>
  <si>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</si>
  <si>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</si>
  <si>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</si>
  <si>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</si>
  <si>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</si>
  <si>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</si>
  <si>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</si>
  <si>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</si>
  <si>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</si>
  <si>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</si>
  <si>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</si>
  <si>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</si>
  <si>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</si>
  <si>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</si>
  <si>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</si>
  <si>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</si>
  <si>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</si>
  <si>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</si>
  <si>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</si>
  <si>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</si>
  <si>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</si>
  <si>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</si>
  <si>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</si>
  <si>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</si>
  <si>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</si>
  <si>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</si>
  <si>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</si>
  <si>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</si>
  <si>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</si>
  <si>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</si>
  <si>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</si>
  <si>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</si>
  <si>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</si>
  <si>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</si>
  <si>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</si>
  <si>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</si>
  <si>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</si>
  <si>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</si>
  <si>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</si>
  <si>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</si>
  <si>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</si>
  <si>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</si>
  <si>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</si>
  <si>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</si>
  <si>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</si>
  <si>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</si>
  <si>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</si>
  <si>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</si>
  <si>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</si>
  <si>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</si>
  <si>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</si>
  <si>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</si>
  <si>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</si>
  <si>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</si>
  <si>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</si>
  <si>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</si>
  <si>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</si>
  <si>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</si>
  <si>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</si>
  <si>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</si>
  <si>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</si>
  <si>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</si>
  <si>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</si>
  <si>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</si>
  <si>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</si>
  <si>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</si>
  <si>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</si>
  <si>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</si>
  <si>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</si>
  <si>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</si>
  <si>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</si>
  <si>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</si>
  <si>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</si>
  <si>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</si>
  <si>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</si>
  <si>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</si>
  <si>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</si>
  <si>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</si>
  <si>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</si>
  <si>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</si>
  <si>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</si>
  <si>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</si>
  <si>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</si>
  <si>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</si>
  <si>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</si>
  <si>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</si>
  <si>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</si>
  <si>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</si>
  <si>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</si>
  <si>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</si>
  <si>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</si>
  <si>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</si>
  <si>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</si>
  <si>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</si>
  <si>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</si>
  <si>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</si>
  <si>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</si>
  <si>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</si>
  <si>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</si>
  <si>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</si>
  <si>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</si>
  <si>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</si>
  <si>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</si>
  <si>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</si>
  <si>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</si>
  <si>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</si>
  <si>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</si>
  <si>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</si>
  <si>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</si>
  <si>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</si>
  <si>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</si>
  <si>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</si>
  <si>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</si>
  <si>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</si>
  <si>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</si>
  <si>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</si>
  <si>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</si>
  <si>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</si>
  <si>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</si>
  <si>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</si>
  <si>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</si>
  <si>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</si>
  <si>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</si>
  <si>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</si>
  <si>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</si>
  <si>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</si>
  <si>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</si>
  <si>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</si>
  <si>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</si>
  <si>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</si>
  <si>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</si>
  <si>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</si>
  <si>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</si>
  <si>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</si>
  <si>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</si>
  <si>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</si>
  <si>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</si>
  <si>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</si>
  <si>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</si>
  <si>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</si>
  <si>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</si>
  <si>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</si>
  <si>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</si>
  <si>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</si>
  <si>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</si>
  <si>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</si>
  <si>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</si>
  <si>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</si>
  <si>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</si>
  <si>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</si>
  <si>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</si>
  <si>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</si>
  <si>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</si>
  <si>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</si>
  <si>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</si>
  <si>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</si>
  <si>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</si>
  <si>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</si>
  <si>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</si>
  <si>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</si>
  <si>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</si>
  <si>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</si>
  <si>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</si>
  <si>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</si>
  <si>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</si>
  <si>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</si>
  <si>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</si>
  <si>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</si>
  <si>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</si>
  <si>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</si>
  <si>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</si>
  <si>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</si>
  <si>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</si>
  <si>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</si>
  <si>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</si>
  <si>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</si>
  <si>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</si>
  <si>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</si>
  <si>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</si>
  <si>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</si>
  <si>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</si>
  <si>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</si>
  <si>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</si>
  <si>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</si>
  <si>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</si>
  <si>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</si>
  <si>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</si>
  <si>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</si>
  <si>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</si>
  <si>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</si>
  <si>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</si>
  <si>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</si>
  <si>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</si>
  <si>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</si>
  <si>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</si>
  <si>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</si>
  <si>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</si>
  <si>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</si>
  <si>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</si>
  <si>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</si>
  <si>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</si>
  <si>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</si>
  <si>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</si>
  <si>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</si>
  <si>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</si>
  <si>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</si>
  <si>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</si>
  <si>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</si>
  <si>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</si>
  <si>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</si>
  <si>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</si>
  <si>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</si>
  <si>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</si>
  <si>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</si>
  <si>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</si>
  <si>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</si>
  <si>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</si>
  <si>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</si>
  <si>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</si>
  <si>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</si>
  <si>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</si>
  <si>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</si>
  <si>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</si>
  <si>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</si>
  <si>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</si>
  <si>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</si>
  <si>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</si>
  <si>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</si>
  <si>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</si>
  <si>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</si>
  <si>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</si>
  <si>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</si>
  <si>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</si>
  <si>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</si>
  <si>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</si>
  <si>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</si>
  <si>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</si>
  <si>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</si>
  <si>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</si>
  <si>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</si>
  <si>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</si>
  <si>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</si>
  <si>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</si>
  <si>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</si>
  <si>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</si>
  <si>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</si>
  <si>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</si>
  <si>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</si>
  <si>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</si>
  <si>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</si>
  <si>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</si>
  <si>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</si>
  <si>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</si>
  <si>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</si>
  <si>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</si>
  <si>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</si>
  <si>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</si>
  <si>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</si>
  <si>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</si>
  <si>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</si>
  <si>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</si>
  <si>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</si>
  <si>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</si>
  <si>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</si>
  <si>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</si>
  <si>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</si>
  <si>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</si>
  <si>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</si>
  <si>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</si>
  <si>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</si>
  <si>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</si>
  <si>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</si>
  <si>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</si>
  <si>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</si>
  <si>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</si>
  <si>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</si>
  <si>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</si>
  <si>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</si>
  <si>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</si>
  <si>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</si>
  <si>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</si>
  <si>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</si>
  <si>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</si>
  <si>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</si>
  <si>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</si>
  <si>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</si>
  <si>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</si>
  <si>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</si>
  <si>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</si>
  <si>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</si>
  <si>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</si>
  <si>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</si>
  <si>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</si>
  <si>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</si>
  <si>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</si>
  <si>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</si>
  <si>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</si>
  <si>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</si>
  <si>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</si>
  <si>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</si>
  <si>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</si>
  <si>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</si>
  <si>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</si>
  <si>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</si>
  <si>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</si>
  <si>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</si>
  <si>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</si>
  <si>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</si>
  <si>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</si>
  <si>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</si>
  <si>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</si>
  <si>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</si>
  <si>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</si>
  <si>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</si>
  <si>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</si>
  <si>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</si>
  <si>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</si>
  <si>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</si>
  <si>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</si>
  <si>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</si>
  <si>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</si>
  <si>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</si>
  <si>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</si>
  <si>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</si>
  <si>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</si>
  <si>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</si>
  <si>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</si>
  <si>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</si>
  <si>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</si>
  <si>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</si>
  <si>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</si>
  <si>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</si>
  <si>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</si>
  <si>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</si>
  <si>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</si>
  <si>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</si>
  <si>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</si>
  <si>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</si>
  <si>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</si>
  <si>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</si>
  <si>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</si>
  <si>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</si>
  <si>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</si>
  <si>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</si>
  <si>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</si>
  <si>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</si>
  <si>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</si>
  <si>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</si>
  <si>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</si>
  <si>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</si>
  <si>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</si>
  <si>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</si>
  <si>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</si>
  <si>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</si>
  <si>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</si>
  <si>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</si>
  <si>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</si>
  <si>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</si>
  <si>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</si>
  <si>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</si>
  <si>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</si>
  <si>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</si>
  <si>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</si>
  <si>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</si>
  <si>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</si>
  <si>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</si>
  <si>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</si>
  <si>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</si>
  <si>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</si>
  <si>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</si>
  <si>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</si>
  <si>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</si>
  <si>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</si>
  <si>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</si>
  <si>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</si>
  <si>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</si>
  <si>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</si>
  <si>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</si>
  <si>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</si>
  <si>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</si>
  <si>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</si>
  <si>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</si>
  <si>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</si>
  <si>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</si>
  <si>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</si>
  <si>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</si>
  <si>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</si>
  <si>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</si>
  <si>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</si>
  <si>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</si>
  <si>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</si>
  <si>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</si>
  <si>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</si>
  <si>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</si>
  <si>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</si>
  <si>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</si>
  <si>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</si>
  <si>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</si>
  <si>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</si>
  <si>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</si>
  <si>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</si>
  <si>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</si>
  <si>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</si>
  <si>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</si>
  <si>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</si>
  <si>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</si>
  <si>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</si>
  <si>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</si>
  <si>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</si>
  <si>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</si>
  <si>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</si>
  <si>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</si>
  <si>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</si>
  <si>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</si>
  <si>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</si>
  <si>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</si>
  <si>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</si>
  <si>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</si>
  <si>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</si>
  <si>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</si>
  <si>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</si>
  <si>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</si>
  <si>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</si>
  <si>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</si>
  <si>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</si>
  <si>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</si>
  <si>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</si>
  <si>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</si>
  <si>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</si>
  <si>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</si>
  <si>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</si>
  <si>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</si>
  <si>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</si>
  <si>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</si>
  <si>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</si>
  <si>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</si>
  <si>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</si>
  <si>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</si>
  <si>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</si>
  <si>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</si>
  <si>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</si>
  <si>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</si>
  <si>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</si>
  <si>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</si>
  <si>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</si>
  <si>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</si>
  <si>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</si>
  <si>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</si>
  <si>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</si>
  <si>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</si>
  <si>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</si>
  <si>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</si>
  <si>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</si>
  <si>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</si>
  <si>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</si>
  <si>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</si>
  <si>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</si>
  <si>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</si>
  <si>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</si>
  <si>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</si>
  <si>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</si>
  <si>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</si>
  <si>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</si>
  <si>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</si>
  <si>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</si>
  <si>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</si>
  <si>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</si>
  <si>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</si>
  <si>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</si>
  <si>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</si>
  <si>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</si>
  <si>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</si>
  <si>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</si>
  <si>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</si>
  <si>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</si>
  <si>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</si>
  <si>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</si>
  <si>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</si>
  <si>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</si>
  <si>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</si>
  <si>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</si>
  <si>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</si>
  <si>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</si>
  <si>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</si>
  <si>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</si>
  <si>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</si>
  <si>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</si>
  <si>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</si>
  <si>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</si>
  <si>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</si>
  <si>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</si>
  <si>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</si>
  <si>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</si>
  <si>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</si>
  <si>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</si>
  <si>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</si>
  <si>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</si>
  <si>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</si>
  <si>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</si>
  <si>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</si>
  <si>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</si>
  <si>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</si>
  <si>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</si>
  <si>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</si>
  <si>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</si>
  <si>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</si>
  <si>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</si>
  <si>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</si>
  <si>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</si>
  <si>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</si>
  <si>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</si>
  <si>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</si>
  <si>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</si>
  <si>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</si>
  <si>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</si>
  <si>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</si>
  <si>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</si>
  <si>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</si>
  <si>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</si>
  <si>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</si>
  <si>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</si>
  <si>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</si>
  <si>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</si>
  <si>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</si>
  <si>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</si>
  <si>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</si>
  <si>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</si>
  <si>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</si>
  <si>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</si>
  <si>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</si>
  <si>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</si>
  <si>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</si>
  <si>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</si>
  <si>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</si>
  <si>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</si>
  <si>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</si>
  <si>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</si>
  <si>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</si>
  <si>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</si>
  <si>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</si>
  <si>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</si>
  <si>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</si>
  <si>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</si>
  <si>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</si>
  <si>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</si>
  <si>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</si>
  <si>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</si>
  <si>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</si>
  <si>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</si>
  <si>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</si>
  <si>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</si>
  <si>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</si>
  <si>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</si>
  <si>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</si>
  <si>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</si>
  <si>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</si>
  <si>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</si>
  <si>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</si>
  <si>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</si>
  <si>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</si>
  <si>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</si>
  <si>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</si>
  <si>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</si>
  <si>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</si>
  <si>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</si>
  <si>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</si>
  <si>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</si>
  <si>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</si>
  <si>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</si>
  <si>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</si>
  <si>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</si>
  <si>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</si>
  <si>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</si>
  <si>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</si>
  <si>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</si>
  <si>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</si>
  <si>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</si>
  <si>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</si>
  <si>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</si>
  <si>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</si>
  <si>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</si>
  <si>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</si>
  <si>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</si>
  <si>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</si>
  <si>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</si>
  <si>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</si>
  <si>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</si>
  <si>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</si>
  <si>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</si>
  <si>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</si>
  <si>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</si>
  <si>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</si>
  <si>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</si>
  <si>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</si>
  <si>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</si>
  <si>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</si>
  <si>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</si>
  <si>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</si>
  <si>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</si>
  <si>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</si>
  <si>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</si>
  <si>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</si>
  <si>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</si>
  <si>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</si>
  <si>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</si>
  <si>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</si>
  <si>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</si>
  <si>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 xml:space="preserve">Average Share price </t>
  </si>
  <si>
    <t>MSWG -5</t>
  </si>
  <si>
    <t>Deloitte &amp; Touche LLP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</si>
  <si>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</si>
  <si>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</si>
  <si>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</si>
  <si>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</si>
  <si>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</si>
  <si>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</si>
  <si>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Link</t>
  </si>
  <si>
    <t>Kuan Kam Hon @ Kwan Kam Onn</t>
  </si>
  <si>
    <t>Kuan Mun Leong</t>
  </si>
  <si>
    <t>Kuan Mun Keng</t>
  </si>
  <si>
    <t>Dato’ Tan Guan Cheong</t>
  </si>
  <si>
    <t>Razman Hafidz bin Abu Zarim</t>
  </si>
  <si>
    <t>Datuk Seri Nurmala binti Abd Rahim</t>
  </si>
  <si>
    <t>Executive Chairman</t>
  </si>
  <si>
    <t>Independent Non-Executive Director</t>
  </si>
  <si>
    <t>Senior Independent Non-Executive Director</t>
  </si>
  <si>
    <t>Chief Executive Officer</t>
  </si>
  <si>
    <t>Chief Commercial Officer / Non Independent Executive Director</t>
  </si>
  <si>
    <t>Malaysian Rubber Export and Promotion Council (MREPC) Board of Trustees</t>
  </si>
  <si>
    <t>Malayan Cement Berhad (Independent Non-Executive Director)</t>
  </si>
  <si>
    <t>Pintar Projek Sdn Bhd (Independent Non-Executive Director)</t>
  </si>
  <si>
    <t>Norush Sdn Bhd (Chairman)</t>
  </si>
  <si>
    <t>Malaysian Ministry of Int'l Trade &amp; Investment (Secretary-General)</t>
  </si>
  <si>
    <t>APEC Secretariat (executive director)</t>
  </si>
  <si>
    <t>RHB Bank Berhad (Non-Executive Director)</t>
  </si>
  <si>
    <t>Eco World International Berhad  (Non-Executive Director)</t>
  </si>
  <si>
    <t>Sunway Berhad (Non-Executive Director)</t>
  </si>
  <si>
    <t>DPI Holdings Berhad. (Non-Executive Director)</t>
  </si>
  <si>
    <t>Ministry of Plantation Industries and Commodities (Secretary-General)</t>
  </si>
  <si>
    <t>Management Services, MITI (Senior Director)</t>
  </si>
  <si>
    <t>Ministry of Energy, Green Technology and Water (Secretary-General)</t>
  </si>
  <si>
    <t>YTL Power International Berhad (Board Member)</t>
  </si>
  <si>
    <t>Malaysia-Kazakhstan Business Council (Chairman)</t>
  </si>
  <si>
    <t>Sarawak Hidro Sdn Bhd (Board Member)</t>
  </si>
  <si>
    <t>Energy Commission (Board Member)</t>
  </si>
  <si>
    <t>Malaysia Nuclear Power Corporation (Board Member)</t>
  </si>
  <si>
    <t>Sustainable Energy Development Authority, Malaysia (Board Member)</t>
  </si>
  <si>
    <t>Malaysia-Thailand Joint Development Authority (Board Member)</t>
  </si>
  <si>
    <t>Pengurusan Aset Air Berhad (Board Member)</t>
  </si>
  <si>
    <t>father</t>
  </si>
  <si>
    <t>son</t>
  </si>
  <si>
    <t>Datuk Loo Took Gee</t>
  </si>
  <si>
    <t>Tan Sri Datuk Dr. Rebecca Fatima Sta. Maria*</t>
  </si>
  <si>
    <t>* total experience estimated</t>
  </si>
  <si>
    <t>AR 20</t>
  </si>
  <si>
    <t>AR 12</t>
  </si>
  <si>
    <t>AR 57</t>
  </si>
  <si>
    <t>AR 67</t>
  </si>
  <si>
    <t>AR 68</t>
  </si>
  <si>
    <t>Hartalega Industries Sdn. Bhd</t>
  </si>
  <si>
    <t>IFRS</t>
  </si>
  <si>
    <t>AR 112</t>
  </si>
  <si>
    <t>AR 130</t>
  </si>
  <si>
    <t>AR 138</t>
  </si>
  <si>
    <t>bloomberg</t>
  </si>
  <si>
    <t>AR 154</t>
  </si>
  <si>
    <t>AR 113</t>
  </si>
  <si>
    <t>AR 94</t>
  </si>
  <si>
    <t>CG 09</t>
  </si>
  <si>
    <t>CG 16</t>
  </si>
  <si>
    <t>30% women representation on BOD</t>
  </si>
  <si>
    <t>CG  20</t>
  </si>
  <si>
    <t>ESOS</t>
  </si>
  <si>
    <t>AR 50</t>
  </si>
  <si>
    <t>AR 116</t>
  </si>
  <si>
    <t>AR 21</t>
  </si>
  <si>
    <t>changed in 2016</t>
  </si>
  <si>
    <t>excluded director's fee mentioned in note 5 B part. Breakup not available for 2019 and 2020</t>
  </si>
  <si>
    <t>AR 105</t>
  </si>
  <si>
    <t>AR 91</t>
  </si>
  <si>
    <t>AR 90</t>
  </si>
  <si>
    <t>AR 44</t>
  </si>
  <si>
    <t>total training hours</t>
  </si>
  <si>
    <t>AR 45</t>
  </si>
  <si>
    <t>AR 47</t>
  </si>
  <si>
    <t>OHSAS ISO18001. In process to get ISO 45001 by end of 2020</t>
  </si>
  <si>
    <t>AR 48</t>
  </si>
  <si>
    <t>Audits done by SEDEX</t>
  </si>
  <si>
    <t>AR 49</t>
  </si>
  <si>
    <t>8 HOURS POLICY and over that overtime is paid</t>
  </si>
  <si>
    <t>https://thediplomat.com/2019/11/clean-gloves-dirty-practices-debt-bondage-in-malaysias-rubber-glove-industry/</t>
  </si>
  <si>
    <t>https://www.theedgemarkets.com/article/hartalega-alleges-sale-fake-brands-linked-co-amid-covid19driven-glove-shortage?type=malaysia</t>
  </si>
  <si>
    <t>AR 52</t>
  </si>
  <si>
    <t>AR 39</t>
  </si>
  <si>
    <t>No disclosures</t>
  </si>
  <si>
    <t xml:space="preserve">they have a olant using biomass but no number is quoted </t>
  </si>
  <si>
    <t>https://sec.report/Document/0001019155-12-000356/</t>
  </si>
  <si>
    <t>AR 37</t>
  </si>
  <si>
    <t>AR 61</t>
  </si>
  <si>
    <t>https://hartalega.com.my/about-us/sustainability/at-a-glance/</t>
  </si>
  <si>
    <t>https://www.yayasanhartalega.com/</t>
  </si>
  <si>
    <t>AR 40</t>
  </si>
  <si>
    <t>last incident in 2010</t>
  </si>
  <si>
    <t>no diclosures</t>
  </si>
  <si>
    <t>total employees</t>
  </si>
  <si>
    <t>training hours per employee</t>
  </si>
  <si>
    <t>calculation on sheet 1</t>
  </si>
  <si>
    <t>total salary expense</t>
  </si>
  <si>
    <t>Average salary</t>
  </si>
  <si>
    <t>Policy saved in the folder, ever 5 years</t>
  </si>
  <si>
    <t>http://www.asiantruth.com/malaysias-2nd-largest-glove-maker-hartalega-to-reimburse-migrant-workers-recruitment-fees/</t>
  </si>
  <si>
    <t>Policy saved in folder</t>
  </si>
  <si>
    <t>https://www.thestar.com.my/news/nation/2010/12/29/hartalega-we-are-not-polluters</t>
  </si>
  <si>
    <t>Corruption Index</t>
  </si>
  <si>
    <t xml:space="preserve">US </t>
  </si>
  <si>
    <t>China</t>
  </si>
  <si>
    <t>Canada</t>
  </si>
  <si>
    <t>one in 2010, one in 2019, one in 2020</t>
  </si>
  <si>
    <t>Baker  Tilly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</si>
</sst>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3" fontId="3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6" fillId="5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6" fillId="0" borderId="0" xfId="2" applyNumberFormat="1" applyFont="1"/>
    <xf numFmtId="3" fontId="0" fillId="0" borderId="0" xfId="0" applyNumberFormat="1" applyFill="1"/>
    <xf numFmtId="164" fontId="0" fillId="0" borderId="0" xfId="0" applyNumberFormat="1"/>
    <xf numFmtId="43" fontId="0" fillId="0" borderId="0" xfId="0" applyNumberFormat="1"/>
    <xf numFmtId="10" fontId="0" fillId="0" borderId="0" xfId="0" applyNumberFormat="1"/>
    <xf numFmtId="167" fontId="0" fillId="0" borderId="0" xfId="0" applyNumberFormat="1"/>
    <xf numFmtId="43" fontId="0" fillId="0" borderId="0" xfId="2" applyFont="1" applyFill="1"/>
    <xf numFmtId="9" fontId="0" fillId="0" borderId="0" xfId="1" applyFont="1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3" fillId="0" borderId="0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D318"/>
  <sheetViews>
    <sheetView tabSelected="1" zoomScale="85" zoomScaleNormal="85" workbookViewId="0">
      <pane xSplit="8" ySplit="2" topLeftCell="I314" activePane="bottomRight" state="frozen"/>
      <selection pane="topRight" activeCell="I1" sqref="I1"/>
      <selection pane="bottomLeft" activeCell="A3" sqref="A3"/>
      <selection pane="bottomRight" sqref="A1:XFD1048576"/>
    </sheetView>
  </sheetViews>
  <sheetFormatPr defaultColWidth="8.88671875"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20.44140625" style="7" bestFit="1" customWidth="1"/>
    <col min="10" max="10" width="12.5546875" style="7" bestFit="1" customWidth="1"/>
    <col min="11" max="11" width="5.88671875" style="7" bestFit="1" customWidth="1"/>
    <col min="12" max="12" width="2.88671875" style="7" customWidth="1"/>
    <col min="13" max="13" width="16.5546875" style="7" bestFit="1" customWidth="1"/>
    <col min="14" max="14" width="17.5546875" style="7" bestFit="1" customWidth="1"/>
    <col min="15" max="15" width="16.33203125" style="7" bestFit="1" customWidth="1"/>
    <col min="16" max="16" width="19.33203125" style="7" bestFit="1" customWidth="1"/>
    <col min="17" max="18" width="17.5546875" style="7" bestFit="1" customWidth="1"/>
    <col min="19" max="19" width="10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7" t="s">
        <v>782</v>
      </c>
      <c r="I3" s="7" t="s">
        <v>647</v>
      </c>
      <c r="J3" s="7" t="s">
        <v>796</v>
      </c>
      <c r="M3" s="8">
        <v>1145960422</v>
      </c>
      <c r="N3" s="8">
        <v>1498336638</v>
      </c>
      <c r="O3" s="8">
        <v>1821873353</v>
      </c>
      <c r="P3" s="8">
        <v>2405638106</v>
      </c>
      <c r="Q3" s="8">
        <v>2827218410</v>
      </c>
      <c r="R3" s="8">
        <v>2924313603</v>
      </c>
    </row>
    <row r="4" spans="2:29" x14ac:dyDescent="0.3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MYR</v>
      </c>
      <c r="I4" s="7" t="s">
        <v>647</v>
      </c>
      <c r="J4" s="7" t="str">
        <f>J3</f>
        <v>March</v>
      </c>
      <c r="M4" s="8">
        <v>804559578</v>
      </c>
      <c r="N4" s="8">
        <v>1096644577</v>
      </c>
      <c r="O4" s="8">
        <v>1331301353</v>
      </c>
      <c r="P4" s="8">
        <v>1790876242</v>
      </c>
      <c r="Q4" s="8">
        <v>2119015652</v>
      </c>
      <c r="R4" s="8">
        <v>2182777927</v>
      </c>
    </row>
    <row r="5" spans="2:29" x14ac:dyDescent="0.3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MYR</v>
      </c>
      <c r="I5" s="7" t="s">
        <v>647</v>
      </c>
      <c r="J5" s="7" t="str">
        <f>J3</f>
        <v>March</v>
      </c>
      <c r="M5" s="8">
        <v>210207175</v>
      </c>
      <c r="N5" s="8">
        <v>257759991</v>
      </c>
      <c r="O5" s="8">
        <v>283317411</v>
      </c>
      <c r="P5" s="8">
        <v>439632331</v>
      </c>
      <c r="Q5" s="8">
        <v>454938312</v>
      </c>
      <c r="R5" s="8">
        <v>434397384</v>
      </c>
    </row>
    <row r="6" spans="2:29" x14ac:dyDescent="0.3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MYR</v>
      </c>
      <c r="I6" s="7" t="s">
        <v>647</v>
      </c>
      <c r="J6" s="7" t="str">
        <f>J3</f>
        <v>March</v>
      </c>
      <c r="M6" s="8">
        <f>126368387-7180850</f>
        <v>119187537</v>
      </c>
      <c r="N6" s="8">
        <f>172793978-7534786</f>
        <v>165259192</v>
      </c>
      <c r="O6" s="8">
        <f>200689964-8147380</f>
        <v>192542584</v>
      </c>
      <c r="P6" s="8">
        <f>243662680-10544711</f>
        <v>233117969</v>
      </c>
      <c r="Q6" s="8">
        <v>281517469</v>
      </c>
      <c r="R6" s="8">
        <v>297361773</v>
      </c>
      <c r="V6" s="7" t="s">
        <v>907</v>
      </c>
      <c r="X6" s="7" t="s">
        <v>902</v>
      </c>
      <c r="Z6" s="7" t="s">
        <v>894</v>
      </c>
      <c r="AC6" s="7" t="s">
        <v>905</v>
      </c>
    </row>
    <row r="7" spans="2:29" x14ac:dyDescent="0.3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MYR</v>
      </c>
      <c r="I7" s="7" t="s">
        <v>648</v>
      </c>
      <c r="J7" s="7" t="str">
        <f>J3</f>
        <v>March</v>
      </c>
      <c r="M7" s="8">
        <v>1457451876</v>
      </c>
      <c r="N7" s="8">
        <v>1961099547</v>
      </c>
      <c r="O7" s="8">
        <v>2286773755</v>
      </c>
      <c r="P7" s="8">
        <v>2631979152</v>
      </c>
      <c r="Q7" s="8">
        <v>2992095353</v>
      </c>
      <c r="R7" s="8">
        <v>3313923868</v>
      </c>
      <c r="S7" s="8"/>
      <c r="AA7" s="8"/>
    </row>
    <row r="8" spans="2:29" x14ac:dyDescent="0.3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MYR</v>
      </c>
      <c r="I8" s="7" t="s">
        <v>648</v>
      </c>
      <c r="J8" s="7" t="str">
        <f>J3</f>
        <v>March</v>
      </c>
      <c r="M8" s="8">
        <v>186790824</v>
      </c>
      <c r="N8" s="8">
        <v>457074215</v>
      </c>
      <c r="O8" s="8">
        <v>601987670</v>
      </c>
      <c r="P8" s="8">
        <v>634587898</v>
      </c>
      <c r="Q8" s="8">
        <v>732865292</v>
      </c>
      <c r="R8" s="8">
        <v>770800648</v>
      </c>
    </row>
    <row r="9" spans="2:29" x14ac:dyDescent="0.3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MYR</v>
      </c>
      <c r="I9" s="7" t="s">
        <v>648</v>
      </c>
      <c r="J9" s="7" t="str">
        <f>J3</f>
        <v>March</v>
      </c>
      <c r="M9" s="8">
        <v>1270661052</v>
      </c>
      <c r="N9" s="8">
        <v>1504025332</v>
      </c>
      <c r="O9" s="8">
        <v>1684786085</v>
      </c>
      <c r="P9" s="8">
        <v>1997391254</v>
      </c>
      <c r="Q9" s="8">
        <v>2259230061</v>
      </c>
      <c r="R9" s="8">
        <v>2543123220</v>
      </c>
    </row>
    <row r="10" spans="2:29" x14ac:dyDescent="0.3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801558033</v>
      </c>
      <c r="N10" s="8">
        <v>1641029213</v>
      </c>
      <c r="O10" s="8">
        <v>1643009613</v>
      </c>
      <c r="P10" s="8">
        <v>3311965227</v>
      </c>
      <c r="Q10" s="8">
        <v>3345187127</v>
      </c>
      <c r="R10" s="8">
        <v>3383413527</v>
      </c>
      <c r="V10" s="7" t="s">
        <v>906</v>
      </c>
      <c r="X10" s="7" t="s">
        <v>890</v>
      </c>
      <c r="Z10" s="7" t="s">
        <v>890</v>
      </c>
    </row>
    <row r="11" spans="2:29" x14ac:dyDescent="0.3">
      <c r="B11" s="7" t="s">
        <v>722</v>
      </c>
      <c r="C11" s="7" t="s">
        <v>73</v>
      </c>
      <c r="D11" s="7" t="s">
        <v>723</v>
      </c>
      <c r="E11" s="7" t="s">
        <v>723</v>
      </c>
      <c r="F11" s="7" t="s">
        <v>835</v>
      </c>
      <c r="G11" s="7" t="s">
        <v>5</v>
      </c>
      <c r="H11" s="7" t="str">
        <f>H3</f>
        <v>MYR</v>
      </c>
      <c r="I11" s="7" t="s">
        <v>648</v>
      </c>
      <c r="J11" s="7" t="str">
        <f>J3</f>
        <v>March</v>
      </c>
      <c r="M11" s="8">
        <v>1.718</v>
      </c>
      <c r="N11" s="8">
        <v>2.375</v>
      </c>
      <c r="O11" s="8">
        <v>2.2869999999999999</v>
      </c>
      <c r="P11" s="8">
        <v>4.0890000000000004</v>
      </c>
      <c r="Q11" s="8">
        <v>6.0090000000000003</v>
      </c>
      <c r="R11" s="8">
        <v>5.3719999999999999</v>
      </c>
      <c r="AC11" s="7" t="s">
        <v>892</v>
      </c>
    </row>
    <row r="12" spans="2:29" x14ac:dyDescent="0.3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24" t="s">
        <v>649</v>
      </c>
      <c r="M12" s="11"/>
      <c r="N12" s="11"/>
      <c r="O12" s="11"/>
      <c r="P12" s="11"/>
      <c r="Q12" s="11"/>
      <c r="R12" s="11"/>
    </row>
    <row r="13" spans="2:29" x14ac:dyDescent="0.3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24" t="s">
        <v>649</v>
      </c>
      <c r="Q13" s="40"/>
      <c r="R13" s="40"/>
    </row>
    <row r="14" spans="2:29" x14ac:dyDescent="0.3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24" t="s">
        <v>649</v>
      </c>
      <c r="M14" s="40"/>
      <c r="N14" s="40"/>
      <c r="O14" s="40"/>
      <c r="P14" s="40"/>
      <c r="Q14" s="40"/>
      <c r="R14" s="40"/>
    </row>
    <row r="15" spans="2:29" x14ac:dyDescent="0.3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24" t="s">
        <v>649</v>
      </c>
      <c r="O15" s="40"/>
      <c r="P15" s="40"/>
      <c r="Q15" s="40"/>
      <c r="R15" s="40"/>
    </row>
    <row r="16" spans="2:29" x14ac:dyDescent="0.3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24" t="s">
        <v>649</v>
      </c>
      <c r="M16" s="40"/>
      <c r="N16" s="40"/>
      <c r="O16" s="40"/>
      <c r="P16" s="40"/>
      <c r="Q16" s="40"/>
      <c r="R16" s="40"/>
    </row>
    <row r="17" spans="2:26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2"/>
      <c r="S17" s="7" t="s">
        <v>800</v>
      </c>
    </row>
    <row r="18" spans="2:26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2"/>
      <c r="S18" s="7" t="s">
        <v>800</v>
      </c>
    </row>
    <row r="19" spans="2:26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2"/>
      <c r="S19" s="7" t="s">
        <v>800</v>
      </c>
      <c r="Z19" s="7" t="s">
        <v>925</v>
      </c>
    </row>
    <row r="20" spans="2:26" x14ac:dyDescent="0.3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</row>
    <row r="21" spans="2:26" x14ac:dyDescent="0.3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26" x14ac:dyDescent="0.3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26" x14ac:dyDescent="0.3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26" x14ac:dyDescent="0.3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</row>
    <row r="25" spans="2:26" x14ac:dyDescent="0.3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</row>
    <row r="26" spans="2:26" x14ac:dyDescent="0.3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6" x14ac:dyDescent="0.3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40"/>
      <c r="P27" s="40"/>
    </row>
    <row r="28" spans="2:26" x14ac:dyDescent="0.3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40"/>
      <c r="P28" s="40"/>
    </row>
    <row r="29" spans="2:26" x14ac:dyDescent="0.3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26" x14ac:dyDescent="0.3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26" x14ac:dyDescent="0.3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</row>
    <row r="32" spans="2:26" x14ac:dyDescent="0.3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</row>
    <row r="33" spans="2:29" x14ac:dyDescent="0.3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29" x14ac:dyDescent="0.3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  <c r="AB34" s="7" t="s">
        <v>924</v>
      </c>
      <c r="AC34" s="7" t="s">
        <v>923</v>
      </c>
    </row>
    <row r="35" spans="2:29" x14ac:dyDescent="0.3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N35" s="12"/>
      <c r="S35" s="7" t="s">
        <v>805</v>
      </c>
    </row>
    <row r="36" spans="2:2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2"/>
      <c r="S36" s="7" t="s">
        <v>801</v>
      </c>
    </row>
    <row r="37" spans="2:29" x14ac:dyDescent="0.3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</row>
    <row r="39" spans="2:2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29" x14ac:dyDescent="0.3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  <c r="S40" s="7">
        <v>0</v>
      </c>
    </row>
    <row r="41" spans="2:29" x14ac:dyDescent="0.3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N41" s="12"/>
      <c r="S41" s="7" t="s">
        <v>801</v>
      </c>
    </row>
    <row r="42" spans="2:29" x14ac:dyDescent="0.3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N42" s="12"/>
      <c r="S42" s="7" t="s">
        <v>801</v>
      </c>
    </row>
    <row r="43" spans="2:29" x14ac:dyDescent="0.3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N43" s="12"/>
      <c r="S43" s="7" t="s">
        <v>801</v>
      </c>
    </row>
    <row r="44" spans="2:29" x14ac:dyDescent="0.3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N44" s="12"/>
      <c r="S44" s="7" t="s">
        <v>801</v>
      </c>
    </row>
    <row r="45" spans="2:29" x14ac:dyDescent="0.3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N45" s="12"/>
      <c r="S45" s="7" t="s">
        <v>801</v>
      </c>
    </row>
    <row r="46" spans="2:29" x14ac:dyDescent="0.3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N46" s="12"/>
      <c r="S46" s="7" t="s">
        <v>801</v>
      </c>
    </row>
    <row r="47" spans="2:2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</row>
    <row r="48" spans="2:2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13"/>
      <c r="Q48" s="13"/>
      <c r="R48" s="13"/>
    </row>
    <row r="49" spans="2:26" x14ac:dyDescent="0.3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  <c r="P49" s="7">
        <v>9483</v>
      </c>
      <c r="Q49" s="7">
        <v>11767</v>
      </c>
      <c r="R49" s="7">
        <v>11341</v>
      </c>
      <c r="Z49" s="7" t="s">
        <v>921</v>
      </c>
    </row>
    <row r="50" spans="2:26" x14ac:dyDescent="0.3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</row>
    <row r="51" spans="2:26" x14ac:dyDescent="0.3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2"/>
      <c r="S51" s="7" t="s">
        <v>801</v>
      </c>
    </row>
    <row r="52" spans="2:26" x14ac:dyDescent="0.3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40"/>
      <c r="N52" s="40"/>
      <c r="O52" s="40"/>
      <c r="P52" s="40"/>
      <c r="Q52" s="40"/>
      <c r="R52" s="40"/>
    </row>
    <row r="53" spans="2:26" x14ac:dyDescent="0.3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</row>
    <row r="54" spans="2:26" x14ac:dyDescent="0.3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</row>
    <row r="55" spans="2:26" x14ac:dyDescent="0.3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2"/>
      <c r="S55" s="7" t="s">
        <v>801</v>
      </c>
    </row>
    <row r="56" spans="2:26" x14ac:dyDescent="0.3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2"/>
      <c r="S56" s="7" t="s">
        <v>801</v>
      </c>
    </row>
    <row r="57" spans="2:26" x14ac:dyDescent="0.3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2"/>
      <c r="S57" s="7" t="s">
        <v>801</v>
      </c>
    </row>
    <row r="58" spans="2:26" x14ac:dyDescent="0.3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2"/>
      <c r="S58" s="7" t="s">
        <v>801</v>
      </c>
    </row>
    <row r="59" spans="2:26" x14ac:dyDescent="0.3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2"/>
      <c r="S59" s="7" t="s">
        <v>801</v>
      </c>
    </row>
    <row r="60" spans="2:26" x14ac:dyDescent="0.3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2"/>
      <c r="S60" s="7" t="s">
        <v>801</v>
      </c>
    </row>
    <row r="61" spans="2:26" x14ac:dyDescent="0.3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2"/>
      <c r="S61" s="7" t="s">
        <v>801</v>
      </c>
    </row>
    <row r="62" spans="2:26" x14ac:dyDescent="0.3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6" x14ac:dyDescent="0.3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26" x14ac:dyDescent="0.3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N65" s="12"/>
      <c r="S65" s="7" t="s">
        <v>801</v>
      </c>
    </row>
    <row r="66" spans="2:19" x14ac:dyDescent="0.3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2"/>
      <c r="S66" s="7" t="s">
        <v>801</v>
      </c>
    </row>
    <row r="67" spans="2:19" x14ac:dyDescent="0.3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2"/>
      <c r="S67" s="7" t="s">
        <v>801</v>
      </c>
    </row>
    <row r="68" spans="2:19" x14ac:dyDescent="0.3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2"/>
      <c r="S68" s="7" t="s">
        <v>801</v>
      </c>
    </row>
    <row r="69" spans="2:19" x14ac:dyDescent="0.3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19" x14ac:dyDescent="0.3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 x14ac:dyDescent="0.3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2"/>
      <c r="S71" s="7" t="s">
        <v>801</v>
      </c>
    </row>
    <row r="72" spans="2:19" x14ac:dyDescent="0.3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2"/>
      <c r="S72" s="7" t="s">
        <v>801</v>
      </c>
    </row>
    <row r="73" spans="2:19" x14ac:dyDescent="0.3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2"/>
      <c r="S73" s="7" t="s">
        <v>801</v>
      </c>
    </row>
    <row r="74" spans="2:19" x14ac:dyDescent="0.3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2"/>
      <c r="S74" s="7" t="s">
        <v>801</v>
      </c>
    </row>
    <row r="75" spans="2:19" x14ac:dyDescent="0.3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N75" s="12"/>
      <c r="S75" s="7" t="s">
        <v>801</v>
      </c>
    </row>
    <row r="76" spans="2:19" x14ac:dyDescent="0.3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N76" s="12"/>
      <c r="S76" s="7" t="s">
        <v>801</v>
      </c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N77" s="12"/>
      <c r="S77" s="7" t="s">
        <v>801</v>
      </c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N78" s="12"/>
      <c r="S78" s="7" t="s">
        <v>801</v>
      </c>
    </row>
    <row r="79" spans="2:19" x14ac:dyDescent="0.3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N79" s="12"/>
      <c r="S79" s="7" t="s">
        <v>801</v>
      </c>
    </row>
    <row r="80" spans="2:19" x14ac:dyDescent="0.3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N80" s="12"/>
      <c r="S80" s="7" t="s">
        <v>801</v>
      </c>
    </row>
    <row r="81" spans="2:19" x14ac:dyDescent="0.3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N81" s="12"/>
      <c r="S81" s="7" t="s">
        <v>801</v>
      </c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MYR</v>
      </c>
      <c r="I82" s="7" t="s">
        <v>647</v>
      </c>
      <c r="J82" s="7" t="str">
        <f>J3</f>
        <v>March</v>
      </c>
      <c r="R82" s="14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5"/>
      <c r="Q83" s="15"/>
      <c r="R83" s="14"/>
    </row>
    <row r="84" spans="2:19" x14ac:dyDescent="0.3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N84" s="12"/>
      <c r="S84" s="7" t="s">
        <v>801</v>
      </c>
    </row>
    <row r="85" spans="2:19" x14ac:dyDescent="0.3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N85" s="12"/>
      <c r="S85" s="7" t="s">
        <v>801</v>
      </c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4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6"/>
      <c r="N87" s="16"/>
      <c r="O87" s="16"/>
      <c r="P87" s="16"/>
      <c r="Q87" s="16"/>
      <c r="R87" s="14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2"/>
      <c r="S88" s="7" t="s">
        <v>801</v>
      </c>
    </row>
    <row r="89" spans="2:19" x14ac:dyDescent="0.3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2"/>
      <c r="S89" s="7" t="s">
        <v>801</v>
      </c>
    </row>
    <row r="90" spans="2:19" x14ac:dyDescent="0.3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2"/>
      <c r="S90" s="7" t="s">
        <v>801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MYR</v>
      </c>
      <c r="I91" s="7" t="s">
        <v>648</v>
      </c>
      <c r="J91" s="7" t="str">
        <f>J3</f>
        <v>March</v>
      </c>
      <c r="R91" s="14"/>
    </row>
    <row r="92" spans="2:19" x14ac:dyDescent="0.3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2"/>
      <c r="S92" s="7" t="s">
        <v>802</v>
      </c>
    </row>
    <row r="93" spans="2:19" x14ac:dyDescent="0.3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2"/>
      <c r="S93" s="7" t="s">
        <v>801</v>
      </c>
    </row>
    <row r="94" spans="2:19" x14ac:dyDescent="0.3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MYR</v>
      </c>
      <c r="I94" s="7" t="s">
        <v>648</v>
      </c>
      <c r="J94" s="7" t="str">
        <f>J3</f>
        <v>March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R96" s="8"/>
    </row>
    <row r="97" spans="2:2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2"/>
      <c r="S97" s="7" t="s">
        <v>803</v>
      </c>
    </row>
    <row r="98" spans="2:2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649</v>
      </c>
      <c r="R98" s="14"/>
    </row>
    <row r="99" spans="2:29" x14ac:dyDescent="0.3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567</v>
      </c>
      <c r="H99" s="7" t="s">
        <v>3</v>
      </c>
      <c r="N99" s="12"/>
      <c r="S99" s="7" t="s">
        <v>800</v>
      </c>
      <c r="Z99" s="7" t="s">
        <v>925</v>
      </c>
    </row>
    <row r="100" spans="2:29" x14ac:dyDescent="0.3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568</v>
      </c>
      <c r="H100" s="7" t="s">
        <v>3</v>
      </c>
      <c r="N100" s="12"/>
      <c r="S100" s="7" t="s">
        <v>801</v>
      </c>
    </row>
    <row r="101" spans="2:29" x14ac:dyDescent="0.3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567</v>
      </c>
      <c r="H101" s="7" t="s">
        <v>3</v>
      </c>
      <c r="N101" s="12"/>
      <c r="S101" s="7" t="s">
        <v>801</v>
      </c>
    </row>
    <row r="102" spans="2:29" x14ac:dyDescent="0.3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568</v>
      </c>
      <c r="H102" s="7" t="s">
        <v>3</v>
      </c>
      <c r="N102" s="12"/>
      <c r="S102" s="7" t="s">
        <v>801</v>
      </c>
    </row>
    <row r="103" spans="2:2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13"/>
      <c r="O103" s="13"/>
      <c r="P103" s="13"/>
      <c r="Q103" s="13"/>
      <c r="R103" s="14"/>
    </row>
    <row r="104" spans="2:2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  <c r="S104" s="7">
        <v>0</v>
      </c>
      <c r="AC104" s="7" t="s">
        <v>930</v>
      </c>
    </row>
    <row r="105" spans="2:29" x14ac:dyDescent="0.3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2"/>
      <c r="S105" s="7" t="s">
        <v>801</v>
      </c>
    </row>
    <row r="106" spans="2:29" x14ac:dyDescent="0.3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2"/>
      <c r="S106" s="7" t="s">
        <v>801</v>
      </c>
    </row>
    <row r="107" spans="2:29" x14ac:dyDescent="0.3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2"/>
      <c r="S107" s="7" t="s">
        <v>800</v>
      </c>
      <c r="Z107" s="7" t="s">
        <v>909</v>
      </c>
    </row>
    <row r="108" spans="2:29" x14ac:dyDescent="0.3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2"/>
      <c r="S108" s="7" t="s">
        <v>800</v>
      </c>
      <c r="Z108" s="7" t="s">
        <v>909</v>
      </c>
    </row>
    <row r="109" spans="2:2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3"/>
      <c r="R109" s="13"/>
    </row>
    <row r="110" spans="2:29" x14ac:dyDescent="0.3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2"/>
      <c r="S110" s="7" t="s">
        <v>801</v>
      </c>
    </row>
    <row r="111" spans="2:29" x14ac:dyDescent="0.3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2"/>
      <c r="S111" s="7" t="s">
        <v>801</v>
      </c>
    </row>
    <row r="112" spans="2:29" x14ac:dyDescent="0.3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2"/>
      <c r="S112" s="7" t="s">
        <v>801</v>
      </c>
    </row>
    <row r="113" spans="2:29" x14ac:dyDescent="0.3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2"/>
      <c r="S113" s="7" t="s">
        <v>801</v>
      </c>
    </row>
    <row r="114" spans="2:29" x14ac:dyDescent="0.3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2"/>
      <c r="S114" s="7" t="s">
        <v>800</v>
      </c>
      <c r="Z114" s="7" t="s">
        <v>916</v>
      </c>
      <c r="AC114" s="7" t="s">
        <v>917</v>
      </c>
    </row>
    <row r="115" spans="2:29" x14ac:dyDescent="0.3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2"/>
      <c r="S115" s="7" t="s">
        <v>800</v>
      </c>
      <c r="Z115" s="7" t="s">
        <v>916</v>
      </c>
    </row>
    <row r="116" spans="2:2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4"/>
    </row>
    <row r="117" spans="2:2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P117" s="8">
        <v>12</v>
      </c>
      <c r="Q117" s="8">
        <v>25.974025974025974</v>
      </c>
      <c r="R117" s="8">
        <v>31.818181818181817</v>
      </c>
      <c r="AC117" s="7" t="s">
        <v>934</v>
      </c>
    </row>
    <row r="118" spans="2:2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2"/>
      <c r="S118" s="7" t="s">
        <v>800</v>
      </c>
      <c r="AB118" s="7" t="s">
        <v>836</v>
      </c>
    </row>
    <row r="119" spans="2:29" x14ac:dyDescent="0.3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2"/>
      <c r="S119" s="7" t="s">
        <v>800</v>
      </c>
    </row>
    <row r="120" spans="2:29" x14ac:dyDescent="0.3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2"/>
      <c r="S120" s="7" t="s">
        <v>800</v>
      </c>
      <c r="Z120" s="7" t="s">
        <v>920</v>
      </c>
    </row>
    <row r="121" spans="2:2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2"/>
      <c r="S121" s="7" t="s">
        <v>800</v>
      </c>
      <c r="Z121" s="7" t="s">
        <v>911</v>
      </c>
    </row>
    <row r="122" spans="2:29" x14ac:dyDescent="0.3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2"/>
      <c r="S122" s="7" t="s">
        <v>801</v>
      </c>
    </row>
    <row r="123" spans="2:29" x14ac:dyDescent="0.3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2"/>
      <c r="S123" s="7" t="s">
        <v>800</v>
      </c>
      <c r="Z123" s="7" t="s">
        <v>912</v>
      </c>
      <c r="AC123" s="7" t="s">
        <v>913</v>
      </c>
    </row>
    <row r="124" spans="2:29" x14ac:dyDescent="0.3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2"/>
      <c r="S124" s="7" t="s">
        <v>800</v>
      </c>
      <c r="Z124" s="7" t="s">
        <v>912</v>
      </c>
    </row>
    <row r="125" spans="2:29" x14ac:dyDescent="0.3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2"/>
      <c r="S125" s="7" t="s">
        <v>800</v>
      </c>
      <c r="Z125" s="7" t="s">
        <v>916</v>
      </c>
    </row>
    <row r="126" spans="2:2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2"/>
      <c r="S126" s="7" t="s">
        <v>801</v>
      </c>
    </row>
    <row r="127" spans="2:2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</row>
    <row r="128" spans="2:2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M128" s="7">
        <v>2.15</v>
      </c>
      <c r="N128" s="7">
        <v>1.37</v>
      </c>
      <c r="O128" s="7">
        <v>1.1100000000000001</v>
      </c>
      <c r="P128" s="7">
        <v>1.07</v>
      </c>
      <c r="Q128" s="7">
        <v>0.83</v>
      </c>
      <c r="R128" s="14">
        <v>0.92</v>
      </c>
      <c r="X128" s="7" t="s">
        <v>901</v>
      </c>
      <c r="Z128" s="7" t="s">
        <v>912</v>
      </c>
    </row>
    <row r="129" spans="2:29" x14ac:dyDescent="0.3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2"/>
      <c r="S129" s="7" t="s">
        <v>800</v>
      </c>
      <c r="Z129" s="7" t="s">
        <v>912</v>
      </c>
    </row>
    <row r="130" spans="2:29" x14ac:dyDescent="0.3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2"/>
      <c r="S130" s="7" t="s">
        <v>801</v>
      </c>
    </row>
    <row r="131" spans="2:29" x14ac:dyDescent="0.3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2"/>
      <c r="S131" s="7" t="s">
        <v>800</v>
      </c>
      <c r="Z131" s="7" t="s">
        <v>914</v>
      </c>
    </row>
    <row r="132" spans="2:29" x14ac:dyDescent="0.3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2"/>
      <c r="S132" s="7" t="s">
        <v>800</v>
      </c>
    </row>
    <row r="133" spans="2:29" x14ac:dyDescent="0.3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2"/>
      <c r="S133" s="7" t="s">
        <v>800</v>
      </c>
      <c r="AB133" s="18"/>
      <c r="AC133" s="7" t="s">
        <v>915</v>
      </c>
    </row>
    <row r="134" spans="2:29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2"/>
      <c r="S134" s="7" t="s">
        <v>801</v>
      </c>
    </row>
    <row r="135" spans="2:29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2"/>
      <c r="S135" s="7" t="s">
        <v>802</v>
      </c>
    </row>
    <row r="136" spans="2:29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2"/>
      <c r="S136" s="7" t="s">
        <v>800</v>
      </c>
      <c r="Z136" s="7" t="s">
        <v>914</v>
      </c>
    </row>
    <row r="137" spans="2:29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2"/>
      <c r="S137" s="7" t="s">
        <v>804</v>
      </c>
    </row>
    <row r="138" spans="2:29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2"/>
      <c r="S138" s="7" t="s">
        <v>800</v>
      </c>
      <c r="Z138" s="7" t="s">
        <v>916</v>
      </c>
    </row>
    <row r="139" spans="2:29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4"/>
      <c r="S139" s="7">
        <v>0</v>
      </c>
    </row>
    <row r="140" spans="2:29" x14ac:dyDescent="0.3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9" x14ac:dyDescent="0.3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9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2"/>
      <c r="S142" s="7" t="s">
        <v>801</v>
      </c>
    </row>
    <row r="143" spans="2:29" x14ac:dyDescent="0.3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2"/>
      <c r="S143" s="7" t="s">
        <v>801</v>
      </c>
    </row>
    <row r="144" spans="2:29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2"/>
      <c r="S144" s="7" t="s">
        <v>801</v>
      </c>
    </row>
    <row r="145" spans="2:29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4"/>
      <c r="S145" s="7">
        <v>0</v>
      </c>
    </row>
    <row r="146" spans="2:29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2"/>
      <c r="S146" s="7" t="s">
        <v>800</v>
      </c>
      <c r="Z146" s="7" t="s">
        <v>916</v>
      </c>
    </row>
    <row r="147" spans="2:29" x14ac:dyDescent="0.3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2"/>
      <c r="S147" s="7" t="s">
        <v>801</v>
      </c>
    </row>
    <row r="148" spans="2:29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9" x14ac:dyDescent="0.3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</row>
    <row r="150" spans="2:29" x14ac:dyDescent="0.3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N150" s="12"/>
      <c r="S150" s="7" t="s">
        <v>801</v>
      </c>
    </row>
    <row r="151" spans="2:29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9" x14ac:dyDescent="0.3">
      <c r="B152" s="7" t="s">
        <v>815</v>
      </c>
      <c r="C152" s="7" t="s">
        <v>114</v>
      </c>
      <c r="D152" s="7" t="s">
        <v>365</v>
      </c>
      <c r="E152" s="7" t="s">
        <v>816</v>
      </c>
    </row>
    <row r="153" spans="2:29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2"/>
      <c r="S153" s="7" t="s">
        <v>800</v>
      </c>
      <c r="Z153" s="7" t="s">
        <v>901</v>
      </c>
    </row>
    <row r="154" spans="2:29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2"/>
      <c r="S154" s="7" t="s">
        <v>800</v>
      </c>
      <c r="Z154" s="7" t="s">
        <v>901</v>
      </c>
    </row>
    <row r="155" spans="2:29" x14ac:dyDescent="0.3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S155" s="14">
        <v>1</v>
      </c>
      <c r="AC155" s="7" t="s">
        <v>919</v>
      </c>
    </row>
    <row r="156" spans="2:29" x14ac:dyDescent="0.3">
      <c r="B156" s="7" t="s">
        <v>441</v>
      </c>
      <c r="C156" s="7" t="s">
        <v>114</v>
      </c>
      <c r="D156" s="7" t="s">
        <v>369</v>
      </c>
      <c r="E156" s="7" t="s">
        <v>370</v>
      </c>
      <c r="F156" s="7" t="s">
        <v>24</v>
      </c>
      <c r="G156" s="7" t="s">
        <v>235</v>
      </c>
      <c r="H156" s="7" t="s">
        <v>3</v>
      </c>
      <c r="S156" s="7" t="s">
        <v>800</v>
      </c>
    </row>
    <row r="157" spans="2:29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15">
        <v>0</v>
      </c>
      <c r="N157" s="15">
        <v>0</v>
      </c>
      <c r="O157" s="41">
        <v>0.25</v>
      </c>
      <c r="P157" s="41">
        <v>0.25</v>
      </c>
      <c r="Q157" s="41">
        <v>0.25</v>
      </c>
      <c r="R157" s="15">
        <v>0.375</v>
      </c>
      <c r="S157" s="42"/>
      <c r="AA157" s="42"/>
    </row>
    <row r="158" spans="2:29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43" t="s">
        <v>168</v>
      </c>
      <c r="G158" s="7" t="s">
        <v>5</v>
      </c>
      <c r="H158" s="7" t="s">
        <v>4</v>
      </c>
      <c r="R158" s="13">
        <v>0</v>
      </c>
      <c r="S158" s="42"/>
      <c r="AA158" s="42"/>
    </row>
    <row r="159" spans="2:29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43" t="s">
        <v>170</v>
      </c>
      <c r="G159" s="7" t="s">
        <v>5</v>
      </c>
      <c r="H159" s="7" t="s">
        <v>4</v>
      </c>
      <c r="O159" s="13">
        <v>0.375</v>
      </c>
      <c r="P159" s="15">
        <v>0.35</v>
      </c>
      <c r="Q159" s="15">
        <v>0.34</v>
      </c>
      <c r="R159" s="13">
        <v>0.34</v>
      </c>
      <c r="S159" s="42"/>
      <c r="V159" s="44"/>
      <c r="W159" s="7" t="s">
        <v>911</v>
      </c>
      <c r="X159" s="7" t="s">
        <v>914</v>
      </c>
      <c r="Z159" s="7" t="s">
        <v>909</v>
      </c>
      <c r="AA159" s="42"/>
    </row>
    <row r="160" spans="2:29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2"/>
      <c r="S160" s="7" t="s">
        <v>800</v>
      </c>
      <c r="Z160" s="7" t="s">
        <v>914</v>
      </c>
    </row>
    <row r="161" spans="2:29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2"/>
      <c r="S161" s="7" t="s">
        <v>801</v>
      </c>
    </row>
    <row r="162" spans="2:29" x14ac:dyDescent="0.3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9" x14ac:dyDescent="0.3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2"/>
      <c r="S163" s="7" t="s">
        <v>800</v>
      </c>
      <c r="Z163" s="7" t="s">
        <v>897</v>
      </c>
    </row>
    <row r="164" spans="2:29" x14ac:dyDescent="0.3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2"/>
      <c r="S164" s="7" t="s">
        <v>800</v>
      </c>
      <c r="Z164" s="7" t="s">
        <v>897</v>
      </c>
      <c r="AC164" s="7" t="s">
        <v>898</v>
      </c>
    </row>
    <row r="165" spans="2:29" x14ac:dyDescent="0.3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4"/>
      <c r="S165" s="7">
        <v>0</v>
      </c>
    </row>
    <row r="166" spans="2:29" x14ac:dyDescent="0.3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2"/>
      <c r="S166" s="7" t="s">
        <v>801</v>
      </c>
    </row>
    <row r="167" spans="2:29" x14ac:dyDescent="0.3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2"/>
      <c r="S167" s="7" t="s">
        <v>801</v>
      </c>
    </row>
    <row r="168" spans="2:29" x14ac:dyDescent="0.3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2"/>
      <c r="S168" s="7" t="s">
        <v>800</v>
      </c>
    </row>
    <row r="169" spans="2:29" x14ac:dyDescent="0.3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2"/>
      <c r="S169" s="7" t="s">
        <v>800</v>
      </c>
      <c r="Z169" s="7" t="s">
        <v>912</v>
      </c>
    </row>
    <row r="170" spans="2:29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2"/>
      <c r="S170" s="7" t="s">
        <v>800</v>
      </c>
    </row>
    <row r="171" spans="2:29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2"/>
      <c r="S171" s="7" t="s">
        <v>801</v>
      </c>
    </row>
    <row r="172" spans="2:29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9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MYR</v>
      </c>
      <c r="I173" s="7" t="s">
        <v>647</v>
      </c>
      <c r="J173" s="7" t="str">
        <f>J3</f>
        <v>March</v>
      </c>
      <c r="Q173" s="35">
        <v>2067557</v>
      </c>
      <c r="R173" s="35">
        <v>2076000</v>
      </c>
    </row>
    <row r="174" spans="2:29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MYR</v>
      </c>
      <c r="I174" s="7" t="s">
        <v>647</v>
      </c>
      <c r="J174" s="7" t="str">
        <f>J3</f>
        <v>March</v>
      </c>
      <c r="O174" s="12">
        <v>32090.430666666667</v>
      </c>
      <c r="P174" s="12">
        <v>31082.395866666666</v>
      </c>
      <c r="Q174" s="12">
        <v>36560.710259740263</v>
      </c>
      <c r="R174" s="12">
        <v>33791.110568181815</v>
      </c>
      <c r="AB174" s="18"/>
    </row>
    <row r="175" spans="2:29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O175" s="17"/>
      <c r="P175" s="17"/>
      <c r="Q175" s="17">
        <f t="shared" ref="Q175" si="2">Q173/Q174</f>
        <v>56.551335718352874</v>
      </c>
      <c r="R175" s="17">
        <f>R173/R174</f>
        <v>61.436276141654567</v>
      </c>
      <c r="AB175" s="18"/>
    </row>
    <row r="176" spans="2:29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2"/>
      <c r="S176" s="7" t="s">
        <v>805</v>
      </c>
    </row>
    <row r="177" spans="2:30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MYR</v>
      </c>
      <c r="I177" s="7" t="s">
        <v>647</v>
      </c>
      <c r="J177" s="7" t="str">
        <f>J3</f>
        <v>March</v>
      </c>
      <c r="M177" s="8"/>
      <c r="N177" s="8"/>
      <c r="O177" s="8"/>
      <c r="P177" s="8"/>
      <c r="Q177" s="8"/>
    </row>
    <row r="178" spans="2:30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2"/>
      <c r="S178" s="7" t="s">
        <v>801</v>
      </c>
    </row>
    <row r="179" spans="2:30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2"/>
      <c r="S179" s="7" t="s">
        <v>801</v>
      </c>
    </row>
    <row r="180" spans="2:30" x14ac:dyDescent="0.3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2"/>
      <c r="S180" s="7" t="s">
        <v>800</v>
      </c>
      <c r="Z180" s="7" t="s">
        <v>929</v>
      </c>
      <c r="AB180" s="7" t="s">
        <v>927</v>
      </c>
    </row>
    <row r="181" spans="2:30" x14ac:dyDescent="0.3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2"/>
      <c r="S181" s="7" t="s">
        <v>800</v>
      </c>
      <c r="AB181" s="7" t="s">
        <v>928</v>
      </c>
    </row>
    <row r="182" spans="2:30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MYR</v>
      </c>
      <c r="I182" s="7" t="s">
        <v>647</v>
      </c>
      <c r="J182" s="7" t="str">
        <f>J3</f>
        <v>March</v>
      </c>
      <c r="M182" s="8"/>
      <c r="N182" s="8"/>
      <c r="O182" s="8"/>
      <c r="P182" s="8"/>
      <c r="Q182" s="8"/>
    </row>
    <row r="183" spans="2:30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P183" s="7">
        <v>1500</v>
      </c>
      <c r="Q183" s="7">
        <v>200</v>
      </c>
      <c r="R183" s="7">
        <v>1100</v>
      </c>
    </row>
    <row r="184" spans="2:30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4"/>
      <c r="S184" s="7">
        <v>0</v>
      </c>
    </row>
    <row r="185" spans="2:30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19"/>
      <c r="S185" s="7">
        <v>3</v>
      </c>
      <c r="V185" s="18"/>
      <c r="AB185" s="18"/>
      <c r="AC185" s="7" t="s">
        <v>945</v>
      </c>
      <c r="AD185" s="7" t="s">
        <v>940</v>
      </c>
    </row>
    <row r="186" spans="2:30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2"/>
      <c r="S186" s="7" t="s">
        <v>801</v>
      </c>
    </row>
    <row r="187" spans="2:30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MYR</v>
      </c>
      <c r="I187" s="7" t="s">
        <v>648</v>
      </c>
      <c r="J187" s="8" t="str">
        <f>J3</f>
        <v>March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14">
        <v>0</v>
      </c>
    </row>
    <row r="188" spans="2:30" x14ac:dyDescent="0.3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48"/>
      <c r="R188" s="14"/>
      <c r="S188" s="7">
        <v>0</v>
      </c>
    </row>
    <row r="189" spans="2:30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0"/>
      <c r="S189" s="7">
        <v>0</v>
      </c>
    </row>
    <row r="190" spans="2:30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20"/>
      <c r="S190" s="7" t="s">
        <v>801</v>
      </c>
    </row>
    <row r="191" spans="2:30" x14ac:dyDescent="0.3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R191" s="15"/>
      <c r="S191" s="13">
        <v>0.47770000000000001</v>
      </c>
      <c r="AA191" s="7" t="s">
        <v>893</v>
      </c>
    </row>
    <row r="192" spans="2:30" x14ac:dyDescent="0.3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15"/>
      <c r="S192" s="7" t="s">
        <v>819</v>
      </c>
    </row>
    <row r="193" spans="2:29" x14ac:dyDescent="0.3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15"/>
      <c r="S193" s="7" t="s">
        <v>887</v>
      </c>
    </row>
    <row r="194" spans="2:29" x14ac:dyDescent="0.3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15"/>
      <c r="S194" s="7" t="s">
        <v>801</v>
      </c>
    </row>
    <row r="195" spans="2:29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4"/>
      <c r="S195" s="7">
        <v>3</v>
      </c>
    </row>
    <row r="196" spans="2:29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2"/>
      <c r="S196" s="7" t="s">
        <v>801</v>
      </c>
    </row>
    <row r="197" spans="2:29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R197" s="14"/>
      <c r="S197" s="7">
        <v>0</v>
      </c>
    </row>
    <row r="198" spans="2:29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R198" s="14"/>
    </row>
    <row r="199" spans="2:29" x14ac:dyDescent="0.3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R199" s="14"/>
      <c r="S199" s="7">
        <v>0</v>
      </c>
    </row>
    <row r="200" spans="2:29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4"/>
      <c r="S200" s="7" t="s">
        <v>801</v>
      </c>
    </row>
    <row r="201" spans="2:29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MYR</v>
      </c>
      <c r="I201" s="7" t="s">
        <v>647</v>
      </c>
      <c r="J201" s="7" t="str">
        <f>J3</f>
        <v>March</v>
      </c>
      <c r="Q201" s="7">
        <v>0</v>
      </c>
      <c r="R201" s="14">
        <v>0</v>
      </c>
      <c r="Z201" s="7" t="s">
        <v>891</v>
      </c>
    </row>
    <row r="202" spans="2:29" ht="15" thickBot="1" x14ac:dyDescent="0.35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MYR</v>
      </c>
      <c r="I202" s="7" t="s">
        <v>647</v>
      </c>
      <c r="J202" s="7" t="str">
        <f>J3</f>
        <v>March</v>
      </c>
      <c r="R202" s="14"/>
    </row>
    <row r="203" spans="2:29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22"/>
      <c r="R203" s="14"/>
      <c r="S203" s="7">
        <v>1</v>
      </c>
      <c r="AC203" s="7" t="s">
        <v>918</v>
      </c>
    </row>
    <row r="204" spans="2:29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2"/>
      <c r="S204" s="7" t="s">
        <v>800</v>
      </c>
    </row>
    <row r="205" spans="2:29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2"/>
      <c r="S205" s="7" t="s">
        <v>800</v>
      </c>
      <c r="Z205" s="7" t="s">
        <v>885</v>
      </c>
    </row>
    <row r="206" spans="2:29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2"/>
      <c r="S206" s="7" t="s">
        <v>800</v>
      </c>
      <c r="Z206" s="7" t="s">
        <v>886</v>
      </c>
    </row>
    <row r="207" spans="2:29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45"/>
      <c r="Q207" s="21"/>
      <c r="S207" s="13">
        <v>0.43940000000000001</v>
      </c>
      <c r="AB207" s="18"/>
    </row>
    <row r="208" spans="2:29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1"/>
      <c r="S208" s="13">
        <f>25.26%+9.98%</f>
        <v>0.35239999999999999</v>
      </c>
      <c r="AB208" s="18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Q209" s="21"/>
      <c r="S209" s="13">
        <v>0</v>
      </c>
      <c r="AB209" s="18"/>
    </row>
    <row r="210" spans="2:28" x14ac:dyDescent="0.3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Q210" s="21"/>
      <c r="R210" s="14"/>
      <c r="S210" s="13">
        <f>1-S207-S208-S209</f>
        <v>0.2082</v>
      </c>
    </row>
    <row r="211" spans="2:28" x14ac:dyDescent="0.3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2"/>
      <c r="S211" s="7" t="s">
        <v>801</v>
      </c>
    </row>
    <row r="212" spans="2:28" x14ac:dyDescent="0.3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2"/>
      <c r="S212" s="7" t="s">
        <v>801</v>
      </c>
    </row>
    <row r="213" spans="2:28" x14ac:dyDescent="0.3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2"/>
      <c r="S213" s="7" t="s">
        <v>801</v>
      </c>
    </row>
    <row r="214" spans="2:28" x14ac:dyDescent="0.3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2"/>
      <c r="S214" s="7" t="s">
        <v>801</v>
      </c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2"/>
      <c r="S215" s="7" t="s">
        <v>800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4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6"/>
      <c r="S217" s="7">
        <v>4</v>
      </c>
      <c r="AB217" s="18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0</v>
      </c>
      <c r="AB218" s="18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4"/>
      <c r="S220" s="7">
        <v>0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MYR</v>
      </c>
      <c r="I221" s="7" t="s">
        <v>647</v>
      </c>
      <c r="J221" s="7" t="str">
        <f>J3</f>
        <v>March</v>
      </c>
      <c r="R221" s="14"/>
      <c r="S221" s="7">
        <v>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6"/>
      <c r="S222" s="7">
        <v>303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103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6"/>
      <c r="S224" s="7">
        <v>38</v>
      </c>
    </row>
    <row r="225" spans="2:26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46"/>
      <c r="S225" s="7">
        <v>13</v>
      </c>
    </row>
    <row r="226" spans="2:26" x14ac:dyDescent="0.3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N226" s="41"/>
      <c r="P226" s="41"/>
      <c r="R226" s="41"/>
      <c r="S226" s="15">
        <v>0.63</v>
      </c>
    </row>
    <row r="227" spans="2:26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801</v>
      </c>
    </row>
    <row r="228" spans="2:26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800</v>
      </c>
    </row>
    <row r="229" spans="2:26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2"/>
      <c r="S229" s="7" t="s">
        <v>802</v>
      </c>
    </row>
    <row r="230" spans="2:26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13">
        <v>8.0000000000000002E-3</v>
      </c>
      <c r="N230" s="13">
        <v>8.8999999999999999E-3</v>
      </c>
      <c r="O230" s="21">
        <v>8.2000000000000007E-3</v>
      </c>
      <c r="P230" s="21">
        <v>7.9000000000000008E-3</v>
      </c>
      <c r="Q230" s="21">
        <v>0.01</v>
      </c>
      <c r="R230" s="21">
        <v>1.37E-2</v>
      </c>
      <c r="Z230" s="7" t="s">
        <v>893</v>
      </c>
    </row>
    <row r="231" spans="2:26" x14ac:dyDescent="0.3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MYR</v>
      </c>
      <c r="I231" s="10" t="s">
        <v>647</v>
      </c>
      <c r="J231" s="7" t="str">
        <f>J3</f>
        <v>March</v>
      </c>
      <c r="M231" s="35">
        <v>4521886</v>
      </c>
      <c r="N231" s="35">
        <v>3770946</v>
      </c>
      <c r="O231" s="8">
        <v>4681229</v>
      </c>
      <c r="P231" s="8">
        <f>648000+5295957+159943</f>
        <v>6103900</v>
      </c>
      <c r="Q231" s="8">
        <v>11979588</v>
      </c>
      <c r="R231" s="16">
        <v>11786857</v>
      </c>
      <c r="Z231" s="7" t="s">
        <v>894</v>
      </c>
    </row>
    <row r="232" spans="2:26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23"/>
      <c r="R232" s="14"/>
      <c r="S232" s="7">
        <v>0</v>
      </c>
      <c r="Z232" s="7" t="s">
        <v>882</v>
      </c>
    </row>
    <row r="233" spans="2:26" ht="15" thickBot="1" x14ac:dyDescent="0.35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23"/>
      <c r="R233" s="14"/>
      <c r="S233" s="7">
        <v>5</v>
      </c>
      <c r="Z233" s="7" t="s">
        <v>883</v>
      </c>
    </row>
    <row r="234" spans="2:26" ht="15" thickBot="1" x14ac:dyDescent="0.35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23"/>
      <c r="R234" s="14"/>
      <c r="S234" s="7">
        <v>3</v>
      </c>
      <c r="Z234" s="7" t="s">
        <v>883</v>
      </c>
    </row>
    <row r="235" spans="2:26" ht="15" thickBot="1" x14ac:dyDescent="0.35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23"/>
      <c r="S235" s="7" t="s">
        <v>801</v>
      </c>
      <c r="Z235" s="7" t="s">
        <v>883</v>
      </c>
    </row>
    <row r="236" spans="2:26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23"/>
      <c r="S236" s="7" t="s">
        <v>800</v>
      </c>
      <c r="Z236" s="7" t="s">
        <v>883</v>
      </c>
    </row>
    <row r="237" spans="2:26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800</v>
      </c>
      <c r="Z237" s="7" t="s">
        <v>883</v>
      </c>
    </row>
    <row r="238" spans="2:26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800</v>
      </c>
      <c r="Z238" s="7" t="s">
        <v>883</v>
      </c>
    </row>
    <row r="239" spans="2:26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  <c r="Z239" s="7" t="s">
        <v>883</v>
      </c>
    </row>
    <row r="240" spans="2:26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800</v>
      </c>
      <c r="Z240" s="7" t="s">
        <v>884</v>
      </c>
    </row>
    <row r="241" spans="2:26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MYR</v>
      </c>
      <c r="I241" s="10" t="s">
        <v>647</v>
      </c>
      <c r="J241" s="7" t="str">
        <f>J3</f>
        <v>March</v>
      </c>
      <c r="M241" s="7">
        <v>166500</v>
      </c>
      <c r="N241" s="7">
        <v>275500</v>
      </c>
      <c r="O241" s="7">
        <v>309750</v>
      </c>
      <c r="P241" s="7">
        <v>317000</v>
      </c>
      <c r="Q241" s="35">
        <v>514750</v>
      </c>
      <c r="R241" s="16">
        <v>558750</v>
      </c>
      <c r="Z241" s="7" t="s">
        <v>894</v>
      </c>
    </row>
    <row r="242" spans="2:26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1"/>
      <c r="N242" s="21"/>
      <c r="O242" s="21"/>
      <c r="P242" s="21"/>
      <c r="Q242" s="21"/>
    </row>
    <row r="243" spans="2:26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N243" s="12"/>
      <c r="S243" s="7" t="s">
        <v>801</v>
      </c>
    </row>
    <row r="244" spans="2:26" x14ac:dyDescent="0.3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">
        <v>4</v>
      </c>
      <c r="I244" s="10" t="s">
        <v>648</v>
      </c>
      <c r="J244" s="7" t="str">
        <f>J3</f>
        <v>March</v>
      </c>
      <c r="M244" s="21"/>
      <c r="N244" s="21"/>
      <c r="O244" s="21"/>
      <c r="P244" s="21"/>
      <c r="Q244" s="21"/>
    </row>
    <row r="245" spans="2:26" x14ac:dyDescent="0.3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MYR</v>
      </c>
      <c r="I245" s="10" t="s">
        <v>648</v>
      </c>
      <c r="J245" s="7" t="str">
        <f>J3</f>
        <v>March</v>
      </c>
      <c r="M245" s="21"/>
      <c r="N245" s="21"/>
      <c r="O245" s="21"/>
      <c r="P245" s="21"/>
      <c r="Q245" s="21"/>
    </row>
    <row r="246" spans="2:26" x14ac:dyDescent="0.3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1"/>
      <c r="N246" s="21"/>
      <c r="O246" s="21"/>
      <c r="P246" s="21"/>
      <c r="Q246" s="21"/>
      <c r="S246" s="7" t="s">
        <v>801</v>
      </c>
    </row>
    <row r="247" spans="2:26" x14ac:dyDescent="0.3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1"/>
      <c r="N247" s="21"/>
      <c r="O247" s="21"/>
      <c r="P247" s="21"/>
      <c r="Q247" s="21"/>
      <c r="S247" s="7" t="s">
        <v>801</v>
      </c>
    </row>
    <row r="248" spans="2:26" x14ac:dyDescent="0.3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1"/>
      <c r="N248" s="21"/>
      <c r="O248" s="21"/>
      <c r="P248" s="21"/>
      <c r="Q248" s="21"/>
    </row>
    <row r="249" spans="2:26" ht="15" thickBot="1" x14ac:dyDescent="0.35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45"/>
      <c r="S249" s="7" t="s">
        <v>800</v>
      </c>
    </row>
    <row r="250" spans="2:26" ht="15" thickBot="1" x14ac:dyDescent="0.35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45"/>
      <c r="R250" s="14"/>
      <c r="S250" s="7">
        <v>0</v>
      </c>
    </row>
    <row r="251" spans="2:26" ht="15" thickBot="1" x14ac:dyDescent="0.35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45"/>
      <c r="R251" s="14"/>
      <c r="S251" s="7">
        <v>0</v>
      </c>
    </row>
    <row r="252" spans="2:26" ht="15" thickBot="1" x14ac:dyDescent="0.35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45"/>
      <c r="S252" s="7" t="s">
        <v>800</v>
      </c>
    </row>
    <row r="253" spans="2:26" ht="15" thickBot="1" x14ac:dyDescent="0.35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45"/>
      <c r="S253" s="7" t="s">
        <v>801</v>
      </c>
    </row>
    <row r="254" spans="2:26" ht="15" thickBot="1" x14ac:dyDescent="0.35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45"/>
      <c r="S254" s="7" t="s">
        <v>800</v>
      </c>
    </row>
    <row r="255" spans="2:26" x14ac:dyDescent="0.3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47"/>
    </row>
    <row r="256" spans="2:26" x14ac:dyDescent="0.3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801</v>
      </c>
    </row>
    <row r="257" spans="2:26" x14ac:dyDescent="0.3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26" x14ac:dyDescent="0.3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801</v>
      </c>
    </row>
    <row r="259" spans="2:26" x14ac:dyDescent="0.3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800</v>
      </c>
    </row>
    <row r="260" spans="2:26" x14ac:dyDescent="0.3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801</v>
      </c>
    </row>
    <row r="261" spans="2:26" x14ac:dyDescent="0.3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801</v>
      </c>
    </row>
    <row r="262" spans="2:26" x14ac:dyDescent="0.3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26" x14ac:dyDescent="0.3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4"/>
    </row>
    <row r="264" spans="2:26" x14ac:dyDescent="0.3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2"/>
      <c r="S264" s="7" t="s">
        <v>801</v>
      </c>
    </row>
    <row r="265" spans="2:26" x14ac:dyDescent="0.3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2"/>
      <c r="S265" s="7" t="s">
        <v>801</v>
      </c>
    </row>
    <row r="266" spans="2:26" x14ac:dyDescent="0.3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4"/>
    </row>
    <row r="267" spans="2:26" x14ac:dyDescent="0.3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26" x14ac:dyDescent="0.3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26" x14ac:dyDescent="0.3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26" x14ac:dyDescent="0.3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26" x14ac:dyDescent="0.3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2"/>
      <c r="S271" s="7" t="s">
        <v>821</v>
      </c>
    </row>
    <row r="272" spans="2:26" x14ac:dyDescent="0.3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2"/>
      <c r="S272" s="7" t="s">
        <v>888</v>
      </c>
      <c r="Z272" s="7" t="s">
        <v>895</v>
      </c>
    </row>
    <row r="273" spans="2:28" x14ac:dyDescent="0.3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2"/>
      <c r="S273" s="7" t="s">
        <v>800</v>
      </c>
    </row>
    <row r="274" spans="2:28" x14ac:dyDescent="0.3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4"/>
      <c r="S274" s="7">
        <v>0</v>
      </c>
    </row>
    <row r="275" spans="2:28" x14ac:dyDescent="0.3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2"/>
      <c r="S275" s="7" t="s">
        <v>801</v>
      </c>
    </row>
    <row r="276" spans="2:28" x14ac:dyDescent="0.3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4"/>
    </row>
    <row r="277" spans="2:28" x14ac:dyDescent="0.3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2"/>
      <c r="S277" s="7" t="s">
        <v>801</v>
      </c>
    </row>
    <row r="278" spans="2:28" x14ac:dyDescent="0.3">
      <c r="B278" s="7" t="s">
        <v>528</v>
      </c>
      <c r="C278" s="7" t="s">
        <v>205</v>
      </c>
      <c r="D278" s="7" t="s">
        <v>388</v>
      </c>
      <c r="E278" s="7" t="s">
        <v>389</v>
      </c>
    </row>
    <row r="279" spans="2:28" x14ac:dyDescent="0.3">
      <c r="B279" s="7" t="s">
        <v>529</v>
      </c>
      <c r="C279" s="7" t="s">
        <v>205</v>
      </c>
      <c r="D279" s="7" t="s">
        <v>388</v>
      </c>
      <c r="E279" s="7" t="s">
        <v>390</v>
      </c>
    </row>
    <row r="280" spans="2:28" x14ac:dyDescent="0.3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2"/>
      <c r="S280" s="7" t="s">
        <v>800</v>
      </c>
    </row>
    <row r="281" spans="2:28" x14ac:dyDescent="0.3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2"/>
      <c r="S281" s="7" t="s">
        <v>801</v>
      </c>
    </row>
    <row r="282" spans="2:28" x14ac:dyDescent="0.3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2"/>
      <c r="S282" s="7" t="s">
        <v>801</v>
      </c>
    </row>
    <row r="283" spans="2:28" x14ac:dyDescent="0.3">
      <c r="B283" s="7" t="s">
        <v>833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28" x14ac:dyDescent="0.3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2"/>
      <c r="S284" s="7" t="s">
        <v>801</v>
      </c>
    </row>
    <row r="285" spans="2:28" x14ac:dyDescent="0.3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2"/>
      <c r="S285" s="7" t="s">
        <v>807</v>
      </c>
    </row>
    <row r="286" spans="2:28" x14ac:dyDescent="0.3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2"/>
      <c r="S286" s="7" t="s">
        <v>809</v>
      </c>
      <c r="Z286" s="7" t="s">
        <v>926</v>
      </c>
    </row>
    <row r="287" spans="2:28" x14ac:dyDescent="0.3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5">
        <v>0.50039999999999996</v>
      </c>
      <c r="N287" s="13">
        <v>0.51</v>
      </c>
      <c r="O287" s="15">
        <v>0.49349999999999999</v>
      </c>
      <c r="P287" s="15">
        <v>0.88290000000000002</v>
      </c>
      <c r="Q287" s="15">
        <v>0.32340000000000002</v>
      </c>
      <c r="R287" s="41">
        <v>0.28089999999999998</v>
      </c>
    </row>
    <row r="288" spans="2:28" x14ac:dyDescent="0.3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800</v>
      </c>
      <c r="AB288" s="7" t="s">
        <v>924</v>
      </c>
    </row>
    <row r="289" spans="2:29" x14ac:dyDescent="0.3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800</v>
      </c>
    </row>
    <row r="290" spans="2:29" x14ac:dyDescent="0.3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801</v>
      </c>
      <c r="AC290" s="7" t="s">
        <v>931</v>
      </c>
    </row>
    <row r="291" spans="2:29" x14ac:dyDescent="0.3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</row>
    <row r="292" spans="2:29" x14ac:dyDescent="0.3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8"/>
    </row>
    <row r="293" spans="2:29" x14ac:dyDescent="0.3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64.8</v>
      </c>
      <c r="Z293" s="18"/>
    </row>
    <row r="294" spans="2:29" x14ac:dyDescent="0.3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2"/>
      <c r="S294" s="7" t="s">
        <v>800</v>
      </c>
      <c r="Z294" s="7" t="s">
        <v>896</v>
      </c>
    </row>
    <row r="295" spans="2:29" x14ac:dyDescent="0.3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4"/>
      <c r="S295" s="7">
        <v>0</v>
      </c>
    </row>
    <row r="296" spans="2:29" x14ac:dyDescent="0.3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29" x14ac:dyDescent="0.3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2"/>
      <c r="S297" s="7" t="s">
        <v>801</v>
      </c>
      <c r="AC297" s="7" t="s">
        <v>922</v>
      </c>
    </row>
    <row r="298" spans="2:29" x14ac:dyDescent="0.3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2"/>
      <c r="S298" s="7" t="s">
        <v>801</v>
      </c>
    </row>
    <row r="299" spans="2:29" x14ac:dyDescent="0.3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2"/>
      <c r="S299" s="7" t="s">
        <v>801</v>
      </c>
    </row>
    <row r="300" spans="2:29" x14ac:dyDescent="0.3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2"/>
      <c r="S300" s="7" t="s">
        <v>801</v>
      </c>
    </row>
    <row r="301" spans="2:29" x14ac:dyDescent="0.3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4"/>
      <c r="S301" s="7">
        <v>1</v>
      </c>
      <c r="AC301" s="7" t="s">
        <v>938</v>
      </c>
    </row>
    <row r="302" spans="2:29" x14ac:dyDescent="0.3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2"/>
      <c r="S302" s="7" t="s">
        <v>800</v>
      </c>
      <c r="Z302" s="7" t="s">
        <v>899</v>
      </c>
    </row>
    <row r="303" spans="2:29" x14ac:dyDescent="0.3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2"/>
      <c r="S303" s="7" t="s">
        <v>800</v>
      </c>
      <c r="Z303" s="7" t="s">
        <v>900</v>
      </c>
    </row>
    <row r="304" spans="2:29" x14ac:dyDescent="0.3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5"/>
      <c r="R304" s="15"/>
      <c r="S304" s="15">
        <v>1</v>
      </c>
    </row>
    <row r="305" spans="2:29" x14ac:dyDescent="0.3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2"/>
      <c r="S305" s="7" t="s">
        <v>801</v>
      </c>
    </row>
    <row r="306" spans="2:29" x14ac:dyDescent="0.3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2"/>
      <c r="S306" s="7" t="s">
        <v>801</v>
      </c>
    </row>
    <row r="307" spans="2:29" x14ac:dyDescent="0.3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2"/>
      <c r="S307" s="7" t="s">
        <v>801</v>
      </c>
    </row>
    <row r="308" spans="2:29" x14ac:dyDescent="0.3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MYR</v>
      </c>
      <c r="I308" s="10" t="s">
        <v>647</v>
      </c>
      <c r="J308" s="7" t="str">
        <f>J3</f>
        <v>March</v>
      </c>
      <c r="M308" s="7">
        <f>205775+2000</f>
        <v>207775</v>
      </c>
      <c r="N308" s="7">
        <f>276000+23500</f>
        <v>299500</v>
      </c>
      <c r="O308" s="7">
        <f>310700</f>
        <v>310700</v>
      </c>
      <c r="P308" s="7">
        <f>364517+25000</f>
        <v>389517</v>
      </c>
      <c r="Q308" s="8">
        <f>383874+70610</f>
        <v>454484</v>
      </c>
      <c r="R308" s="8">
        <f>499823+49100+58372</f>
        <v>607295</v>
      </c>
      <c r="V308" s="7" t="s">
        <v>908</v>
      </c>
      <c r="Z308" s="7" t="s">
        <v>889</v>
      </c>
    </row>
    <row r="309" spans="2:29" x14ac:dyDescent="0.3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MYR</v>
      </c>
      <c r="I309" s="10" t="s">
        <v>647</v>
      </c>
      <c r="J309" s="7" t="str">
        <f>J3</f>
        <v>March</v>
      </c>
      <c r="M309" s="7">
        <v>2000</v>
      </c>
      <c r="O309" s="7">
        <v>0</v>
      </c>
      <c r="P309" s="7">
        <v>25000</v>
      </c>
      <c r="Q309" s="7">
        <v>58372</v>
      </c>
      <c r="R309" s="7">
        <f>70610</f>
        <v>70610</v>
      </c>
      <c r="V309" s="7" t="s">
        <v>908</v>
      </c>
      <c r="Z309" s="7" t="s">
        <v>889</v>
      </c>
    </row>
    <row r="310" spans="2:29" x14ac:dyDescent="0.3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2"/>
      <c r="S310" s="7" t="s">
        <v>800</v>
      </c>
      <c r="AC310" s="7" t="s">
        <v>937</v>
      </c>
    </row>
    <row r="311" spans="2:29" ht="15" thickBot="1" x14ac:dyDescent="0.35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42"/>
      <c r="S311" s="7" t="s">
        <v>837</v>
      </c>
      <c r="Z311" s="18"/>
    </row>
    <row r="312" spans="2:29" ht="15" thickBot="1" x14ac:dyDescent="0.35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42"/>
      <c r="S312" s="7">
        <v>8</v>
      </c>
    </row>
    <row r="313" spans="2:29" ht="15" thickBot="1" x14ac:dyDescent="0.35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42"/>
      <c r="S313" s="7" t="s">
        <v>946</v>
      </c>
      <c r="AC313" s="7" t="s">
        <v>904</v>
      </c>
    </row>
    <row r="314" spans="2:29" ht="15" thickBot="1" x14ac:dyDescent="0.35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42"/>
      <c r="R314" s="14"/>
      <c r="S314" s="7">
        <v>0</v>
      </c>
    </row>
    <row r="315" spans="2:29" x14ac:dyDescent="0.3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 t="s">
        <v>800</v>
      </c>
      <c r="AC315" s="7" t="s">
        <v>939</v>
      </c>
    </row>
    <row r="316" spans="2:29" x14ac:dyDescent="0.3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800</v>
      </c>
      <c r="V316" s="7" t="s">
        <v>903</v>
      </c>
    </row>
    <row r="317" spans="2:29" x14ac:dyDescent="0.3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O317" s="7">
        <v>6000</v>
      </c>
      <c r="P317" s="7">
        <v>7500</v>
      </c>
      <c r="Q317" s="7">
        <v>7700</v>
      </c>
      <c r="R317" s="7">
        <v>8800</v>
      </c>
      <c r="X317" s="7" t="s">
        <v>914</v>
      </c>
      <c r="Y317" s="7" t="s">
        <v>901</v>
      </c>
    </row>
    <row r="318" spans="2:29" x14ac:dyDescent="0.3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MYR</v>
      </c>
      <c r="I318" s="7" t="s">
        <v>647</v>
      </c>
      <c r="J318" s="7" t="str">
        <f>J3</f>
        <v>March</v>
      </c>
      <c r="S318" s="7">
        <v>0</v>
      </c>
    </row>
  </sheetData>
  <phoneticPr fontId="8" type="noConversion"/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 S156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C9B-0B01-4825-939C-971FA54FAF08}">
  <dimension ref="E1:M18"/>
  <sheetViews>
    <sheetView topLeftCell="C1" workbookViewId="0">
      <selection activeCell="G18" sqref="G18"/>
    </sheetView>
  </sheetViews>
  <sheetFormatPr defaultColWidth="9.109375" defaultRowHeight="10.199999999999999" x14ac:dyDescent="0.2"/>
  <cols>
    <col min="1" max="5" width="9.109375" style="30"/>
    <col min="6" max="6" width="28.88671875" style="30" bestFit="1" customWidth="1"/>
    <col min="7" max="7" width="7.33203125" style="30" bestFit="1" customWidth="1"/>
    <col min="8" max="8" width="40.6640625" style="30" bestFit="1" customWidth="1"/>
    <col min="9" max="9" width="13.6640625" style="30" bestFit="1" customWidth="1"/>
    <col min="10" max="10" width="16.44140625" style="30" bestFit="1" customWidth="1"/>
    <col min="11" max="11" width="50" style="30" bestFit="1" customWidth="1"/>
    <col min="12" max="12" width="43.109375" style="30" bestFit="1" customWidth="1"/>
    <col min="13" max="16384" width="9.109375" style="30"/>
  </cols>
  <sheetData>
    <row r="1" spans="5:13" ht="21" thickBot="1" x14ac:dyDescent="0.25">
      <c r="F1" s="25" t="s">
        <v>350</v>
      </c>
      <c r="G1" s="26" t="s">
        <v>838</v>
      </c>
      <c r="H1" s="27" t="s">
        <v>839</v>
      </c>
      <c r="I1" s="28" t="s">
        <v>840</v>
      </c>
      <c r="J1" s="27" t="s">
        <v>841</v>
      </c>
      <c r="K1" s="28" t="s">
        <v>842</v>
      </c>
      <c r="L1" s="27" t="s">
        <v>843</v>
      </c>
      <c r="M1" s="29" t="s">
        <v>844</v>
      </c>
    </row>
    <row r="2" spans="5:13" x14ac:dyDescent="0.2">
      <c r="E2" s="30" t="s">
        <v>877</v>
      </c>
      <c r="F2" s="30" t="s">
        <v>845</v>
      </c>
      <c r="G2" s="30">
        <v>2007</v>
      </c>
      <c r="H2" s="32" t="s">
        <v>851</v>
      </c>
      <c r="I2" s="32">
        <v>52</v>
      </c>
      <c r="J2" s="32">
        <v>40</v>
      </c>
    </row>
    <row r="3" spans="5:13" x14ac:dyDescent="0.2">
      <c r="E3" s="30" t="s">
        <v>878</v>
      </c>
      <c r="F3" s="30" t="s">
        <v>846</v>
      </c>
      <c r="G3" s="30">
        <v>2007</v>
      </c>
      <c r="H3" s="32" t="s">
        <v>854</v>
      </c>
      <c r="I3" s="32">
        <v>22</v>
      </c>
      <c r="J3" s="32">
        <v>20</v>
      </c>
    </row>
    <row r="4" spans="5:13" x14ac:dyDescent="0.2">
      <c r="E4" s="30" t="s">
        <v>878</v>
      </c>
      <c r="F4" s="31" t="s">
        <v>847</v>
      </c>
      <c r="G4" s="31">
        <v>2008</v>
      </c>
      <c r="H4" s="33" t="s">
        <v>855</v>
      </c>
      <c r="I4" s="32">
        <v>24</v>
      </c>
      <c r="J4" s="32">
        <v>23</v>
      </c>
      <c r="K4" s="30" t="s">
        <v>856</v>
      </c>
    </row>
    <row r="5" spans="5:13" x14ac:dyDescent="0.2">
      <c r="F5" s="49" t="s">
        <v>848</v>
      </c>
      <c r="G5" s="50">
        <v>2011</v>
      </c>
      <c r="H5" s="50" t="s">
        <v>852</v>
      </c>
      <c r="I5" s="50">
        <v>45</v>
      </c>
      <c r="J5" s="50">
        <v>10</v>
      </c>
      <c r="K5" s="30" t="s">
        <v>857</v>
      </c>
    </row>
    <row r="6" spans="5:13" x14ac:dyDescent="0.2">
      <c r="F6" s="49"/>
      <c r="G6" s="50"/>
      <c r="H6" s="50"/>
      <c r="I6" s="50"/>
      <c r="J6" s="50"/>
      <c r="K6" s="30" t="s">
        <v>858</v>
      </c>
    </row>
    <row r="7" spans="5:13" x14ac:dyDescent="0.2">
      <c r="F7" s="30" t="s">
        <v>849</v>
      </c>
      <c r="G7" s="30">
        <v>2015</v>
      </c>
      <c r="H7" s="32" t="s">
        <v>852</v>
      </c>
      <c r="I7" s="32">
        <v>44</v>
      </c>
      <c r="J7" s="32"/>
      <c r="L7" s="30" t="s">
        <v>859</v>
      </c>
    </row>
    <row r="8" spans="5:13" x14ac:dyDescent="0.2">
      <c r="F8" s="49" t="s">
        <v>880</v>
      </c>
      <c r="G8" s="50">
        <v>2016</v>
      </c>
      <c r="H8" s="50" t="s">
        <v>853</v>
      </c>
      <c r="I8" s="50">
        <v>37</v>
      </c>
      <c r="J8" s="50">
        <v>4</v>
      </c>
      <c r="K8" s="30" t="s">
        <v>862</v>
      </c>
      <c r="L8" s="30" t="s">
        <v>860</v>
      </c>
    </row>
    <row r="9" spans="5:13" x14ac:dyDescent="0.2">
      <c r="F9" s="49"/>
      <c r="G9" s="50"/>
      <c r="H9" s="50"/>
      <c r="I9" s="50"/>
      <c r="J9" s="50"/>
      <c r="K9" s="30" t="s">
        <v>863</v>
      </c>
      <c r="L9" s="30" t="s">
        <v>861</v>
      </c>
    </row>
    <row r="10" spans="5:13" x14ac:dyDescent="0.2">
      <c r="F10" s="49"/>
      <c r="G10" s="50"/>
      <c r="H10" s="50"/>
      <c r="I10" s="50"/>
      <c r="J10" s="50"/>
      <c r="K10" s="30" t="s">
        <v>864</v>
      </c>
      <c r="L10" s="30" t="s">
        <v>866</v>
      </c>
    </row>
    <row r="11" spans="5:13" x14ac:dyDescent="0.2">
      <c r="F11" s="30" t="s">
        <v>850</v>
      </c>
      <c r="G11" s="30">
        <v>2016</v>
      </c>
      <c r="H11" s="32" t="s">
        <v>852</v>
      </c>
      <c r="I11" s="32">
        <v>41</v>
      </c>
      <c r="J11" s="32">
        <v>4</v>
      </c>
      <c r="K11" s="30" t="s">
        <v>865</v>
      </c>
      <c r="L11" s="30" t="s">
        <v>867</v>
      </c>
    </row>
    <row r="12" spans="5:13" x14ac:dyDescent="0.2">
      <c r="F12" s="30" t="s">
        <v>879</v>
      </c>
      <c r="G12" s="30">
        <v>2019</v>
      </c>
      <c r="H12" s="32" t="s">
        <v>852</v>
      </c>
      <c r="I12" s="32">
        <v>38</v>
      </c>
      <c r="J12" s="30">
        <v>2</v>
      </c>
      <c r="K12" s="30" t="s">
        <v>869</v>
      </c>
      <c r="L12" s="30" t="s">
        <v>868</v>
      </c>
    </row>
    <row r="13" spans="5:13" x14ac:dyDescent="0.2">
      <c r="K13" s="30" t="s">
        <v>870</v>
      </c>
      <c r="L13" s="30" t="s">
        <v>871</v>
      </c>
    </row>
    <row r="14" spans="5:13" x14ac:dyDescent="0.2">
      <c r="F14" s="30" t="s">
        <v>881</v>
      </c>
      <c r="I14" s="30">
        <f>SUM(I2:I12)</f>
        <v>303</v>
      </c>
      <c r="J14" s="30">
        <f>SUM(J2:J12)</f>
        <v>103</v>
      </c>
      <c r="L14" s="30" t="s">
        <v>872</v>
      </c>
    </row>
    <row r="15" spans="5:13" x14ac:dyDescent="0.2">
      <c r="I15" s="34">
        <f>I14/8</f>
        <v>37.875</v>
      </c>
      <c r="J15" s="34">
        <f>J14/8</f>
        <v>12.875</v>
      </c>
      <c r="L15" s="30" t="s">
        <v>873</v>
      </c>
    </row>
    <row r="16" spans="5:13" x14ac:dyDescent="0.2">
      <c r="L16" s="30" t="s">
        <v>874</v>
      </c>
    </row>
    <row r="17" spans="12:12" x14ac:dyDescent="0.2">
      <c r="L17" s="30" t="s">
        <v>875</v>
      </c>
    </row>
    <row r="18" spans="12:12" x14ac:dyDescent="0.2">
      <c r="L18" s="30" t="s">
        <v>876</v>
      </c>
    </row>
  </sheetData>
  <mergeCells count="10">
    <mergeCell ref="J8:J10"/>
    <mergeCell ref="I8:I10"/>
    <mergeCell ref="H8:H10"/>
    <mergeCell ref="G8:G10"/>
    <mergeCell ref="F8:F10"/>
    <mergeCell ref="F5:F6"/>
    <mergeCell ref="G5:G6"/>
    <mergeCell ref="H5:H6"/>
    <mergeCell ref="I5:I6"/>
    <mergeCell ref="J5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3">
      <c r="B5" t="s">
        <v>776</v>
      </c>
      <c r="C5" t="s">
        <v>798</v>
      </c>
      <c r="E5" t="s">
        <v>804</v>
      </c>
      <c r="J5" t="s">
        <v>819</v>
      </c>
    </row>
    <row r="6" spans="2:11" x14ac:dyDescent="0.3">
      <c r="B6" t="s">
        <v>777</v>
      </c>
      <c r="C6" t="s">
        <v>799</v>
      </c>
    </row>
    <row r="7" spans="2:11" x14ac:dyDescent="0.3">
      <c r="B7" t="s">
        <v>778</v>
      </c>
    </row>
    <row r="8" spans="2:11" x14ac:dyDescent="0.3">
      <c r="B8" t="s">
        <v>779</v>
      </c>
    </row>
    <row r="9" spans="2:11" x14ac:dyDescent="0.3">
      <c r="B9" t="s">
        <v>780</v>
      </c>
    </row>
    <row r="10" spans="2:11" x14ac:dyDescent="0.3">
      <c r="B10" t="s">
        <v>781</v>
      </c>
    </row>
    <row r="11" spans="2:11" x14ac:dyDescent="0.3">
      <c r="B11" t="s">
        <v>782</v>
      </c>
    </row>
    <row r="12" spans="2:11" x14ac:dyDescent="0.3">
      <c r="B12" t="s">
        <v>783</v>
      </c>
    </row>
    <row r="13" spans="2:11" x14ac:dyDescent="0.3">
      <c r="B13" t="s">
        <v>784</v>
      </c>
    </row>
    <row r="14" spans="2:11" x14ac:dyDescent="0.3">
      <c r="B14" t="s">
        <v>785</v>
      </c>
    </row>
    <row r="15" spans="2:11" x14ac:dyDescent="0.3">
      <c r="B15" t="s">
        <v>786</v>
      </c>
    </row>
    <row r="16" spans="2:11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  <row r="25" spans="2:2" x14ac:dyDescent="0.3">
      <c r="B25" t="s">
        <v>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371</v>
      </c>
      <c r="C2" t="s">
        <v>715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1587-CB6E-48F8-BEF3-C6D1DF11CE85}">
  <dimension ref="D3:J16"/>
  <sheetViews>
    <sheetView workbookViewId="0">
      <selection activeCell="G16" sqref="G16"/>
    </sheetView>
  </sheetViews>
  <sheetFormatPr defaultRowHeight="14.4" x14ac:dyDescent="0.3"/>
  <cols>
    <col min="4" max="4" width="26.6640625" bestFit="1" customWidth="1"/>
    <col min="5" max="10" width="12.5546875" bestFit="1" customWidth="1"/>
  </cols>
  <sheetData>
    <row r="3" spans="4:10" x14ac:dyDescent="0.3">
      <c r="E3">
        <v>2015</v>
      </c>
      <c r="F3">
        <v>2016</v>
      </c>
      <c r="G3">
        <v>2017</v>
      </c>
      <c r="H3">
        <v>2018</v>
      </c>
      <c r="I3">
        <v>2019</v>
      </c>
      <c r="J3">
        <v>2020</v>
      </c>
    </row>
    <row r="4" spans="4:10" x14ac:dyDescent="0.3">
      <c r="D4" t="s">
        <v>910</v>
      </c>
      <c r="H4">
        <v>90000</v>
      </c>
      <c r="I4">
        <v>200000</v>
      </c>
      <c r="J4">
        <v>280000</v>
      </c>
    </row>
    <row r="5" spans="4:10" x14ac:dyDescent="0.3">
      <c r="D5" t="s">
        <v>932</v>
      </c>
      <c r="G5">
        <v>6000</v>
      </c>
      <c r="H5">
        <v>7500</v>
      </c>
      <c r="I5">
        <v>7700</v>
      </c>
      <c r="J5">
        <v>8800</v>
      </c>
    </row>
    <row r="6" spans="4:10" x14ac:dyDescent="0.3">
      <c r="D6" t="s">
        <v>933</v>
      </c>
      <c r="H6">
        <f>H4/H5</f>
        <v>12</v>
      </c>
      <c r="I6">
        <f>I4/I5</f>
        <v>25.974025974025974</v>
      </c>
      <c r="J6">
        <f>J4/J5</f>
        <v>31.818181818181817</v>
      </c>
    </row>
    <row r="8" spans="4:10" x14ac:dyDescent="0.3">
      <c r="D8" t="s">
        <v>935</v>
      </c>
      <c r="E8" s="36">
        <v>119187537</v>
      </c>
      <c r="F8" s="36">
        <v>165259192</v>
      </c>
      <c r="G8" s="36">
        <v>192542584</v>
      </c>
      <c r="H8" s="36">
        <v>233117969</v>
      </c>
      <c r="I8" s="36">
        <v>281517469</v>
      </c>
      <c r="J8" s="36">
        <v>297361773</v>
      </c>
    </row>
    <row r="9" spans="4:10" x14ac:dyDescent="0.3">
      <c r="D9" t="s">
        <v>936</v>
      </c>
      <c r="G9" s="37">
        <f>G8/G5</f>
        <v>32090.430666666667</v>
      </c>
      <c r="H9" s="37">
        <f t="shared" ref="H9:J9" si="0">H8/H5</f>
        <v>31082.395866666666</v>
      </c>
      <c r="I9" s="37">
        <f t="shared" si="0"/>
        <v>36560.710259740263</v>
      </c>
      <c r="J9" s="37">
        <f t="shared" si="0"/>
        <v>33791.110568181815</v>
      </c>
    </row>
    <row r="12" spans="4:10" x14ac:dyDescent="0.3">
      <c r="D12" t="s">
        <v>941</v>
      </c>
    </row>
    <row r="13" spans="4:10" x14ac:dyDescent="0.3">
      <c r="D13" t="s">
        <v>942</v>
      </c>
      <c r="E13">
        <v>67</v>
      </c>
      <c r="F13" s="38">
        <v>0.439</v>
      </c>
      <c r="G13">
        <f>F13/SUM($F$13:$F$15)*E13</f>
        <v>49.516835016835017</v>
      </c>
    </row>
    <row r="14" spans="4:10" x14ac:dyDescent="0.3">
      <c r="D14" t="s">
        <v>943</v>
      </c>
      <c r="E14">
        <v>42</v>
      </c>
      <c r="F14" s="38">
        <v>8.2000000000000003E-2</v>
      </c>
      <c r="G14">
        <f>F14/SUM($F$13:$F$15)*E14</f>
        <v>5.7979797979797985</v>
      </c>
    </row>
    <row r="15" spans="4:10" x14ac:dyDescent="0.3">
      <c r="D15" t="s">
        <v>944</v>
      </c>
      <c r="E15">
        <v>77</v>
      </c>
      <c r="F15" s="38">
        <v>7.2999999999999995E-2</v>
      </c>
      <c r="G15">
        <f>F15/SUM($F$13:$F$15)*E15</f>
        <v>9.4629629629629619</v>
      </c>
    </row>
    <row r="16" spans="4:10" x14ac:dyDescent="0.3">
      <c r="G16" s="39">
        <f>SUM(G13:G15)</f>
        <v>64.777777777777771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G.5.</vt:lpstr>
      <vt:lpstr>Data validation</vt:lpstr>
      <vt:lpstr>Other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2021-05-21T10:18:49Z</dcterms:modified>
</cp:coreProperties>
</file>