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YGO-DD-Analysis/assets/"/>
    </mc:Choice>
  </mc:AlternateContent>
  <xr:revisionPtr revIDLastSave="24" documentId="11_F25DC773A252ABDACC10489F111E71385ADE58ED" xr6:coauthVersionLast="47" xr6:coauthVersionMax="47" xr10:uidLastSave="{6EA61101-6257-4638-A533-4E74047F78F8}"/>
  <bookViews>
    <workbookView xWindow="-108" yWindow="-108" windowWidth="23256" windowHeight="12456" activeTab="2" xr2:uid="{00000000-000D-0000-FFFF-FFFF00000000}"/>
  </bookViews>
  <sheets>
    <sheet name="Set Data" sheetId="2" r:id="rId1"/>
    <sheet name="DD" sheetId="1" r:id="rId2"/>
    <sheet name="Labrynth" sheetId="5" r:id="rId3"/>
  </sheets>
  <definedNames>
    <definedName name="_xlnm._FilterDatabase" localSheetId="1" hidden="1">DD!$A$1:$G$68</definedName>
    <definedName name="_xlnm._FilterDatabase" localSheetId="2" hidden="1">Labrynth!$A$1:$G$18</definedName>
    <definedName name="_xlnm._FilterDatabase" localSheetId="0" hidden="1">'Set Data'!$A$1:$C$1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F3" i="5"/>
  <c r="G3" i="5" s="1"/>
  <c r="F3" i="1"/>
  <c r="F4" i="1" s="1"/>
  <c r="G2" i="1"/>
  <c r="G2" i="5"/>
  <c r="E14" i="5"/>
  <c r="D14" i="5"/>
  <c r="E13" i="5"/>
  <c r="D13" i="5"/>
  <c r="E12" i="5"/>
  <c r="D12" i="5"/>
  <c r="E16" i="5"/>
  <c r="D16" i="5"/>
  <c r="E11" i="5"/>
  <c r="D11" i="5"/>
  <c r="E10" i="5"/>
  <c r="D10" i="5"/>
  <c r="E9" i="5"/>
  <c r="D9" i="5"/>
  <c r="E2" i="5"/>
  <c r="D2" i="5"/>
  <c r="E15" i="5"/>
  <c r="D15" i="5"/>
  <c r="E7" i="5"/>
  <c r="D7" i="5"/>
  <c r="E8" i="5"/>
  <c r="D8" i="5"/>
  <c r="E6" i="5"/>
  <c r="D6" i="5"/>
  <c r="E3" i="5"/>
  <c r="D3" i="5"/>
  <c r="E5" i="5"/>
  <c r="D5" i="5"/>
  <c r="E4" i="5"/>
  <c r="D4" i="5"/>
  <c r="D3" i="1"/>
  <c r="D6" i="1"/>
  <c r="D8" i="1"/>
  <c r="D7" i="1"/>
  <c r="D28" i="1"/>
  <c r="D29" i="1"/>
  <c r="D30" i="1"/>
  <c r="D46" i="1"/>
  <c r="D51" i="1"/>
  <c r="D2" i="1"/>
  <c r="D31" i="1"/>
  <c r="D59" i="1"/>
  <c r="D32" i="1"/>
  <c r="D60" i="1"/>
  <c r="D61" i="1"/>
  <c r="D63" i="1"/>
  <c r="D33" i="1"/>
  <c r="D34" i="1"/>
  <c r="D35" i="1"/>
  <c r="D36" i="1"/>
  <c r="D9" i="1"/>
  <c r="D10" i="1"/>
  <c r="D37" i="1"/>
  <c r="D23" i="1"/>
  <c r="D24" i="1"/>
  <c r="D38" i="1"/>
  <c r="D54" i="1"/>
  <c r="D39" i="1"/>
  <c r="D11" i="1"/>
  <c r="D12" i="1"/>
  <c r="D62" i="1"/>
  <c r="D67" i="1"/>
  <c r="D68" i="1"/>
  <c r="D58" i="1"/>
  <c r="D65" i="1"/>
  <c r="D45" i="1"/>
  <c r="D16" i="1"/>
  <c r="D17" i="1"/>
  <c r="D42" i="1"/>
  <c r="D25" i="1"/>
  <c r="D18" i="1"/>
  <c r="D43" i="1"/>
  <c r="D44" i="1"/>
  <c r="D19" i="1"/>
  <c r="D66" i="1"/>
  <c r="D20" i="1"/>
  <c r="D21" i="1"/>
  <c r="D48" i="1"/>
  <c r="D22" i="1"/>
  <c r="D26" i="1"/>
  <c r="D5" i="1"/>
  <c r="D40" i="1"/>
  <c r="D55" i="1"/>
  <c r="D56" i="1"/>
  <c r="D13" i="1"/>
  <c r="D27" i="1"/>
  <c r="D41" i="1"/>
  <c r="D52" i="1"/>
  <c r="D49" i="1"/>
  <c r="D47" i="1"/>
  <c r="D14" i="1"/>
  <c r="D4" i="1"/>
  <c r="D53" i="1"/>
  <c r="D15" i="1"/>
  <c r="D50" i="1"/>
  <c r="D64" i="1"/>
  <c r="D57" i="1"/>
  <c r="E57" i="1"/>
  <c r="E64" i="1"/>
  <c r="E50" i="1"/>
  <c r="E53" i="1"/>
  <c r="E49" i="1"/>
  <c r="E52" i="1"/>
  <c r="E27" i="1"/>
  <c r="E13" i="1"/>
  <c r="E56" i="1"/>
  <c r="E55" i="1"/>
  <c r="E26" i="1"/>
  <c r="E66" i="1"/>
  <c r="E43" i="1"/>
  <c r="E25" i="1"/>
  <c r="E45" i="1"/>
  <c r="E65" i="1"/>
  <c r="E58" i="1"/>
  <c r="E68" i="1"/>
  <c r="E67" i="1"/>
  <c r="E62" i="1"/>
  <c r="E54" i="1"/>
  <c r="E24" i="1"/>
  <c r="E23" i="1"/>
  <c r="E34" i="1"/>
  <c r="E63" i="1"/>
  <c r="E61" i="1"/>
  <c r="E60" i="1"/>
  <c r="E59" i="1"/>
  <c r="E2" i="1"/>
  <c r="E51" i="1"/>
  <c r="C9" i="2"/>
  <c r="E46" i="1" s="1"/>
  <c r="C7" i="2"/>
  <c r="E38" i="1" s="1"/>
  <c r="C4" i="2"/>
  <c r="E7" i="1" s="1"/>
  <c r="C3" i="2"/>
  <c r="E3" i="1" s="1"/>
  <c r="G3" i="1" l="1"/>
  <c r="F4" i="5"/>
  <c r="F5" i="5" s="1"/>
  <c r="F6" i="5"/>
  <c r="G5" i="5"/>
  <c r="G4" i="5"/>
  <c r="F5" i="1"/>
  <c r="F6" i="1" s="1"/>
  <c r="G4" i="1"/>
  <c r="G6" i="1"/>
  <c r="F7" i="1"/>
  <c r="G5" i="1"/>
  <c r="E42" i="1"/>
  <c r="E18" i="1"/>
  <c r="E41" i="1"/>
  <c r="E44" i="1"/>
  <c r="E19" i="1"/>
  <c r="E47" i="1"/>
  <c r="E14" i="1"/>
  <c r="E20" i="1"/>
  <c r="E4" i="1"/>
  <c r="E21" i="1"/>
  <c r="E48" i="1"/>
  <c r="E15" i="1"/>
  <c r="E22" i="1"/>
  <c r="E5" i="1"/>
  <c r="E40" i="1"/>
  <c r="E16" i="1"/>
  <c r="E17" i="1"/>
  <c r="E35" i="1"/>
  <c r="E39" i="1"/>
  <c r="E11" i="1"/>
  <c r="E12" i="1"/>
  <c r="E31" i="1"/>
  <c r="E32" i="1"/>
  <c r="E33" i="1"/>
  <c r="E36" i="1"/>
  <c r="E9" i="1"/>
  <c r="E6" i="1"/>
  <c r="E29" i="1"/>
  <c r="E10" i="1"/>
  <c r="E8" i="1"/>
  <c r="E30" i="1"/>
  <c r="E37" i="1"/>
  <c r="E28" i="1"/>
  <c r="F7" i="5" l="1"/>
  <c r="G6" i="5"/>
  <c r="G7" i="1"/>
  <c r="F8" i="1"/>
  <c r="F8" i="5" l="1"/>
  <c r="G7" i="5"/>
  <c r="G8" i="1"/>
  <c r="F9" i="1"/>
  <c r="F9" i="5" l="1"/>
  <c r="G8" i="5"/>
  <c r="G9" i="1"/>
  <c r="F10" i="1"/>
  <c r="F10" i="5" l="1"/>
  <c r="G9" i="5"/>
  <c r="G10" i="1"/>
  <c r="F11" i="1"/>
  <c r="F11" i="5" l="1"/>
  <c r="G10" i="5"/>
  <c r="G11" i="1"/>
  <c r="F12" i="1"/>
  <c r="F12" i="5" l="1"/>
  <c r="G11" i="5"/>
  <c r="F13" i="1"/>
  <c r="G12" i="1"/>
  <c r="F13" i="5" l="1"/>
  <c r="G12" i="5"/>
  <c r="F14" i="1"/>
  <c r="G13" i="1"/>
  <c r="F14" i="5" l="1"/>
  <c r="G13" i="5"/>
  <c r="F15" i="1"/>
  <c r="G14" i="1"/>
  <c r="F15" i="5" l="1"/>
  <c r="G14" i="5"/>
  <c r="F16" i="1"/>
  <c r="G15" i="1"/>
  <c r="F16" i="5" l="1"/>
  <c r="G15" i="5"/>
  <c r="G16" i="1"/>
  <c r="F17" i="1"/>
  <c r="G16" i="5" l="1"/>
  <c r="F17" i="5"/>
  <c r="G17" i="5" s="1"/>
  <c r="F18" i="1"/>
  <c r="G17" i="1"/>
  <c r="G18" i="1" l="1"/>
  <c r="F19" i="1"/>
  <c r="F20" i="1" l="1"/>
  <c r="G19" i="1"/>
  <c r="G20" i="1" l="1"/>
  <c r="F21" i="1"/>
  <c r="G21" i="1" l="1"/>
  <c r="F22" i="1"/>
  <c r="G22" i="1" l="1"/>
  <c r="F23" i="1"/>
  <c r="F24" i="1" l="1"/>
  <c r="G23" i="1"/>
  <c r="F25" i="1" l="1"/>
  <c r="G24" i="1"/>
  <c r="F26" i="1" l="1"/>
  <c r="G25" i="1"/>
  <c r="F27" i="1" l="1"/>
  <c r="G26" i="1"/>
  <c r="G27" i="1" l="1"/>
  <c r="F28" i="1"/>
  <c r="G28" i="1" l="1"/>
  <c r="F29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G36" i="1" l="1"/>
  <c r="F37" i="1"/>
  <c r="G37" i="1" l="1"/>
  <c r="F38" i="1"/>
  <c r="G38" i="1" l="1"/>
  <c r="F39" i="1"/>
  <c r="F40" i="1" l="1"/>
  <c r="G39" i="1"/>
  <c r="F41" i="1" l="1"/>
  <c r="G40" i="1"/>
  <c r="G41" i="1" l="1"/>
  <c r="F42" i="1"/>
  <c r="F43" i="1" l="1"/>
  <c r="G42" i="1"/>
  <c r="G43" i="1" l="1"/>
  <c r="F44" i="1"/>
  <c r="F45" i="1" l="1"/>
  <c r="G44" i="1"/>
  <c r="G45" i="1" l="1"/>
  <c r="F46" i="1"/>
  <c r="F47" i="1" l="1"/>
  <c r="G46" i="1"/>
  <c r="F48" i="1" l="1"/>
  <c r="G47" i="1"/>
  <c r="F49" i="1" l="1"/>
  <c r="G48" i="1"/>
  <c r="F50" i="1" l="1"/>
  <c r="G49" i="1"/>
  <c r="G50" i="1" l="1"/>
  <c r="F51" i="1"/>
  <c r="F52" i="1" l="1"/>
  <c r="G51" i="1"/>
  <c r="G52" i="1" l="1"/>
  <c r="F53" i="1"/>
  <c r="G53" i="1" l="1"/>
  <c r="F54" i="1"/>
  <c r="G54" i="1" l="1"/>
  <c r="F55" i="1"/>
  <c r="F56" i="1" l="1"/>
  <c r="G55" i="1"/>
  <c r="F57" i="1" l="1"/>
  <c r="G56" i="1"/>
  <c r="G57" i="1" l="1"/>
  <c r="F58" i="1"/>
  <c r="G58" i="1" l="1"/>
  <c r="F59" i="1"/>
  <c r="G59" i="1" l="1"/>
  <c r="F60" i="1"/>
  <c r="G60" i="1" l="1"/>
  <c r="F61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8" i="1" s="1"/>
  <c r="G67" i="1"/>
</calcChain>
</file>

<file path=xl/sharedStrings.xml><?xml version="1.0" encoding="utf-8"?>
<sst xmlns="http://schemas.openxmlformats.org/spreadsheetml/2006/main" count="227" uniqueCount="136">
  <si>
    <t>Name</t>
  </si>
  <si>
    <t>D/D Berfomet</t>
  </si>
  <si>
    <t>Dimension of Chaos</t>
  </si>
  <si>
    <t>Set ID</t>
  </si>
  <si>
    <t>Card ID</t>
  </si>
  <si>
    <t>D/D Ghost</t>
  </si>
  <si>
    <t>Maximum Crisis</t>
  </si>
  <si>
    <t>D/D Lamia</t>
  </si>
  <si>
    <t>D/D Lilith</t>
  </si>
  <si>
    <t>D/D Necro Slime</t>
  </si>
  <si>
    <t>D/D Nighthowl</t>
  </si>
  <si>
    <t>D/D Pandora</t>
  </si>
  <si>
    <t>D/D Swirl Slime</t>
  </si>
  <si>
    <t>D/D Vice Typhon</t>
  </si>
  <si>
    <t>D/D/D Dragon King Pendragon</t>
  </si>
  <si>
    <t>D/D/D Supreme King Kaiser</t>
  </si>
  <si>
    <t>D/D Ark</t>
  </si>
  <si>
    <t>D/D Cerberus</t>
  </si>
  <si>
    <t>D/D Dog</t>
  </si>
  <si>
    <t>D/D Evil</t>
  </si>
  <si>
    <t>D/D Gryphon</t>
  </si>
  <si>
    <t>D/D Orthros</t>
  </si>
  <si>
    <t>D/D Proud Chevalier</t>
  </si>
  <si>
    <t>D/D Proud Ogre</t>
  </si>
  <si>
    <t>D/D Savant Copernicus</t>
  </si>
  <si>
    <t>D/D Savant Galilei</t>
  </si>
  <si>
    <t>D/D Savant Kepler</t>
  </si>
  <si>
    <t>D/D Savant Newton</t>
  </si>
  <si>
    <t>D/D Savant Nikola</t>
  </si>
  <si>
    <t>D/D Savant Thomas</t>
  </si>
  <si>
    <t>D/D/D Chaos King Apocalypse</t>
  </si>
  <si>
    <t>D/D/D Destiny King Zero Laplace</t>
  </si>
  <si>
    <t>D/D/D Doom King Armageddon</t>
  </si>
  <si>
    <t>D/D/D Oblivion King Abyss Ragnarok</t>
  </si>
  <si>
    <t>D/D/D Rebel King Leonidas</t>
  </si>
  <si>
    <t>D/D/D Supersight King Zero Maxwell</t>
  </si>
  <si>
    <t>D/D/D Vice King Requiem</t>
  </si>
  <si>
    <t>Go! - D/D/D Divine Zero King Rage</t>
  </si>
  <si>
    <t>D/D/D/D Super-Dimensional Sovereign Emperor Zero Paradox</t>
  </si>
  <si>
    <t>Dark Contract with Patent License</t>
  </si>
  <si>
    <t>Dark Contract with the Entities</t>
  </si>
  <si>
    <t>Dark Contract with the Gate</t>
  </si>
  <si>
    <t>Dark Contract with the Swamp King</t>
  </si>
  <si>
    <t>Dark Contract with the Yamimakai</t>
  </si>
  <si>
    <t>Forbidden Dark Contract with the Swamp King</t>
  </si>
  <si>
    <t>Contract Laundering</t>
  </si>
  <si>
    <t>D/D Recruits</t>
  </si>
  <si>
    <t>D/D/D Contract Change</t>
  </si>
  <si>
    <t>D/D/D Headhunt</t>
  </si>
  <si>
    <t>D/D/D Human Resources</t>
  </si>
  <si>
    <t>Dark Contract with Errors</t>
  </si>
  <si>
    <t>Dark Contract with the Eternal Darkness</t>
  </si>
  <si>
    <t>Dark Contract with the Witch</t>
  </si>
  <si>
    <t>D/D/D Flame King Genghis</t>
  </si>
  <si>
    <t>D/D/D Oracle King d'Arc</t>
  </si>
  <si>
    <t>D/D/D Dragonbane King Beowulf</t>
  </si>
  <si>
    <t>D/D/D Flame High King Genghis</t>
  </si>
  <si>
    <t>D/D/D Super Doom King Purple Armageddon</t>
  </si>
  <si>
    <t>D/D/D Wave Oblivion King Caesar Ragnarok</t>
  </si>
  <si>
    <t>D/D/D Gust King Alexander</t>
  </si>
  <si>
    <t>D/D/D Cursed King Siegfried</t>
  </si>
  <si>
    <t>D/D/D Gust High King Alexander</t>
  </si>
  <si>
    <t>D/D/D Super Doom King White Armageddon</t>
  </si>
  <si>
    <t>D/D/D Stone King Darius</t>
  </si>
  <si>
    <t>D/D/D Wave King Caesar</t>
  </si>
  <si>
    <t>D/D/D Marksman King Tell</t>
  </si>
  <si>
    <t>D/D/D Wave High King Caesar</t>
  </si>
  <si>
    <t>D/D/D Duo-Dawn King Kali Yuga</t>
  </si>
  <si>
    <t>D/D/D Super Doom King Dark Armageddon</t>
  </si>
  <si>
    <t>D/D/D Deviser King Deus Machinex</t>
  </si>
  <si>
    <t>D/D/D Abyss King Gilgamesh</t>
  </si>
  <si>
    <t>Pendulum Domination Structure Deck</t>
  </si>
  <si>
    <t>Clash of Rebellions</t>
  </si>
  <si>
    <t>Code of the Duelist</t>
  </si>
  <si>
    <t>Starter Deck Dark Legion</t>
  </si>
  <si>
    <t>L00</t>
  </si>
  <si>
    <t>COTD</t>
  </si>
  <si>
    <t>YS15</t>
  </si>
  <si>
    <t>Rise of the Duelist</t>
  </si>
  <si>
    <t>Release Date</t>
  </si>
  <si>
    <t xml:space="preserve"> </t>
  </si>
  <si>
    <t>ROTD</t>
  </si>
  <si>
    <t>Battle of Chaos</t>
  </si>
  <si>
    <t>BACH</t>
  </si>
  <si>
    <t>The Dark Illusion</t>
  </si>
  <si>
    <t>TDIL</t>
  </si>
  <si>
    <t>Date</t>
  </si>
  <si>
    <t>Set Debut</t>
  </si>
  <si>
    <t>Yu-Gi-Oh! ARC-V Manga Vol.3</t>
  </si>
  <si>
    <t>YA03</t>
  </si>
  <si>
    <t>Lightning Overdrive</t>
  </si>
  <si>
    <t>LIOV</t>
  </si>
  <si>
    <t>Ghosts from the Past: The 2nd Haunting</t>
  </si>
  <si>
    <t>GTP2</t>
  </si>
  <si>
    <t>Battles of Legend: Monstrous Revenge</t>
  </si>
  <si>
    <t>BLMR</t>
  </si>
  <si>
    <t>Yu-Gi-Oh! ARC-V Manga Vol.7</t>
  </si>
  <si>
    <t>YA07</t>
  </si>
  <si>
    <t>Raging Tempest</t>
  </si>
  <si>
    <t>RATE</t>
  </si>
  <si>
    <t>2016 Mega-Tins</t>
  </si>
  <si>
    <t>CT13</t>
  </si>
  <si>
    <t>Soul Fusion</t>
  </si>
  <si>
    <t>SOFU</t>
  </si>
  <si>
    <t>Battles of Legend -Light's Revenge-</t>
  </si>
  <si>
    <t>BLLR</t>
  </si>
  <si>
    <t>Duel Overload</t>
  </si>
  <si>
    <t>DUOV</t>
  </si>
  <si>
    <t>D/D Reroll</t>
  </si>
  <si>
    <t>Set Order</t>
  </si>
  <si>
    <t>Sort Order</t>
  </si>
  <si>
    <t>Ariane the Labrynth Servant</t>
  </si>
  <si>
    <t>Tactical Masters</t>
  </si>
  <si>
    <t>TAMA</t>
  </si>
  <si>
    <t>Arianna the Labrynth Servant</t>
  </si>
  <si>
    <t>Labrynth Archfiend</t>
  </si>
  <si>
    <t>Labrynth Chandraglier</t>
  </si>
  <si>
    <t>Labrynth Cooclock</t>
  </si>
  <si>
    <t>Labrynth Stovie Trobie</t>
  </si>
  <si>
    <t>Lady Labrynth of the Silver Castle</t>
  </si>
  <si>
    <t>Darkwing Blast</t>
  </si>
  <si>
    <t>DABL</t>
  </si>
  <si>
    <t>Lovely Labrynth of the Silver Castle</t>
  </si>
  <si>
    <t>Labrynth Labyrinth</t>
  </si>
  <si>
    <t>Labrynth Set-Up</t>
  </si>
  <si>
    <t>Archfiend's Ghastly Glitch</t>
  </si>
  <si>
    <t>Big Welcome Labrynth</t>
  </si>
  <si>
    <t>Photon Hypernova</t>
  </si>
  <si>
    <t>PHHY</t>
  </si>
  <si>
    <t>Farwelcome Labrynth</t>
  </si>
  <si>
    <t>Labrynth Barrage</t>
  </si>
  <si>
    <t>Welcome Labrynth</t>
  </si>
  <si>
    <t>Filename</t>
  </si>
  <si>
    <t>Arias the Labrynth Butler</t>
  </si>
  <si>
    <t>Age of Overlord</t>
  </si>
  <si>
    <t>AGOV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</si>
</sst>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0CB4-C4B2-41A0-BF75-6F3C0F769589}">
  <dimension ref="A1:M24"/>
  <sheetViews>
    <sheetView zoomScaleNormal="100"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" width="33.77734375" bestFit="1" customWidth="1"/>
    <col min="2" max="2" width="13.88671875" style="3" bestFit="1" customWidth="1"/>
    <col min="3" max="3" width="8.109375" bestFit="1" customWidth="1"/>
  </cols>
  <sheetData>
    <row r="1" spans="1:13" s="1" customFormat="1" x14ac:dyDescent="0.3">
      <c r="A1" s="1" t="s">
        <v>0</v>
      </c>
      <c r="B1" s="2" t="s">
        <v>79</v>
      </c>
      <c r="C1" s="1" t="s">
        <v>3</v>
      </c>
    </row>
    <row r="2" spans="1:13" x14ac:dyDescent="0.3">
      <c r="A2" t="s">
        <v>74</v>
      </c>
      <c r="B2" s="3">
        <v>42153</v>
      </c>
      <c r="C2" t="s">
        <v>77</v>
      </c>
    </row>
    <row r="3" spans="1:13" x14ac:dyDescent="0.3">
      <c r="A3" t="s">
        <v>72</v>
      </c>
      <c r="B3" s="3">
        <v>42223</v>
      </c>
      <c r="C3" t="str">
        <f>IF(A3="Clash of Rebellions","CORE",IF(A3="Dimension of Chaos","DOCS",IF(A3="Pendulum Domination Structure Deck","SDPD",IF(A3="Maximum Crisis","MACR",""))))</f>
        <v>CORE</v>
      </c>
    </row>
    <row r="4" spans="1:13" x14ac:dyDescent="0.3">
      <c r="A4" t="s">
        <v>2</v>
      </c>
      <c r="B4" s="3">
        <v>42314</v>
      </c>
      <c r="C4" t="str">
        <f>IF(A4="Clash of Rebellions","CORE",IF(A4="Dimension of Chaos","DOCS",IF(A4="Pendulum Domination Structure Deck","SDPD",IF(A4="Maximum Crisis","MACR",""))))</f>
        <v>DOCS</v>
      </c>
    </row>
    <row r="5" spans="1:13" x14ac:dyDescent="0.3">
      <c r="A5" t="s">
        <v>84</v>
      </c>
      <c r="B5" s="3">
        <v>42587</v>
      </c>
      <c r="C5" t="s">
        <v>85</v>
      </c>
    </row>
    <row r="6" spans="1:13" x14ac:dyDescent="0.3">
      <c r="A6" t="s">
        <v>100</v>
      </c>
      <c r="B6" s="3">
        <v>42615</v>
      </c>
      <c r="C6" t="s">
        <v>101</v>
      </c>
    </row>
    <row r="7" spans="1:13" x14ac:dyDescent="0.3">
      <c r="A7" t="s">
        <v>71</v>
      </c>
      <c r="B7" s="3">
        <v>42755</v>
      </c>
      <c r="C7" t="str">
        <f>IF(A7="Clash of Rebellions","CORE",IF(A7="Dimension of Chaos","DOCS",IF(A7="Pendulum Domination Structure Deck","SDPD",IF(A7="Maximum Crisis","MACR",""))))</f>
        <v>SDPD</v>
      </c>
    </row>
    <row r="8" spans="1:13" x14ac:dyDescent="0.3">
      <c r="A8" t="s">
        <v>98</v>
      </c>
      <c r="B8" s="3">
        <v>42776</v>
      </c>
      <c r="C8" t="s">
        <v>99</v>
      </c>
    </row>
    <row r="9" spans="1:13" x14ac:dyDescent="0.3">
      <c r="A9" t="s">
        <v>6</v>
      </c>
      <c r="B9" s="3">
        <v>42860</v>
      </c>
      <c r="C9" t="str">
        <f>IF(A9="Clash of Rebellions","CORE",IF(A9="Dimension of Chaos","DOCS",IF(A9="Pendulum Domination Structure Deck","SDPD",IF(A9="Maximum Crisis","MACR",""))))</f>
        <v>MACR</v>
      </c>
    </row>
    <row r="10" spans="1:13" x14ac:dyDescent="0.3">
      <c r="A10" t="s">
        <v>104</v>
      </c>
      <c r="B10" s="3">
        <v>42923</v>
      </c>
      <c r="C10" t="s">
        <v>105</v>
      </c>
    </row>
    <row r="11" spans="1:13" x14ac:dyDescent="0.3">
      <c r="A11" t="s">
        <v>73</v>
      </c>
      <c r="B11" s="3">
        <v>42951</v>
      </c>
      <c r="C11" t="s">
        <v>76</v>
      </c>
    </row>
    <row r="12" spans="1:13" x14ac:dyDescent="0.3">
      <c r="A12" t="s">
        <v>88</v>
      </c>
      <c r="B12" s="3">
        <v>43165</v>
      </c>
      <c r="C12" t="s">
        <v>89</v>
      </c>
      <c r="M12" t="s">
        <v>80</v>
      </c>
    </row>
    <row r="13" spans="1:13" x14ac:dyDescent="0.3">
      <c r="A13" t="s">
        <v>102</v>
      </c>
      <c r="B13" s="3">
        <v>43392</v>
      </c>
      <c r="C13" t="s">
        <v>103</v>
      </c>
    </row>
    <row r="14" spans="1:13" x14ac:dyDescent="0.3">
      <c r="A14" t="s">
        <v>106</v>
      </c>
      <c r="B14" s="3">
        <v>43910</v>
      </c>
      <c r="C14" t="s">
        <v>107</v>
      </c>
    </row>
    <row r="15" spans="1:13" x14ac:dyDescent="0.3">
      <c r="A15" t="s">
        <v>96</v>
      </c>
      <c r="B15" s="3">
        <v>43984</v>
      </c>
      <c r="C15" t="s">
        <v>97</v>
      </c>
    </row>
    <row r="16" spans="1:13" x14ac:dyDescent="0.3">
      <c r="A16" t="s">
        <v>78</v>
      </c>
      <c r="B16" s="3">
        <v>44050</v>
      </c>
      <c r="C16" t="s">
        <v>81</v>
      </c>
    </row>
    <row r="17" spans="1:3" x14ac:dyDescent="0.3">
      <c r="A17" t="s">
        <v>90</v>
      </c>
      <c r="B17" s="3">
        <v>44351</v>
      </c>
      <c r="C17" t="s">
        <v>91</v>
      </c>
    </row>
    <row r="18" spans="1:3" x14ac:dyDescent="0.3">
      <c r="A18" t="s">
        <v>82</v>
      </c>
      <c r="B18" s="3">
        <v>44602</v>
      </c>
      <c r="C18" t="s">
        <v>83</v>
      </c>
    </row>
    <row r="19" spans="1:3" x14ac:dyDescent="0.3">
      <c r="A19" t="s">
        <v>92</v>
      </c>
      <c r="B19" s="3">
        <v>44686</v>
      </c>
      <c r="C19" t="s">
        <v>93</v>
      </c>
    </row>
    <row r="20" spans="1:3" x14ac:dyDescent="0.3">
      <c r="A20" t="s">
        <v>120</v>
      </c>
      <c r="B20" s="3">
        <v>44854</v>
      </c>
      <c r="C20" t="s">
        <v>121</v>
      </c>
    </row>
    <row r="21" spans="1:3" x14ac:dyDescent="0.3">
      <c r="A21" t="s">
        <v>94</v>
      </c>
      <c r="B21" s="3">
        <v>45099</v>
      </c>
      <c r="C21" t="s">
        <v>95</v>
      </c>
    </row>
    <row r="22" spans="1:3" x14ac:dyDescent="0.3">
      <c r="A22" t="s">
        <v>112</v>
      </c>
      <c r="B22" s="3">
        <v>44798</v>
      </c>
      <c r="C22" t="s">
        <v>113</v>
      </c>
    </row>
    <row r="23" spans="1:3" x14ac:dyDescent="0.3">
      <c r="A23" t="s">
        <v>127</v>
      </c>
      <c r="B23" s="3">
        <v>44963</v>
      </c>
      <c r="C23" t="s">
        <v>128</v>
      </c>
    </row>
    <row r="24" spans="1:3" x14ac:dyDescent="0.3">
      <c r="A24" t="s">
        <v>134</v>
      </c>
      <c r="B24" s="3">
        <v>45219</v>
      </c>
      <c r="C24" t="s">
        <v>135</v>
      </c>
    </row>
  </sheetData>
  <autoFilter ref="A1:C1" xr:uid="{71540CB4-C4B2-41A0-BF75-6F3C0F769589}">
    <sortState xmlns:xlrd2="http://schemas.microsoft.com/office/spreadsheetml/2017/richdata2" ref="A2:C2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zoomScaleNormal="100" workbookViewId="0">
      <pane ySplit="1" topLeftCell="A47" activePane="bottomLeft" state="frozen"/>
      <selection pane="bottomLeft" activeCell="F6" sqref="F6"/>
    </sheetView>
  </sheetViews>
  <sheetFormatPr defaultRowHeight="14.4" x14ac:dyDescent="0.3"/>
  <cols>
    <col min="1" max="1" width="52" bestFit="1" customWidth="1"/>
    <col min="2" max="2" width="33.77734375" bestFit="1" customWidth="1"/>
    <col min="3" max="3" width="11.109375" bestFit="1" customWidth="1"/>
    <col min="4" max="4" width="10.5546875" style="3" bestFit="1" customWidth="1"/>
    <col min="5" max="5" width="12" bestFit="1" customWidth="1"/>
    <col min="6" max="6" width="11.88671875" style="6" bestFit="1" customWidth="1"/>
    <col min="7" max="7" width="64" bestFit="1" customWidth="1"/>
  </cols>
  <sheetData>
    <row r="1" spans="1:7" s="1" customFormat="1" x14ac:dyDescent="0.3">
      <c r="A1" s="1" t="s">
        <v>0</v>
      </c>
      <c r="B1" s="1" t="s">
        <v>87</v>
      </c>
      <c r="C1" s="1" t="s">
        <v>109</v>
      </c>
      <c r="D1" s="2" t="s">
        <v>86</v>
      </c>
      <c r="E1" s="1" t="s">
        <v>4</v>
      </c>
      <c r="F1" s="5" t="s">
        <v>110</v>
      </c>
      <c r="G1" s="1" t="s">
        <v>132</v>
      </c>
    </row>
    <row r="2" spans="1:7" x14ac:dyDescent="0.3">
      <c r="A2" t="s">
        <v>14</v>
      </c>
      <c r="B2" t="s">
        <v>74</v>
      </c>
      <c r="C2" s="4" t="s">
        <v>75</v>
      </c>
      <c r="D2" s="3">
        <f>VLOOKUP($B2,'Set Data'!$A:$C,2,FALSE)</f>
        <v>42153</v>
      </c>
      <c r="E2" t="str">
        <f>CONCATENATE(VLOOKUP($B2,'Set Data'!$A:$C,3,FALSE),"-EN",IF($C2="","",IF(OR($C2="L00",$C2&gt;99),$C2,IF($C2&gt;9,CONCATENATE("0",$C2),CONCATENATE("00",$C2)))))</f>
        <v>YS15-ENL00</v>
      </c>
      <c r="F2" s="6">
        <v>1</v>
      </c>
      <c r="G2" t="str">
        <f>IF(F2&lt;10,CONCATENATE("RK02-EN00",F2," - ",A2),CONCATENATE("RK02-EN0",F2," - ",A2))</f>
        <v>RK02-EN001 - D/D/D Dragon King Pendragon</v>
      </c>
    </row>
    <row r="3" spans="1:7" x14ac:dyDescent="0.3">
      <c r="A3" t="s">
        <v>11</v>
      </c>
      <c r="B3" t="s">
        <v>72</v>
      </c>
      <c r="C3">
        <v>11</v>
      </c>
      <c r="D3" s="3">
        <f>VLOOKUP($B3,'Set Data'!$A:$C,2,FALSE)</f>
        <v>42223</v>
      </c>
      <c r="E3" t="str">
        <f>CONCATENATE(VLOOKUP($B3,'Set Data'!$A:$C,3,FALSE),"-EN",IF($C3="","",IF(OR($C3="L00",$C3&gt;99),$C3,IF($C3&gt;9,CONCATENATE("0",$C3),CONCATENATE("00",$C3)))))</f>
        <v>CORE-EN011</v>
      </c>
      <c r="F3" s="6">
        <f>1+F2</f>
        <v>2</v>
      </c>
      <c r="G3" t="str">
        <f t="shared" ref="G3:G66" si="0">IF(F3&lt;10,CONCATENATE("RK02-EN00",F3," - ",A3),CONCATENATE("RK02-EN0",F3," - ",A3))</f>
        <v>RK02-EN002 - D/D Pandora</v>
      </c>
    </row>
    <row r="4" spans="1:7" x14ac:dyDescent="0.3">
      <c r="A4" t="s">
        <v>65</v>
      </c>
      <c r="B4" t="s">
        <v>72</v>
      </c>
      <c r="C4">
        <v>52</v>
      </c>
      <c r="D4" s="3">
        <f>VLOOKUP($B4,'Set Data'!$A:$C,2,FALSE)</f>
        <v>42223</v>
      </c>
      <c r="E4" t="str">
        <f>CONCATENATE(VLOOKUP($B4,'Set Data'!$A:$C,3,FALSE),"-EN",IF($C4="","",IF(OR($C4="L00",$C4&gt;99),$C4,IF($C4&gt;9,CONCATENATE("0",$C4),CONCATENATE("00",$C4)))))</f>
        <v>CORE-EN052</v>
      </c>
      <c r="F4" s="6">
        <f t="shared" ref="F4:F67" si="1">1+F3</f>
        <v>3</v>
      </c>
      <c r="G4" t="str">
        <f t="shared" si="0"/>
        <v>RK02-EN003 - D/D/D Marksman King Tell</v>
      </c>
    </row>
    <row r="5" spans="1:7" x14ac:dyDescent="0.3">
      <c r="A5" t="s">
        <v>54</v>
      </c>
      <c r="B5" t="s">
        <v>72</v>
      </c>
      <c r="C5">
        <v>46</v>
      </c>
      <c r="D5" s="3">
        <f>VLOOKUP($B5,'Set Data'!$A:$C,2,FALSE)</f>
        <v>42223</v>
      </c>
      <c r="E5" t="str">
        <f>CONCATENATE(VLOOKUP($B5,'Set Data'!$A:$C,3,FALSE),"-EN",IF($C5="","",IF(OR($C5="L00",$C5&gt;99),$C5,IF($C5&gt;9,CONCATENATE("0",$C5),CONCATENATE("00",$C5)))))</f>
        <v>CORE-EN046</v>
      </c>
      <c r="F5" s="6">
        <f t="shared" si="1"/>
        <v>4</v>
      </c>
      <c r="G5" t="str">
        <f t="shared" si="0"/>
        <v>RK02-EN004 - D/D/D Oracle King d'Arc</v>
      </c>
    </row>
    <row r="6" spans="1:7" x14ac:dyDescent="0.3">
      <c r="A6" t="s">
        <v>1</v>
      </c>
      <c r="B6" t="s">
        <v>2</v>
      </c>
      <c r="C6">
        <v>10</v>
      </c>
      <c r="D6" s="3">
        <f>VLOOKUP($B6,'Set Data'!$A:$C,2,FALSE)</f>
        <v>42314</v>
      </c>
      <c r="E6" t="str">
        <f>CONCATENATE(VLOOKUP($B6,'Set Data'!$A:$C,3,FALSE),"-EN",IF($C6="","",IF(OR($C6="L00",$C6&gt;99),$C6,IF($C6&gt;9,CONCATENATE("0",$C6),CONCATENATE("00",$C6)))))</f>
        <v>DOCS-EN010</v>
      </c>
      <c r="F6" s="6">
        <f t="shared" si="1"/>
        <v>5</v>
      </c>
      <c r="G6" t="str">
        <f t="shared" si="0"/>
        <v>RK02-EN005 - D/D Berfomet</v>
      </c>
    </row>
    <row r="7" spans="1:7" x14ac:dyDescent="0.3">
      <c r="A7" t="s">
        <v>9</v>
      </c>
      <c r="B7" t="s">
        <v>2</v>
      </c>
      <c r="C7">
        <v>12</v>
      </c>
      <c r="D7" s="3">
        <f>VLOOKUP($B7,'Set Data'!$A:$C,2,FALSE)</f>
        <v>42314</v>
      </c>
      <c r="E7" t="str">
        <f>CONCATENATE(VLOOKUP($B7,'Set Data'!$A:$C,3,FALSE),"-EN",IF($C7="","",IF(OR($C7="L00",$C7&gt;99),$C7,IF($C7&gt;9,CONCATENATE("0",$C7),CONCATENATE("00",$C7)))))</f>
        <v>DOCS-EN012</v>
      </c>
      <c r="F7" s="6">
        <f t="shared" si="1"/>
        <v>6</v>
      </c>
      <c r="G7" t="str">
        <f t="shared" si="0"/>
        <v>RK02-EN006 - D/D Necro Slime</v>
      </c>
    </row>
    <row r="8" spans="1:7" x14ac:dyDescent="0.3">
      <c r="A8" t="s">
        <v>12</v>
      </c>
      <c r="B8" t="s">
        <v>2</v>
      </c>
      <c r="C8">
        <v>11</v>
      </c>
      <c r="D8" s="3">
        <f>VLOOKUP($B8,'Set Data'!$A:$C,2,FALSE)</f>
        <v>42314</v>
      </c>
      <c r="E8" t="str">
        <f>CONCATENATE(VLOOKUP($B8,'Set Data'!$A:$C,3,FALSE),"-EN",IF($C8="","",IF(OR($C8="L00",$C8&gt;99),$C8,IF($C8&gt;9,CONCATENATE("0",$C8),CONCATENATE("00",$C8)))))</f>
        <v>DOCS-EN011</v>
      </c>
      <c r="F8" s="6">
        <f t="shared" si="1"/>
        <v>7</v>
      </c>
      <c r="G8" t="str">
        <f t="shared" si="0"/>
        <v>RK02-EN007 - D/D Swirl Slime</v>
      </c>
    </row>
    <row r="9" spans="1:7" x14ac:dyDescent="0.3">
      <c r="A9" t="s">
        <v>25</v>
      </c>
      <c r="B9" t="s">
        <v>2</v>
      </c>
      <c r="C9">
        <v>91</v>
      </c>
      <c r="D9" s="3">
        <f>VLOOKUP($B9,'Set Data'!$A:$C,2,FALSE)</f>
        <v>42314</v>
      </c>
      <c r="E9" t="str">
        <f>CONCATENATE(VLOOKUP($B9,'Set Data'!$A:$C,3,FALSE),"-EN",IF($C9="","",IF(OR($C9="L00",$C9&gt;99),$C9,IF($C9&gt;9,CONCATENATE("0",$C9),CONCATENATE("00",$C9)))))</f>
        <v>DOCS-EN091</v>
      </c>
      <c r="F9" s="6">
        <f t="shared" si="1"/>
        <v>8</v>
      </c>
      <c r="G9" t="str">
        <f t="shared" si="0"/>
        <v>RK02-EN008 - D/D Savant Galilei</v>
      </c>
    </row>
    <row r="10" spans="1:7" x14ac:dyDescent="0.3">
      <c r="A10" t="s">
        <v>26</v>
      </c>
      <c r="B10" t="s">
        <v>2</v>
      </c>
      <c r="C10">
        <v>92</v>
      </c>
      <c r="D10" s="3">
        <f>VLOOKUP($B10,'Set Data'!$A:$C,2,FALSE)</f>
        <v>42314</v>
      </c>
      <c r="E10" t="str">
        <f>CONCATENATE(VLOOKUP($B10,'Set Data'!$A:$C,3,FALSE),"-EN",IF($C10="","",IF(OR($C10="L00",$C10&gt;99),$C10,IF($C10&gt;9,CONCATENATE("0",$C10),CONCATENATE("00",$C10)))))</f>
        <v>DOCS-EN092</v>
      </c>
      <c r="F10" s="6">
        <f t="shared" si="1"/>
        <v>9</v>
      </c>
      <c r="G10" t="str">
        <f t="shared" si="0"/>
        <v>RK02-EN009 - D/D Savant Kepler</v>
      </c>
    </row>
    <row r="11" spans="1:7" x14ac:dyDescent="0.3">
      <c r="A11" t="s">
        <v>33</v>
      </c>
      <c r="B11" t="s">
        <v>2</v>
      </c>
      <c r="C11">
        <v>99</v>
      </c>
      <c r="D11" s="3">
        <f>VLOOKUP($B11,'Set Data'!$A:$C,2,FALSE)</f>
        <v>42314</v>
      </c>
      <c r="E11" t="str">
        <f>CONCATENATE(VLOOKUP($B11,'Set Data'!$A:$C,3,FALSE),"-EN",IF($C11="","",IF(OR($C11="L00",$C11&gt;99),$C11,IF($C11&gt;9,CONCATENATE("0",$C11),CONCATENATE("00",$C11)))))</f>
        <v>DOCS-EN099</v>
      </c>
      <c r="F11" s="6">
        <f t="shared" si="1"/>
        <v>10</v>
      </c>
      <c r="G11" t="str">
        <f t="shared" si="0"/>
        <v>RK02-EN010 - D/D/D Oblivion King Abyss Ragnarok</v>
      </c>
    </row>
    <row r="12" spans="1:7" x14ac:dyDescent="0.3">
      <c r="A12" t="s">
        <v>34</v>
      </c>
      <c r="B12" t="s">
        <v>2</v>
      </c>
      <c r="C12">
        <v>98</v>
      </c>
      <c r="D12" s="3">
        <f>VLOOKUP($B12,'Set Data'!$A:$C,2,FALSE)</f>
        <v>42314</v>
      </c>
      <c r="E12" t="str">
        <f>CONCATENATE(VLOOKUP($B12,'Set Data'!$A:$C,3,FALSE),"-EN",IF($C12="","",IF(OR($C12="L00",$C12&gt;99),$C12,IF($C12&gt;9,CONCATENATE("0",$C12),CONCATENATE("00",$C12)))))</f>
        <v>DOCS-EN098</v>
      </c>
      <c r="F12" s="6">
        <f t="shared" si="1"/>
        <v>11</v>
      </c>
      <c r="G12" t="str">
        <f t="shared" si="0"/>
        <v>RK02-EN011 - D/D/D Rebel King Leonidas</v>
      </c>
    </row>
    <row r="13" spans="1:7" x14ac:dyDescent="0.3">
      <c r="A13" t="s">
        <v>58</v>
      </c>
      <c r="B13" t="s">
        <v>2</v>
      </c>
      <c r="C13">
        <v>44</v>
      </c>
      <c r="D13" s="3">
        <f>VLOOKUP($B13,'Set Data'!$A:$C,2,FALSE)</f>
        <v>42314</v>
      </c>
      <c r="E13" t="str">
        <f>CONCATENATE(VLOOKUP($B13,'Set Data'!$A:$C,3,FALSE),"-EN",IF($C13="","",IF(OR($C13="L00",$C13&gt;99),$C13,IF($C13&gt;9,CONCATENATE("0",$C13),CONCATENATE("00",$C13)))))</f>
        <v>DOCS-EN044</v>
      </c>
      <c r="F13" s="6">
        <f t="shared" si="1"/>
        <v>12</v>
      </c>
      <c r="G13" t="str">
        <f t="shared" si="0"/>
        <v>RK02-EN012 - D/D/D Wave Oblivion King Caesar Ragnarok</v>
      </c>
    </row>
    <row r="14" spans="1:7" x14ac:dyDescent="0.3">
      <c r="A14" t="s">
        <v>64</v>
      </c>
      <c r="B14" t="s">
        <v>2</v>
      </c>
      <c r="C14">
        <v>90</v>
      </c>
      <c r="D14" s="3">
        <f>VLOOKUP($B14,'Set Data'!$A:$C,2,FALSE)</f>
        <v>42314</v>
      </c>
      <c r="E14" t="str">
        <f>CONCATENATE(VLOOKUP($B14,'Set Data'!$A:$C,3,FALSE),"-EN",IF($C14="","",IF(OR($C14="L00",$C14&gt;99),$C14,IF($C14&gt;9,CONCATENATE("0",$C14),CONCATENATE("00",$C14)))))</f>
        <v>DOCS-EN090</v>
      </c>
      <c r="F14" s="6">
        <f t="shared" si="1"/>
        <v>13</v>
      </c>
      <c r="G14" t="str">
        <f t="shared" si="0"/>
        <v>RK02-EN013 - D/D/D Wave King Caesar</v>
      </c>
    </row>
    <row r="15" spans="1:7" x14ac:dyDescent="0.3">
      <c r="A15" t="s">
        <v>67</v>
      </c>
      <c r="B15" t="s">
        <v>2</v>
      </c>
      <c r="C15">
        <v>50</v>
      </c>
      <c r="D15" s="3">
        <f>VLOOKUP($B15,'Set Data'!$A:$C,2,FALSE)</f>
        <v>42314</v>
      </c>
      <c r="E15" t="str">
        <f>CONCATENATE(VLOOKUP($B15,'Set Data'!$A:$C,3,FALSE),"-EN",IF($C15="","",IF(OR($C15="L00",$C15&gt;99),$C15,IF($C15&gt;9,CONCATENATE("0",$C15),CONCATENATE("00",$C15)))))</f>
        <v>DOCS-EN050</v>
      </c>
      <c r="F15" s="6">
        <f t="shared" si="1"/>
        <v>14</v>
      </c>
      <c r="G15" t="str">
        <f t="shared" si="0"/>
        <v>RK02-EN014 - D/D/D Duo-Dawn King Kali Yuga</v>
      </c>
    </row>
    <row r="16" spans="1:7" x14ac:dyDescent="0.3">
      <c r="A16" t="s">
        <v>41</v>
      </c>
      <c r="B16" t="s">
        <v>2</v>
      </c>
      <c r="C16">
        <v>93</v>
      </c>
      <c r="D16" s="3">
        <f>VLOOKUP($B16,'Set Data'!$A:$C,2,FALSE)</f>
        <v>42314</v>
      </c>
      <c r="E16" t="str">
        <f>CONCATENATE(VLOOKUP($B16,'Set Data'!$A:$C,3,FALSE),"-EN",IF($C16="","",IF(OR($C16="L00",$C16&gt;99),$C16,IF($C16&gt;9,CONCATENATE("0",$C16),CONCATENATE("00",$C16)))))</f>
        <v>DOCS-EN093</v>
      </c>
      <c r="F16" s="6">
        <f t="shared" si="1"/>
        <v>15</v>
      </c>
      <c r="G16" t="str">
        <f t="shared" si="0"/>
        <v>RK02-EN015 - Dark Contract with the Gate</v>
      </c>
    </row>
    <row r="17" spans="1:7" x14ac:dyDescent="0.3">
      <c r="A17" t="s">
        <v>42</v>
      </c>
      <c r="B17" t="s">
        <v>2</v>
      </c>
      <c r="C17">
        <v>94</v>
      </c>
      <c r="D17" s="3">
        <f>VLOOKUP($B17,'Set Data'!$A:$C,2,FALSE)</f>
        <v>42314</v>
      </c>
      <c r="E17" t="str">
        <f>CONCATENATE(VLOOKUP($B17,'Set Data'!$A:$C,3,FALSE),"-EN",IF($C17="","",IF(OR($C17="L00",$C17&gt;99),$C17,IF($C17&gt;9,CONCATENATE("0",$C17),CONCATENATE("00",$C17)))))</f>
        <v>DOCS-EN094</v>
      </c>
      <c r="F17" s="6">
        <f t="shared" si="1"/>
        <v>16</v>
      </c>
      <c r="G17" t="str">
        <f t="shared" si="0"/>
        <v>RK02-EN016 - Dark Contract with the Swamp King</v>
      </c>
    </row>
    <row r="18" spans="1:7" x14ac:dyDescent="0.3">
      <c r="A18" t="s">
        <v>45</v>
      </c>
      <c r="B18" t="s">
        <v>2</v>
      </c>
      <c r="C18">
        <v>96</v>
      </c>
      <c r="D18" s="3">
        <f>VLOOKUP($B18,'Set Data'!$A:$C,2,FALSE)</f>
        <v>42314</v>
      </c>
      <c r="E18" t="str">
        <f>CONCATENATE(VLOOKUP($B18,'Set Data'!$A:$C,3,FALSE),"-EN",IF($C18="","",IF(OR($C18="L00",$C18&gt;99),$C18,IF($C18&gt;9,CONCATENATE("0",$C18),CONCATENATE("00",$C18)))))</f>
        <v>DOCS-EN096</v>
      </c>
      <c r="F18" s="6">
        <f t="shared" si="1"/>
        <v>17</v>
      </c>
      <c r="G18" t="str">
        <f t="shared" si="0"/>
        <v>RK02-EN017 - Contract Laundering</v>
      </c>
    </row>
    <row r="19" spans="1:7" x14ac:dyDescent="0.3">
      <c r="A19" t="s">
        <v>47</v>
      </c>
      <c r="B19" t="s">
        <v>2</v>
      </c>
      <c r="C19">
        <v>68</v>
      </c>
      <c r="D19" s="3">
        <f>VLOOKUP($B19,'Set Data'!$A:$C,2,FALSE)</f>
        <v>42314</v>
      </c>
      <c r="E19" t="str">
        <f>CONCATENATE(VLOOKUP($B19,'Set Data'!$A:$C,3,FALSE),"-EN",IF($C19="","",IF(OR($C19="L00",$C19&gt;99),$C19,IF($C19&gt;9,CONCATENATE("0",$C19),CONCATENATE("00",$C19)))))</f>
        <v>DOCS-EN068</v>
      </c>
      <c r="F19" s="6">
        <f t="shared" si="1"/>
        <v>18</v>
      </c>
      <c r="G19" t="str">
        <f t="shared" si="0"/>
        <v>RK02-EN018 - D/D/D Contract Change</v>
      </c>
    </row>
    <row r="20" spans="1:7" x14ac:dyDescent="0.3">
      <c r="A20" t="s">
        <v>49</v>
      </c>
      <c r="B20" t="s">
        <v>2</v>
      </c>
      <c r="C20">
        <v>97</v>
      </c>
      <c r="D20" s="3">
        <f>VLOOKUP($B20,'Set Data'!$A:$C,2,FALSE)</f>
        <v>42314</v>
      </c>
      <c r="E20" t="str">
        <f>CONCATENATE(VLOOKUP($B20,'Set Data'!$A:$C,3,FALSE),"-EN",IF($C20="","",IF(OR($C20="L00",$C20&gt;99),$C20,IF($C20&gt;9,CONCATENATE("0",$C20),CONCATENATE("00",$C20)))))</f>
        <v>DOCS-EN097</v>
      </c>
      <c r="F20" s="6">
        <f t="shared" si="1"/>
        <v>19</v>
      </c>
      <c r="G20" t="str">
        <f t="shared" si="0"/>
        <v>RK02-EN019 - D/D/D Human Resources</v>
      </c>
    </row>
    <row r="21" spans="1:7" x14ac:dyDescent="0.3">
      <c r="A21" t="s">
        <v>50</v>
      </c>
      <c r="B21" t="s">
        <v>2</v>
      </c>
      <c r="C21">
        <v>69</v>
      </c>
      <c r="D21" s="3">
        <f>VLOOKUP($B21,'Set Data'!$A:$C,2,FALSE)</f>
        <v>42314</v>
      </c>
      <c r="E21" t="str">
        <f>CONCATENATE(VLOOKUP($B21,'Set Data'!$A:$C,3,FALSE),"-EN",IF($C21="","",IF(OR($C21="L00",$C21&gt;99),$C21,IF($C21&gt;9,CONCATENATE("0",$C21),CONCATENATE("00",$C21)))))</f>
        <v>DOCS-EN069</v>
      </c>
      <c r="F21" s="6">
        <f t="shared" si="1"/>
        <v>20</v>
      </c>
      <c r="G21" t="str">
        <f t="shared" si="0"/>
        <v>RK02-EN020 - Dark Contract with Errors</v>
      </c>
    </row>
    <row r="22" spans="1:7" x14ac:dyDescent="0.3">
      <c r="A22" t="s">
        <v>52</v>
      </c>
      <c r="B22" t="s">
        <v>2</v>
      </c>
      <c r="C22">
        <v>95</v>
      </c>
      <c r="D22" s="3">
        <f>VLOOKUP($B22,'Set Data'!$A:$C,2,FALSE)</f>
        <v>42314</v>
      </c>
      <c r="E22" t="str">
        <f>CONCATENATE(VLOOKUP($B22,'Set Data'!$A:$C,3,FALSE),"-EN",IF($C22="","",IF(OR($C22="L00",$C22&gt;99),$C22,IF($C22&gt;9,CONCATENATE("0",$C22),CONCATENATE("00",$C22)))))</f>
        <v>DOCS-EN095</v>
      </c>
      <c r="F22" s="6">
        <f t="shared" si="1"/>
        <v>21</v>
      </c>
      <c r="G22" t="str">
        <f t="shared" si="0"/>
        <v>RK02-EN021 - Dark Contract with the Witch</v>
      </c>
    </row>
    <row r="23" spans="1:7" x14ac:dyDescent="0.3">
      <c r="A23" t="s">
        <v>28</v>
      </c>
      <c r="B23" t="s">
        <v>84</v>
      </c>
      <c r="C23">
        <v>11</v>
      </c>
      <c r="D23" s="3">
        <f>VLOOKUP($B23,'Set Data'!$A:$C,2,FALSE)</f>
        <v>42587</v>
      </c>
      <c r="E23" t="str">
        <f>CONCATENATE(VLOOKUP($B23,'Set Data'!$A:$C,3,FALSE),"-EN",IF($C23="","",IF(OR($C23="L00",$C23&gt;99),$C23,IF($C23&gt;9,CONCATENATE("0",$C23),CONCATENATE("00",$C23)))))</f>
        <v>TDIL-EN011</v>
      </c>
      <c r="F23" s="6">
        <f t="shared" si="1"/>
        <v>22</v>
      </c>
      <c r="G23" t="str">
        <f t="shared" si="0"/>
        <v>RK02-EN022 - D/D Savant Nikola</v>
      </c>
    </row>
    <row r="24" spans="1:7" x14ac:dyDescent="0.3">
      <c r="A24" t="s">
        <v>29</v>
      </c>
      <c r="B24" t="s">
        <v>84</v>
      </c>
      <c r="C24">
        <v>10</v>
      </c>
      <c r="D24" s="3">
        <f>VLOOKUP($B24,'Set Data'!$A:$C,2,FALSE)</f>
        <v>42587</v>
      </c>
      <c r="E24" t="str">
        <f>CONCATENATE(VLOOKUP($B24,'Set Data'!$A:$C,3,FALSE),"-EN",IF($C24="","",IF(OR($C24="L00",$C24&gt;99),$C24,IF($C24&gt;9,CONCATENATE("0",$C24),CONCATENATE("00",$C24)))))</f>
        <v>TDIL-EN010</v>
      </c>
      <c r="F24" s="6">
        <f t="shared" si="1"/>
        <v>23</v>
      </c>
      <c r="G24" t="str">
        <f t="shared" si="0"/>
        <v>RK02-EN023 - D/D Savant Thomas</v>
      </c>
    </row>
    <row r="25" spans="1:7" x14ac:dyDescent="0.3">
      <c r="A25" t="s">
        <v>44</v>
      </c>
      <c r="B25" t="s">
        <v>84</v>
      </c>
      <c r="C25">
        <v>56</v>
      </c>
      <c r="D25" s="3">
        <f>VLOOKUP($B25,'Set Data'!$A:$C,2,FALSE)</f>
        <v>42587</v>
      </c>
      <c r="E25" t="str">
        <f>CONCATENATE(VLOOKUP($B25,'Set Data'!$A:$C,3,FALSE),"-EN",IF($C25="","",IF(OR($C25="L00",$C25&gt;99),$C25,IF($C25&gt;9,CONCATENATE("0",$C25),CONCATENATE("00",$C25)))))</f>
        <v>TDIL-EN056</v>
      </c>
      <c r="F25" s="6">
        <f t="shared" si="1"/>
        <v>24</v>
      </c>
      <c r="G25" t="str">
        <f t="shared" si="0"/>
        <v>RK02-EN024 - Forbidden Dark Contract with the Swamp King</v>
      </c>
    </row>
    <row r="26" spans="1:7" x14ac:dyDescent="0.3">
      <c r="A26" t="s">
        <v>53</v>
      </c>
      <c r="B26" t="s">
        <v>100</v>
      </c>
      <c r="C26">
        <v>5</v>
      </c>
      <c r="D26" s="3">
        <f>VLOOKUP($B26,'Set Data'!$A:$C,2,FALSE)</f>
        <v>42615</v>
      </c>
      <c r="E26" t="str">
        <f>CONCATENATE(VLOOKUP($B26,'Set Data'!$A:$C,3,FALSE),"-EN",IF($C26="","",IF(OR($C26="L00",$C26&gt;99),$C26,IF($C26&gt;9,CONCATENATE("0",$C26),CONCATENATE("00",$C26)))))</f>
        <v>CT13-EN005</v>
      </c>
      <c r="F26" s="6">
        <f t="shared" si="1"/>
        <v>25</v>
      </c>
      <c r="G26" t="str">
        <f t="shared" si="0"/>
        <v>RK02-EN025 - D/D/D Flame King Genghis</v>
      </c>
    </row>
    <row r="27" spans="1:7" x14ac:dyDescent="0.3">
      <c r="A27" t="s">
        <v>59</v>
      </c>
      <c r="B27" t="s">
        <v>100</v>
      </c>
      <c r="C27">
        <v>10</v>
      </c>
      <c r="D27" s="3">
        <f>VLOOKUP($B27,'Set Data'!$A:$C,2,FALSE)</f>
        <v>42615</v>
      </c>
      <c r="E27" t="str">
        <f>CONCATENATE(VLOOKUP($B27,'Set Data'!$A:$C,3,FALSE),"-EN",IF($C27="","",IF(OR($C27="L00",$C27&gt;99),$C27,IF($C27&gt;9,CONCATENATE("0",$C27),CONCATENATE("00",$C27)))))</f>
        <v>CT13-EN010</v>
      </c>
      <c r="F27" s="6">
        <f t="shared" si="1"/>
        <v>26</v>
      </c>
      <c r="G27" t="str">
        <f t="shared" si="0"/>
        <v>RK02-EN026 - D/D/D Gust King Alexander</v>
      </c>
    </row>
    <row r="28" spans="1:7" x14ac:dyDescent="0.3">
      <c r="A28" t="s">
        <v>7</v>
      </c>
      <c r="B28" t="s">
        <v>71</v>
      </c>
      <c r="C28">
        <v>5</v>
      </c>
      <c r="D28" s="3">
        <f>VLOOKUP($B28,'Set Data'!$A:$C,2,FALSE)</f>
        <v>42755</v>
      </c>
      <c r="E28" t="str">
        <f>CONCATENATE(VLOOKUP($B28,'Set Data'!$A:$C,3,FALSE),"-EN",IF($C28="","",IF(OR($C28="L00",$C28&gt;99),$C28,IF($C28&gt;9,CONCATENATE("0",$C28),CONCATENATE("00",$C28)))))</f>
        <v>SDPD-EN005</v>
      </c>
      <c r="F28" s="6">
        <f t="shared" si="1"/>
        <v>27</v>
      </c>
      <c r="G28" t="str">
        <f t="shared" si="0"/>
        <v>RK02-EN027 - D/D Lamia</v>
      </c>
    </row>
    <row r="29" spans="1:7" x14ac:dyDescent="0.3">
      <c r="A29" t="s">
        <v>8</v>
      </c>
      <c r="B29" t="s">
        <v>71</v>
      </c>
      <c r="C29">
        <v>8</v>
      </c>
      <c r="D29" s="3">
        <f>VLOOKUP($B29,'Set Data'!$A:$C,2,FALSE)</f>
        <v>42755</v>
      </c>
      <c r="E29" t="str">
        <f>CONCATENATE(VLOOKUP($B29,'Set Data'!$A:$C,3,FALSE),"-EN",IF($C29="","",IF(OR($C29="L00",$C29&gt;99),$C29,IF($C29&gt;9,CONCATENATE("0",$C29),CONCATENATE("00",$C29)))))</f>
        <v>SDPD-EN008</v>
      </c>
      <c r="F29" s="6">
        <f t="shared" si="1"/>
        <v>28</v>
      </c>
      <c r="G29" t="str">
        <f t="shared" si="0"/>
        <v>RK02-EN028 - D/D Lilith</v>
      </c>
    </row>
    <row r="30" spans="1:7" x14ac:dyDescent="0.3">
      <c r="A30" t="s">
        <v>10</v>
      </c>
      <c r="B30" t="s">
        <v>71</v>
      </c>
      <c r="C30">
        <v>9</v>
      </c>
      <c r="D30" s="3">
        <f>VLOOKUP($B30,'Set Data'!$A:$C,2,FALSE)</f>
        <v>42755</v>
      </c>
      <c r="E30" t="str">
        <f>CONCATENATE(VLOOKUP($B30,'Set Data'!$A:$C,3,FALSE),"-EN",IF($C30="","",IF(OR($C30="L00",$C30&gt;99),$C30,IF($C30&gt;9,CONCATENATE("0",$C30),CONCATENATE("00",$C30)))))</f>
        <v>SDPD-EN009</v>
      </c>
      <c r="F30" s="6">
        <f t="shared" si="1"/>
        <v>29</v>
      </c>
      <c r="G30" t="str">
        <f t="shared" si="0"/>
        <v>RK02-EN029 - D/D Nighthowl</v>
      </c>
    </row>
    <row r="31" spans="1:7" x14ac:dyDescent="0.3">
      <c r="A31" t="s">
        <v>15</v>
      </c>
      <c r="B31" t="s">
        <v>71</v>
      </c>
      <c r="C31">
        <v>13</v>
      </c>
      <c r="D31" s="3">
        <f>VLOOKUP($B31,'Set Data'!$A:$C,2,FALSE)</f>
        <v>42755</v>
      </c>
      <c r="E31" t="str">
        <f>CONCATENATE(VLOOKUP($B31,'Set Data'!$A:$C,3,FALSE),"-EN",IF($C31="","",IF(OR($C31="L00",$C31&gt;99),$C31,IF($C31&gt;9,CONCATENATE("0",$C31),CONCATENATE("00",$C31)))))</f>
        <v>SDPD-EN013</v>
      </c>
      <c r="F31" s="6">
        <f t="shared" si="1"/>
        <v>30</v>
      </c>
      <c r="G31" t="str">
        <f t="shared" si="0"/>
        <v>RK02-EN030 - D/D/D Supreme King Kaiser</v>
      </c>
    </row>
    <row r="32" spans="1:7" x14ac:dyDescent="0.3">
      <c r="A32" t="s">
        <v>17</v>
      </c>
      <c r="B32" t="s">
        <v>71</v>
      </c>
      <c r="C32">
        <v>7</v>
      </c>
      <c r="D32" s="3">
        <f>VLOOKUP($B32,'Set Data'!$A:$C,2,FALSE)</f>
        <v>42755</v>
      </c>
      <c r="E32" t="str">
        <f>CONCATENATE(VLOOKUP($B32,'Set Data'!$A:$C,3,FALSE),"-EN",IF($C32="","",IF(OR($C32="L00",$C32&gt;99),$C32,IF($C32&gt;9,CONCATENATE("0",$C32),CONCATENATE("00",$C32)))))</f>
        <v>SDPD-EN007</v>
      </c>
      <c r="F32" s="6">
        <f t="shared" si="1"/>
        <v>31</v>
      </c>
      <c r="G32" t="str">
        <f t="shared" si="0"/>
        <v>RK02-EN031 - D/D Cerberus</v>
      </c>
    </row>
    <row r="33" spans="1:7" x14ac:dyDescent="0.3">
      <c r="A33" t="s">
        <v>21</v>
      </c>
      <c r="B33" t="s">
        <v>71</v>
      </c>
      <c r="C33">
        <v>4</v>
      </c>
      <c r="D33" s="3">
        <f>VLOOKUP($B33,'Set Data'!$A:$C,2,FALSE)</f>
        <v>42755</v>
      </c>
      <c r="E33" t="str">
        <f>CONCATENATE(VLOOKUP($B33,'Set Data'!$A:$C,3,FALSE),"-EN",IF($C33="","",IF(OR($C33="L00",$C33&gt;99),$C33,IF($C33&gt;9,CONCATENATE("0",$C33),CONCATENATE("00",$C33)))))</f>
        <v>SDPD-EN004</v>
      </c>
      <c r="F33" s="6">
        <f t="shared" si="1"/>
        <v>32</v>
      </c>
      <c r="G33" t="str">
        <f t="shared" si="0"/>
        <v>RK02-EN032 - D/D Orthros</v>
      </c>
    </row>
    <row r="34" spans="1:7" x14ac:dyDescent="0.3">
      <c r="A34" t="s">
        <v>22</v>
      </c>
      <c r="B34" t="s">
        <v>71</v>
      </c>
      <c r="C34">
        <v>15</v>
      </c>
      <c r="D34" s="3">
        <f>VLOOKUP($B34,'Set Data'!$A:$C,2,FALSE)</f>
        <v>42755</v>
      </c>
      <c r="E34" t="str">
        <f>CONCATENATE(VLOOKUP($B34,'Set Data'!$A:$C,3,FALSE),"-EN",IF($C34="","",IF(OR($C34="L00",$C34&gt;99),$C34,IF($C34&gt;9,CONCATENATE("0",$C34),CONCATENATE("00",$C34)))))</f>
        <v>SDPD-EN015</v>
      </c>
      <c r="F34" s="6">
        <f t="shared" si="1"/>
        <v>33</v>
      </c>
      <c r="G34" t="str">
        <f t="shared" si="0"/>
        <v>RK02-EN033 - D/D Proud Chevalier</v>
      </c>
    </row>
    <row r="35" spans="1:7" x14ac:dyDescent="0.3">
      <c r="A35" t="s">
        <v>23</v>
      </c>
      <c r="B35" t="s">
        <v>71</v>
      </c>
      <c r="C35">
        <v>14</v>
      </c>
      <c r="D35" s="3">
        <f>VLOOKUP($B35,'Set Data'!$A:$C,2,FALSE)</f>
        <v>42755</v>
      </c>
      <c r="E35" t="str">
        <f>CONCATENATE(VLOOKUP($B35,'Set Data'!$A:$C,3,FALSE),"-EN",IF($C35="","",IF(OR($C35="L00",$C35&gt;99),$C35,IF($C35&gt;9,CONCATENATE("0",$C35),CONCATENATE("00",$C35)))))</f>
        <v>SDPD-EN014</v>
      </c>
      <c r="F35" s="6">
        <f t="shared" si="1"/>
        <v>34</v>
      </c>
      <c r="G35" t="str">
        <f t="shared" si="0"/>
        <v>RK02-EN034 - D/D Proud Ogre</v>
      </c>
    </row>
    <row r="36" spans="1:7" x14ac:dyDescent="0.3">
      <c r="A36" t="s">
        <v>24</v>
      </c>
      <c r="B36" t="s">
        <v>71</v>
      </c>
      <c r="C36">
        <v>3</v>
      </c>
      <c r="D36" s="3">
        <f>VLOOKUP($B36,'Set Data'!$A:$C,2,FALSE)</f>
        <v>42755</v>
      </c>
      <c r="E36" t="str">
        <f>CONCATENATE(VLOOKUP($B36,'Set Data'!$A:$C,3,FALSE),"-EN",IF($C36="","",IF(OR($C36="L00",$C36&gt;99),$C36,IF($C36&gt;9,CONCATENATE("0",$C36),CONCATENATE("00",$C36)))))</f>
        <v>SDPD-EN003</v>
      </c>
      <c r="F36" s="6">
        <f t="shared" si="1"/>
        <v>35</v>
      </c>
      <c r="G36" t="str">
        <f t="shared" si="0"/>
        <v>RK02-EN035 - D/D Savant Copernicus</v>
      </c>
    </row>
    <row r="37" spans="1:7" x14ac:dyDescent="0.3">
      <c r="A37" t="s">
        <v>27</v>
      </c>
      <c r="B37" t="s">
        <v>71</v>
      </c>
      <c r="C37">
        <v>2</v>
      </c>
      <c r="D37" s="3">
        <f>VLOOKUP($B37,'Set Data'!$A:$C,2,FALSE)</f>
        <v>42755</v>
      </c>
      <c r="E37" t="str">
        <f>CONCATENATE(VLOOKUP($B37,'Set Data'!$A:$C,3,FALSE),"-EN",IF($C37="","",IF(OR($C37="L00",$C37&gt;99),$C37,IF($C37&gt;9,CONCATENATE("0",$C37),CONCATENATE("00",$C37)))))</f>
        <v>SDPD-EN002</v>
      </c>
      <c r="F37" s="6">
        <f t="shared" si="1"/>
        <v>36</v>
      </c>
      <c r="G37" t="str">
        <f t="shared" si="0"/>
        <v>RK02-EN036 - D/D Savant Newton</v>
      </c>
    </row>
    <row r="38" spans="1:7" x14ac:dyDescent="0.3">
      <c r="A38" t="s">
        <v>30</v>
      </c>
      <c r="B38" t="s">
        <v>71</v>
      </c>
      <c r="C38">
        <v>1</v>
      </c>
      <c r="D38" s="3">
        <f>VLOOKUP($B38,'Set Data'!$A:$C,2,FALSE)</f>
        <v>42755</v>
      </c>
      <c r="E38" t="str">
        <f>CONCATENATE(VLOOKUP($B38,'Set Data'!$A:$C,3,FALSE),"-EN",IF($C38="","",IF(OR($C38="L00",$C38&gt;99),$C38,IF($C38&gt;9,CONCATENATE("0",$C38),CONCATENATE("00",$C38)))))</f>
        <v>SDPD-EN001</v>
      </c>
      <c r="F38" s="6">
        <f t="shared" si="1"/>
        <v>37</v>
      </c>
      <c r="G38" t="str">
        <f t="shared" si="0"/>
        <v>RK02-EN037 - D/D/D Chaos King Apocalypse</v>
      </c>
    </row>
    <row r="39" spans="1:7" x14ac:dyDescent="0.3">
      <c r="A39" t="s">
        <v>32</v>
      </c>
      <c r="B39" t="s">
        <v>71</v>
      </c>
      <c r="C39">
        <v>6</v>
      </c>
      <c r="D39" s="3">
        <f>VLOOKUP($B39,'Set Data'!$A:$C,2,FALSE)</f>
        <v>42755</v>
      </c>
      <c r="E39" t="str">
        <f>CONCATENATE(VLOOKUP($B39,'Set Data'!$A:$C,3,FALSE),"-EN",IF($C39="","",IF(OR($C39="L00",$C39&gt;99),$C39,IF($C39&gt;9,CONCATENATE("0",$C39),CONCATENATE("00",$C39)))))</f>
        <v>SDPD-EN006</v>
      </c>
      <c r="F39" s="6">
        <f t="shared" si="1"/>
        <v>38</v>
      </c>
      <c r="G39" t="str">
        <f t="shared" si="0"/>
        <v>RK02-EN038 - D/D/D Doom King Armageddon</v>
      </c>
    </row>
    <row r="40" spans="1:7" x14ac:dyDescent="0.3">
      <c r="A40" t="s">
        <v>55</v>
      </c>
      <c r="B40" t="s">
        <v>71</v>
      </c>
      <c r="C40">
        <v>41</v>
      </c>
      <c r="D40" s="3">
        <f>VLOOKUP($B40,'Set Data'!$A:$C,2,FALSE)</f>
        <v>42755</v>
      </c>
      <c r="E40" t="str">
        <f>CONCATENATE(VLOOKUP($B40,'Set Data'!$A:$C,3,FALSE),"-EN",IF($C40="","",IF(OR($C40="L00",$C40&gt;99),$C40,IF($C40&gt;9,CONCATENATE("0",$C40),CONCATENATE("00",$C40)))))</f>
        <v>SDPD-EN041</v>
      </c>
      <c r="F40" s="6">
        <f t="shared" si="1"/>
        <v>39</v>
      </c>
      <c r="G40" t="str">
        <f t="shared" si="0"/>
        <v>RK02-EN039 - D/D/D Dragonbane King Beowulf</v>
      </c>
    </row>
    <row r="41" spans="1:7" x14ac:dyDescent="0.3">
      <c r="A41" t="s">
        <v>60</v>
      </c>
      <c r="B41" t="s">
        <v>71</v>
      </c>
      <c r="C41">
        <v>42</v>
      </c>
      <c r="D41" s="3">
        <f>VLOOKUP($B41,'Set Data'!$A:$C,2,FALSE)</f>
        <v>42755</v>
      </c>
      <c r="E41" t="str">
        <f>CONCATENATE(VLOOKUP($B41,'Set Data'!$A:$C,3,FALSE),"-EN",IF($C41="","",IF(OR($C41="L00",$C41&gt;99),$C41,IF($C41&gt;9,CONCATENATE("0",$C41),CONCATENATE("00",$C41)))))</f>
        <v>SDPD-EN042</v>
      </c>
      <c r="F41" s="6">
        <f t="shared" si="1"/>
        <v>40</v>
      </c>
      <c r="G41" t="str">
        <f t="shared" si="0"/>
        <v>RK02-EN040 - D/D/D Cursed King Siegfried</v>
      </c>
    </row>
    <row r="42" spans="1:7" x14ac:dyDescent="0.3">
      <c r="A42" t="s">
        <v>43</v>
      </c>
      <c r="B42" t="s">
        <v>71</v>
      </c>
      <c r="C42">
        <v>23</v>
      </c>
      <c r="D42" s="3">
        <f>VLOOKUP($B42,'Set Data'!$A:$C,2,FALSE)</f>
        <v>42755</v>
      </c>
      <c r="E42" t="str">
        <f>CONCATENATE(VLOOKUP($B42,'Set Data'!$A:$C,3,FALSE),"-EN",IF($C42="","",IF(OR($C42="L00",$C42&gt;99),$C42,IF($C42&gt;9,CONCATENATE("0",$C42),CONCATENATE("00",$C42)))))</f>
        <v>SDPD-EN023</v>
      </c>
      <c r="F42" s="6">
        <f t="shared" si="1"/>
        <v>41</v>
      </c>
      <c r="G42" t="str">
        <f t="shared" si="0"/>
        <v>RK02-EN041 - Dark Contract with the Yamimakai</v>
      </c>
    </row>
    <row r="43" spans="1:7" x14ac:dyDescent="0.3">
      <c r="A43" t="s">
        <v>46</v>
      </c>
      <c r="B43" t="s">
        <v>71</v>
      </c>
      <c r="C43">
        <v>33</v>
      </c>
      <c r="D43" s="3">
        <f>VLOOKUP($B43,'Set Data'!$A:$C,2,FALSE)</f>
        <v>42755</v>
      </c>
      <c r="E43" t="str">
        <f>CONCATENATE(VLOOKUP($B43,'Set Data'!$A:$C,3,FALSE),"-EN",IF($C43="","",IF(OR($C43="L00",$C43&gt;99),$C43,IF($C43&gt;9,CONCATENATE("0",$C43),CONCATENATE("00",$C43)))))</f>
        <v>SDPD-EN033</v>
      </c>
      <c r="F43" s="6">
        <f t="shared" si="1"/>
        <v>42</v>
      </c>
      <c r="G43" t="str">
        <f t="shared" si="0"/>
        <v>RK02-EN042 - D/D Recruits</v>
      </c>
    </row>
    <row r="44" spans="1:7" x14ac:dyDescent="0.3">
      <c r="A44" t="s">
        <v>108</v>
      </c>
      <c r="B44" t="s">
        <v>71</v>
      </c>
      <c r="C44">
        <v>32</v>
      </c>
      <c r="D44" s="3">
        <f>VLOOKUP($B44,'Set Data'!$A:$C,2,FALSE)</f>
        <v>42755</v>
      </c>
      <c r="E44" t="str">
        <f>CONCATENATE(VLOOKUP($B44,'Set Data'!$A:$C,3,FALSE),"-EN",IF($C44="","",IF(OR($C44="L00",$C44&gt;99),$C44,IF($C44&gt;9,CONCATENATE("0",$C44),CONCATENATE("00",$C44)))))</f>
        <v>SDPD-EN032</v>
      </c>
      <c r="F44" s="6">
        <f t="shared" si="1"/>
        <v>43</v>
      </c>
      <c r="G44" t="str">
        <f t="shared" si="0"/>
        <v>RK02-EN043 - D/D Reroll</v>
      </c>
    </row>
    <row r="45" spans="1:7" x14ac:dyDescent="0.3">
      <c r="A45" t="s">
        <v>40</v>
      </c>
      <c r="B45" t="s">
        <v>98</v>
      </c>
      <c r="C45">
        <v>99</v>
      </c>
      <c r="D45" s="3">
        <f>VLOOKUP($B45,'Set Data'!$A:$C,2,FALSE)</f>
        <v>42776</v>
      </c>
      <c r="E45" t="str">
        <f>CONCATENATE(VLOOKUP($B45,'Set Data'!$A:$C,3,FALSE),"-EN",IF($C45="","",IF(OR($C45="L00",$C45&gt;99),$C45,IF($C45&gt;9,CONCATENATE("0",$C45),CONCATENATE("00",$C45)))))</f>
        <v>RATE-EN099</v>
      </c>
      <c r="F45" s="6">
        <f t="shared" si="1"/>
        <v>44</v>
      </c>
      <c r="G45" t="str">
        <f t="shared" si="0"/>
        <v>RK02-EN044 - Dark Contract with the Entities</v>
      </c>
    </row>
    <row r="46" spans="1:7" x14ac:dyDescent="0.3">
      <c r="A46" t="s">
        <v>5</v>
      </c>
      <c r="B46" t="s">
        <v>6</v>
      </c>
      <c r="C46">
        <v>15</v>
      </c>
      <c r="D46" s="3">
        <f>VLOOKUP($B46,'Set Data'!$A:$C,2,FALSE)</f>
        <v>42860</v>
      </c>
      <c r="E46" t="str">
        <f>CONCATENATE(VLOOKUP($B46,'Set Data'!$A:$C,3,FALSE),"-EN",IF($C46="","",IF(OR($C46="L00",$C46&gt;99),$C46,IF($C46&gt;9,CONCATENATE("0",$C46),CONCATENATE("00",$C46)))))</f>
        <v>MACR-EN015</v>
      </c>
      <c r="F46" s="6">
        <f t="shared" si="1"/>
        <v>45</v>
      </c>
      <c r="G46" t="str">
        <f t="shared" si="0"/>
        <v>RK02-EN045 - D/D Ghost</v>
      </c>
    </row>
    <row r="47" spans="1:7" x14ac:dyDescent="0.3">
      <c r="A47" t="s">
        <v>63</v>
      </c>
      <c r="B47" t="s">
        <v>6</v>
      </c>
      <c r="C47">
        <v>45</v>
      </c>
      <c r="D47" s="3">
        <f>VLOOKUP($B47,'Set Data'!$A:$C,2,FALSE)</f>
        <v>42860</v>
      </c>
      <c r="E47" t="str">
        <f>CONCATENATE(VLOOKUP($B47,'Set Data'!$A:$C,3,FALSE),"-EN",IF($C47="","",IF(OR($C47="L00",$C47&gt;99),$C47,IF($C47&gt;9,CONCATENATE("0",$C47),CONCATENATE("00",$C47)))))</f>
        <v>MACR-EN045</v>
      </c>
      <c r="F47" s="6">
        <f t="shared" si="1"/>
        <v>46</v>
      </c>
      <c r="G47" t="str">
        <f t="shared" si="0"/>
        <v>RK02-EN046 - D/D/D Stone King Darius</v>
      </c>
    </row>
    <row r="48" spans="1:7" x14ac:dyDescent="0.3">
      <c r="A48" t="s">
        <v>51</v>
      </c>
      <c r="B48" t="s">
        <v>6</v>
      </c>
      <c r="C48">
        <v>68</v>
      </c>
      <c r="D48" s="3">
        <f>VLOOKUP($B48,'Set Data'!$A:$C,2,FALSE)</f>
        <v>42860</v>
      </c>
      <c r="E48" t="str">
        <f>CONCATENATE(VLOOKUP($B48,'Set Data'!$A:$C,3,FALSE),"-EN",IF($C48="","",IF(OR($C48="L00",$C48&gt;99),$C48,IF($C48&gt;9,CONCATENATE("0",$C48),CONCATENATE("00",$C48)))))</f>
        <v>MACR-EN068</v>
      </c>
      <c r="F48" s="6">
        <f t="shared" si="1"/>
        <v>47</v>
      </c>
      <c r="G48" t="str">
        <f t="shared" si="0"/>
        <v>RK02-EN047 - Dark Contract with the Eternal Darkness</v>
      </c>
    </row>
    <row r="49" spans="1:7" x14ac:dyDescent="0.3">
      <c r="A49" t="s">
        <v>62</v>
      </c>
      <c r="B49" t="s">
        <v>104</v>
      </c>
      <c r="C49">
        <v>7</v>
      </c>
      <c r="D49" s="3">
        <f>VLOOKUP($B49,'Set Data'!$A:$C,2,FALSE)</f>
        <v>42923</v>
      </c>
      <c r="E49" t="str">
        <f>CONCATENATE(VLOOKUP($B49,'Set Data'!$A:$C,3,FALSE),"-EN",IF($C49="","",IF(OR($C49="L00",$C49&gt;99),$C49,IF($C49&gt;9,CONCATENATE("0",$C49),CONCATENATE("00",$C49)))))</f>
        <v>BLLR-EN007</v>
      </c>
      <c r="F49" s="6">
        <f t="shared" si="1"/>
        <v>48</v>
      </c>
      <c r="G49" t="str">
        <f t="shared" si="0"/>
        <v>RK02-EN048 - D/D/D Super Doom King White Armageddon</v>
      </c>
    </row>
    <row r="50" spans="1:7" x14ac:dyDescent="0.3">
      <c r="A50" t="s">
        <v>68</v>
      </c>
      <c r="B50" t="s">
        <v>104</v>
      </c>
      <c r="C50">
        <v>8</v>
      </c>
      <c r="D50" s="3">
        <f>VLOOKUP($B50,'Set Data'!$A:$C,2,FALSE)</f>
        <v>42923</v>
      </c>
      <c r="E50" t="str">
        <f>CONCATENATE(VLOOKUP($B50,'Set Data'!$A:$C,3,FALSE),"-EN",IF($C50="","",IF(OR($C50="L00",$C50&gt;99),$C50,IF($C50&gt;9,CONCATENATE("0",$C50),CONCATENATE("00",$C50)))))</f>
        <v>BLLR-EN008</v>
      </c>
      <c r="F50" s="6">
        <f t="shared" si="1"/>
        <v>49</v>
      </c>
      <c r="G50" t="str">
        <f t="shared" si="0"/>
        <v>RK02-EN049 - D/D/D Super Doom King Dark Armageddon</v>
      </c>
    </row>
    <row r="51" spans="1:7" x14ac:dyDescent="0.3">
      <c r="A51" t="s">
        <v>13</v>
      </c>
      <c r="B51" t="s">
        <v>73</v>
      </c>
      <c r="C51">
        <v>17</v>
      </c>
      <c r="D51" s="3">
        <f>VLOOKUP($B51,'Set Data'!$A:$C,2,FALSE)</f>
        <v>42951</v>
      </c>
      <c r="E51" t="str">
        <f>CONCATENATE(VLOOKUP($B51,'Set Data'!$A:$C,3,FALSE),"-EN",IF($C51="","",IF(OR($C51="L00",$C51&gt;99),$C51,IF($C51&gt;9,CONCATENATE("0",$C51),CONCATENATE("00",$C51)))))</f>
        <v>COTD-EN017</v>
      </c>
      <c r="F51" s="6">
        <f t="shared" si="1"/>
        <v>50</v>
      </c>
      <c r="G51" t="str">
        <f t="shared" si="0"/>
        <v>RK02-EN050 - D/D Vice Typhon</v>
      </c>
    </row>
    <row r="52" spans="1:7" x14ac:dyDescent="0.3">
      <c r="A52" t="s">
        <v>61</v>
      </c>
      <c r="B52" t="s">
        <v>73</v>
      </c>
      <c r="C52">
        <v>40</v>
      </c>
      <c r="D52" s="3">
        <f>VLOOKUP($B52,'Set Data'!$A:$C,2,FALSE)</f>
        <v>42951</v>
      </c>
      <c r="E52" t="str">
        <f>CONCATENATE(VLOOKUP($B52,'Set Data'!$A:$C,3,FALSE),"-EN",IF($C52="","",IF(OR($C52="L00",$C52&gt;99),$C52,IF($C52&gt;9,CONCATENATE("0",$C52),CONCATENATE("00",$C52)))))</f>
        <v>COTD-EN040</v>
      </c>
      <c r="F52" s="6">
        <f t="shared" si="1"/>
        <v>51</v>
      </c>
      <c r="G52" t="str">
        <f t="shared" si="0"/>
        <v>RK02-EN051 - D/D/D Gust High King Alexander</v>
      </c>
    </row>
    <row r="53" spans="1:7" x14ac:dyDescent="0.3">
      <c r="A53" t="s">
        <v>66</v>
      </c>
      <c r="B53" t="s">
        <v>73</v>
      </c>
      <c r="C53">
        <v>42</v>
      </c>
      <c r="D53" s="3">
        <f>VLOOKUP($B53,'Set Data'!$A:$C,2,FALSE)</f>
        <v>42951</v>
      </c>
      <c r="E53" t="str">
        <f>CONCATENATE(VLOOKUP($B53,'Set Data'!$A:$C,3,FALSE),"-EN",IF($C53="","",IF(OR($C53="L00",$C53&gt;99),$C53,IF($C53&gt;9,CONCATENATE("0",$C53),CONCATENATE("00",$C53)))))</f>
        <v>COTD-EN042</v>
      </c>
      <c r="F53" s="6">
        <f t="shared" si="1"/>
        <v>52</v>
      </c>
      <c r="G53" t="str">
        <f t="shared" si="0"/>
        <v>RK02-EN052 - D/D/D Wave High King Caesar</v>
      </c>
    </row>
    <row r="54" spans="1:7" x14ac:dyDescent="0.3">
      <c r="A54" t="s">
        <v>31</v>
      </c>
      <c r="B54" t="s">
        <v>88</v>
      </c>
      <c r="C54">
        <v>1</v>
      </c>
      <c r="D54" s="3">
        <f>VLOOKUP($B54,'Set Data'!$A:$C,2,FALSE)</f>
        <v>43165</v>
      </c>
      <c r="E54" t="str">
        <f>CONCATENATE(VLOOKUP($B54,'Set Data'!$A:$C,3,FALSE),"-EN",IF($C54="","",IF(OR($C54="L00",$C54&gt;99),$C54,IF($C54&gt;9,CONCATENATE("0",$C54),CONCATENATE("00",$C54)))))</f>
        <v>YA03-EN001</v>
      </c>
      <c r="F54" s="6">
        <f t="shared" si="1"/>
        <v>53</v>
      </c>
      <c r="G54" t="str">
        <f t="shared" si="0"/>
        <v>RK02-EN053 - D/D/D Destiny King Zero Laplace</v>
      </c>
    </row>
    <row r="55" spans="1:7" x14ac:dyDescent="0.3">
      <c r="A55" t="s">
        <v>56</v>
      </c>
      <c r="B55" t="s">
        <v>102</v>
      </c>
      <c r="C55">
        <v>95</v>
      </c>
      <c r="D55" s="3">
        <f>VLOOKUP($B55,'Set Data'!$A:$C,2,FALSE)</f>
        <v>43392</v>
      </c>
      <c r="E55" t="str">
        <f>CONCATENATE(VLOOKUP($B55,'Set Data'!$A:$C,3,FALSE),"-EN",IF($C55="","",IF(OR($C55="L00",$C55&gt;99),$C55,IF($C55&gt;9,CONCATENATE("0",$C55),CONCATENATE("00",$C55)))))</f>
        <v>SOFU-EN095</v>
      </c>
      <c r="F55" s="6">
        <f t="shared" si="1"/>
        <v>54</v>
      </c>
      <c r="G55" t="str">
        <f t="shared" si="0"/>
        <v>RK02-EN054 - D/D/D Flame High King Genghis</v>
      </c>
    </row>
    <row r="56" spans="1:7" x14ac:dyDescent="0.3">
      <c r="A56" t="s">
        <v>57</v>
      </c>
      <c r="B56" t="s">
        <v>102</v>
      </c>
      <c r="C56">
        <v>96</v>
      </c>
      <c r="D56" s="3">
        <f>VLOOKUP($B56,'Set Data'!$A:$C,2,FALSE)</f>
        <v>43392</v>
      </c>
      <c r="E56" t="str">
        <f>CONCATENATE(VLOOKUP($B56,'Set Data'!$A:$C,3,FALSE),"-EN",IF($C56="","",IF(OR($C56="L00",$C56&gt;99),$C56,IF($C56&gt;9,CONCATENATE("0",$C56),CONCATENATE("00",$C56)))))</f>
        <v>SOFU-EN096</v>
      </c>
      <c r="F56" s="6">
        <f t="shared" si="1"/>
        <v>55</v>
      </c>
      <c r="G56" t="str">
        <f t="shared" si="0"/>
        <v>RK02-EN055 - D/D/D Super Doom King Purple Armageddon</v>
      </c>
    </row>
    <row r="57" spans="1:7" x14ac:dyDescent="0.3">
      <c r="A57" t="s">
        <v>70</v>
      </c>
      <c r="B57" t="s">
        <v>106</v>
      </c>
      <c r="C57">
        <v>4</v>
      </c>
      <c r="D57" s="3">
        <f>VLOOKUP($B57,'Set Data'!$A:$C,2,FALSE)</f>
        <v>43910</v>
      </c>
      <c r="E57" t="str">
        <f>CONCATENATE(VLOOKUP($B57,'Set Data'!$A:$C,3,FALSE),"-EN",IF($C57="","",IF(OR($C57="L00",$C57&gt;99),$C57,IF($C57&gt;9,CONCATENATE("0",$C57),CONCATENATE("00",$C57)))))</f>
        <v>DUOV-EN004</v>
      </c>
      <c r="F57" s="6">
        <f t="shared" si="1"/>
        <v>56</v>
      </c>
      <c r="G57" t="str">
        <f t="shared" si="0"/>
        <v>RK02-EN056 - D/D/D Abyss King Gilgamesh</v>
      </c>
    </row>
    <row r="58" spans="1:7" x14ac:dyDescent="0.3">
      <c r="A58" t="s">
        <v>37</v>
      </c>
      <c r="B58" t="s">
        <v>96</v>
      </c>
      <c r="C58">
        <v>1</v>
      </c>
      <c r="D58" s="3">
        <f>VLOOKUP($B58,'Set Data'!$A:$C,2,FALSE)</f>
        <v>43984</v>
      </c>
      <c r="E58" t="str">
        <f>CONCATENATE(VLOOKUP($B58,'Set Data'!$A:$C,3,FALSE),"-EN",IF($C58="","",IF(OR($C58="L00",$C58&gt;99),$C58,IF($C58&gt;9,CONCATENATE("0",$C58),CONCATENATE("00",$C58)))))</f>
        <v>YA07-EN001</v>
      </c>
      <c r="F58" s="6">
        <f t="shared" si="1"/>
        <v>57</v>
      </c>
      <c r="G58" t="str">
        <f t="shared" si="0"/>
        <v>RK02-EN057 - Go! - D/D/D Divine Zero King Rage</v>
      </c>
    </row>
    <row r="59" spans="1:7" x14ac:dyDescent="0.3">
      <c r="A59" t="s">
        <v>16</v>
      </c>
      <c r="B59" t="s">
        <v>78</v>
      </c>
      <c r="C59">
        <v>84</v>
      </c>
      <c r="D59" s="3">
        <f>VLOOKUP($B59,'Set Data'!$A:$C,2,FALSE)</f>
        <v>44050</v>
      </c>
      <c r="E59" t="str">
        <f>CONCATENATE(VLOOKUP($B59,'Set Data'!$A:$C,3,FALSE),"-EN",IF($C59="","",IF(OR($C59="L00",$C59&gt;99),$C59,IF($C59&gt;9,CONCATENATE("0",$C59),CONCATENATE("00",$C59)))))</f>
        <v>ROTD-EN084</v>
      </c>
      <c r="F59" s="6">
        <f t="shared" si="1"/>
        <v>58</v>
      </c>
      <c r="G59" t="str">
        <f t="shared" si="0"/>
        <v>RK02-EN058 - D/D Ark</v>
      </c>
    </row>
    <row r="60" spans="1:7" x14ac:dyDescent="0.3">
      <c r="A60" t="s">
        <v>18</v>
      </c>
      <c r="B60" t="s">
        <v>78</v>
      </c>
      <c r="C60">
        <v>91</v>
      </c>
      <c r="D60" s="3">
        <f>VLOOKUP($B60,'Set Data'!$A:$C,2,FALSE)</f>
        <v>44050</v>
      </c>
      <c r="E60" t="str">
        <f>CONCATENATE(VLOOKUP($B60,'Set Data'!$A:$C,3,FALSE),"-EN",IF($C60="","",IF(OR($C60="L00",$C60&gt;99),$C60,IF($C60&gt;9,CONCATENATE("0",$C60),CONCATENATE("00",$C60)))))</f>
        <v>ROTD-EN091</v>
      </c>
      <c r="F60" s="6">
        <f t="shared" si="1"/>
        <v>59</v>
      </c>
      <c r="G60" t="str">
        <f t="shared" si="0"/>
        <v>RK02-EN059 - D/D Dog</v>
      </c>
    </row>
    <row r="61" spans="1:7" x14ac:dyDescent="0.3">
      <c r="A61" t="s">
        <v>19</v>
      </c>
      <c r="B61" t="s">
        <v>78</v>
      </c>
      <c r="C61">
        <v>85</v>
      </c>
      <c r="D61" s="3">
        <f>VLOOKUP($B61,'Set Data'!$A:$C,2,FALSE)</f>
        <v>44050</v>
      </c>
      <c r="E61" t="str">
        <f>CONCATENATE(VLOOKUP($B61,'Set Data'!$A:$C,3,FALSE),"-EN",IF($C61="","",IF(OR($C61="L00",$C61&gt;99),$C61,IF($C61&gt;9,CONCATENATE("0",$C61),CONCATENATE("00",$C61)))))</f>
        <v>ROTD-EN085</v>
      </c>
      <c r="F61" s="6">
        <f t="shared" si="1"/>
        <v>60</v>
      </c>
      <c r="G61" t="str">
        <f t="shared" si="0"/>
        <v>RK02-EN060 - D/D Evil</v>
      </c>
    </row>
    <row r="62" spans="1:7" x14ac:dyDescent="0.3">
      <c r="A62" t="s">
        <v>35</v>
      </c>
      <c r="B62" t="s">
        <v>90</v>
      </c>
      <c r="C62">
        <v>95</v>
      </c>
      <c r="D62" s="3">
        <f>VLOOKUP($B62,'Set Data'!$A:$C,2,FALSE)</f>
        <v>44351</v>
      </c>
      <c r="E62" t="str">
        <f>CONCATENATE(VLOOKUP($B62,'Set Data'!$A:$C,3,FALSE),"-EN",IF($C62="","",IF(OR($C62="L00",$C62&gt;99),$C62,IF($C62&gt;9,CONCATENATE("0",$C62),CONCATENATE("00",$C62)))))</f>
        <v>LIOV-EN095</v>
      </c>
      <c r="F62" s="6">
        <f t="shared" si="1"/>
        <v>61</v>
      </c>
      <c r="G62" t="str">
        <f t="shared" si="0"/>
        <v>RK02-EN061 - D/D/D Supersight King Zero Maxwell</v>
      </c>
    </row>
    <row r="63" spans="1:7" x14ac:dyDescent="0.3">
      <c r="A63" t="s">
        <v>20</v>
      </c>
      <c r="B63" t="s">
        <v>82</v>
      </c>
      <c r="C63">
        <v>13</v>
      </c>
      <c r="D63" s="3">
        <f>VLOOKUP($B63,'Set Data'!$A:$C,2,FALSE)</f>
        <v>44602</v>
      </c>
      <c r="E63" t="str">
        <f>CONCATENATE(VLOOKUP($B63,'Set Data'!$A:$C,3,FALSE),"-EN",IF($C63="","",IF(OR($C63="L00",$C63&gt;99),$C63,IF($C63&gt;9,CONCATENATE("0",$C63),CONCATENATE("00",$C63)))))</f>
        <v>BACH-EN013</v>
      </c>
      <c r="F63" s="6">
        <f t="shared" si="1"/>
        <v>62</v>
      </c>
      <c r="G63" t="str">
        <f t="shared" si="0"/>
        <v>RK02-EN062 - D/D Gryphon</v>
      </c>
    </row>
    <row r="64" spans="1:7" x14ac:dyDescent="0.3">
      <c r="A64" t="s">
        <v>69</v>
      </c>
      <c r="B64" t="s">
        <v>82</v>
      </c>
      <c r="C64">
        <v>44</v>
      </c>
      <c r="D64" s="3">
        <f>VLOOKUP($B64,'Set Data'!$A:$C,2,FALSE)</f>
        <v>44602</v>
      </c>
      <c r="E64" t="str">
        <f>CONCATENATE(VLOOKUP($B64,'Set Data'!$A:$C,3,FALSE),"-EN",IF($C64="","",IF(OR($C64="L00",$C64&gt;99),$C64,IF($C64&gt;9,CONCATENATE("0",$C64),CONCATENATE("00",$C64)))))</f>
        <v>BACH-EN044</v>
      </c>
      <c r="F64" s="6">
        <f t="shared" si="1"/>
        <v>63</v>
      </c>
      <c r="G64" t="str">
        <f t="shared" si="0"/>
        <v>RK02-EN063 - D/D/D Deviser King Deus Machinex</v>
      </c>
    </row>
    <row r="65" spans="1:7" x14ac:dyDescent="0.3">
      <c r="A65" t="s">
        <v>39</v>
      </c>
      <c r="B65" t="s">
        <v>82</v>
      </c>
      <c r="C65">
        <v>56</v>
      </c>
      <c r="D65" s="3">
        <f>VLOOKUP($B65,'Set Data'!$A:$C,2,FALSE)</f>
        <v>44602</v>
      </c>
      <c r="E65" t="str">
        <f>CONCATENATE(VLOOKUP($B65,'Set Data'!$A:$C,3,FALSE),"-EN",IF($C65="","",IF(OR($C65="L00",$C65&gt;99),$C65,IF($C65&gt;9,CONCATENATE("0",$C65),CONCATENATE("00",$C65)))))</f>
        <v>BACH-EN056</v>
      </c>
      <c r="F65" s="6">
        <f t="shared" si="1"/>
        <v>64</v>
      </c>
      <c r="G65" t="str">
        <f t="shared" si="0"/>
        <v>RK02-EN064 - Dark Contract with Patent License</v>
      </c>
    </row>
    <row r="66" spans="1:7" x14ac:dyDescent="0.3">
      <c r="A66" t="s">
        <v>48</v>
      </c>
      <c r="B66" t="s">
        <v>82</v>
      </c>
      <c r="C66">
        <v>75</v>
      </c>
      <c r="D66" s="3">
        <f>VLOOKUP($B66,'Set Data'!$A:$C,2,FALSE)</f>
        <v>44602</v>
      </c>
      <c r="E66" t="str">
        <f>CONCATENATE(VLOOKUP($B66,'Set Data'!$A:$C,3,FALSE),"-EN",IF($C66="","",IF(OR($C66="L00",$C66&gt;99),$C66,IF($C66&gt;9,CONCATENATE("0",$C66),CONCATENATE("00",$C66)))))</f>
        <v>BACH-EN075</v>
      </c>
      <c r="F66" s="6">
        <f t="shared" si="1"/>
        <v>65</v>
      </c>
      <c r="G66" t="str">
        <f t="shared" si="0"/>
        <v>RK02-EN065 - D/D/D Headhunt</v>
      </c>
    </row>
    <row r="67" spans="1:7" x14ac:dyDescent="0.3">
      <c r="A67" t="s">
        <v>36</v>
      </c>
      <c r="B67" t="s">
        <v>92</v>
      </c>
      <c r="C67">
        <v>2</v>
      </c>
      <c r="D67" s="3">
        <f>VLOOKUP($B67,'Set Data'!$A:$C,2,FALSE)</f>
        <v>44686</v>
      </c>
      <c r="E67" t="str">
        <f>CONCATENATE(VLOOKUP($B67,'Set Data'!$A:$C,3,FALSE),"-EN",IF($C67="","",IF(OR($C67="L00",$C67&gt;99),$C67,IF($C67&gt;9,CONCATENATE("0",$C67),CONCATENATE("00",$C67)))))</f>
        <v>GTP2-EN002</v>
      </c>
      <c r="F67" s="6">
        <f t="shared" si="1"/>
        <v>66</v>
      </c>
      <c r="G67" t="str">
        <f t="shared" ref="G67:G68" si="2">IF(F67&lt;10,CONCATENATE("RK02-EN00",F67," - ",A67),CONCATENATE("RK02-EN0",F67," - ",A67))</f>
        <v>RK02-EN066 - D/D/D Vice King Requiem</v>
      </c>
    </row>
    <row r="68" spans="1:7" x14ac:dyDescent="0.3">
      <c r="A68" t="s">
        <v>38</v>
      </c>
      <c r="B68" t="s">
        <v>94</v>
      </c>
      <c r="C68">
        <v>46</v>
      </c>
      <c r="D68" s="3">
        <f>VLOOKUP($B68,'Set Data'!$A:$C,2,FALSE)</f>
        <v>45099</v>
      </c>
      <c r="E68" t="str">
        <f>CONCATENATE(VLOOKUP($B68,'Set Data'!$A:$C,3,FALSE),"-EN",IF($C68="","",IF(OR($C68="L00",$C68&gt;99),$C68,IF($C68&gt;9,CONCATENATE("0",$C68),CONCATENATE("00",$C68)))))</f>
        <v>BLMR-EN046</v>
      </c>
      <c r="F68" s="6">
        <f t="shared" ref="F68" si="3">1+F67</f>
        <v>67</v>
      </c>
      <c r="G68" t="str">
        <f t="shared" si="2"/>
        <v>RK02-EN067 - D/D/D/D Super-Dimensional Sovereign Emperor Zero Paradox</v>
      </c>
    </row>
  </sheetData>
  <autoFilter ref="A1:G68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E8AA-C9E6-4974-A685-BCCD2FF0CCA9}">
  <dimension ref="A1:G18"/>
  <sheetViews>
    <sheetView tabSelected="1" zoomScaleNormal="100" workbookViewId="0">
      <pane ySplit="1" topLeftCell="A2" activePane="bottomLeft" state="frozen"/>
      <selection pane="bottomLeft" activeCell="B25" sqref="B25"/>
    </sheetView>
  </sheetViews>
  <sheetFormatPr defaultRowHeight="14.4" x14ac:dyDescent="0.3"/>
  <cols>
    <col min="1" max="1" width="29.88671875" bestFit="1" customWidth="1"/>
    <col min="2" max="2" width="16.21875" bestFit="1" customWidth="1"/>
    <col min="3" max="3" width="11.109375" bestFit="1" customWidth="1"/>
    <col min="4" max="4" width="10.5546875" style="3" bestFit="1" customWidth="1"/>
    <col min="5" max="5" width="11.88671875" bestFit="1" customWidth="1"/>
    <col min="6" max="6" width="11.88671875" style="6" bestFit="1" customWidth="1"/>
    <col min="7" max="7" width="41.88671875" bestFit="1" customWidth="1"/>
  </cols>
  <sheetData>
    <row r="1" spans="1:7" s="1" customFormat="1" x14ac:dyDescent="0.3">
      <c r="A1" s="1" t="s">
        <v>0</v>
      </c>
      <c r="B1" s="1" t="s">
        <v>87</v>
      </c>
      <c r="C1" s="1" t="s">
        <v>109</v>
      </c>
      <c r="D1" s="2" t="s">
        <v>86</v>
      </c>
      <c r="E1" s="1" t="s">
        <v>4</v>
      </c>
      <c r="F1" s="5" t="s">
        <v>110</v>
      </c>
      <c r="G1" s="1" t="s">
        <v>132</v>
      </c>
    </row>
    <row r="2" spans="1:7" x14ac:dyDescent="0.3">
      <c r="A2" t="s">
        <v>122</v>
      </c>
      <c r="B2" t="s">
        <v>112</v>
      </c>
      <c r="C2">
        <v>14</v>
      </c>
      <c r="D2" s="3">
        <f>VLOOKUP($B2,'Set Data'!$A:$C,2,FALSE)</f>
        <v>44798</v>
      </c>
      <c r="E2" t="str">
        <f>CONCATENATE(VLOOKUP($B2,'Set Data'!$A:$C,3,FALSE),"-EN",IF($C2="","",IF(OR($C2="L00",$C2&gt;99),$C2,IF($C2&gt;9,CONCATENATE("0",$C2),CONCATENATE("00",$C2)))))</f>
        <v>TAMA-EN014</v>
      </c>
      <c r="F2" s="6">
        <v>1</v>
      </c>
      <c r="G2" t="str">
        <f>IF(F2&lt;10,CONCATENATE("RK02-EN00",F2," - ",A2),CONCATENATE("RK02-EN0",F2," - ",A2))</f>
        <v>RK02-EN001 - Lovely Labrynth of the Silver Castle</v>
      </c>
    </row>
    <row r="3" spans="1:7" x14ac:dyDescent="0.3">
      <c r="A3" t="s">
        <v>115</v>
      </c>
      <c r="B3" t="s">
        <v>112</v>
      </c>
      <c r="C3">
        <v>15</v>
      </c>
      <c r="D3" s="3">
        <f>VLOOKUP($B3,'Set Data'!$A:$C,2,FALSE)</f>
        <v>44798</v>
      </c>
      <c r="E3" t="str">
        <f>CONCATENATE(VLOOKUP($B3,'Set Data'!$A:$C,3,FALSE),"-EN",IF($C3="","",IF(OR($C3="L00",$C3&gt;99),$C3,IF($C3&gt;9,CONCATENATE("0",$C3),CONCATENATE("00",$C3)))))</f>
        <v>TAMA-EN015</v>
      </c>
      <c r="F3" s="6">
        <f>1+F2</f>
        <v>2</v>
      </c>
      <c r="G3" t="str">
        <f t="shared" ref="G3:G17" si="0">IF(F3&lt;10,CONCATENATE("RK02-EN00",F3," - ",A3),CONCATENATE("RK02-EN0",F3," - ",A3))</f>
        <v>RK02-EN002 - Labrynth Archfiend</v>
      </c>
    </row>
    <row r="4" spans="1:7" x14ac:dyDescent="0.3">
      <c r="A4" t="s">
        <v>111</v>
      </c>
      <c r="B4" t="s">
        <v>112</v>
      </c>
      <c r="C4" s="4">
        <v>16</v>
      </c>
      <c r="D4" s="3">
        <f>VLOOKUP($B4,'Set Data'!$A:$C,2,FALSE)</f>
        <v>44798</v>
      </c>
      <c r="E4" t="str">
        <f>CONCATENATE(VLOOKUP($B4,'Set Data'!$A:$C,3,FALSE),"-EN",IF($C4="","",IF(OR($C4="L00",$C4&gt;99),$C4,IF($C4&gt;9,CONCATENATE("0",$C4),CONCATENATE("00",$C4)))))</f>
        <v>TAMA-EN016</v>
      </c>
      <c r="F4" s="6">
        <f t="shared" ref="F4:F17" si="1">1+F3</f>
        <v>3</v>
      </c>
      <c r="G4" t="str">
        <f t="shared" si="0"/>
        <v>RK02-EN003 - Ariane the Labrynth Servant</v>
      </c>
    </row>
    <row r="5" spans="1:7" x14ac:dyDescent="0.3">
      <c r="A5" t="s">
        <v>114</v>
      </c>
      <c r="B5" t="s">
        <v>112</v>
      </c>
      <c r="C5" s="4">
        <v>17</v>
      </c>
      <c r="D5" s="3">
        <f>VLOOKUP($B5,'Set Data'!$A:$C,2,FALSE)</f>
        <v>44798</v>
      </c>
      <c r="E5" t="str">
        <f>CONCATENATE(VLOOKUP($B5,'Set Data'!$A:$C,3,FALSE),"-EN",IF($C5="","",IF(OR($C5="L00",$C5&gt;99),$C5,IF($C5&gt;9,CONCATENATE("0",$C5),CONCATENATE("00",$C5)))))</f>
        <v>TAMA-EN017</v>
      </c>
      <c r="F5" s="6">
        <f t="shared" si="1"/>
        <v>4</v>
      </c>
      <c r="G5" t="str">
        <f t="shared" si="0"/>
        <v>RK02-EN004 - Arianna the Labrynth Servant</v>
      </c>
    </row>
    <row r="6" spans="1:7" x14ac:dyDescent="0.3">
      <c r="A6" t="s">
        <v>116</v>
      </c>
      <c r="B6" t="s">
        <v>112</v>
      </c>
      <c r="C6">
        <v>18</v>
      </c>
      <c r="D6" s="3">
        <f>VLOOKUP($B6,'Set Data'!$A:$C,2,FALSE)</f>
        <v>44798</v>
      </c>
      <c r="E6" t="str">
        <f>CONCATENATE(VLOOKUP($B6,'Set Data'!$A:$C,3,FALSE),"-EN",IF($C6="","",IF(OR($C6="L00",$C6&gt;99),$C6,IF($C6&gt;9,CONCATENATE("0",$C6),CONCATENATE("00",$C6)))))</f>
        <v>TAMA-EN018</v>
      </c>
      <c r="F6" s="6">
        <f t="shared" si="1"/>
        <v>5</v>
      </c>
      <c r="G6" t="str">
        <f t="shared" si="0"/>
        <v>RK02-EN005 - Labrynth Chandraglier</v>
      </c>
    </row>
    <row r="7" spans="1:7" x14ac:dyDescent="0.3">
      <c r="A7" t="s">
        <v>118</v>
      </c>
      <c r="B7" t="s">
        <v>112</v>
      </c>
      <c r="C7">
        <v>19</v>
      </c>
      <c r="D7" s="3">
        <f>VLOOKUP($B7,'Set Data'!$A:$C,2,FALSE)</f>
        <v>44798</v>
      </c>
      <c r="E7" t="str">
        <f>CONCATENATE(VLOOKUP($B7,'Set Data'!$A:$C,3,FALSE),"-EN",IF($C7="","",IF(OR($C7="L00",$C7&gt;99),$C7,IF($C7&gt;9,CONCATENATE("0",$C7),CONCATENATE("00",$C7)))))</f>
        <v>TAMA-EN019</v>
      </c>
      <c r="F7" s="6">
        <f t="shared" si="1"/>
        <v>6</v>
      </c>
      <c r="G7" t="str">
        <f t="shared" si="0"/>
        <v>RK02-EN006 - Labrynth Stovie Trobie</v>
      </c>
    </row>
    <row r="8" spans="1:7" x14ac:dyDescent="0.3">
      <c r="A8" t="s">
        <v>117</v>
      </c>
      <c r="B8" t="s">
        <v>112</v>
      </c>
      <c r="C8">
        <v>20</v>
      </c>
      <c r="D8" s="3">
        <f>VLOOKUP($B8,'Set Data'!$A:$C,2,FALSE)</f>
        <v>44798</v>
      </c>
      <c r="E8" t="str">
        <f>CONCATENATE(VLOOKUP($B8,'Set Data'!$A:$C,3,FALSE),"-EN",IF($C8="","",IF(OR($C8="L00",$C8&gt;99),$C8,IF($C8&gt;9,CONCATENATE("0",$C8),CONCATENATE("00",$C8)))))</f>
        <v>TAMA-EN020</v>
      </c>
      <c r="F8" s="6">
        <f t="shared" si="1"/>
        <v>7</v>
      </c>
      <c r="G8" t="str">
        <f t="shared" si="0"/>
        <v>RK02-EN007 - Labrynth Cooclock</v>
      </c>
    </row>
    <row r="9" spans="1:7" x14ac:dyDescent="0.3">
      <c r="A9" t="s">
        <v>123</v>
      </c>
      <c r="B9" t="s">
        <v>112</v>
      </c>
      <c r="C9">
        <v>21</v>
      </c>
      <c r="D9" s="3">
        <f>VLOOKUP($B9,'Set Data'!$A:$C,2,FALSE)</f>
        <v>44798</v>
      </c>
      <c r="E9" t="str">
        <f>CONCATENATE(VLOOKUP($B9,'Set Data'!$A:$C,3,FALSE),"-EN",IF($C9="","",IF(OR($C9="L00",$C9&gt;99),$C9,IF($C9&gt;9,CONCATENATE("0",$C9),CONCATENATE("00",$C9)))))</f>
        <v>TAMA-EN021</v>
      </c>
      <c r="F9" s="6">
        <f t="shared" si="1"/>
        <v>8</v>
      </c>
      <c r="G9" t="str">
        <f t="shared" si="0"/>
        <v>RK02-EN008 - Labrynth Labyrinth</v>
      </c>
    </row>
    <row r="10" spans="1:7" x14ac:dyDescent="0.3">
      <c r="A10" t="s">
        <v>124</v>
      </c>
      <c r="B10" t="s">
        <v>112</v>
      </c>
      <c r="C10">
        <v>22</v>
      </c>
      <c r="D10" s="3">
        <f>VLOOKUP($B10,'Set Data'!$A:$C,2,FALSE)</f>
        <v>44798</v>
      </c>
      <c r="E10" t="str">
        <f>CONCATENATE(VLOOKUP($B10,'Set Data'!$A:$C,3,FALSE),"-EN",IF($C10="","",IF(OR($C10="L00",$C10&gt;99),$C10,IF($C10&gt;9,CONCATENATE("0",$C10),CONCATENATE("00",$C10)))))</f>
        <v>TAMA-EN022</v>
      </c>
      <c r="F10" s="6">
        <f t="shared" si="1"/>
        <v>9</v>
      </c>
      <c r="G10" t="str">
        <f t="shared" si="0"/>
        <v>RK02-EN009 - Labrynth Set-Up</v>
      </c>
    </row>
    <row r="11" spans="1:7" x14ac:dyDescent="0.3">
      <c r="A11" t="s">
        <v>125</v>
      </c>
      <c r="B11" t="s">
        <v>112</v>
      </c>
      <c r="C11">
        <v>26</v>
      </c>
      <c r="D11" s="3">
        <f>VLOOKUP($B11,'Set Data'!$A:$C,2,FALSE)</f>
        <v>44798</v>
      </c>
      <c r="E11" t="str">
        <f>CONCATENATE(VLOOKUP($B11,'Set Data'!$A:$C,3,FALSE),"-EN",IF($C11="","",IF(OR($C11="L00",$C11&gt;99),$C11,IF($C11&gt;9,CONCATENATE("0",$C11),CONCATENATE("00",$C11)))))</f>
        <v>TAMA-EN026</v>
      </c>
      <c r="F11" s="6">
        <f t="shared" si="1"/>
        <v>10</v>
      </c>
      <c r="G11" t="str">
        <f t="shared" si="0"/>
        <v>RK02-EN010 - Archfiend's Ghastly Glitch</v>
      </c>
    </row>
    <row r="12" spans="1:7" x14ac:dyDescent="0.3">
      <c r="A12" t="s">
        <v>129</v>
      </c>
      <c r="B12" t="s">
        <v>112</v>
      </c>
      <c r="C12">
        <v>24</v>
      </c>
      <c r="D12" s="3">
        <f>VLOOKUP($B12,'Set Data'!$A:$C,2,FALSE)</f>
        <v>44798</v>
      </c>
      <c r="E12" t="str">
        <f>CONCATENATE(VLOOKUP($B12,'Set Data'!$A:$C,3,FALSE),"-EN",IF($C12="","",IF(OR($C12="L00",$C12&gt;99),$C12,IF($C12&gt;9,CONCATENATE("0",$C12),CONCATENATE("00",$C12)))))</f>
        <v>TAMA-EN024</v>
      </c>
      <c r="F12" s="6">
        <f t="shared" si="1"/>
        <v>11</v>
      </c>
      <c r="G12" t="str">
        <f t="shared" si="0"/>
        <v>RK02-EN011 - Farwelcome Labrynth</v>
      </c>
    </row>
    <row r="13" spans="1:7" x14ac:dyDescent="0.3">
      <c r="A13" t="s">
        <v>130</v>
      </c>
      <c r="B13" t="s">
        <v>112</v>
      </c>
      <c r="C13">
        <v>25</v>
      </c>
      <c r="D13" s="3">
        <f>VLOOKUP($B13,'Set Data'!$A:$C,2,FALSE)</f>
        <v>44798</v>
      </c>
      <c r="E13" t="str">
        <f>CONCATENATE(VLOOKUP($B13,'Set Data'!$A:$C,3,FALSE),"-EN",IF($C13="","",IF(OR($C13="L00",$C13&gt;99),$C13,IF($C13&gt;9,CONCATENATE("0",$C13),CONCATENATE("00",$C13)))))</f>
        <v>TAMA-EN025</v>
      </c>
      <c r="F13" s="6">
        <f t="shared" si="1"/>
        <v>12</v>
      </c>
      <c r="G13" t="str">
        <f t="shared" si="0"/>
        <v>RK02-EN012 - Labrynth Barrage</v>
      </c>
    </row>
    <row r="14" spans="1:7" x14ac:dyDescent="0.3">
      <c r="A14" t="s">
        <v>131</v>
      </c>
      <c r="B14" t="s">
        <v>112</v>
      </c>
      <c r="C14">
        <v>23</v>
      </c>
      <c r="D14" s="3">
        <f>VLOOKUP($B14,'Set Data'!$A:$C,2,FALSE)</f>
        <v>44798</v>
      </c>
      <c r="E14" t="str">
        <f>CONCATENATE(VLOOKUP($B14,'Set Data'!$A:$C,3,FALSE),"-EN",IF($C14="","",IF(OR($C14="L00",$C14&gt;99),$C14,IF($C14&gt;9,CONCATENATE("0",$C14),CONCATENATE("00",$C14)))))</f>
        <v>TAMA-EN023</v>
      </c>
      <c r="F14" s="6">
        <f t="shared" si="1"/>
        <v>13</v>
      </c>
      <c r="G14" t="str">
        <f t="shared" si="0"/>
        <v>RK02-EN013 - Welcome Labrynth</v>
      </c>
    </row>
    <row r="15" spans="1:7" x14ac:dyDescent="0.3">
      <c r="A15" t="s">
        <v>119</v>
      </c>
      <c r="B15" t="s">
        <v>120</v>
      </c>
      <c r="C15">
        <v>30</v>
      </c>
      <c r="D15" s="3">
        <f>VLOOKUP($B15,'Set Data'!$A:$C,2,FALSE)</f>
        <v>44854</v>
      </c>
      <c r="E15" t="str">
        <f>CONCATENATE(VLOOKUP($B15,'Set Data'!$A:$C,3,FALSE),"-EN",IF($C15="","",IF(OR($C15="L00",$C15&gt;99),$C15,IF($C15&gt;9,CONCATENATE("0",$C15),CONCATENATE("00",$C15)))))</f>
        <v>DABL-EN030</v>
      </c>
      <c r="F15" s="6">
        <f t="shared" si="1"/>
        <v>14</v>
      </c>
      <c r="G15" t="str">
        <f t="shared" si="0"/>
        <v>RK02-EN014 - Lady Labrynth of the Silver Castle</v>
      </c>
    </row>
    <row r="16" spans="1:7" x14ac:dyDescent="0.3">
      <c r="A16" t="s">
        <v>126</v>
      </c>
      <c r="B16" t="s">
        <v>127</v>
      </c>
      <c r="C16">
        <v>77</v>
      </c>
      <c r="D16" s="3">
        <f>VLOOKUP($B16,'Set Data'!$A:$C,2,FALSE)</f>
        <v>44963</v>
      </c>
      <c r="E16" t="str">
        <f>CONCATENATE(VLOOKUP($B16,'Set Data'!$A:$C,3,FALSE),"-EN",IF($C16="","",IF(OR($C16="L00",$C16&gt;99),$C16,IF($C16&gt;9,CONCATENATE("0",$C16),CONCATENATE("00",$C16)))))</f>
        <v>PHHY-EN077</v>
      </c>
      <c r="F16" s="6">
        <f t="shared" si="1"/>
        <v>15</v>
      </c>
      <c r="G16" t="str">
        <f t="shared" si="0"/>
        <v>RK02-EN015 - Big Welcome Labrynth</v>
      </c>
    </row>
    <row r="17" spans="1:7" x14ac:dyDescent="0.3">
      <c r="A17" t="s">
        <v>133</v>
      </c>
      <c r="B17" t="s">
        <v>134</v>
      </c>
      <c r="D17" s="3">
        <f>VLOOKUP($B17,'Set Data'!$A:$C,2,FALSE)</f>
        <v>45219</v>
      </c>
      <c r="E17" t="str">
        <f>CONCATENATE(VLOOKUP($B17,'Set Data'!$A:$C,3,FALSE),"-EN",IF($C17="","",IF(OR($C17="L00",$C17&gt;99),$C17,IF($C17&gt;9,CONCATENATE("0",$C17),CONCATENATE("00",$C17)))))</f>
        <v>AGOV-EN</v>
      </c>
      <c r="F17" s="6">
        <f t="shared" si="1"/>
        <v>16</v>
      </c>
      <c r="G17" t="str">
        <f t="shared" si="0"/>
        <v>RK02-EN016 - Arias the Labrynth Butler</v>
      </c>
    </row>
    <row r="18" spans="1:7" x14ac:dyDescent="0.3">
      <c r="E18" s="3"/>
    </row>
  </sheetData>
  <autoFilter ref="A1:G18" xr:uid="{8760E8AA-C9E6-4974-A685-BCCD2FF0CCA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Data</vt:lpstr>
      <vt:lpstr>DD</vt:lpstr>
      <vt:lpstr>Labrynth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2023-09-22T01:07:03Z</dcterms:modified>
</cp:coreProperties>
</file>