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rkrishnappan" sheetId="2" r:id="rId1"/>
    <sheet name="rkrisshnappan" sheetId="1" r:id="rId2"/>
    <sheet name="rkrish12081982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O8" i="4"/>
  <c r="O7"/>
  <c r="O6"/>
  <c r="K9" i="2"/>
  <c r="H10"/>
  <c r="G42" i="5"/>
  <c r="G41"/>
  <c r="F40"/>
  <c r="K31"/>
  <c r="J31"/>
  <c r="G31"/>
  <c r="I30"/>
  <c r="J30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8"/>
  <c r="I9"/>
  <c r="I10"/>
  <c r="J7"/>
  <c r="I7"/>
  <c r="J6"/>
  <c r="I6"/>
  <c r="F30"/>
  <c r="G30"/>
  <c r="H30"/>
  <c r="E4" l="1"/>
  <c r="D4"/>
  <c r="G7" i="4"/>
  <c r="G5"/>
  <c r="G3"/>
  <c r="O5"/>
  <c r="H11" i="1"/>
  <c r="I10"/>
  <c r="H10"/>
</calcChain>
</file>

<file path=xl/sharedStrings.xml><?xml version="1.0" encoding="utf-8"?>
<sst xmlns="http://schemas.openxmlformats.org/spreadsheetml/2006/main" count="150" uniqueCount="64">
  <si>
    <t>rkrisshnappan@gmail.com</t>
  </si>
  <si>
    <t>Krishna22799#</t>
  </si>
  <si>
    <t>Booking Date</t>
  </si>
  <si>
    <t>Darshan Date</t>
  </si>
  <si>
    <t>Special Entry Darshan</t>
  </si>
  <si>
    <t>Sahasara Deepalankara Seva</t>
  </si>
  <si>
    <t>Accomadation Date</t>
  </si>
  <si>
    <t>Accommodation</t>
  </si>
  <si>
    <t>User Name</t>
  </si>
  <si>
    <t>Password</t>
  </si>
  <si>
    <t>Mobile</t>
  </si>
  <si>
    <t>Aadhar Card</t>
  </si>
  <si>
    <t>Krishnappan Rengarajan</t>
  </si>
  <si>
    <t>Seethalakshmi Krishnappan</t>
  </si>
  <si>
    <t>rkrishnappan@gmail.com</t>
  </si>
  <si>
    <t>TN5520010003680</t>
  </si>
  <si>
    <t>Driving Licence</t>
  </si>
  <si>
    <t>Seethalakshmi K</t>
  </si>
  <si>
    <t>TN1120150000411</t>
  </si>
  <si>
    <t>Krishnappan R</t>
  </si>
  <si>
    <t>Srinivasam Tirupathi</t>
  </si>
  <si>
    <t>Darshan Diff</t>
  </si>
  <si>
    <t>Accommodation Diff</t>
  </si>
  <si>
    <t>rkrish12081982@gmail.com</t>
  </si>
  <si>
    <t>PAN CARD</t>
  </si>
  <si>
    <t>AQMPK5363N</t>
  </si>
  <si>
    <t>Seva in last 180 Days</t>
  </si>
  <si>
    <t>K SEETHALAKSHMI</t>
  </si>
  <si>
    <t>CKKPS2355E</t>
  </si>
  <si>
    <t>Subsequent booking can be done only after 90 days from the last availed date</t>
  </si>
  <si>
    <t>In</t>
  </si>
  <si>
    <t>Date</t>
  </si>
  <si>
    <t>Day</t>
  </si>
  <si>
    <t>Mon</t>
  </si>
  <si>
    <t>Out</t>
  </si>
  <si>
    <t>Total Hrs</t>
  </si>
  <si>
    <t>Tue</t>
  </si>
  <si>
    <t>SL</t>
  </si>
  <si>
    <t>Wed</t>
  </si>
  <si>
    <t>Thu</t>
  </si>
  <si>
    <t>Fri</t>
  </si>
  <si>
    <t>Sat</t>
  </si>
  <si>
    <t>Sun</t>
  </si>
  <si>
    <t>OL</t>
  </si>
  <si>
    <t>Weekly Off</t>
  </si>
  <si>
    <t>Principal</t>
  </si>
  <si>
    <t>Repay to Principal</t>
  </si>
  <si>
    <t>Interest</t>
  </si>
  <si>
    <t>EMI</t>
  </si>
  <si>
    <t>CGST</t>
  </si>
  <si>
    <t>SGST</t>
  </si>
  <si>
    <t xml:space="preserve">THINKANDLEARN.BYJUSCLAS - 001/024 </t>
  </si>
  <si>
    <t xml:space="preserve">CGST @ 9% </t>
  </si>
  <si>
    <t xml:space="preserve">SGST @ 9% </t>
  </si>
  <si>
    <t>THINKANDLEARN.BYJUSCLAS - 002/024</t>
  </si>
  <si>
    <t>Thomala</t>
  </si>
  <si>
    <t>Archana</t>
  </si>
  <si>
    <t>Astadala Pada Padmaradhanamu</t>
  </si>
  <si>
    <t>Suprabhatam</t>
  </si>
  <si>
    <t>Nijapada Darshanam</t>
  </si>
  <si>
    <t>Vasanthotsavam</t>
  </si>
  <si>
    <t>Arjitha Brahmotsavam</t>
  </si>
  <si>
    <t>Tue Wed Thu</t>
  </si>
  <si>
    <t>Daily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</si>
</sst>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#,##0.00;[Red]#,##0.0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theme="9" tint="-0.249977111117893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1" applyAlignment="1" applyProtection="1"/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0" fillId="0" borderId="1" xfId="0" applyBorder="1"/>
    <xf numFmtId="15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0" fontId="0" fillId="0" borderId="6" xfId="0" applyNumberFormat="1" applyBorder="1" applyAlignment="1">
      <alignment horizontal="center"/>
    </xf>
    <xf numFmtId="0" fontId="0" fillId="0" borderId="7" xfId="0" applyBorder="1"/>
    <xf numFmtId="15" fontId="0" fillId="0" borderId="8" xfId="0" applyNumberFormat="1" applyBorder="1"/>
    <xf numFmtId="15" fontId="0" fillId="0" borderId="3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4" fontId="0" fillId="0" borderId="0" xfId="0" applyNumberFormat="1" applyAlignment="1">
      <alignment wrapText="1"/>
    </xf>
    <xf numFmtId="4" fontId="0" fillId="0" borderId="0" xfId="0" applyNumberFormat="1"/>
    <xf numFmtId="164" fontId="5" fillId="0" borderId="1" xfId="2" applyNumberFormat="1" applyFont="1" applyBorder="1" applyAlignment="1">
      <alignment horizontal="center"/>
    </xf>
    <xf numFmtId="0" fontId="5" fillId="0" borderId="1" xfId="2" applyFont="1" applyBorder="1"/>
    <xf numFmtId="165" fontId="5" fillId="0" borderId="1" xfId="2" applyNumberFormat="1" applyFont="1" applyFill="1" applyBorder="1"/>
    <xf numFmtId="164" fontId="6" fillId="0" borderId="1" xfId="2" applyNumberFormat="1" applyFont="1" applyFill="1" applyBorder="1" applyAlignment="1">
      <alignment horizontal="center"/>
    </xf>
    <xf numFmtId="0" fontId="6" fillId="0" borderId="1" xfId="2" applyFont="1" applyBorder="1"/>
    <xf numFmtId="165" fontId="6" fillId="0" borderId="1" xfId="2" applyNumberFormat="1" applyFont="1" applyFill="1" applyBorder="1"/>
    <xf numFmtId="0" fontId="7" fillId="0" borderId="1" xfId="2" applyFont="1" applyFill="1" applyBorder="1"/>
    <xf numFmtId="165" fontId="7" fillId="0" borderId="1" xfId="2" applyNumberFormat="1" applyFont="1" applyFill="1" applyBorder="1"/>
    <xf numFmtId="165" fontId="0" fillId="0" borderId="0" xfId="0" applyNumberFormat="1"/>
    <xf numFmtId="165" fontId="8" fillId="2" borderId="1" xfId="2" applyNumberFormat="1" applyFont="1" applyFill="1" applyBorder="1"/>
    <xf numFmtId="20" fontId="0" fillId="0" borderId="0" xfId="0" applyNumberFormat="1"/>
    <xf numFmtId="20" fontId="9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" xfId="0" applyNumberFormat="1" applyBorder="1"/>
    <xf numFmtId="15" fontId="0" fillId="3" borderId="0" xfId="0" applyNumberFormat="1" applyFill="1" applyAlignment="1">
      <alignment horizontal="left"/>
    </xf>
    <xf numFmtId="15" fontId="0" fillId="4" borderId="0" xfId="0" applyNumberFormat="1" applyFill="1" applyAlignment="1">
      <alignment horizontal="left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krish1208198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0"/>
  <sheetViews>
    <sheetView workbookViewId="0">
      <selection activeCell="F21" sqref="F21"/>
    </sheetView>
  </sheetViews>
  <sheetFormatPr defaultRowHeight="15"/>
  <cols>
    <col min="2" max="2" width="12.7109375" bestFit="1" customWidth="1"/>
    <col min="3" max="3" width="15.5703125" customWidth="1"/>
    <col min="4" max="4" width="26.42578125" bestFit="1" customWidth="1"/>
    <col min="5" max="5" width="26" bestFit="1" customWidth="1"/>
    <col min="6" max="6" width="18.42578125" bestFit="1" customWidth="1"/>
    <col min="7" max="7" width="19.28515625" bestFit="1" customWidth="1"/>
    <col min="8" max="8" width="11.85546875" bestFit="1" customWidth="1"/>
    <col min="9" max="9" width="19.42578125" bestFit="1" customWidth="1"/>
    <col min="10" max="10" width="9.7109375" bestFit="1" customWidth="1"/>
  </cols>
  <sheetData>
    <row r="2" spans="2:11">
      <c r="C2" t="s">
        <v>8</v>
      </c>
      <c r="D2" t="s">
        <v>14</v>
      </c>
      <c r="F2" t="s">
        <v>26</v>
      </c>
    </row>
    <row r="3" spans="2:11">
      <c r="C3" t="s">
        <v>9</v>
      </c>
      <c r="D3" t="s">
        <v>1</v>
      </c>
      <c r="F3" t="s">
        <v>29</v>
      </c>
    </row>
    <row r="4" spans="2:11">
      <c r="C4" t="s">
        <v>10</v>
      </c>
      <c r="D4" s="1">
        <v>9884622799</v>
      </c>
    </row>
    <row r="5" spans="2:11">
      <c r="C5" t="s">
        <v>16</v>
      </c>
      <c r="D5" t="s">
        <v>19</v>
      </c>
      <c r="E5" s="3" t="s">
        <v>15</v>
      </c>
    </row>
    <row r="6" spans="2:11">
      <c r="C6" t="s">
        <v>16</v>
      </c>
      <c r="D6" t="s">
        <v>17</v>
      </c>
      <c r="E6" s="3" t="s">
        <v>18</v>
      </c>
    </row>
    <row r="8" spans="2:11">
      <c r="B8" s="1" t="s">
        <v>2</v>
      </c>
      <c r="C8" s="1" t="s">
        <v>3</v>
      </c>
      <c r="D8" s="1"/>
      <c r="E8" s="1" t="s">
        <v>2</v>
      </c>
      <c r="F8" s="1" t="s">
        <v>6</v>
      </c>
      <c r="G8" s="1"/>
      <c r="H8" s="1" t="s">
        <v>21</v>
      </c>
      <c r="I8" s="1" t="s">
        <v>22</v>
      </c>
    </row>
    <row r="9" spans="2:11">
      <c r="B9" s="2">
        <v>43623</v>
      </c>
      <c r="C9" s="50">
        <v>43708</v>
      </c>
      <c r="D9" s="1" t="s">
        <v>5</v>
      </c>
      <c r="E9" s="2">
        <v>43623</v>
      </c>
      <c r="F9" s="50">
        <v>43708</v>
      </c>
      <c r="G9" s="1" t="s">
        <v>20</v>
      </c>
      <c r="J9" s="2">
        <v>43888</v>
      </c>
      <c r="K9">
        <f>J9-C9</f>
        <v>180</v>
      </c>
    </row>
    <row r="10" spans="2:11">
      <c r="B10" s="2">
        <v>43708</v>
      </c>
      <c r="C10" s="51">
        <v>43799</v>
      </c>
      <c r="D10" s="1" t="s">
        <v>4</v>
      </c>
      <c r="E10" s="2">
        <v>43708</v>
      </c>
      <c r="F10" s="51">
        <v>43799</v>
      </c>
      <c r="G10" s="1" t="s">
        <v>20</v>
      </c>
      <c r="H10">
        <f>C10-C9</f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3"/>
  <sheetViews>
    <sheetView topLeftCell="A4" workbookViewId="0">
      <selection activeCell="I17" sqref="I17"/>
    </sheetView>
  </sheetViews>
  <sheetFormatPr defaultRowHeight="15"/>
  <cols>
    <col min="2" max="2" width="12.7109375" bestFit="1" customWidth="1"/>
    <col min="3" max="3" width="15.5703125" customWidth="1"/>
    <col min="4" max="4" width="26.42578125" bestFit="1" customWidth="1"/>
    <col min="5" max="5" width="26" bestFit="1" customWidth="1"/>
    <col min="6" max="6" width="18.42578125" bestFit="1" customWidth="1"/>
    <col min="7" max="7" width="15.5703125" bestFit="1" customWidth="1"/>
    <col min="8" max="8" width="11.85546875" bestFit="1" customWidth="1"/>
    <col min="9" max="9" width="19.42578125" bestFit="1" customWidth="1"/>
  </cols>
  <sheetData>
    <row r="2" spans="2:9">
      <c r="C2" t="s">
        <v>8</v>
      </c>
      <c r="D2" t="s">
        <v>0</v>
      </c>
      <c r="F2" t="s">
        <v>26</v>
      </c>
    </row>
    <row r="3" spans="2:9">
      <c r="C3" t="s">
        <v>9</v>
      </c>
      <c r="D3" t="s">
        <v>1</v>
      </c>
    </row>
    <row r="4" spans="2:9">
      <c r="C4" t="s">
        <v>10</v>
      </c>
      <c r="D4" s="1">
        <v>9840578178</v>
      </c>
    </row>
    <row r="5" spans="2:9">
      <c r="C5" t="s">
        <v>11</v>
      </c>
      <c r="D5" t="s">
        <v>12</v>
      </c>
      <c r="E5" s="3">
        <v>316916454473</v>
      </c>
    </row>
    <row r="6" spans="2:9">
      <c r="C6" t="s">
        <v>11</v>
      </c>
      <c r="D6" t="s">
        <v>13</v>
      </c>
      <c r="E6" s="3">
        <v>768456493413</v>
      </c>
    </row>
    <row r="8" spans="2:9">
      <c r="B8" s="1" t="s">
        <v>2</v>
      </c>
      <c r="C8" s="1" t="s">
        <v>3</v>
      </c>
      <c r="D8" s="1"/>
      <c r="E8" s="1" t="s">
        <v>2</v>
      </c>
      <c r="F8" s="1" t="s">
        <v>6</v>
      </c>
      <c r="G8" s="1"/>
      <c r="H8" s="1" t="s">
        <v>21</v>
      </c>
      <c r="I8" s="1" t="s">
        <v>22</v>
      </c>
    </row>
    <row r="9" spans="2:9">
      <c r="B9" s="2">
        <v>43588</v>
      </c>
      <c r="C9" s="50">
        <v>43620</v>
      </c>
      <c r="D9" s="1" t="s">
        <v>4</v>
      </c>
      <c r="E9" s="2">
        <v>43588</v>
      </c>
      <c r="F9" s="50">
        <v>43620</v>
      </c>
      <c r="G9" s="1" t="s">
        <v>7</v>
      </c>
    </row>
    <row r="10" spans="2:9">
      <c r="B10" s="2">
        <v>43627</v>
      </c>
      <c r="C10" s="51">
        <v>43722</v>
      </c>
      <c r="D10" s="1" t="s">
        <v>5</v>
      </c>
      <c r="E10" s="2">
        <v>43627</v>
      </c>
      <c r="F10" s="51">
        <v>43722</v>
      </c>
      <c r="G10" s="1" t="s">
        <v>7</v>
      </c>
      <c r="H10">
        <f>C10-C9</f>
        <v>102</v>
      </c>
      <c r="I10">
        <f>F10-F9</f>
        <v>102</v>
      </c>
    </row>
    <row r="11" spans="2:9">
      <c r="C11" s="2">
        <v>43902</v>
      </c>
      <c r="H11">
        <f>C11-C10</f>
        <v>180</v>
      </c>
    </row>
    <row r="16" spans="2:9">
      <c r="C16" s="7">
        <v>120</v>
      </c>
      <c r="D16" s="7" t="s">
        <v>58</v>
      </c>
      <c r="E16" s="7" t="s">
        <v>63</v>
      </c>
      <c r="F16" s="49">
        <v>0.10416666666666667</v>
      </c>
    </row>
    <row r="17" spans="3:6">
      <c r="C17" s="7">
        <v>220</v>
      </c>
      <c r="D17" s="7" t="s">
        <v>55</v>
      </c>
      <c r="E17" s="7" t="s">
        <v>62</v>
      </c>
      <c r="F17" s="49">
        <v>0.14583333333333334</v>
      </c>
    </row>
    <row r="18" spans="3:6">
      <c r="C18" s="7">
        <v>220</v>
      </c>
      <c r="D18" s="7" t="s">
        <v>56</v>
      </c>
      <c r="E18" s="7" t="s">
        <v>62</v>
      </c>
      <c r="F18" s="49">
        <v>0.1875</v>
      </c>
    </row>
    <row r="19" spans="3:6">
      <c r="C19" s="7">
        <v>1250</v>
      </c>
      <c r="D19" s="7" t="s">
        <v>57</v>
      </c>
      <c r="E19" s="7" t="s">
        <v>36</v>
      </c>
      <c r="F19" s="49">
        <v>0.25</v>
      </c>
    </row>
    <row r="20" spans="3:6">
      <c r="C20" s="7">
        <v>200</v>
      </c>
      <c r="D20" s="7" t="s">
        <v>59</v>
      </c>
      <c r="E20" s="7" t="s">
        <v>40</v>
      </c>
      <c r="F20" s="49">
        <v>0.22916666666666666</v>
      </c>
    </row>
    <row r="21" spans="3:6">
      <c r="C21" s="7">
        <v>300</v>
      </c>
      <c r="D21" s="7" t="s">
        <v>60</v>
      </c>
      <c r="E21" s="7" t="s">
        <v>63</v>
      </c>
      <c r="F21" s="49">
        <v>0.625</v>
      </c>
    </row>
    <row r="22" spans="3:6">
      <c r="C22" s="7">
        <v>200</v>
      </c>
      <c r="D22" s="7" t="s">
        <v>5</v>
      </c>
      <c r="E22" s="7" t="s">
        <v>63</v>
      </c>
      <c r="F22" s="49">
        <v>0.72916666666666663</v>
      </c>
    </row>
    <row r="23" spans="3:6">
      <c r="C23" s="7">
        <v>200</v>
      </c>
      <c r="D23" s="7" t="s">
        <v>61</v>
      </c>
      <c r="E23" s="7" t="s">
        <v>63</v>
      </c>
      <c r="F23" s="49">
        <v>0.58333333333333337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J21" sqref="J21"/>
    </sheetView>
  </sheetViews>
  <sheetFormatPr defaultRowHeight="15"/>
  <cols>
    <col min="2" max="2" width="12.7109375" bestFit="1" customWidth="1"/>
    <col min="3" max="3" width="14.42578125" bestFit="1" customWidth="1"/>
    <col min="4" max="4" width="26.42578125" bestFit="1" customWidth="1"/>
    <col min="5" max="5" width="16.5703125" bestFit="1" customWidth="1"/>
    <col min="6" max="6" width="18.42578125" bestFit="1" customWidth="1"/>
    <col min="7" max="7" width="19.28515625" bestFit="1" customWidth="1"/>
  </cols>
  <sheetData>
    <row r="2" spans="2:7">
      <c r="C2" t="s">
        <v>8</v>
      </c>
      <c r="D2" s="4" t="s">
        <v>23</v>
      </c>
      <c r="F2" t="s">
        <v>26</v>
      </c>
    </row>
    <row r="3" spans="2:7">
      <c r="C3" t="s">
        <v>9</v>
      </c>
      <c r="D3" t="s">
        <v>1</v>
      </c>
    </row>
    <row r="4" spans="2:7">
      <c r="C4" t="s">
        <v>10</v>
      </c>
      <c r="D4" s="1">
        <v>8838555872</v>
      </c>
    </row>
    <row r="5" spans="2:7">
      <c r="C5" s="5" t="s">
        <v>24</v>
      </c>
      <c r="D5" s="5" t="s">
        <v>19</v>
      </c>
      <c r="E5" s="6" t="s">
        <v>25</v>
      </c>
    </row>
    <row r="6" spans="2:7">
      <c r="C6" s="5" t="s">
        <v>24</v>
      </c>
      <c r="D6" s="5" t="s">
        <v>27</v>
      </c>
      <c r="E6" s="6" t="s">
        <v>28</v>
      </c>
    </row>
    <row r="8" spans="2:7">
      <c r="B8" s="1" t="s">
        <v>2</v>
      </c>
      <c r="C8" s="1" t="s">
        <v>3</v>
      </c>
      <c r="D8" s="1"/>
      <c r="E8" s="1" t="s">
        <v>2</v>
      </c>
      <c r="F8" s="1" t="s">
        <v>6</v>
      </c>
      <c r="G8" s="1"/>
    </row>
    <row r="9" spans="2:7">
      <c r="B9" s="2"/>
      <c r="C9" s="2"/>
      <c r="D9" s="1"/>
      <c r="E9" s="2"/>
      <c r="F9" s="2"/>
      <c r="G9" s="1"/>
    </row>
  </sheetData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2"/>
  <sheetViews>
    <sheetView workbookViewId="0">
      <selection activeCell="Q15" sqref="Q15"/>
    </sheetView>
  </sheetViews>
  <sheetFormatPr defaultRowHeight="15"/>
  <cols>
    <col min="2" max="2" width="9.85546875" bestFit="1" customWidth="1"/>
    <col min="3" max="3" width="11" bestFit="1" customWidth="1"/>
    <col min="10" max="10" width="9.7109375" bestFit="1" customWidth="1"/>
    <col min="15" max="15" width="13.5703125" customWidth="1"/>
  </cols>
  <sheetData>
    <row r="1" spans="1:17" ht="15.75" thickBot="1"/>
    <row r="2" spans="1:17" ht="15.75" thickBot="1">
      <c r="A2" s="11" t="s">
        <v>32</v>
      </c>
      <c r="B2" s="12" t="s">
        <v>31</v>
      </c>
      <c r="C2" s="12" t="s">
        <v>30</v>
      </c>
      <c r="D2" s="12" t="s">
        <v>30</v>
      </c>
      <c r="E2" s="12" t="s">
        <v>34</v>
      </c>
      <c r="F2" s="12" t="s">
        <v>34</v>
      </c>
      <c r="G2" s="13" t="s">
        <v>35</v>
      </c>
      <c r="I2" s="11" t="s">
        <v>32</v>
      </c>
      <c r="J2" s="12" t="s">
        <v>31</v>
      </c>
      <c r="K2" s="12" t="s">
        <v>30</v>
      </c>
      <c r="L2" s="12" t="s">
        <v>30</v>
      </c>
      <c r="M2" s="12" t="s">
        <v>34</v>
      </c>
      <c r="N2" s="12" t="s">
        <v>34</v>
      </c>
      <c r="O2" s="13" t="s">
        <v>35</v>
      </c>
    </row>
    <row r="3" spans="1:17">
      <c r="A3" s="14" t="s">
        <v>33</v>
      </c>
      <c r="B3" s="8">
        <v>43703</v>
      </c>
      <c r="C3" s="9">
        <v>0.35972222222222222</v>
      </c>
      <c r="D3" s="9"/>
      <c r="E3" s="10"/>
      <c r="F3" s="9">
        <v>0.78680555555555554</v>
      </c>
      <c r="G3" s="15">
        <f>F3-C3</f>
        <v>0.42708333333333331</v>
      </c>
      <c r="I3" s="11" t="s">
        <v>42</v>
      </c>
      <c r="J3" s="18">
        <v>43709</v>
      </c>
      <c r="K3" s="39" t="s">
        <v>44</v>
      </c>
      <c r="L3" s="39"/>
      <c r="M3" s="39"/>
      <c r="N3" s="39"/>
      <c r="O3" s="40"/>
    </row>
    <row r="4" spans="1:17">
      <c r="A4" s="14" t="s">
        <v>36</v>
      </c>
      <c r="B4" s="8">
        <v>43704</v>
      </c>
      <c r="C4" s="37" t="s">
        <v>37</v>
      </c>
      <c r="D4" s="37"/>
      <c r="E4" s="37"/>
      <c r="F4" s="37"/>
      <c r="G4" s="38"/>
      <c r="I4" s="14" t="s">
        <v>33</v>
      </c>
      <c r="J4" s="8">
        <v>43710</v>
      </c>
      <c r="K4" s="44" t="s">
        <v>43</v>
      </c>
      <c r="L4" s="45"/>
      <c r="M4" s="45"/>
      <c r="N4" s="45"/>
      <c r="O4" s="46"/>
    </row>
    <row r="5" spans="1:17">
      <c r="A5" s="14" t="s">
        <v>38</v>
      </c>
      <c r="B5" s="8">
        <v>43705</v>
      </c>
      <c r="C5" s="9">
        <v>0.38263888888888892</v>
      </c>
      <c r="D5" s="10"/>
      <c r="E5" s="10"/>
      <c r="F5" s="9">
        <v>0.80138888888888893</v>
      </c>
      <c r="G5" s="15">
        <f>F5-C5</f>
        <v>0.41875000000000001</v>
      </c>
      <c r="I5" s="14" t="s">
        <v>36</v>
      </c>
      <c r="J5" s="8">
        <v>43711</v>
      </c>
      <c r="K5" s="9">
        <v>0.37152777777777773</v>
      </c>
      <c r="L5" s="10"/>
      <c r="M5" s="10"/>
      <c r="N5" s="9">
        <v>0.8256944444444444</v>
      </c>
      <c r="O5" s="15">
        <f>N5-K5</f>
        <v>0.45416666666666666</v>
      </c>
      <c r="P5" s="35"/>
      <c r="Q5" s="35"/>
    </row>
    <row r="6" spans="1:17">
      <c r="A6" s="14" t="s">
        <v>39</v>
      </c>
      <c r="B6" s="8">
        <v>43706</v>
      </c>
      <c r="C6" s="37" t="s">
        <v>37</v>
      </c>
      <c r="D6" s="37"/>
      <c r="E6" s="37"/>
      <c r="F6" s="37"/>
      <c r="G6" s="38"/>
      <c r="I6" s="14" t="s">
        <v>38</v>
      </c>
      <c r="J6" s="8">
        <v>43712</v>
      </c>
      <c r="K6" s="9">
        <v>0.38194444444444442</v>
      </c>
      <c r="L6" s="10"/>
      <c r="M6" s="10"/>
      <c r="N6" s="9">
        <v>0.76736111111111116</v>
      </c>
      <c r="O6" s="15">
        <f t="shared" ref="O6:O8" si="0">N6-K6</f>
        <v>0.38541666666666674</v>
      </c>
      <c r="P6" s="35"/>
      <c r="Q6" s="35"/>
    </row>
    <row r="7" spans="1:17">
      <c r="A7" s="14" t="s">
        <v>40</v>
      </c>
      <c r="B7" s="8">
        <v>43707</v>
      </c>
      <c r="C7" s="9">
        <v>0.39027777777777778</v>
      </c>
      <c r="D7" s="10"/>
      <c r="E7" s="10"/>
      <c r="F7" s="9">
        <v>0.7944444444444444</v>
      </c>
      <c r="G7" s="15">
        <f>F7-C7</f>
        <v>0.40416666666666662</v>
      </c>
      <c r="I7" s="14" t="s">
        <v>39</v>
      </c>
      <c r="J7" s="8">
        <v>43713</v>
      </c>
      <c r="K7" s="9">
        <v>0.38750000000000001</v>
      </c>
      <c r="L7" s="10"/>
      <c r="M7" s="10"/>
      <c r="N7" s="9">
        <v>0.80347222222222225</v>
      </c>
      <c r="O7" s="15">
        <f t="shared" si="0"/>
        <v>0.41597222222222224</v>
      </c>
      <c r="P7" s="35"/>
      <c r="Q7" s="35"/>
    </row>
    <row r="8" spans="1:17" ht="15.75" thickBot="1">
      <c r="A8" s="16" t="s">
        <v>41</v>
      </c>
      <c r="B8" s="17">
        <v>43708</v>
      </c>
      <c r="C8" s="47" t="s">
        <v>44</v>
      </c>
      <c r="D8" s="47"/>
      <c r="E8" s="47"/>
      <c r="F8" s="47"/>
      <c r="G8" s="48"/>
      <c r="I8" s="14" t="s">
        <v>40</v>
      </c>
      <c r="J8" s="8">
        <v>43714</v>
      </c>
      <c r="K8" s="36">
        <v>0.39583333333333331</v>
      </c>
      <c r="L8" s="10"/>
      <c r="M8" s="10"/>
      <c r="N8" s="36">
        <v>0.64583333333333337</v>
      </c>
      <c r="O8" s="15">
        <f t="shared" si="0"/>
        <v>0.25000000000000006</v>
      </c>
      <c r="P8" s="35"/>
    </row>
    <row r="9" spans="1:17">
      <c r="I9" s="14" t="s">
        <v>41</v>
      </c>
      <c r="J9" s="8">
        <v>43715</v>
      </c>
      <c r="K9" s="41" t="s">
        <v>44</v>
      </c>
      <c r="L9" s="42"/>
      <c r="M9" s="42"/>
      <c r="N9" s="42"/>
      <c r="O9" s="43"/>
    </row>
    <row r="10" spans="1:17">
      <c r="I10" s="14" t="s">
        <v>42</v>
      </c>
      <c r="J10" s="8">
        <v>43716</v>
      </c>
      <c r="K10" s="41" t="s">
        <v>44</v>
      </c>
      <c r="L10" s="42"/>
      <c r="M10" s="42"/>
      <c r="N10" s="42"/>
      <c r="O10" s="43"/>
    </row>
    <row r="11" spans="1:17">
      <c r="I11" s="14" t="s">
        <v>33</v>
      </c>
      <c r="J11" s="8">
        <v>43717</v>
      </c>
      <c r="K11" s="7"/>
      <c r="L11" s="7"/>
      <c r="M11" s="7"/>
      <c r="N11" s="7"/>
      <c r="O11" s="15"/>
    </row>
    <row r="12" spans="1:17">
      <c r="I12" s="14" t="s">
        <v>36</v>
      </c>
      <c r="J12" s="8">
        <v>43718</v>
      </c>
      <c r="K12" s="7"/>
      <c r="L12" s="7"/>
      <c r="M12" s="7"/>
      <c r="N12" s="7"/>
      <c r="O12" s="15"/>
    </row>
    <row r="13" spans="1:17">
      <c r="I13" s="14" t="s">
        <v>38</v>
      </c>
      <c r="J13" s="8">
        <v>43719</v>
      </c>
      <c r="K13" s="7"/>
      <c r="L13" s="7"/>
      <c r="M13" s="7"/>
      <c r="N13" s="7"/>
      <c r="O13" s="15"/>
    </row>
    <row r="14" spans="1:17">
      <c r="F14" s="22"/>
      <c r="I14" s="14" t="s">
        <v>39</v>
      </c>
      <c r="J14" s="8">
        <v>43720</v>
      </c>
      <c r="K14" s="7"/>
      <c r="L14" s="7"/>
      <c r="M14" s="7"/>
      <c r="N14" s="7"/>
      <c r="O14" s="15"/>
    </row>
    <row r="15" spans="1:17">
      <c r="I15" s="14" t="s">
        <v>40</v>
      </c>
      <c r="J15" s="8">
        <v>43721</v>
      </c>
      <c r="K15" s="7"/>
      <c r="L15" s="7"/>
      <c r="M15" s="7"/>
      <c r="N15" s="7"/>
      <c r="O15" s="15"/>
    </row>
    <row r="16" spans="1:17">
      <c r="I16" s="14" t="s">
        <v>41</v>
      </c>
      <c r="J16" s="8">
        <v>43722</v>
      </c>
      <c r="K16" s="41" t="s">
        <v>44</v>
      </c>
      <c r="L16" s="42"/>
      <c r="M16" s="42"/>
      <c r="N16" s="42"/>
      <c r="O16" s="43"/>
    </row>
    <row r="17" spans="9:15">
      <c r="I17" s="14" t="s">
        <v>42</v>
      </c>
      <c r="J17" s="8">
        <v>43723</v>
      </c>
      <c r="K17" s="41" t="s">
        <v>44</v>
      </c>
      <c r="L17" s="42"/>
      <c r="M17" s="42"/>
      <c r="N17" s="42"/>
      <c r="O17" s="43"/>
    </row>
    <row r="18" spans="9:15">
      <c r="I18" s="14" t="s">
        <v>33</v>
      </c>
      <c r="J18" s="8">
        <v>43724</v>
      </c>
      <c r="K18" s="7"/>
      <c r="L18" s="7"/>
      <c r="M18" s="7"/>
      <c r="N18" s="7"/>
      <c r="O18" s="19"/>
    </row>
    <row r="19" spans="9:15">
      <c r="I19" s="14" t="s">
        <v>36</v>
      </c>
      <c r="J19" s="8">
        <v>43725</v>
      </c>
      <c r="K19" s="7"/>
      <c r="L19" s="7"/>
      <c r="M19" s="7"/>
      <c r="N19" s="7"/>
      <c r="O19" s="19"/>
    </row>
    <row r="20" spans="9:15">
      <c r="I20" s="14" t="s">
        <v>38</v>
      </c>
      <c r="J20" s="8">
        <v>43726</v>
      </c>
      <c r="K20" s="7"/>
      <c r="L20" s="7"/>
      <c r="M20" s="7"/>
      <c r="N20" s="7"/>
      <c r="O20" s="19"/>
    </row>
    <row r="21" spans="9:15">
      <c r="I21" s="14" t="s">
        <v>39</v>
      </c>
      <c r="J21" s="8">
        <v>43727</v>
      </c>
      <c r="K21" s="7"/>
      <c r="L21" s="7"/>
      <c r="M21" s="7"/>
      <c r="N21" s="7"/>
      <c r="O21" s="19"/>
    </row>
    <row r="22" spans="9:15">
      <c r="I22" s="14" t="s">
        <v>40</v>
      </c>
      <c r="J22" s="8">
        <v>43728</v>
      </c>
      <c r="K22" s="7"/>
      <c r="L22" s="7"/>
      <c r="M22" s="7"/>
      <c r="N22" s="7"/>
      <c r="O22" s="19"/>
    </row>
    <row r="23" spans="9:15">
      <c r="I23" s="14" t="s">
        <v>41</v>
      </c>
      <c r="J23" s="8">
        <v>43729</v>
      </c>
      <c r="K23" s="41" t="s">
        <v>44</v>
      </c>
      <c r="L23" s="42"/>
      <c r="M23" s="42"/>
      <c r="N23" s="42"/>
      <c r="O23" s="43"/>
    </row>
    <row r="24" spans="9:15">
      <c r="I24" s="14" t="s">
        <v>42</v>
      </c>
      <c r="J24" s="8">
        <v>43730</v>
      </c>
      <c r="K24" s="41" t="s">
        <v>44</v>
      </c>
      <c r="L24" s="42"/>
      <c r="M24" s="42"/>
      <c r="N24" s="42"/>
      <c r="O24" s="43"/>
    </row>
    <row r="25" spans="9:15">
      <c r="I25" s="14" t="s">
        <v>33</v>
      </c>
      <c r="J25" s="8">
        <v>43731</v>
      </c>
      <c r="K25" s="7"/>
      <c r="L25" s="7"/>
      <c r="M25" s="7"/>
      <c r="N25" s="7"/>
      <c r="O25" s="19"/>
    </row>
    <row r="26" spans="9:15">
      <c r="I26" s="14" t="s">
        <v>36</v>
      </c>
      <c r="J26" s="8">
        <v>43732</v>
      </c>
      <c r="K26" s="7"/>
      <c r="L26" s="7"/>
      <c r="M26" s="7"/>
      <c r="N26" s="7"/>
      <c r="O26" s="19"/>
    </row>
    <row r="27" spans="9:15">
      <c r="I27" s="14" t="s">
        <v>38</v>
      </c>
      <c r="J27" s="8">
        <v>43733</v>
      </c>
      <c r="K27" s="7"/>
      <c r="L27" s="7"/>
      <c r="M27" s="7"/>
      <c r="N27" s="7"/>
      <c r="O27" s="19"/>
    </row>
    <row r="28" spans="9:15">
      <c r="I28" s="14" t="s">
        <v>39</v>
      </c>
      <c r="J28" s="8">
        <v>43734</v>
      </c>
      <c r="K28" s="7"/>
      <c r="L28" s="7"/>
      <c r="M28" s="7"/>
      <c r="N28" s="7"/>
      <c r="O28" s="19"/>
    </row>
    <row r="29" spans="9:15">
      <c r="I29" s="14" t="s">
        <v>40</v>
      </c>
      <c r="J29" s="8">
        <v>43735</v>
      </c>
      <c r="K29" s="7"/>
      <c r="L29" s="7"/>
      <c r="M29" s="7"/>
      <c r="N29" s="7"/>
      <c r="O29" s="19"/>
    </row>
    <row r="30" spans="9:15">
      <c r="I30" s="14" t="s">
        <v>41</v>
      </c>
      <c r="J30" s="8">
        <v>43736</v>
      </c>
      <c r="K30" s="41" t="s">
        <v>44</v>
      </c>
      <c r="L30" s="42"/>
      <c r="M30" s="42"/>
      <c r="N30" s="42"/>
      <c r="O30" s="43"/>
    </row>
    <row r="31" spans="9:15">
      <c r="I31" s="14" t="s">
        <v>42</v>
      </c>
      <c r="J31" s="8">
        <v>43737</v>
      </c>
      <c r="K31" s="41" t="s">
        <v>44</v>
      </c>
      <c r="L31" s="42"/>
      <c r="M31" s="42"/>
      <c r="N31" s="42"/>
      <c r="O31" s="43"/>
    </row>
    <row r="32" spans="9:15" ht="15.75" thickBot="1">
      <c r="I32" s="16" t="s">
        <v>33</v>
      </c>
      <c r="J32" s="17">
        <v>43738</v>
      </c>
      <c r="K32" s="20"/>
      <c r="L32" s="20"/>
      <c r="M32" s="20"/>
      <c r="N32" s="20"/>
      <c r="O32" s="21"/>
    </row>
  </sheetData>
  <mergeCells count="13">
    <mergeCell ref="K30:O30"/>
    <mergeCell ref="K31:O31"/>
    <mergeCell ref="K10:O10"/>
    <mergeCell ref="K24:O24"/>
    <mergeCell ref="K23:O23"/>
    <mergeCell ref="K17:O17"/>
    <mergeCell ref="K16:O16"/>
    <mergeCell ref="C6:G6"/>
    <mergeCell ref="K3:O3"/>
    <mergeCell ref="K9:O9"/>
    <mergeCell ref="K4:O4"/>
    <mergeCell ref="C4:G4"/>
    <mergeCell ref="C8:G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K42"/>
  <sheetViews>
    <sheetView tabSelected="1" workbookViewId="0">
      <selection activeCell="H41" sqref="H41"/>
    </sheetView>
  </sheetViews>
  <sheetFormatPr defaultRowHeight="15"/>
  <cols>
    <col min="4" max="4" width="11" bestFit="1" customWidth="1"/>
    <col min="5" max="5" width="9.140625" bestFit="1" customWidth="1"/>
    <col min="6" max="6" width="17" bestFit="1" customWidth="1"/>
    <col min="7" max="7" width="9.140625" bestFit="1" customWidth="1"/>
    <col min="9" max="9" width="10.7109375" bestFit="1" customWidth="1"/>
    <col min="11" max="11" width="10.7109375" bestFit="1" customWidth="1"/>
  </cols>
  <sheetData>
    <row r="3" spans="4:10">
      <c r="D3" s="23">
        <v>84231.39</v>
      </c>
      <c r="E3" s="24">
        <v>4084</v>
      </c>
    </row>
    <row r="4" spans="4:10">
      <c r="D4">
        <f>D3/24</f>
        <v>3509.6412500000001</v>
      </c>
      <c r="E4">
        <f>E3*24</f>
        <v>98016</v>
      </c>
    </row>
    <row r="5" spans="4:10"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</row>
    <row r="6" spans="4:10">
      <c r="D6">
        <v>1</v>
      </c>
      <c r="E6" s="24">
        <v>81200.179999999993</v>
      </c>
      <c r="F6" s="24">
        <v>3031.21</v>
      </c>
      <c r="G6" s="24">
        <v>1052.79</v>
      </c>
      <c r="H6" s="24">
        <v>4084</v>
      </c>
      <c r="I6" s="24">
        <f>G6*9%</f>
        <v>94.751099999999994</v>
      </c>
      <c r="J6" s="24">
        <f>G6*9%</f>
        <v>94.751099999999994</v>
      </c>
    </row>
    <row r="7" spans="4:10">
      <c r="D7">
        <v>2</v>
      </c>
      <c r="E7" s="24">
        <v>78131.08</v>
      </c>
      <c r="F7" s="24">
        <v>3069.1</v>
      </c>
      <c r="G7" s="24">
        <v>1014.9</v>
      </c>
      <c r="H7" s="24">
        <v>4084</v>
      </c>
      <c r="I7" s="24">
        <f>G7*9%</f>
        <v>91.340999999999994</v>
      </c>
      <c r="J7" s="24">
        <f>G7*9%</f>
        <v>91.340999999999994</v>
      </c>
    </row>
    <row r="8" spans="4:10">
      <c r="D8">
        <v>3</v>
      </c>
      <c r="E8" s="24">
        <v>75023.62</v>
      </c>
      <c r="F8" s="24">
        <v>3107.46</v>
      </c>
      <c r="G8">
        <v>976.54</v>
      </c>
      <c r="H8" s="24">
        <v>4084</v>
      </c>
      <c r="I8" s="24">
        <f t="shared" ref="I8:I29" si="0">G8*9%</f>
        <v>87.888599999999997</v>
      </c>
      <c r="J8" s="24">
        <f t="shared" ref="J8:J29" si="1">G8*9%</f>
        <v>87.888599999999997</v>
      </c>
    </row>
    <row r="9" spans="4:10">
      <c r="D9">
        <v>4</v>
      </c>
      <c r="E9" s="24">
        <v>71877.320000000007</v>
      </c>
      <c r="F9" s="24">
        <v>3146.3</v>
      </c>
      <c r="G9">
        <v>937.7</v>
      </c>
      <c r="H9" s="24">
        <v>4084</v>
      </c>
      <c r="I9" s="24">
        <f t="shared" si="0"/>
        <v>84.393000000000001</v>
      </c>
      <c r="J9" s="24">
        <f t="shared" si="1"/>
        <v>84.393000000000001</v>
      </c>
    </row>
    <row r="10" spans="4:10">
      <c r="D10">
        <v>5</v>
      </c>
      <c r="E10" s="24">
        <v>68691.69</v>
      </c>
      <c r="F10" s="24">
        <v>3185.63</v>
      </c>
      <c r="G10">
        <v>898.37</v>
      </c>
      <c r="H10" s="24">
        <v>4084</v>
      </c>
      <c r="I10" s="24">
        <f t="shared" si="0"/>
        <v>80.853300000000004</v>
      </c>
      <c r="J10" s="24">
        <f t="shared" si="1"/>
        <v>80.853300000000004</v>
      </c>
    </row>
    <row r="11" spans="4:10">
      <c r="D11">
        <v>6</v>
      </c>
      <c r="E11" s="24">
        <v>65466.239999999998</v>
      </c>
      <c r="F11" s="24">
        <v>3225.45</v>
      </c>
      <c r="G11">
        <v>858.55</v>
      </c>
      <c r="H11" s="24">
        <v>4084</v>
      </c>
      <c r="I11" s="24">
        <f t="shared" si="0"/>
        <v>77.269499999999994</v>
      </c>
      <c r="J11" s="24">
        <f t="shared" si="1"/>
        <v>77.269499999999994</v>
      </c>
    </row>
    <row r="12" spans="4:10">
      <c r="D12">
        <v>7</v>
      </c>
      <c r="E12" s="24">
        <v>62200.47</v>
      </c>
      <c r="F12" s="24">
        <v>3265.77</v>
      </c>
      <c r="G12">
        <v>818.23</v>
      </c>
      <c r="H12" s="24">
        <v>4084</v>
      </c>
      <c r="I12" s="24">
        <f t="shared" si="0"/>
        <v>73.640699999999995</v>
      </c>
      <c r="J12" s="24">
        <f t="shared" si="1"/>
        <v>73.640699999999995</v>
      </c>
    </row>
    <row r="13" spans="4:10">
      <c r="D13">
        <v>8</v>
      </c>
      <c r="E13" s="24">
        <v>58893.88</v>
      </c>
      <c r="F13" s="24">
        <v>3306.59</v>
      </c>
      <c r="G13">
        <v>777.41</v>
      </c>
      <c r="H13" s="24">
        <v>4084</v>
      </c>
      <c r="I13" s="24">
        <f t="shared" si="0"/>
        <v>69.966899999999995</v>
      </c>
      <c r="J13" s="24">
        <f t="shared" si="1"/>
        <v>69.966899999999995</v>
      </c>
    </row>
    <row r="14" spans="4:10">
      <c r="D14">
        <v>9</v>
      </c>
      <c r="E14" s="24">
        <v>55545.95</v>
      </c>
      <c r="F14" s="24">
        <v>3347.93</v>
      </c>
      <c r="G14">
        <v>736.07</v>
      </c>
      <c r="H14" s="24">
        <v>4084</v>
      </c>
      <c r="I14" s="24">
        <f t="shared" si="0"/>
        <v>66.246300000000005</v>
      </c>
      <c r="J14" s="24">
        <f t="shared" si="1"/>
        <v>66.246300000000005</v>
      </c>
    </row>
    <row r="15" spans="4:10">
      <c r="D15">
        <v>10</v>
      </c>
      <c r="E15" s="24">
        <v>52156.17</v>
      </c>
      <c r="F15" s="24">
        <v>3389.78</v>
      </c>
      <c r="G15">
        <v>694.22</v>
      </c>
      <c r="H15" s="24">
        <v>4084</v>
      </c>
      <c r="I15" s="24">
        <f t="shared" si="0"/>
        <v>62.479799999999997</v>
      </c>
      <c r="J15" s="24">
        <f t="shared" si="1"/>
        <v>62.479799999999997</v>
      </c>
    </row>
    <row r="16" spans="4:10">
      <c r="D16">
        <v>11</v>
      </c>
      <c r="E16" s="24">
        <v>48724.02</v>
      </c>
      <c r="F16" s="24">
        <v>3432.15</v>
      </c>
      <c r="G16">
        <v>651.85</v>
      </c>
      <c r="H16" s="24">
        <v>4084</v>
      </c>
      <c r="I16" s="24">
        <f t="shared" si="0"/>
        <v>58.666499999999999</v>
      </c>
      <c r="J16" s="24">
        <f t="shared" si="1"/>
        <v>58.666499999999999</v>
      </c>
    </row>
    <row r="17" spans="4:11">
      <c r="D17">
        <v>12</v>
      </c>
      <c r="E17" s="24">
        <v>45248.97</v>
      </c>
      <c r="F17" s="24">
        <v>3475.05</v>
      </c>
      <c r="G17">
        <v>608.95000000000005</v>
      </c>
      <c r="H17" s="24">
        <v>4084</v>
      </c>
      <c r="I17" s="24">
        <f t="shared" si="0"/>
        <v>54.805500000000002</v>
      </c>
      <c r="J17" s="24">
        <f t="shared" si="1"/>
        <v>54.805500000000002</v>
      </c>
    </row>
    <row r="18" spans="4:11">
      <c r="D18">
        <v>13</v>
      </c>
      <c r="E18" s="24">
        <v>41730.480000000003</v>
      </c>
      <c r="F18" s="24">
        <v>3518.49</v>
      </c>
      <c r="G18">
        <v>565.51</v>
      </c>
      <c r="H18" s="24">
        <v>4084</v>
      </c>
      <c r="I18" s="24">
        <f t="shared" si="0"/>
        <v>50.895899999999997</v>
      </c>
      <c r="J18" s="24">
        <f t="shared" si="1"/>
        <v>50.895899999999997</v>
      </c>
    </row>
    <row r="19" spans="4:11">
      <c r="D19">
        <v>14</v>
      </c>
      <c r="E19" s="24">
        <v>38168.01</v>
      </c>
      <c r="F19" s="24">
        <v>3562.47</v>
      </c>
      <c r="G19">
        <v>521.53</v>
      </c>
      <c r="H19" s="24">
        <v>4084</v>
      </c>
      <c r="I19" s="24">
        <f t="shared" si="0"/>
        <v>46.937699999999992</v>
      </c>
      <c r="J19" s="24">
        <f t="shared" si="1"/>
        <v>46.937699999999992</v>
      </c>
    </row>
    <row r="20" spans="4:11">
      <c r="D20">
        <v>15</v>
      </c>
      <c r="E20" s="24">
        <v>34561.01</v>
      </c>
      <c r="F20" s="24">
        <v>3607</v>
      </c>
      <c r="G20">
        <v>477</v>
      </c>
      <c r="H20" s="24">
        <v>4084</v>
      </c>
      <c r="I20" s="24">
        <f t="shared" si="0"/>
        <v>42.93</v>
      </c>
      <c r="J20" s="24">
        <f t="shared" si="1"/>
        <v>42.93</v>
      </c>
    </row>
    <row r="21" spans="4:11">
      <c r="D21">
        <v>16</v>
      </c>
      <c r="E21" s="24">
        <v>30908.92</v>
      </c>
      <c r="F21" s="24">
        <v>3652.09</v>
      </c>
      <c r="G21">
        <v>431.91</v>
      </c>
      <c r="H21" s="24">
        <v>4084</v>
      </c>
      <c r="I21" s="24">
        <f t="shared" si="0"/>
        <v>38.871900000000004</v>
      </c>
      <c r="J21" s="24">
        <f t="shared" si="1"/>
        <v>38.871900000000004</v>
      </c>
    </row>
    <row r="22" spans="4:11">
      <c r="D22">
        <v>17</v>
      </c>
      <c r="E22" s="24">
        <v>27211.18</v>
      </c>
      <c r="F22" s="24">
        <v>3697.74</v>
      </c>
      <c r="G22">
        <v>386.26</v>
      </c>
      <c r="H22" s="24">
        <v>4084</v>
      </c>
      <c r="I22" s="24">
        <f t="shared" si="0"/>
        <v>34.763399999999997</v>
      </c>
      <c r="J22" s="24">
        <f t="shared" si="1"/>
        <v>34.763399999999997</v>
      </c>
    </row>
    <row r="23" spans="4:11">
      <c r="D23">
        <v>18</v>
      </c>
      <c r="E23" s="24">
        <v>23467.22</v>
      </c>
      <c r="F23" s="24">
        <v>3743.96</v>
      </c>
      <c r="G23">
        <v>340.04</v>
      </c>
      <c r="H23" s="24">
        <v>4084</v>
      </c>
      <c r="I23" s="24">
        <f t="shared" si="0"/>
        <v>30.6036</v>
      </c>
      <c r="J23" s="24">
        <f t="shared" si="1"/>
        <v>30.6036</v>
      </c>
    </row>
    <row r="24" spans="4:11">
      <c r="D24">
        <v>19</v>
      </c>
      <c r="E24" s="24">
        <v>19676.46</v>
      </c>
      <c r="F24" s="24">
        <v>3790.76</v>
      </c>
      <c r="G24">
        <v>293.24</v>
      </c>
      <c r="H24" s="24">
        <v>4084</v>
      </c>
      <c r="I24" s="24">
        <f t="shared" si="0"/>
        <v>26.3916</v>
      </c>
      <c r="J24" s="24">
        <f t="shared" si="1"/>
        <v>26.3916</v>
      </c>
    </row>
    <row r="25" spans="4:11">
      <c r="D25">
        <v>20</v>
      </c>
      <c r="E25" s="24">
        <v>15838.32</v>
      </c>
      <c r="F25" s="24">
        <v>3838.14</v>
      </c>
      <c r="G25">
        <v>245.86</v>
      </c>
      <c r="H25" s="24">
        <v>4084</v>
      </c>
      <c r="I25" s="24">
        <f t="shared" si="0"/>
        <v>22.127400000000002</v>
      </c>
      <c r="J25" s="24">
        <f t="shared" si="1"/>
        <v>22.127400000000002</v>
      </c>
    </row>
    <row r="26" spans="4:11">
      <c r="D26">
        <v>21</v>
      </c>
      <c r="E26" s="24">
        <v>11952.2</v>
      </c>
      <c r="F26" s="24">
        <v>3886.12</v>
      </c>
      <c r="G26">
        <v>197.88</v>
      </c>
      <c r="H26" s="24">
        <v>4084</v>
      </c>
      <c r="I26" s="24">
        <f t="shared" si="0"/>
        <v>17.809200000000001</v>
      </c>
      <c r="J26" s="24">
        <f t="shared" si="1"/>
        <v>17.809200000000001</v>
      </c>
    </row>
    <row r="27" spans="4:11">
      <c r="D27">
        <v>22</v>
      </c>
      <c r="E27" s="24">
        <v>8017.5</v>
      </c>
      <c r="F27" s="24">
        <v>3934.7</v>
      </c>
      <c r="G27">
        <v>149.30000000000001</v>
      </c>
      <c r="H27" s="24">
        <v>4084</v>
      </c>
      <c r="I27" s="24">
        <f t="shared" si="0"/>
        <v>13.437000000000001</v>
      </c>
      <c r="J27" s="24">
        <f t="shared" si="1"/>
        <v>13.437000000000001</v>
      </c>
    </row>
    <row r="28" spans="4:11">
      <c r="D28">
        <v>23</v>
      </c>
      <c r="E28" s="24">
        <v>4033.62</v>
      </c>
      <c r="F28" s="24">
        <v>3983.88</v>
      </c>
      <c r="G28">
        <v>100.12</v>
      </c>
      <c r="H28" s="24">
        <v>4084</v>
      </c>
      <c r="I28" s="24">
        <f t="shared" si="0"/>
        <v>9.0107999999999997</v>
      </c>
      <c r="J28" s="24">
        <f t="shared" si="1"/>
        <v>9.0107999999999997</v>
      </c>
    </row>
    <row r="29" spans="4:11">
      <c r="D29">
        <v>24</v>
      </c>
      <c r="E29">
        <v>0</v>
      </c>
      <c r="F29" s="24">
        <v>4033.62</v>
      </c>
      <c r="G29">
        <v>50.38</v>
      </c>
      <c r="H29" s="24">
        <v>4084</v>
      </c>
      <c r="I29" s="24">
        <f t="shared" si="0"/>
        <v>4.5342000000000002</v>
      </c>
      <c r="J29" s="24">
        <f t="shared" si="1"/>
        <v>4.5342000000000002</v>
      </c>
    </row>
    <row r="30" spans="4:11">
      <c r="F30" s="24">
        <f>SUM(F6:F29)</f>
        <v>84231.39</v>
      </c>
      <c r="G30" s="24">
        <f>SUM(G6:G29)</f>
        <v>13784.61</v>
      </c>
      <c r="H30" s="24">
        <f>SUM(H6:H29)</f>
        <v>98016</v>
      </c>
      <c r="I30" s="24">
        <f>SUM(I6:I29)</f>
        <v>1240.6149</v>
      </c>
      <c r="J30" s="24">
        <f>G30*9%</f>
        <v>1240.6149</v>
      </c>
    </row>
    <row r="31" spans="4:11">
      <c r="G31" s="24">
        <f>F30+G30</f>
        <v>98016</v>
      </c>
      <c r="H31" s="24"/>
      <c r="J31" s="24">
        <f>I30+J30</f>
        <v>2481.2298000000001</v>
      </c>
      <c r="K31" s="24">
        <f>G31+J31</f>
        <v>100497.2298</v>
      </c>
    </row>
    <row r="34" spans="4:9">
      <c r="D34" s="25">
        <v>43669</v>
      </c>
      <c r="E34" s="26" t="s">
        <v>51</v>
      </c>
      <c r="F34" s="27">
        <v>3382</v>
      </c>
    </row>
    <row r="35" spans="4:9">
      <c r="D35" s="25">
        <v>43669</v>
      </c>
      <c r="E35" s="26" t="s">
        <v>52</v>
      </c>
      <c r="F35" s="27">
        <v>31.57</v>
      </c>
    </row>
    <row r="36" spans="4:9">
      <c r="D36" s="25">
        <v>43669</v>
      </c>
      <c r="E36" s="26" t="s">
        <v>53</v>
      </c>
      <c r="F36" s="27">
        <v>31.57</v>
      </c>
    </row>
    <row r="37" spans="4:9">
      <c r="D37" s="28">
        <v>43700</v>
      </c>
      <c r="E37" s="29" t="s">
        <v>54</v>
      </c>
      <c r="F37" s="30">
        <v>4084</v>
      </c>
    </row>
    <row r="38" spans="4:9">
      <c r="D38" s="28">
        <v>43700</v>
      </c>
      <c r="E38" s="31" t="s">
        <v>52</v>
      </c>
      <c r="F38" s="32">
        <v>91.34</v>
      </c>
    </row>
    <row r="39" spans="4:9">
      <c r="D39" s="28">
        <v>43700</v>
      </c>
      <c r="E39" s="31" t="s">
        <v>53</v>
      </c>
      <c r="F39" s="32">
        <v>91.34</v>
      </c>
    </row>
    <row r="40" spans="4:9">
      <c r="F40" s="33">
        <f>SUM(F34:F39)</f>
        <v>7711.8200000000006</v>
      </c>
      <c r="G40" s="34">
        <v>78476</v>
      </c>
    </row>
    <row r="41" spans="4:9">
      <c r="G41" s="33">
        <f>G40+F40</f>
        <v>86187.82</v>
      </c>
      <c r="I41" s="24"/>
    </row>
    <row r="42" spans="4:9">
      <c r="G42" s="33">
        <f>G41-D3</f>
        <v>1956.4300000000076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rkrishnappan</vt:lpstr>
      <vt:lpstr>rkrisshnappan</vt:lpstr>
      <vt:lpstr>rkrish12081982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krishnappan</dc:creator>
  <cp:lastModifiedBy>krishnappan</cp:lastModifiedBy>
  <dcterms:created xsi:type="dcterms:W3CDTF">2019-08-23T04:38:55Z</dcterms:created>
  <dcterms:modified xsi:type="dcterms:W3CDTF">2019-09-06T09:34:52Z</dcterms:modified>
</cp:coreProperties>
</file>