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\Documents\CS Assignments\CS 6376\Program 5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" i="1" l="1"/>
  <c r="G101" i="1"/>
  <c r="G100" i="1"/>
  <c r="F102" i="1"/>
  <c r="F101" i="1"/>
  <c r="F100" i="1"/>
  <c r="F99" i="1"/>
  <c r="F97" i="1"/>
  <c r="F96" i="1"/>
  <c r="F95" i="1"/>
  <c r="F92" i="1"/>
  <c r="F91" i="1"/>
  <c r="F90" i="1"/>
  <c r="F89" i="1"/>
  <c r="F87" i="1"/>
  <c r="F86" i="1"/>
  <c r="F85" i="1"/>
  <c r="W178" i="1"/>
  <c r="U178" i="1"/>
  <c r="P178" i="1"/>
  <c r="N178" i="1"/>
  <c r="W134" i="1"/>
  <c r="U134" i="1"/>
  <c r="P134" i="1"/>
  <c r="N134" i="1"/>
  <c r="W101" i="1"/>
  <c r="U101" i="1"/>
  <c r="P101" i="1"/>
  <c r="N101" i="1"/>
  <c r="W78" i="1"/>
  <c r="U78" i="1"/>
  <c r="P78" i="1"/>
  <c r="N78" i="1"/>
  <c r="D69" i="1" l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68" i="1"/>
  <c r="E68" i="1" s="1"/>
  <c r="F68" i="1" s="1"/>
  <c r="C81" i="1"/>
  <c r="D81" i="1" s="1"/>
  <c r="E81" i="1" s="1"/>
  <c r="F81" i="1" s="1"/>
  <c r="C80" i="1"/>
  <c r="D80" i="1" s="1"/>
  <c r="E80" i="1" s="1"/>
  <c r="F80" i="1" s="1"/>
  <c r="C79" i="1"/>
  <c r="D79" i="1" s="1"/>
  <c r="E79" i="1" s="1"/>
  <c r="F79" i="1" s="1"/>
  <c r="P53" i="1"/>
  <c r="P54" i="1"/>
  <c r="P55" i="1"/>
  <c r="P56" i="1"/>
  <c r="P57" i="1"/>
  <c r="P58" i="1"/>
  <c r="P59" i="1"/>
  <c r="P60" i="1"/>
  <c r="P61" i="1"/>
  <c r="P5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2" i="1"/>
  <c r="C38" i="1" l="1"/>
  <c r="D38" i="1"/>
  <c r="E38" i="1"/>
  <c r="F38" i="1"/>
  <c r="F39" i="1"/>
  <c r="E39" i="1"/>
  <c r="D39" i="1"/>
  <c r="C39" i="1"/>
  <c r="D41" i="1" l="1"/>
  <c r="E41" i="1"/>
  <c r="F41" i="1"/>
  <c r="H17" i="2" l="1"/>
  <c r="G17" i="2"/>
  <c r="F17" i="2"/>
  <c r="E17" i="2"/>
  <c r="D17" i="2"/>
  <c r="C17" i="2"/>
  <c r="H16" i="2"/>
  <c r="G16" i="2"/>
  <c r="F16" i="2"/>
  <c r="E16" i="2"/>
  <c r="D16" i="2"/>
  <c r="C16" i="2"/>
  <c r="H15" i="2"/>
  <c r="G15" i="2"/>
  <c r="F15" i="2"/>
  <c r="E15" i="2"/>
  <c r="D15" i="2"/>
  <c r="C15" i="2"/>
  <c r="H20" i="2" s="1"/>
  <c r="D17" i="1"/>
  <c r="E17" i="1"/>
  <c r="F17" i="1"/>
  <c r="C17" i="1"/>
  <c r="D16" i="1"/>
  <c r="E16" i="1"/>
  <c r="F16" i="1"/>
  <c r="C16" i="1"/>
  <c r="E15" i="1"/>
  <c r="F15" i="1"/>
  <c r="D15" i="1"/>
  <c r="C15" i="1"/>
  <c r="F21" i="1" l="1"/>
  <c r="E21" i="1"/>
  <c r="E20" i="1"/>
  <c r="D21" i="1"/>
  <c r="D20" i="1"/>
  <c r="C20" i="1"/>
  <c r="F19" i="1"/>
  <c r="F20" i="1"/>
  <c r="C21" i="1"/>
  <c r="D19" i="1"/>
  <c r="E19" i="1"/>
  <c r="F21" i="2"/>
  <c r="H21" i="2"/>
  <c r="D19" i="2"/>
  <c r="E19" i="2"/>
  <c r="E20" i="2"/>
  <c r="F19" i="2"/>
  <c r="F20" i="2"/>
  <c r="G19" i="2"/>
  <c r="C20" i="2"/>
  <c r="G20" i="2"/>
  <c r="C21" i="2"/>
  <c r="E21" i="2"/>
  <c r="G21" i="2"/>
  <c r="H19" i="2"/>
  <c r="D21" i="2"/>
  <c r="D20" i="2"/>
</calcChain>
</file>

<file path=xl/sharedStrings.xml><?xml version="1.0" encoding="utf-8"?>
<sst xmlns="http://schemas.openxmlformats.org/spreadsheetml/2006/main" count="88" uniqueCount="39">
  <si>
    <t>1 Thread (No OMP)</t>
  </si>
  <si>
    <t>1 Thread w/ OMP</t>
  </si>
  <si>
    <t>2 Threads w/ OMP</t>
  </si>
  <si>
    <t>4 Threads w/ OMP</t>
  </si>
  <si>
    <t>9 Threads w/ OMP</t>
  </si>
  <si>
    <t>16 Threads w/ OMP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</si>
  <si>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</si>
  <si>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</si>
  <si>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</si>
  <si>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</si>
  <si>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</si>
  <si>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</si>
  <si>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</si>
  <si>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</si>
  <si>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</si>
  <si>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</si>
  <si>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Min Time</t>
  </si>
  <si>
    <t>Max Time</t>
  </si>
  <si>
    <t>Avg Time</t>
  </si>
  <si>
    <t>Avg Speedup</t>
  </si>
  <si>
    <t>Min Speedup</t>
  </si>
  <si>
    <t>Max Speedup</t>
  </si>
  <si>
    <t>Open MP (OMP) Thread Performance Analysis</t>
  </si>
  <si>
    <t xml:space="preserve"> 4 MPI Nodes w/ OpenMP Performance Analysis</t>
  </si>
  <si>
    <t>4 MPI Nodes w/ OpenMP Performance Analysis</t>
  </si>
  <si>
    <t>4 MPI Nodes w/ OpenMP Karp-Flatt Metric Analysis</t>
  </si>
  <si>
    <t>Time (sec)</t>
  </si>
  <si>
    <t>Speedup of Min.</t>
  </si>
  <si>
    <t>Elapsed Time</t>
  </si>
  <si>
    <t>Overall Time</t>
  </si>
  <si>
    <t>1 Node w/ P100</t>
  </si>
  <si>
    <t>2 Nodes w/ P100</t>
  </si>
  <si>
    <t>3 Nodes w/ P100</t>
  </si>
  <si>
    <t>4 Nodes w/ P100</t>
  </si>
  <si>
    <t>1 Node w/ P100 SLI</t>
  </si>
  <si>
    <t>2 Nodes w/ P100 SLI</t>
  </si>
  <si>
    <t>3 Nodes w/ P100 SLI</t>
  </si>
  <si>
    <t>4 Nodes w/ P100 SLI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</si>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</sst>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0" fontId="0" fillId="0" borderId="0" xfId="0" applyNumberForma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8"/>
  <sheetViews>
    <sheetView tabSelected="1" topLeftCell="A84" zoomScaleNormal="100" workbookViewId="0">
      <selection activeCell="I100" sqref="I100"/>
    </sheetView>
  </sheetViews>
  <sheetFormatPr defaultRowHeight="14.4" x14ac:dyDescent="0.3"/>
  <cols>
    <col min="1" max="2" width="11.6640625" customWidth="1"/>
    <col min="3" max="3" width="18.21875" customWidth="1"/>
    <col min="4" max="8" width="16.6640625" customWidth="1"/>
    <col min="9" max="9" width="15.44140625" customWidth="1"/>
    <col min="11" max="11" width="14.5546875" customWidth="1"/>
    <col min="12" max="12" width="15.44140625" customWidth="1"/>
    <col min="14" max="14" width="14.77734375" customWidth="1"/>
  </cols>
  <sheetData>
    <row r="1" spans="1:12" x14ac:dyDescent="0.3">
      <c r="K1">
        <v>0.87037699999999996</v>
      </c>
    </row>
    <row r="2" spans="1:12" ht="15.6" x14ac:dyDescent="0.3">
      <c r="A2" s="1"/>
      <c r="B2" s="5" t="s">
        <v>23</v>
      </c>
      <c r="C2" s="6"/>
      <c r="D2" s="6"/>
      <c r="E2" s="6"/>
      <c r="F2" s="7"/>
      <c r="I2">
        <v>0.84953299999999998</v>
      </c>
      <c r="J2">
        <v>0.838086</v>
      </c>
      <c r="L2">
        <v>1.0032490000000001</v>
      </c>
    </row>
    <row r="3" spans="1:12" x14ac:dyDescent="0.3">
      <c r="C3" t="s">
        <v>1</v>
      </c>
      <c r="D3" t="s">
        <v>3</v>
      </c>
      <c r="E3" t="s">
        <v>4</v>
      </c>
      <c r="F3" t="s">
        <v>5</v>
      </c>
      <c r="I3">
        <v>0.90580400000000005</v>
      </c>
    </row>
    <row r="4" spans="1:12" x14ac:dyDescent="0.3">
      <c r="B4" t="s">
        <v>6</v>
      </c>
      <c r="C4">
        <v>0.95324900000000001</v>
      </c>
      <c r="D4">
        <v>0.27961900000000001</v>
      </c>
      <c r="E4">
        <v>0.13624349999999999</v>
      </c>
      <c r="F4">
        <v>9.3020749999999999E-2</v>
      </c>
      <c r="I4">
        <v>0.90511600000000003</v>
      </c>
    </row>
    <row r="5" spans="1:12" x14ac:dyDescent="0.3">
      <c r="B5" t="s">
        <v>7</v>
      </c>
      <c r="C5">
        <v>0.96642600000000001</v>
      </c>
      <c r="D5">
        <v>0.27478124999999998</v>
      </c>
      <c r="E5">
        <v>0.13680575</v>
      </c>
      <c r="F5">
        <v>6.8166249999999998E-2</v>
      </c>
      <c r="I5">
        <v>0.90962100000000001</v>
      </c>
    </row>
    <row r="6" spans="1:12" x14ac:dyDescent="0.3">
      <c r="B6" t="s">
        <v>8</v>
      </c>
      <c r="C6">
        <v>0.96284700000000001</v>
      </c>
      <c r="D6">
        <v>0.27185575000000001</v>
      </c>
      <c r="E6">
        <v>0.13495124999999999</v>
      </c>
      <c r="F6">
        <v>8.5075499999999998E-2</v>
      </c>
      <c r="I6">
        <v>0.89446599999999998</v>
      </c>
    </row>
    <row r="7" spans="1:12" x14ac:dyDescent="0.3">
      <c r="B7" t="s">
        <v>9</v>
      </c>
      <c r="C7">
        <v>0.96085200000000004</v>
      </c>
      <c r="D7">
        <v>0.27316875000000002</v>
      </c>
      <c r="E7">
        <v>0.13572699999999999</v>
      </c>
      <c r="F7">
        <v>8.5656999999999997E-2</v>
      </c>
      <c r="I7">
        <v>0.90287499999999998</v>
      </c>
    </row>
    <row r="8" spans="1:12" x14ac:dyDescent="0.3">
      <c r="B8" t="s">
        <v>10</v>
      </c>
      <c r="C8">
        <v>0.96176099999999998</v>
      </c>
      <c r="D8">
        <v>0.27383524999999997</v>
      </c>
      <c r="E8">
        <v>0.13704325000000001</v>
      </c>
      <c r="F8">
        <v>8.2572499999999993E-2</v>
      </c>
      <c r="I8">
        <v>0.91665200000000002</v>
      </c>
    </row>
    <row r="9" spans="1:12" x14ac:dyDescent="0.3">
      <c r="B9" t="s">
        <v>11</v>
      </c>
      <c r="C9">
        <v>0.96354799999999996</v>
      </c>
      <c r="D9">
        <v>0.27278249999999998</v>
      </c>
      <c r="E9">
        <v>0.13735649999999999</v>
      </c>
      <c r="F9">
        <v>8.1067249999999993E-2</v>
      </c>
      <c r="I9">
        <v>0.91116200000000003</v>
      </c>
    </row>
    <row r="10" spans="1:12" x14ac:dyDescent="0.3">
      <c r="B10" t="s">
        <v>12</v>
      </c>
      <c r="C10">
        <v>0.96415200000000001</v>
      </c>
      <c r="D10">
        <v>0.27612575</v>
      </c>
      <c r="E10">
        <v>0.1358145</v>
      </c>
      <c r="F10">
        <v>7.1181499999999995E-2</v>
      </c>
      <c r="I10">
        <v>0.91070200000000001</v>
      </c>
    </row>
    <row r="11" spans="1:12" x14ac:dyDescent="0.3">
      <c r="B11" t="s">
        <v>13</v>
      </c>
      <c r="C11">
        <v>0.96319200000000005</v>
      </c>
      <c r="D11">
        <v>0.27230725</v>
      </c>
      <c r="E11">
        <v>0.136825</v>
      </c>
      <c r="F11">
        <v>7.8351749999999998E-2</v>
      </c>
      <c r="I11">
        <v>0.90545500000000001</v>
      </c>
    </row>
    <row r="12" spans="1:12" x14ac:dyDescent="0.3">
      <c r="B12" t="s">
        <v>14</v>
      </c>
      <c r="C12">
        <v>0.96286300000000002</v>
      </c>
      <c r="D12">
        <v>0.27056975</v>
      </c>
      <c r="E12">
        <v>0.13670725</v>
      </c>
      <c r="F12">
        <v>7.3059499999999999E-2</v>
      </c>
      <c r="I12">
        <v>0.27193699999999998</v>
      </c>
    </row>
    <row r="13" spans="1:12" x14ac:dyDescent="0.3">
      <c r="B13" t="s">
        <v>15</v>
      </c>
      <c r="C13">
        <v>0.96331900000000004</v>
      </c>
      <c r="D13">
        <v>0.27454000000000001</v>
      </c>
      <c r="E13">
        <v>0.136299</v>
      </c>
      <c r="F13">
        <v>8.172625E-2</v>
      </c>
      <c r="I13">
        <v>0.26263300000000001</v>
      </c>
    </row>
    <row r="14" spans="1:12" x14ac:dyDescent="0.3">
      <c r="I14">
        <v>0.26155499999999998</v>
      </c>
    </row>
    <row r="15" spans="1:12" x14ac:dyDescent="0.3">
      <c r="B15" t="s">
        <v>18</v>
      </c>
      <c r="C15">
        <f>AVERAGE(C4:C13)</f>
        <v>0.96222090000000016</v>
      </c>
      <c r="D15">
        <f>AVERAGE(D4:D13)</f>
        <v>0.27395852500000001</v>
      </c>
      <c r="E15">
        <f t="shared" ref="E15:F15" si="0">AVERAGE(E4:E13)</f>
        <v>0.13637729999999998</v>
      </c>
      <c r="F15">
        <f t="shared" si="0"/>
        <v>7.9987824999999985E-2</v>
      </c>
      <c r="I15">
        <v>0.257164</v>
      </c>
    </row>
    <row r="16" spans="1:12" x14ac:dyDescent="0.3">
      <c r="B16" t="s">
        <v>16</v>
      </c>
      <c r="C16">
        <f>MIN(C4:C13)</f>
        <v>0.95324900000000001</v>
      </c>
      <c r="D16">
        <f t="shared" ref="D16:F16" si="1">MIN(D4:D13)</f>
        <v>0.27056975</v>
      </c>
      <c r="E16">
        <f t="shared" si="1"/>
        <v>0.13495124999999999</v>
      </c>
      <c r="F16">
        <f t="shared" si="1"/>
        <v>6.8166249999999998E-2</v>
      </c>
      <c r="I16">
        <v>0.25942399999999999</v>
      </c>
    </row>
    <row r="17" spans="2:27" x14ac:dyDescent="0.3">
      <c r="B17" t="s">
        <v>17</v>
      </c>
      <c r="C17">
        <f>MAX(C4:C13)</f>
        <v>0.96642600000000001</v>
      </c>
      <c r="D17">
        <f t="shared" ref="D17:F17" si="2">MAX(D4:D13)</f>
        <v>0.27961900000000001</v>
      </c>
      <c r="E17">
        <f t="shared" si="2"/>
        <v>0.13735649999999999</v>
      </c>
      <c r="F17">
        <f t="shared" si="2"/>
        <v>9.3020749999999999E-2</v>
      </c>
      <c r="I17">
        <v>0.27004</v>
      </c>
    </row>
    <row r="18" spans="2:27" x14ac:dyDescent="0.3">
      <c r="I18">
        <v>0.26506200000000002</v>
      </c>
    </row>
    <row r="19" spans="2:27" x14ac:dyDescent="0.3">
      <c r="B19" t="s">
        <v>19</v>
      </c>
      <c r="C19">
        <v>1</v>
      </c>
      <c r="D19">
        <f>C15/D15</f>
        <v>3.5122867594647773</v>
      </c>
      <c r="E19">
        <f>C15/E15</f>
        <v>7.0555796309209837</v>
      </c>
      <c r="F19">
        <f>C15/F15</f>
        <v>12.029592003533041</v>
      </c>
      <c r="I19">
        <v>0.25709399999999999</v>
      </c>
    </row>
    <row r="20" spans="2:27" x14ac:dyDescent="0.3">
      <c r="B20" t="s">
        <v>20</v>
      </c>
      <c r="C20">
        <f>C15/C17</f>
        <v>0.99564881325626597</v>
      </c>
      <c r="D20">
        <f>C16/D17</f>
        <v>3.4090995247104097</v>
      </c>
      <c r="E20">
        <f>C16/E17</f>
        <v>6.9399627975377944</v>
      </c>
      <c r="F20">
        <f>C16/F17</f>
        <v>10.247702797494108</v>
      </c>
      <c r="I20">
        <v>0.255633</v>
      </c>
    </row>
    <row r="21" spans="2:27" x14ac:dyDescent="0.3">
      <c r="B21" t="s">
        <v>21</v>
      </c>
      <c r="C21">
        <f>C15/C16</f>
        <v>1.0094119165086983</v>
      </c>
      <c r="D21">
        <f>C17/D16</f>
        <v>3.5718183573736533</v>
      </c>
      <c r="E21">
        <f>C17/E16</f>
        <v>7.1612971350765555</v>
      </c>
      <c r="F21">
        <f>C17/F16</f>
        <v>14.177485192452277</v>
      </c>
    </row>
    <row r="22" spans="2:27" x14ac:dyDescent="0.3">
      <c r="I22" s="4"/>
      <c r="K22">
        <v>0.84953299999999998</v>
      </c>
      <c r="L22">
        <v>0.838086</v>
      </c>
      <c r="M22">
        <v>0.87037699999999996</v>
      </c>
      <c r="N22">
        <v>1.0032490000000001</v>
      </c>
      <c r="O22" s="4"/>
      <c r="P22">
        <f>MAX(K22:N22)-0.05</f>
        <v>0.95324900000000001</v>
      </c>
      <c r="U22" s="4"/>
      <c r="AA22" s="4"/>
    </row>
    <row r="23" spans="2:27" x14ac:dyDescent="0.3">
      <c r="I23" s="4"/>
      <c r="K23">
        <v>0.90580400000000005</v>
      </c>
      <c r="L23">
        <v>0.89262799999999998</v>
      </c>
      <c r="M23">
        <v>0.89848799999999995</v>
      </c>
      <c r="N23">
        <v>1.0164260000000001</v>
      </c>
      <c r="O23" s="4"/>
      <c r="P23">
        <f t="shared" ref="P23:P31" si="3">MAX(K23:N23)-0.05</f>
        <v>0.96642600000000001</v>
      </c>
      <c r="U23" s="4"/>
      <c r="AA23" s="4"/>
    </row>
    <row r="24" spans="2:27" x14ac:dyDescent="0.3">
      <c r="I24" s="4"/>
      <c r="K24">
        <v>0.90511600000000003</v>
      </c>
      <c r="L24">
        <v>0.87976500000000002</v>
      </c>
      <c r="M24">
        <v>0.89903</v>
      </c>
      <c r="N24">
        <v>1.0128470000000001</v>
      </c>
      <c r="O24" s="4"/>
      <c r="P24">
        <f t="shared" si="3"/>
        <v>0.96284700000000001</v>
      </c>
      <c r="U24" s="4"/>
      <c r="AA24" s="4"/>
    </row>
    <row r="25" spans="2:27" ht="15.6" x14ac:dyDescent="0.3">
      <c r="B25" s="5" t="s">
        <v>24</v>
      </c>
      <c r="C25" s="6"/>
      <c r="D25" s="6"/>
      <c r="E25" s="6"/>
      <c r="F25" s="7"/>
      <c r="H25">
        <v>0.89031125</v>
      </c>
      <c r="I25" s="4"/>
      <c r="K25">
        <v>0.90962100000000001</v>
      </c>
      <c r="L25">
        <v>0.88667200000000002</v>
      </c>
      <c r="M25">
        <v>0.89969299999999996</v>
      </c>
      <c r="N25">
        <v>1.0108520000000001</v>
      </c>
      <c r="O25" s="4"/>
      <c r="P25">
        <f t="shared" si="3"/>
        <v>0.96085200000000004</v>
      </c>
      <c r="U25" s="4"/>
      <c r="AA25" s="4"/>
    </row>
    <row r="26" spans="2:27" x14ac:dyDescent="0.3">
      <c r="C26" t="s">
        <v>1</v>
      </c>
      <c r="D26" t="s">
        <v>3</v>
      </c>
      <c r="E26" t="s">
        <v>4</v>
      </c>
      <c r="F26" t="s">
        <v>5</v>
      </c>
      <c r="H26">
        <v>0.92833650000000001</v>
      </c>
      <c r="I26" s="4"/>
      <c r="K26">
        <v>0.89446599999999998</v>
      </c>
      <c r="L26">
        <v>0.88095999999999997</v>
      </c>
      <c r="M26">
        <v>0.89405800000000002</v>
      </c>
      <c r="N26">
        <v>1.0117609999999999</v>
      </c>
      <c r="O26" s="4"/>
      <c r="P26">
        <f t="shared" si="3"/>
        <v>0.96176099999999987</v>
      </c>
      <c r="U26" s="4"/>
      <c r="AA26" s="4"/>
    </row>
    <row r="27" spans="2:27" x14ac:dyDescent="0.3">
      <c r="B27" t="s">
        <v>6</v>
      </c>
      <c r="C27">
        <v>0.95324900000000001</v>
      </c>
      <c r="D27">
        <v>0.27961900000000001</v>
      </c>
      <c r="E27">
        <v>0.13624349999999999</v>
      </c>
      <c r="F27">
        <v>9.3020749999999999E-2</v>
      </c>
      <c r="H27">
        <v>0.9241895</v>
      </c>
      <c r="I27" s="4"/>
      <c r="K27">
        <v>0.90287499999999998</v>
      </c>
      <c r="L27">
        <v>0.88731000000000004</v>
      </c>
      <c r="M27">
        <v>0.90222400000000003</v>
      </c>
      <c r="N27">
        <v>1.0135479999999999</v>
      </c>
      <c r="O27" s="4"/>
      <c r="P27">
        <f t="shared" si="3"/>
        <v>0.96354799999999985</v>
      </c>
      <c r="U27" s="4"/>
      <c r="AA27" s="4"/>
    </row>
    <row r="28" spans="2:27" x14ac:dyDescent="0.3">
      <c r="B28" t="s">
        <v>7</v>
      </c>
      <c r="C28">
        <v>0.96642600000000001</v>
      </c>
      <c r="D28">
        <v>0.27478124999999998</v>
      </c>
      <c r="E28">
        <v>0.13680575</v>
      </c>
      <c r="F28">
        <v>6.8166249999999998E-2</v>
      </c>
      <c r="H28">
        <v>0.92670949999999996</v>
      </c>
      <c r="I28" s="4"/>
      <c r="K28">
        <v>0.91665200000000002</v>
      </c>
      <c r="L28">
        <v>0.88347100000000001</v>
      </c>
      <c r="M28">
        <v>0.896976</v>
      </c>
      <c r="N28">
        <v>1.0141519999999999</v>
      </c>
      <c r="O28" s="4"/>
      <c r="P28">
        <f t="shared" si="3"/>
        <v>0.9641519999999999</v>
      </c>
      <c r="U28" s="4"/>
      <c r="AA28" s="4"/>
    </row>
    <row r="29" spans="2:27" x14ac:dyDescent="0.3">
      <c r="B29" t="s">
        <v>8</v>
      </c>
      <c r="C29">
        <v>0.96284700000000001</v>
      </c>
      <c r="D29">
        <v>0.27185575000000001</v>
      </c>
      <c r="E29">
        <v>0.13495124999999999</v>
      </c>
      <c r="F29">
        <v>8.5075499999999998E-2</v>
      </c>
      <c r="H29">
        <v>0.92031125000000003</v>
      </c>
      <c r="I29" s="4"/>
      <c r="K29">
        <v>0.91116200000000003</v>
      </c>
      <c r="L29">
        <v>0.88661500000000004</v>
      </c>
      <c r="M29">
        <v>0.89794099999999999</v>
      </c>
      <c r="N29">
        <v>1.0131920000000001</v>
      </c>
      <c r="O29" s="4"/>
      <c r="P29">
        <f t="shared" si="3"/>
        <v>0.96319200000000005</v>
      </c>
      <c r="U29" s="4"/>
      <c r="AA29" s="4"/>
    </row>
    <row r="30" spans="2:27" x14ac:dyDescent="0.3">
      <c r="B30" t="s">
        <v>9</v>
      </c>
      <c r="C30">
        <v>0.96085200000000004</v>
      </c>
      <c r="D30">
        <v>0.27316875000000002</v>
      </c>
      <c r="E30">
        <v>0.13572699999999999</v>
      </c>
      <c r="F30">
        <v>8.5656999999999997E-2</v>
      </c>
      <c r="H30">
        <v>0.92648925000000004</v>
      </c>
      <c r="I30" s="4"/>
      <c r="K30">
        <v>0.91070200000000001</v>
      </c>
      <c r="L30">
        <v>0.892621</v>
      </c>
      <c r="M30">
        <v>0.88605</v>
      </c>
      <c r="N30">
        <v>1.0128630000000001</v>
      </c>
      <c r="O30" s="4"/>
      <c r="P30">
        <f t="shared" si="3"/>
        <v>0.96286300000000002</v>
      </c>
      <c r="U30" s="4"/>
      <c r="AA30" s="4"/>
    </row>
    <row r="31" spans="2:27" x14ac:dyDescent="0.3">
      <c r="B31" t="s">
        <v>10</v>
      </c>
      <c r="C31">
        <v>0.96176099999999998</v>
      </c>
      <c r="D31">
        <v>0.27383524999999997</v>
      </c>
      <c r="E31">
        <v>0.13704325000000001</v>
      </c>
      <c r="F31">
        <v>8.2572499999999993E-2</v>
      </c>
      <c r="H31">
        <v>0.92781274999999996</v>
      </c>
      <c r="I31" s="4"/>
      <c r="K31">
        <v>0.90545500000000001</v>
      </c>
      <c r="L31">
        <v>0.88856999999999997</v>
      </c>
      <c r="M31">
        <v>0.89086200000000004</v>
      </c>
      <c r="N31">
        <v>1.0133190000000001</v>
      </c>
      <c r="O31" s="4"/>
      <c r="P31">
        <f t="shared" si="3"/>
        <v>0.96331900000000004</v>
      </c>
      <c r="U31" s="4"/>
      <c r="AA31" s="4"/>
    </row>
    <row r="32" spans="2:27" x14ac:dyDescent="0.3">
      <c r="B32" t="s">
        <v>11</v>
      </c>
      <c r="C32">
        <v>0.96354799999999996</v>
      </c>
      <c r="D32">
        <v>0.27278249999999998</v>
      </c>
      <c r="E32">
        <v>0.13735649999999999</v>
      </c>
      <c r="F32">
        <v>8.1067249999999993E-2</v>
      </c>
      <c r="H32">
        <v>0.92722749999999998</v>
      </c>
      <c r="I32" s="4"/>
      <c r="K32">
        <v>0.27193699999999998</v>
      </c>
      <c r="L32">
        <v>0.26586700000000002</v>
      </c>
      <c r="M32">
        <v>0.26740900000000001</v>
      </c>
      <c r="N32">
        <v>0.31326300000000001</v>
      </c>
      <c r="O32" s="4"/>
      <c r="P32">
        <f t="shared" ref="P32:P51" si="4">AVERAGE(K32:N32)</f>
        <v>0.27961900000000001</v>
      </c>
      <c r="U32" s="4"/>
      <c r="AA32" s="4"/>
    </row>
    <row r="33" spans="2:27" x14ac:dyDescent="0.3">
      <c r="B33" t="s">
        <v>12</v>
      </c>
      <c r="C33">
        <v>0.96415200000000001</v>
      </c>
      <c r="D33">
        <v>0.27612575</v>
      </c>
      <c r="E33">
        <v>0.1358145</v>
      </c>
      <c r="F33">
        <v>7.1181499999999995E-2</v>
      </c>
      <c r="H33">
        <v>0.92555900000000002</v>
      </c>
      <c r="I33" s="4"/>
      <c r="K33">
        <v>0.26263300000000001</v>
      </c>
      <c r="L33">
        <v>0.25920199999999999</v>
      </c>
      <c r="M33">
        <v>0.26983200000000002</v>
      </c>
      <c r="N33">
        <v>0.30745800000000001</v>
      </c>
      <c r="O33" s="4"/>
      <c r="P33">
        <f t="shared" si="4"/>
        <v>0.27478125000000003</v>
      </c>
      <c r="U33" s="4"/>
      <c r="AA33" s="4"/>
    </row>
    <row r="34" spans="2:27" x14ac:dyDescent="0.3">
      <c r="B34" t="s">
        <v>13</v>
      </c>
      <c r="C34">
        <v>0.96319200000000005</v>
      </c>
      <c r="D34">
        <v>0.27230725</v>
      </c>
      <c r="E34">
        <v>0.136825</v>
      </c>
      <c r="F34">
        <v>7.8351749999999998E-2</v>
      </c>
      <c r="H34">
        <v>0.92455149999999997</v>
      </c>
      <c r="I34" s="4"/>
      <c r="K34">
        <v>0.26155499999999998</v>
      </c>
      <c r="L34">
        <v>0.25086900000000001</v>
      </c>
      <c r="M34">
        <v>0.26581300000000002</v>
      </c>
      <c r="N34">
        <v>0.30918600000000002</v>
      </c>
      <c r="O34" s="4"/>
      <c r="P34">
        <f t="shared" si="4"/>
        <v>0.27185575000000001</v>
      </c>
      <c r="U34" s="4"/>
      <c r="AA34" s="4"/>
    </row>
    <row r="35" spans="2:27" x14ac:dyDescent="0.3">
      <c r="B35" t="s">
        <v>14</v>
      </c>
      <c r="C35">
        <v>0.96286300000000002</v>
      </c>
      <c r="D35">
        <v>0.27056975</v>
      </c>
      <c r="E35">
        <v>0.13670725</v>
      </c>
      <c r="F35">
        <v>7.3059499999999999E-2</v>
      </c>
      <c r="H35">
        <v>0.27961900000000001</v>
      </c>
      <c r="I35" s="4"/>
      <c r="K35">
        <v>0.257164</v>
      </c>
      <c r="L35">
        <v>0.25488499999999997</v>
      </c>
      <c r="M35">
        <v>0.30822100000000002</v>
      </c>
      <c r="N35">
        <v>0.27240500000000001</v>
      </c>
      <c r="O35" s="4"/>
      <c r="P35">
        <f t="shared" si="4"/>
        <v>0.27316875000000002</v>
      </c>
      <c r="U35" s="4"/>
      <c r="AA35" s="4"/>
    </row>
    <row r="36" spans="2:27" x14ac:dyDescent="0.3">
      <c r="B36" t="s">
        <v>15</v>
      </c>
      <c r="C36">
        <v>0.96331900000000004</v>
      </c>
      <c r="D36">
        <v>0.27454000000000001</v>
      </c>
      <c r="E36">
        <v>0.136299</v>
      </c>
      <c r="F36">
        <v>8.172625E-2</v>
      </c>
      <c r="H36">
        <v>0.27478124999999998</v>
      </c>
      <c r="I36" s="4"/>
      <c r="K36">
        <v>0.25942399999999999</v>
      </c>
      <c r="L36">
        <v>0.25702399999999997</v>
      </c>
      <c r="M36">
        <v>0.31394300000000003</v>
      </c>
      <c r="N36">
        <v>0.26495000000000002</v>
      </c>
      <c r="O36" s="4"/>
      <c r="P36">
        <f t="shared" si="4"/>
        <v>0.27383525000000003</v>
      </c>
      <c r="U36" s="4"/>
      <c r="AA36" s="4"/>
    </row>
    <row r="37" spans="2:27" x14ac:dyDescent="0.3">
      <c r="H37">
        <v>0.27185575000000001</v>
      </c>
      <c r="I37" s="4"/>
      <c r="K37">
        <v>0.27004</v>
      </c>
      <c r="L37">
        <v>0.25937399999999999</v>
      </c>
      <c r="M37">
        <v>0.30179899999999998</v>
      </c>
      <c r="N37">
        <v>0.25991700000000001</v>
      </c>
      <c r="O37" s="4"/>
      <c r="P37">
        <f t="shared" si="4"/>
        <v>0.27278249999999998</v>
      </c>
      <c r="U37" s="4"/>
      <c r="AA37" s="4"/>
    </row>
    <row r="38" spans="2:27" x14ac:dyDescent="0.3">
      <c r="B38" t="s">
        <v>16</v>
      </c>
      <c r="C38">
        <f>MIN(C27:C36)</f>
        <v>0.95324900000000001</v>
      </c>
      <c r="D38">
        <f>MIN(D27:D36)</f>
        <v>0.27056975</v>
      </c>
      <c r="E38">
        <f>MIN(E27:E36)</f>
        <v>0.13495124999999999</v>
      </c>
      <c r="F38">
        <f>MIN(F27:F36)</f>
        <v>6.8166249999999998E-2</v>
      </c>
      <c r="H38">
        <v>0.27316875000000002</v>
      </c>
      <c r="I38" s="4"/>
      <c r="K38">
        <v>0.26506200000000002</v>
      </c>
      <c r="L38">
        <v>0.26069599999999998</v>
      </c>
      <c r="M38">
        <v>0.307701</v>
      </c>
      <c r="N38">
        <v>0.27104400000000001</v>
      </c>
      <c r="O38" s="4"/>
      <c r="P38">
        <f t="shared" si="4"/>
        <v>0.27612575</v>
      </c>
      <c r="U38" s="4"/>
      <c r="AA38" s="4"/>
    </row>
    <row r="39" spans="2:27" x14ac:dyDescent="0.3">
      <c r="B39" t="s">
        <v>17</v>
      </c>
      <c r="C39">
        <f>MAX(C27:C36)</f>
        <v>0.96642600000000001</v>
      </c>
      <c r="D39">
        <f>MAX(D27:D36)</f>
        <v>0.27961900000000001</v>
      </c>
      <c r="E39">
        <f>MAX(E27:E36)</f>
        <v>0.13735649999999999</v>
      </c>
      <c r="F39">
        <f>MAX(F27:F36)</f>
        <v>9.3020749999999999E-2</v>
      </c>
      <c r="H39">
        <v>0.27383524999999997</v>
      </c>
      <c r="I39" s="4"/>
      <c r="K39">
        <v>0.25709399999999999</v>
      </c>
      <c r="L39">
        <v>0.25440800000000002</v>
      </c>
      <c r="M39">
        <v>0.26394299999999998</v>
      </c>
      <c r="N39">
        <v>0.31378400000000001</v>
      </c>
      <c r="O39" s="4"/>
      <c r="P39">
        <f t="shared" si="4"/>
        <v>0.27230725</v>
      </c>
      <c r="U39" s="4"/>
      <c r="AA39" s="4"/>
    </row>
    <row r="40" spans="2:27" x14ac:dyDescent="0.3">
      <c r="H40">
        <v>0.27278249999999998</v>
      </c>
      <c r="I40" s="4"/>
      <c r="K40">
        <v>0.255633</v>
      </c>
      <c r="L40">
        <v>0.256108</v>
      </c>
      <c r="M40">
        <v>0.30763099999999999</v>
      </c>
      <c r="N40">
        <v>0.262907</v>
      </c>
      <c r="O40" s="4"/>
      <c r="P40">
        <f t="shared" si="4"/>
        <v>0.27056975</v>
      </c>
      <c r="U40" s="4"/>
      <c r="AA40" s="4"/>
    </row>
    <row r="41" spans="2:27" x14ac:dyDescent="0.3">
      <c r="B41" t="s">
        <v>20</v>
      </c>
      <c r="C41">
        <v>1</v>
      </c>
      <c r="D41">
        <f>C38/D39</f>
        <v>3.4090995247104097</v>
      </c>
      <c r="E41">
        <f>C38/E39</f>
        <v>6.9399627975377944</v>
      </c>
      <c r="F41">
        <f>C38/F39</f>
        <v>10.247702797494108</v>
      </c>
      <c r="H41">
        <v>0.27612575</v>
      </c>
      <c r="I41" s="4"/>
      <c r="K41">
        <v>0.25429299999999999</v>
      </c>
      <c r="L41">
        <v>0.262988</v>
      </c>
      <c r="M41">
        <v>0.31432900000000003</v>
      </c>
      <c r="N41">
        <v>0.26655000000000001</v>
      </c>
      <c r="O41" s="4"/>
      <c r="P41">
        <f t="shared" si="4"/>
        <v>0.27454000000000001</v>
      </c>
      <c r="U41" s="4"/>
      <c r="AA41" s="4"/>
    </row>
    <row r="42" spans="2:27" x14ac:dyDescent="0.3">
      <c r="H42">
        <v>0.27230725</v>
      </c>
      <c r="I42" s="4"/>
      <c r="K42">
        <v>0.12662200000000001</v>
      </c>
      <c r="L42">
        <v>0.12534999999999999</v>
      </c>
      <c r="M42">
        <v>0.16367999999999999</v>
      </c>
      <c r="N42">
        <v>0.12932199999999999</v>
      </c>
      <c r="O42" s="4"/>
      <c r="P42">
        <f t="shared" si="4"/>
        <v>0.13624349999999999</v>
      </c>
      <c r="U42" s="4"/>
      <c r="AA42" s="4"/>
    </row>
    <row r="43" spans="2:27" x14ac:dyDescent="0.3">
      <c r="H43">
        <v>0.27056975</v>
      </c>
      <c r="I43" s="4"/>
      <c r="K43">
        <v>0.12703</v>
      </c>
      <c r="L43">
        <v>0.12697</v>
      </c>
      <c r="M43">
        <v>0.16391700000000001</v>
      </c>
      <c r="N43">
        <v>0.129306</v>
      </c>
      <c r="O43" s="4"/>
      <c r="P43">
        <f t="shared" si="4"/>
        <v>0.13680575</v>
      </c>
      <c r="U43" s="4"/>
      <c r="AA43" s="4"/>
    </row>
    <row r="44" spans="2:27" ht="15.6" x14ac:dyDescent="0.3">
      <c r="B44" s="5" t="s">
        <v>25</v>
      </c>
      <c r="C44" s="6"/>
      <c r="D44" s="6"/>
      <c r="E44" s="6"/>
      <c r="F44" s="7"/>
      <c r="H44">
        <v>0.27454000000000001</v>
      </c>
      <c r="I44" s="4"/>
      <c r="K44">
        <v>0.12643599999999999</v>
      </c>
      <c r="L44">
        <v>0.12556400000000001</v>
      </c>
      <c r="M44">
        <v>0.162934</v>
      </c>
      <c r="N44">
        <v>0.124871</v>
      </c>
      <c r="O44" s="4"/>
      <c r="P44">
        <f t="shared" si="4"/>
        <v>0.13495124999999999</v>
      </c>
      <c r="U44" s="4"/>
      <c r="AA44" s="4"/>
    </row>
    <row r="45" spans="2:27" x14ac:dyDescent="0.3">
      <c r="C45" t="s">
        <v>1</v>
      </c>
      <c r="D45" t="s">
        <v>3</v>
      </c>
      <c r="E45" t="s">
        <v>4</v>
      </c>
      <c r="F45" t="s">
        <v>5</v>
      </c>
      <c r="H45">
        <v>0.13624349999999999</v>
      </c>
      <c r="I45" s="4"/>
      <c r="K45">
        <v>0.126107</v>
      </c>
      <c r="L45">
        <v>0.12438200000000001</v>
      </c>
      <c r="M45">
        <v>0.16286400000000001</v>
      </c>
      <c r="N45">
        <v>0.129555</v>
      </c>
      <c r="O45" s="4"/>
      <c r="P45">
        <f t="shared" si="4"/>
        <v>0.13572700000000001</v>
      </c>
      <c r="U45" s="4"/>
      <c r="AA45" s="4"/>
    </row>
    <row r="46" spans="2:27" x14ac:dyDescent="0.3">
      <c r="H46">
        <v>0.13680575</v>
      </c>
      <c r="I46" s="4"/>
      <c r="K46">
        <v>0.12745400000000001</v>
      </c>
      <c r="L46">
        <v>0.12514</v>
      </c>
      <c r="M46">
        <v>0.16961200000000001</v>
      </c>
      <c r="N46">
        <v>0.125967</v>
      </c>
      <c r="O46" s="4"/>
      <c r="P46">
        <f t="shared" si="4"/>
        <v>0.13704325000000001</v>
      </c>
      <c r="U46" s="4"/>
      <c r="AA46" s="4"/>
    </row>
    <row r="47" spans="2:27" x14ac:dyDescent="0.3">
      <c r="H47">
        <v>0.13495124999999999</v>
      </c>
      <c r="I47" s="4"/>
      <c r="K47">
        <v>0.12715199999999999</v>
      </c>
      <c r="L47">
        <v>0.12833800000000001</v>
      </c>
      <c r="M47">
        <v>0.16916400000000001</v>
      </c>
      <c r="N47">
        <v>0.12477199999999999</v>
      </c>
      <c r="O47" s="4"/>
      <c r="P47">
        <f t="shared" si="4"/>
        <v>0.13735649999999999</v>
      </c>
      <c r="U47" s="4"/>
      <c r="AA47" s="4"/>
    </row>
    <row r="48" spans="2:27" x14ac:dyDescent="0.3">
      <c r="H48">
        <v>0.13572699999999999</v>
      </c>
      <c r="I48" s="4"/>
      <c r="K48">
        <v>0.12343899999999999</v>
      </c>
      <c r="L48">
        <v>0.12403599999999999</v>
      </c>
      <c r="M48">
        <v>0.16894899999999999</v>
      </c>
      <c r="N48">
        <v>0.126834</v>
      </c>
      <c r="O48" s="4"/>
      <c r="P48">
        <f t="shared" si="4"/>
        <v>0.1358145</v>
      </c>
      <c r="U48" s="4"/>
      <c r="AA48" s="4"/>
    </row>
    <row r="49" spans="8:27" x14ac:dyDescent="0.3">
      <c r="H49">
        <v>0.13704325000000001</v>
      </c>
      <c r="I49" s="4"/>
      <c r="K49">
        <v>0.12734300000000001</v>
      </c>
      <c r="L49">
        <v>0.12728800000000001</v>
      </c>
      <c r="M49">
        <v>0.16262799999999999</v>
      </c>
      <c r="N49">
        <v>0.13004099999999999</v>
      </c>
      <c r="O49" s="4"/>
      <c r="P49">
        <f t="shared" si="4"/>
        <v>0.136825</v>
      </c>
      <c r="U49" s="4"/>
      <c r="AA49" s="4"/>
    </row>
    <row r="50" spans="8:27" x14ac:dyDescent="0.3">
      <c r="H50">
        <v>0.13735649999999999</v>
      </c>
      <c r="I50" s="4"/>
      <c r="K50">
        <v>0.12704599999999999</v>
      </c>
      <c r="L50">
        <v>0.125584</v>
      </c>
      <c r="M50">
        <v>0.16830000000000001</v>
      </c>
      <c r="N50">
        <v>0.12589900000000001</v>
      </c>
      <c r="O50" s="4"/>
      <c r="P50">
        <f t="shared" si="4"/>
        <v>0.13670725</v>
      </c>
      <c r="U50" s="4"/>
      <c r="AA50" s="4"/>
    </row>
    <row r="51" spans="8:27" x14ac:dyDescent="0.3">
      <c r="H51">
        <v>0.1358145</v>
      </c>
      <c r="I51" s="4"/>
      <c r="K51">
        <v>0.12881899999999999</v>
      </c>
      <c r="L51">
        <v>0.12851000000000001</v>
      </c>
      <c r="M51">
        <v>0.163883</v>
      </c>
      <c r="N51">
        <v>0.123984</v>
      </c>
      <c r="O51" s="4"/>
      <c r="P51">
        <f t="shared" si="4"/>
        <v>0.136299</v>
      </c>
      <c r="U51" s="4"/>
      <c r="AA51" s="4"/>
    </row>
    <row r="52" spans="8:27" x14ac:dyDescent="0.3">
      <c r="H52">
        <v>0.136825</v>
      </c>
      <c r="I52" s="4"/>
      <c r="K52">
        <v>0.106462</v>
      </c>
      <c r="L52">
        <v>0.114756</v>
      </c>
      <c r="M52">
        <v>0.107741</v>
      </c>
      <c r="N52">
        <v>0.10312399999999999</v>
      </c>
      <c r="O52" s="4"/>
      <c r="P52">
        <f>AVERAGE(K52:N52)-0.015</f>
        <v>9.3020749999999999E-2</v>
      </c>
      <c r="U52" s="4"/>
      <c r="AA52" s="4"/>
    </row>
    <row r="53" spans="8:27" x14ac:dyDescent="0.3">
      <c r="H53">
        <v>0.13670725</v>
      </c>
      <c r="I53" s="4"/>
      <c r="K53">
        <v>7.4902999999999997E-2</v>
      </c>
      <c r="L53">
        <v>7.5930999999999998E-2</v>
      </c>
      <c r="M53">
        <v>0.10771</v>
      </c>
      <c r="N53">
        <v>7.4121000000000006E-2</v>
      </c>
      <c r="O53" s="4"/>
      <c r="P53">
        <f t="shared" ref="P53:P61" si="5">AVERAGE(K53:N53)-0.015</f>
        <v>6.8166249999999998E-2</v>
      </c>
      <c r="U53" s="4"/>
      <c r="AA53" s="4"/>
    </row>
    <row r="54" spans="8:27" x14ac:dyDescent="0.3">
      <c r="H54">
        <v>0.136299</v>
      </c>
      <c r="I54" s="4"/>
      <c r="K54">
        <v>7.7759999999999996E-2</v>
      </c>
      <c r="L54">
        <v>0.121325</v>
      </c>
      <c r="M54">
        <v>0.124212</v>
      </c>
      <c r="N54">
        <v>7.7005000000000004E-2</v>
      </c>
      <c r="O54" s="4"/>
      <c r="P54">
        <f t="shared" si="5"/>
        <v>8.5075499999999998E-2</v>
      </c>
      <c r="U54" s="4"/>
      <c r="AA54" s="4"/>
    </row>
    <row r="55" spans="8:27" x14ac:dyDescent="0.3">
      <c r="H55">
        <v>0.10802075</v>
      </c>
      <c r="I55" s="4"/>
      <c r="K55">
        <v>8.3556000000000005E-2</v>
      </c>
      <c r="L55">
        <v>0.104406</v>
      </c>
      <c r="M55">
        <v>0.12825800000000001</v>
      </c>
      <c r="N55">
        <v>8.6407999999999999E-2</v>
      </c>
      <c r="O55" s="4"/>
      <c r="P55">
        <f t="shared" si="5"/>
        <v>8.5657000000000011E-2</v>
      </c>
      <c r="U55" s="4"/>
      <c r="AA55" s="4"/>
    </row>
    <row r="56" spans="8:27" x14ac:dyDescent="0.3">
      <c r="H56">
        <v>8.3166249999999997E-2</v>
      </c>
      <c r="I56" s="4"/>
      <c r="K56">
        <v>9.4728999999999994E-2</v>
      </c>
      <c r="L56">
        <v>9.4883999999999996E-2</v>
      </c>
      <c r="M56">
        <v>0.103782</v>
      </c>
      <c r="N56">
        <v>9.6894999999999995E-2</v>
      </c>
      <c r="O56" s="4"/>
      <c r="P56">
        <f t="shared" si="5"/>
        <v>8.2572499999999993E-2</v>
      </c>
      <c r="U56" s="4"/>
      <c r="AA56" s="4"/>
    </row>
    <row r="57" spans="8:27" x14ac:dyDescent="0.3">
      <c r="H57">
        <v>0.1000755</v>
      </c>
      <c r="I57" s="4"/>
      <c r="K57">
        <v>0.103628</v>
      </c>
      <c r="L57">
        <v>9.1940999999999995E-2</v>
      </c>
      <c r="M57">
        <v>0.111873</v>
      </c>
      <c r="N57">
        <v>7.6827000000000006E-2</v>
      </c>
      <c r="O57" s="4"/>
      <c r="P57">
        <f t="shared" si="5"/>
        <v>8.1067249999999993E-2</v>
      </c>
      <c r="U57" s="4"/>
      <c r="AA57" s="4"/>
    </row>
    <row r="58" spans="8:27" x14ac:dyDescent="0.3">
      <c r="H58">
        <v>0.100657</v>
      </c>
      <c r="I58" s="4"/>
      <c r="K58">
        <v>7.3644000000000001E-2</v>
      </c>
      <c r="L58">
        <v>7.5222999999999998E-2</v>
      </c>
      <c r="M58">
        <v>0.112873</v>
      </c>
      <c r="N58">
        <v>8.2986000000000004E-2</v>
      </c>
      <c r="O58" s="4"/>
      <c r="P58">
        <f t="shared" si="5"/>
        <v>7.1181499999999995E-2</v>
      </c>
      <c r="U58" s="4"/>
      <c r="AA58" s="4"/>
    </row>
    <row r="59" spans="8:27" x14ac:dyDescent="0.3">
      <c r="H59">
        <v>9.7572500000000006E-2</v>
      </c>
      <c r="I59" s="4"/>
      <c r="K59">
        <v>7.6472999999999999E-2</v>
      </c>
      <c r="L59">
        <v>8.7299000000000002E-2</v>
      </c>
      <c r="M59">
        <v>0.112138</v>
      </c>
      <c r="N59">
        <v>9.7497E-2</v>
      </c>
      <c r="O59" s="4"/>
      <c r="P59">
        <f t="shared" si="5"/>
        <v>7.8351749999999998E-2</v>
      </c>
      <c r="U59" s="4"/>
      <c r="AA59" s="4"/>
    </row>
    <row r="60" spans="8:27" x14ac:dyDescent="0.3">
      <c r="H60">
        <v>9.6067250000000007E-2</v>
      </c>
      <c r="I60" s="4"/>
      <c r="K60">
        <v>7.8625E-2</v>
      </c>
      <c r="L60">
        <v>7.4279999999999999E-2</v>
      </c>
      <c r="M60">
        <v>0.106521</v>
      </c>
      <c r="N60">
        <v>9.2812000000000006E-2</v>
      </c>
      <c r="O60" s="4"/>
      <c r="P60">
        <f t="shared" si="5"/>
        <v>7.3059500000000013E-2</v>
      </c>
      <c r="U60" s="4"/>
      <c r="AA60" s="4"/>
    </row>
    <row r="61" spans="8:27" x14ac:dyDescent="0.3">
      <c r="H61">
        <v>8.6181499999999994E-2</v>
      </c>
      <c r="I61" s="4"/>
      <c r="K61">
        <v>0.102019</v>
      </c>
      <c r="L61">
        <v>9.1978000000000004E-2</v>
      </c>
      <c r="M61">
        <v>0.107156</v>
      </c>
      <c r="N61">
        <v>8.5751999999999995E-2</v>
      </c>
      <c r="O61" s="4"/>
      <c r="P61">
        <f t="shared" si="5"/>
        <v>8.172625E-2</v>
      </c>
      <c r="U61" s="4"/>
      <c r="AA61" s="4"/>
    </row>
    <row r="62" spans="8:27" x14ac:dyDescent="0.3">
      <c r="H62">
        <v>9.3351749999999997E-2</v>
      </c>
    </row>
    <row r="63" spans="8:27" x14ac:dyDescent="0.3">
      <c r="H63">
        <v>8.8059499999999999E-2</v>
      </c>
    </row>
    <row r="64" spans="8:27" x14ac:dyDescent="0.3">
      <c r="H64">
        <v>9.672625E-2</v>
      </c>
    </row>
    <row r="67" spans="3:23" x14ac:dyDescent="0.3">
      <c r="N67">
        <v>0.321826</v>
      </c>
      <c r="P67">
        <v>0.45249800000000001</v>
      </c>
      <c r="U67">
        <v>0.16983599999999999</v>
      </c>
      <c r="W67">
        <v>0.28716900000000001</v>
      </c>
    </row>
    <row r="68" spans="3:23" x14ac:dyDescent="0.3">
      <c r="C68">
        <v>0.95324900000000001</v>
      </c>
      <c r="D68">
        <f>1/C68</f>
        <v>1.0490438489838436</v>
      </c>
      <c r="E68">
        <f>D68-0.25</f>
        <v>0.79904384898384362</v>
      </c>
      <c r="F68">
        <f>E68/0.75</f>
        <v>1.0653917986451249</v>
      </c>
      <c r="N68">
        <v>0.30399700000000002</v>
      </c>
      <c r="P68">
        <v>0.39529300000000001</v>
      </c>
      <c r="U68">
        <v>0.162248</v>
      </c>
      <c r="W68">
        <v>0.23792099999999999</v>
      </c>
    </row>
    <row r="69" spans="3:23" x14ac:dyDescent="0.3">
      <c r="C69">
        <v>0.96642600000000001</v>
      </c>
      <c r="D69">
        <f t="shared" ref="D69:D81" si="6">1/C69</f>
        <v>1.034740373292937</v>
      </c>
      <c r="E69">
        <f t="shared" ref="E69:E81" si="7">D69-0.25</f>
        <v>0.784740373292937</v>
      </c>
      <c r="F69">
        <f t="shared" ref="F69:F81" si="8">E69/0.75</f>
        <v>1.046320497723916</v>
      </c>
      <c r="N69">
        <v>0.30407200000000001</v>
      </c>
      <c r="P69">
        <v>0.39177800000000002</v>
      </c>
      <c r="U69">
        <v>0.16161800000000001</v>
      </c>
      <c r="W69">
        <v>0.23397999999999999</v>
      </c>
    </row>
    <row r="70" spans="3:23" x14ac:dyDescent="0.3">
      <c r="C70">
        <v>0.96284700000000001</v>
      </c>
      <c r="D70">
        <f t="shared" si="6"/>
        <v>1.0385866082565558</v>
      </c>
      <c r="E70">
        <f t="shared" si="7"/>
        <v>0.7885866082565558</v>
      </c>
      <c r="F70">
        <f t="shared" si="8"/>
        <v>1.051448811008741</v>
      </c>
      <c r="N70">
        <v>0.30140299999999998</v>
      </c>
      <c r="P70">
        <v>0.38924999999999998</v>
      </c>
      <c r="U70">
        <v>0.161553</v>
      </c>
      <c r="W70">
        <v>0.234157</v>
      </c>
    </row>
    <row r="71" spans="3:23" x14ac:dyDescent="0.3">
      <c r="C71">
        <v>0.96085200000000004</v>
      </c>
      <c r="D71">
        <f t="shared" si="6"/>
        <v>1.0407430072477342</v>
      </c>
      <c r="E71">
        <f t="shared" si="7"/>
        <v>0.79074300724773416</v>
      </c>
      <c r="F71">
        <f t="shared" si="8"/>
        <v>1.0543240096636455</v>
      </c>
      <c r="N71">
        <v>0.30463200000000001</v>
      </c>
      <c r="P71">
        <v>0.39270899999999997</v>
      </c>
      <c r="U71">
        <v>0.16217200000000001</v>
      </c>
      <c r="W71">
        <v>0.234935</v>
      </c>
    </row>
    <row r="72" spans="3:23" x14ac:dyDescent="0.3">
      <c r="C72">
        <v>0.96176099999999998</v>
      </c>
      <c r="D72">
        <f t="shared" si="6"/>
        <v>1.0397593580941626</v>
      </c>
      <c r="E72">
        <f t="shared" si="7"/>
        <v>0.78975935809416264</v>
      </c>
      <c r="F72">
        <f t="shared" si="8"/>
        <v>1.0530124774588836</v>
      </c>
      <c r="N72">
        <v>0.30408800000000002</v>
      </c>
      <c r="P72">
        <v>0.39305099999999998</v>
      </c>
      <c r="U72">
        <v>0.16139200000000001</v>
      </c>
      <c r="W72">
        <v>0.234787</v>
      </c>
    </row>
    <row r="73" spans="3:23" x14ac:dyDescent="0.3">
      <c r="C73">
        <v>0.96354799999999996</v>
      </c>
      <c r="D73">
        <f t="shared" si="6"/>
        <v>1.0378310162026179</v>
      </c>
      <c r="E73">
        <f t="shared" si="7"/>
        <v>0.78783101620261786</v>
      </c>
      <c r="F73">
        <f t="shared" si="8"/>
        <v>1.0504413549368239</v>
      </c>
      <c r="N73">
        <v>0.30347299999999999</v>
      </c>
      <c r="P73">
        <v>0.39247599999999999</v>
      </c>
      <c r="U73">
        <v>0.161304</v>
      </c>
      <c r="W73">
        <v>0.23380400000000001</v>
      </c>
    </row>
    <row r="74" spans="3:23" x14ac:dyDescent="0.3">
      <c r="C74">
        <v>0.96415200000000001</v>
      </c>
      <c r="D74">
        <f t="shared" si="6"/>
        <v>1.0371808594495473</v>
      </c>
      <c r="E74">
        <f t="shared" si="7"/>
        <v>0.7871808594495473</v>
      </c>
      <c r="F74">
        <f t="shared" si="8"/>
        <v>1.0495744792660631</v>
      </c>
      <c r="H74">
        <v>0.30140299999999998</v>
      </c>
      <c r="I74">
        <v>0.38924999999999998</v>
      </c>
      <c r="K74">
        <v>0.161304</v>
      </c>
      <c r="L74">
        <v>0.23380400000000001</v>
      </c>
      <c r="N74">
        <v>0.304481</v>
      </c>
      <c r="P74">
        <v>0.39321</v>
      </c>
      <c r="U74">
        <v>0.16190499999999999</v>
      </c>
      <c r="W74">
        <v>0.23513100000000001</v>
      </c>
    </row>
    <row r="75" spans="3:23" x14ac:dyDescent="0.3">
      <c r="C75">
        <v>0.96319200000000005</v>
      </c>
      <c r="D75">
        <f t="shared" si="6"/>
        <v>1.0382146031113215</v>
      </c>
      <c r="E75">
        <f t="shared" si="7"/>
        <v>0.78821460311132152</v>
      </c>
      <c r="F75">
        <f t="shared" si="8"/>
        <v>1.0509528041484286</v>
      </c>
      <c r="H75">
        <v>0.25880700000000001</v>
      </c>
      <c r="I75">
        <v>0.30301099999999997</v>
      </c>
      <c r="K75">
        <v>0.11417099999999999</v>
      </c>
      <c r="L75">
        <v>0.15015200000000001</v>
      </c>
      <c r="N75">
        <v>0.30546099999999998</v>
      </c>
      <c r="P75">
        <v>0.39260200000000001</v>
      </c>
      <c r="U75">
        <v>0.162582</v>
      </c>
      <c r="W75">
        <v>0.235567</v>
      </c>
    </row>
    <row r="76" spans="3:23" x14ac:dyDescent="0.3">
      <c r="C76">
        <v>0.96286300000000002</v>
      </c>
      <c r="D76">
        <f t="shared" si="6"/>
        <v>1.0385693499490583</v>
      </c>
      <c r="E76">
        <f t="shared" si="7"/>
        <v>0.78856934994905825</v>
      </c>
      <c r="F76">
        <f t="shared" si="8"/>
        <v>1.0514257999320777</v>
      </c>
      <c r="H76">
        <v>0.23800399999999999</v>
      </c>
      <c r="I76">
        <v>0.26783899999999999</v>
      </c>
      <c r="K76">
        <v>9.8057000000000005E-2</v>
      </c>
      <c r="L76">
        <v>0.122002</v>
      </c>
      <c r="N76">
        <v>0.302755</v>
      </c>
      <c r="P76">
        <v>0.391737</v>
      </c>
      <c r="U76">
        <v>0.16131499999999999</v>
      </c>
      <c r="W76">
        <v>0.234345</v>
      </c>
    </row>
    <row r="77" spans="3:23" x14ac:dyDescent="0.3">
      <c r="C77">
        <v>0.96331900000000004</v>
      </c>
      <c r="D77">
        <f t="shared" si="6"/>
        <v>1.0380777291842058</v>
      </c>
      <c r="E77">
        <f t="shared" si="7"/>
        <v>0.78807772918420582</v>
      </c>
      <c r="F77">
        <f t="shared" si="8"/>
        <v>1.050770305578941</v>
      </c>
      <c r="H77">
        <v>0.23930999999999999</v>
      </c>
      <c r="I77">
        <v>0.26261499999999999</v>
      </c>
      <c r="K77">
        <v>9.0814000000000006E-2</v>
      </c>
      <c r="L77">
        <v>0.108322</v>
      </c>
    </row>
    <row r="78" spans="3:23" x14ac:dyDescent="0.3">
      <c r="N78">
        <f>MIN(N67:N76)</f>
        <v>0.30140299999999998</v>
      </c>
      <c r="P78">
        <f>MIN(P67:P76)</f>
        <v>0.38924999999999998</v>
      </c>
      <c r="U78">
        <f>MIN(U67:U76)</f>
        <v>0.161304</v>
      </c>
      <c r="W78">
        <f>MIN(W67:W76)</f>
        <v>0.23380400000000001</v>
      </c>
    </row>
    <row r="79" spans="3:23" x14ac:dyDescent="0.3">
      <c r="C79">
        <f>AVERAGE(C68:C77)</f>
        <v>0.96222090000000016</v>
      </c>
      <c r="D79">
        <f t="shared" si="6"/>
        <v>1.0392623980626485</v>
      </c>
      <c r="E79">
        <f t="shared" si="7"/>
        <v>0.78926239806264853</v>
      </c>
      <c r="F79">
        <f t="shared" si="8"/>
        <v>1.0523498640835314</v>
      </c>
    </row>
    <row r="80" spans="3:23" x14ac:dyDescent="0.3">
      <c r="C80">
        <f>MIN(C68:C77)</f>
        <v>0.95324900000000001</v>
      </c>
      <c r="D80">
        <f t="shared" si="6"/>
        <v>1.0490438489838436</v>
      </c>
      <c r="E80">
        <f t="shared" si="7"/>
        <v>0.79904384898384362</v>
      </c>
      <c r="F80">
        <f t="shared" si="8"/>
        <v>1.0653917986451249</v>
      </c>
      <c r="N80">
        <v>0.26530999999999999</v>
      </c>
      <c r="P80">
        <v>0.31490000000000001</v>
      </c>
      <c r="U80">
        <v>0.115616</v>
      </c>
      <c r="W80">
        <v>0.15154799999999999</v>
      </c>
    </row>
    <row r="81" spans="3:23" x14ac:dyDescent="0.3">
      <c r="C81">
        <f>MAX(C68:C77)</f>
        <v>0.96642600000000001</v>
      </c>
      <c r="D81">
        <f t="shared" si="6"/>
        <v>1.034740373292937</v>
      </c>
      <c r="E81">
        <f t="shared" si="7"/>
        <v>0.784740373292937</v>
      </c>
      <c r="F81">
        <f t="shared" si="8"/>
        <v>1.046320497723916</v>
      </c>
      <c r="N81">
        <v>0.27971600000000002</v>
      </c>
      <c r="P81">
        <v>0.343835</v>
      </c>
      <c r="U81">
        <v>0.11417099999999999</v>
      </c>
      <c r="W81">
        <v>0.16451299999999999</v>
      </c>
    </row>
    <row r="82" spans="3:23" x14ac:dyDescent="0.3">
      <c r="N82">
        <v>0.26311099999999998</v>
      </c>
      <c r="P82">
        <v>0.30913600000000002</v>
      </c>
      <c r="U82">
        <v>0.11570900000000001</v>
      </c>
      <c r="W82">
        <v>0.15223400000000001</v>
      </c>
    </row>
    <row r="83" spans="3:23" x14ac:dyDescent="0.3">
      <c r="E83" t="s">
        <v>26</v>
      </c>
      <c r="F83" t="s">
        <v>27</v>
      </c>
      <c r="N83">
        <v>0.26223800000000003</v>
      </c>
      <c r="P83">
        <v>0.30924299999999999</v>
      </c>
      <c r="U83">
        <v>0.116239</v>
      </c>
      <c r="W83">
        <v>0.152227</v>
      </c>
    </row>
    <row r="84" spans="3:23" x14ac:dyDescent="0.3">
      <c r="C84" t="s">
        <v>30</v>
      </c>
      <c r="D84" s="8" t="s">
        <v>28</v>
      </c>
      <c r="E84">
        <v>0.30140299999999998</v>
      </c>
      <c r="F84">
        <v>1</v>
      </c>
      <c r="N84">
        <v>0.26148100000000002</v>
      </c>
      <c r="P84">
        <v>0.30618000000000001</v>
      </c>
      <c r="U84">
        <v>0.116719</v>
      </c>
      <c r="W84">
        <v>0.15360199999999999</v>
      </c>
    </row>
    <row r="85" spans="3:23" x14ac:dyDescent="0.3">
      <c r="C85" t="s">
        <v>31</v>
      </c>
      <c r="D85" s="8"/>
      <c r="E85">
        <v>0.25880700000000001</v>
      </c>
      <c r="F85">
        <f>E84/E85</f>
        <v>1.1645859656037123</v>
      </c>
      <c r="N85">
        <v>0.26270700000000002</v>
      </c>
      <c r="P85">
        <v>0.30853399999999997</v>
      </c>
      <c r="U85">
        <v>0.114912</v>
      </c>
      <c r="W85">
        <v>0.15018899999999999</v>
      </c>
    </row>
    <row r="86" spans="3:23" x14ac:dyDescent="0.3">
      <c r="C86" t="s">
        <v>32</v>
      </c>
      <c r="D86" s="8"/>
      <c r="E86">
        <v>0.23800399999999999</v>
      </c>
      <c r="F86">
        <f>E84/E86</f>
        <v>1.2663778760020838</v>
      </c>
      <c r="N86">
        <v>0.25961499999999998</v>
      </c>
      <c r="P86">
        <v>0.30393999999999999</v>
      </c>
      <c r="U86">
        <v>0.115882</v>
      </c>
      <c r="W86">
        <v>0.15248700000000001</v>
      </c>
    </row>
    <row r="87" spans="3:23" x14ac:dyDescent="0.3">
      <c r="C87" t="s">
        <v>33</v>
      </c>
      <c r="D87" s="8"/>
      <c r="E87">
        <v>0.23930999999999999</v>
      </c>
      <c r="F87">
        <f>E84/E87</f>
        <v>1.2594668003844385</v>
      </c>
      <c r="N87">
        <v>0.26087399999999999</v>
      </c>
      <c r="P87">
        <v>0.30638199999999999</v>
      </c>
      <c r="U87">
        <v>0.11580799999999999</v>
      </c>
      <c r="W87">
        <v>0.15091599999999999</v>
      </c>
    </row>
    <row r="88" spans="3:23" x14ac:dyDescent="0.3">
      <c r="D88" s="8"/>
      <c r="N88">
        <v>0.261106</v>
      </c>
      <c r="P88">
        <v>0.30463800000000002</v>
      </c>
      <c r="U88">
        <v>0.11617</v>
      </c>
      <c r="W88">
        <v>0.15204500000000001</v>
      </c>
    </row>
    <row r="89" spans="3:23" x14ac:dyDescent="0.3">
      <c r="C89" t="s">
        <v>34</v>
      </c>
      <c r="D89" s="8"/>
      <c r="E89">
        <v>0.161304</v>
      </c>
      <c r="F89">
        <f>E84/E89</f>
        <v>1.8685401477954668</v>
      </c>
      <c r="N89">
        <v>0.26150499999999999</v>
      </c>
      <c r="P89">
        <v>0.30722899999999997</v>
      </c>
      <c r="U89">
        <v>0.116212</v>
      </c>
      <c r="W89">
        <v>0.15269199999999999</v>
      </c>
    </row>
    <row r="90" spans="3:23" x14ac:dyDescent="0.3">
      <c r="C90" t="s">
        <v>35</v>
      </c>
      <c r="D90" s="8"/>
      <c r="E90">
        <v>0.11417099999999999</v>
      </c>
      <c r="F90">
        <f>E84/E90</f>
        <v>2.639926075798583</v>
      </c>
      <c r="N90">
        <v>0.25958700000000001</v>
      </c>
      <c r="P90">
        <v>0.30477100000000001</v>
      </c>
      <c r="U90">
        <v>0.115208</v>
      </c>
      <c r="W90">
        <v>0.15048600000000001</v>
      </c>
    </row>
    <row r="91" spans="3:23" x14ac:dyDescent="0.3">
      <c r="C91" t="s">
        <v>36</v>
      </c>
      <c r="D91" s="8"/>
      <c r="E91">
        <v>9.8057000000000005E-2</v>
      </c>
      <c r="F91">
        <f>E84/E91</f>
        <v>3.0737530212019535</v>
      </c>
      <c r="N91">
        <v>0.26128899999999999</v>
      </c>
      <c r="P91">
        <v>0.30775599999999997</v>
      </c>
      <c r="U91">
        <v>0.115856</v>
      </c>
      <c r="W91">
        <v>0.15226300000000001</v>
      </c>
    </row>
    <row r="92" spans="3:23" x14ac:dyDescent="0.3">
      <c r="C92" t="s">
        <v>37</v>
      </c>
      <c r="D92" s="8"/>
      <c r="E92">
        <v>9.0814000000000006E-2</v>
      </c>
      <c r="F92">
        <f>E84/E92</f>
        <v>3.3189045741845966</v>
      </c>
      <c r="N92">
        <v>0.26017499999999999</v>
      </c>
      <c r="P92">
        <v>0.30447600000000002</v>
      </c>
      <c r="U92">
        <v>0.116218</v>
      </c>
      <c r="W92">
        <v>0.15240500000000001</v>
      </c>
    </row>
    <row r="93" spans="3:23" x14ac:dyDescent="0.3">
      <c r="N93">
        <v>0.26313300000000001</v>
      </c>
      <c r="P93">
        <v>0.30922899999999998</v>
      </c>
      <c r="U93">
        <v>0.116008</v>
      </c>
      <c r="W93">
        <v>0.15140799999999999</v>
      </c>
    </row>
    <row r="94" spans="3:23" x14ac:dyDescent="0.3">
      <c r="C94" t="s">
        <v>30</v>
      </c>
      <c r="D94" s="8" t="s">
        <v>29</v>
      </c>
      <c r="E94">
        <v>0.38924999999999998</v>
      </c>
      <c r="F94">
        <v>1</v>
      </c>
      <c r="N94">
        <v>0.26028299999999999</v>
      </c>
      <c r="P94">
        <v>0.30505599999999999</v>
      </c>
      <c r="U94">
        <v>0.11538900000000001</v>
      </c>
      <c r="W94">
        <v>0.15142700000000001</v>
      </c>
    </row>
    <row r="95" spans="3:23" x14ac:dyDescent="0.3">
      <c r="C95" t="s">
        <v>31</v>
      </c>
      <c r="D95" s="8"/>
      <c r="E95">
        <v>0.30301099999999997</v>
      </c>
      <c r="F95">
        <f>E94/E95</f>
        <v>1.2846068294550363</v>
      </c>
      <c r="N95">
        <v>0.26352999999999999</v>
      </c>
      <c r="P95">
        <v>0.30964799999999998</v>
      </c>
      <c r="U95">
        <v>0.11595</v>
      </c>
      <c r="W95">
        <v>0.15143899999999999</v>
      </c>
    </row>
    <row r="96" spans="3:23" ht="15" thickBot="1" x14ac:dyDescent="0.35">
      <c r="C96" t="s">
        <v>32</v>
      </c>
      <c r="D96" s="8"/>
      <c r="E96">
        <v>0.26783899999999999</v>
      </c>
      <c r="F96">
        <f>E94/E96</f>
        <v>1.4532984367474491</v>
      </c>
      <c r="N96">
        <v>0.264573</v>
      </c>
      <c r="P96">
        <v>0.311718</v>
      </c>
      <c r="U96">
        <v>0.11505700000000001</v>
      </c>
      <c r="W96">
        <v>0.15015200000000001</v>
      </c>
    </row>
    <row r="97" spans="3:23" ht="16.2" thickBot="1" x14ac:dyDescent="0.35">
      <c r="C97" t="s">
        <v>33</v>
      </c>
      <c r="D97" s="8"/>
      <c r="E97">
        <v>0.26261499999999999</v>
      </c>
      <c r="F97">
        <f>E94/E97</f>
        <v>1.4822077946804257</v>
      </c>
      <c r="I97" s="12">
        <v>0.71734852999999998</v>
      </c>
      <c r="N97">
        <v>0.260432</v>
      </c>
      <c r="P97">
        <v>0.30615199999999998</v>
      </c>
      <c r="U97">
        <v>0.11540300000000001</v>
      </c>
      <c r="W97">
        <v>0.15168300000000001</v>
      </c>
    </row>
    <row r="98" spans="3:23" ht="16.2" thickBot="1" x14ac:dyDescent="0.35">
      <c r="D98" s="8"/>
      <c r="I98" s="13">
        <v>0.68438705</v>
      </c>
      <c r="N98">
        <v>0.25880700000000001</v>
      </c>
      <c r="P98">
        <v>0.30301099999999997</v>
      </c>
      <c r="U98">
        <v>0.116771</v>
      </c>
      <c r="W98">
        <v>0.15310699999999999</v>
      </c>
    </row>
    <row r="99" spans="3:23" ht="16.2" thickBot="1" x14ac:dyDescent="0.35">
      <c r="C99" t="s">
        <v>34</v>
      </c>
      <c r="D99" s="8"/>
      <c r="E99">
        <v>0.23380400000000001</v>
      </c>
      <c r="F99">
        <f>E94/E99</f>
        <v>1.6648560332586266</v>
      </c>
      <c r="G99">
        <v>1</v>
      </c>
      <c r="I99" s="13">
        <v>0.72531572</v>
      </c>
      <c r="N99">
        <v>0.26730399999999999</v>
      </c>
      <c r="P99">
        <v>0.31365999999999999</v>
      </c>
      <c r="U99">
        <v>0.115041</v>
      </c>
      <c r="W99">
        <v>0.150727</v>
      </c>
    </row>
    <row r="100" spans="3:23" x14ac:dyDescent="0.3">
      <c r="C100" t="s">
        <v>35</v>
      </c>
      <c r="D100" s="8"/>
      <c r="E100">
        <v>0.15015200000000001</v>
      </c>
      <c r="F100">
        <f>E94/E100</f>
        <v>2.5923730619638765</v>
      </c>
      <c r="G100">
        <f>E99/E100</f>
        <v>1.557115456337578</v>
      </c>
      <c r="I100">
        <f>AVERAGE(I97:I99)</f>
        <v>0.70901709999999996</v>
      </c>
    </row>
    <row r="101" spans="3:23" x14ac:dyDescent="0.3">
      <c r="C101" t="s">
        <v>36</v>
      </c>
      <c r="D101" s="8"/>
      <c r="E101">
        <v>0.122002</v>
      </c>
      <c r="F101">
        <f>E94/E101</f>
        <v>3.190521466861199</v>
      </c>
      <c r="G101">
        <f>E99/E101</f>
        <v>1.9163948131997837</v>
      </c>
      <c r="N101">
        <f>MIN(N80:N99)</f>
        <v>0.25880700000000001</v>
      </c>
      <c r="P101">
        <f>MIN(P80:P99)</f>
        <v>0.30301099999999997</v>
      </c>
      <c r="U101">
        <f>MIN(U80:U99)</f>
        <v>0.11417099999999999</v>
      </c>
      <c r="W101">
        <f>MIN(W80:W99)</f>
        <v>0.15015200000000001</v>
      </c>
    </row>
    <row r="102" spans="3:23" x14ac:dyDescent="0.3">
      <c r="C102" t="s">
        <v>37</v>
      </c>
      <c r="D102" s="8"/>
      <c r="E102">
        <v>0.108322</v>
      </c>
      <c r="F102">
        <f>E94/E102</f>
        <v>3.5934528535292922</v>
      </c>
      <c r="G102" t="s">
        <v>38</v>
      </c>
    </row>
    <row r="103" spans="3:23" x14ac:dyDescent="0.3">
      <c r="N103">
        <v>0.25357099999999999</v>
      </c>
      <c r="P103">
        <v>0.28889799999999999</v>
      </c>
      <c r="U103">
        <v>9.9953E-2</v>
      </c>
      <c r="W103">
        <v>0.123292</v>
      </c>
    </row>
    <row r="104" spans="3:23" x14ac:dyDescent="0.3">
      <c r="N104">
        <v>0.25005500000000003</v>
      </c>
      <c r="P104">
        <v>0.29106300000000002</v>
      </c>
      <c r="U104">
        <v>9.9728999999999998E-2</v>
      </c>
      <c r="W104">
        <v>0.12711</v>
      </c>
    </row>
    <row r="105" spans="3:23" x14ac:dyDescent="0.3">
      <c r="N105">
        <v>0.26020300000000002</v>
      </c>
      <c r="P105">
        <v>0.30227599999999999</v>
      </c>
      <c r="U105">
        <v>9.8057000000000005E-2</v>
      </c>
      <c r="W105">
        <v>0.12955700000000001</v>
      </c>
    </row>
    <row r="106" spans="3:23" x14ac:dyDescent="0.3">
      <c r="N106">
        <v>0.246806</v>
      </c>
      <c r="P106">
        <v>0.27636100000000002</v>
      </c>
      <c r="U106">
        <v>0.1011</v>
      </c>
      <c r="W106">
        <v>0.123917</v>
      </c>
    </row>
    <row r="107" spans="3:23" x14ac:dyDescent="0.3">
      <c r="N107">
        <v>0.25022299999999997</v>
      </c>
      <c r="P107">
        <v>0.28181600000000001</v>
      </c>
      <c r="U107">
        <v>9.8780000000000007E-2</v>
      </c>
      <c r="W107">
        <v>0.12289700000000001</v>
      </c>
    </row>
    <row r="108" spans="3:23" x14ac:dyDescent="0.3">
      <c r="N108">
        <v>0.25093500000000002</v>
      </c>
      <c r="P108">
        <v>0.28292600000000001</v>
      </c>
      <c r="U108">
        <v>0.101131</v>
      </c>
      <c r="W108">
        <v>0.125027</v>
      </c>
    </row>
    <row r="109" spans="3:23" x14ac:dyDescent="0.3">
      <c r="N109">
        <v>0.24369199999999999</v>
      </c>
      <c r="P109">
        <v>0.27486899999999997</v>
      </c>
      <c r="U109">
        <v>9.9637000000000003E-2</v>
      </c>
      <c r="W109">
        <v>0.12207</v>
      </c>
    </row>
    <row r="110" spans="3:23" x14ac:dyDescent="0.3">
      <c r="N110">
        <v>0.248641</v>
      </c>
      <c r="P110">
        <v>0.28071000000000002</v>
      </c>
      <c r="U110">
        <v>9.9872000000000002E-2</v>
      </c>
      <c r="W110">
        <v>0.12304</v>
      </c>
    </row>
    <row r="111" spans="3:23" x14ac:dyDescent="0.3">
      <c r="N111">
        <v>0.250361</v>
      </c>
      <c r="P111">
        <v>0.28133200000000003</v>
      </c>
      <c r="U111">
        <v>0.101407</v>
      </c>
      <c r="W111">
        <v>0.12479999999999999</v>
      </c>
    </row>
    <row r="112" spans="3:23" x14ac:dyDescent="0.3">
      <c r="N112">
        <v>0.24807999999999999</v>
      </c>
      <c r="P112">
        <v>0.27931699999999998</v>
      </c>
      <c r="U112">
        <v>9.9043000000000006E-2</v>
      </c>
      <c r="W112">
        <v>0.12300700000000001</v>
      </c>
    </row>
    <row r="113" spans="14:23" x14ac:dyDescent="0.3">
      <c r="N113">
        <v>0.25023899999999999</v>
      </c>
      <c r="P113">
        <v>0.28152700000000003</v>
      </c>
      <c r="U113">
        <v>0.10045800000000001</v>
      </c>
      <c r="W113">
        <v>0.123445</v>
      </c>
    </row>
    <row r="114" spans="14:23" x14ac:dyDescent="0.3">
      <c r="N114">
        <v>0.25011800000000001</v>
      </c>
      <c r="P114">
        <v>0.28239199999999998</v>
      </c>
      <c r="U114">
        <v>0.101163</v>
      </c>
      <c r="W114">
        <v>0.12438</v>
      </c>
    </row>
    <row r="115" spans="14:23" x14ac:dyDescent="0.3">
      <c r="N115">
        <v>0.24650900000000001</v>
      </c>
      <c r="P115">
        <v>0.27646100000000001</v>
      </c>
      <c r="U115">
        <v>0.100219</v>
      </c>
      <c r="W115">
        <v>0.123128</v>
      </c>
    </row>
    <row r="116" spans="14:23" x14ac:dyDescent="0.3">
      <c r="N116">
        <v>0.24925600000000001</v>
      </c>
      <c r="P116">
        <v>0.281246</v>
      </c>
      <c r="U116">
        <v>0.10123799999999999</v>
      </c>
      <c r="W116">
        <v>0.123901</v>
      </c>
    </row>
    <row r="117" spans="14:23" x14ac:dyDescent="0.3">
      <c r="N117">
        <v>0.25185099999999999</v>
      </c>
      <c r="P117">
        <v>0.28292800000000001</v>
      </c>
      <c r="U117">
        <v>0.101274</v>
      </c>
      <c r="W117">
        <v>0.124418</v>
      </c>
    </row>
    <row r="118" spans="14:23" x14ac:dyDescent="0.3">
      <c r="N118">
        <v>0.24169099999999999</v>
      </c>
      <c r="P118">
        <v>0.27258300000000002</v>
      </c>
      <c r="U118">
        <v>0.101018</v>
      </c>
      <c r="W118">
        <v>0.124128</v>
      </c>
    </row>
    <row r="119" spans="14:23" x14ac:dyDescent="0.3">
      <c r="N119">
        <v>0.24906700000000001</v>
      </c>
      <c r="P119">
        <v>0.28062999999999999</v>
      </c>
      <c r="U119">
        <v>9.9360000000000004E-2</v>
      </c>
      <c r="W119">
        <v>0.122197</v>
      </c>
    </row>
    <row r="120" spans="14:23" x14ac:dyDescent="0.3">
      <c r="N120">
        <v>0.25181500000000001</v>
      </c>
      <c r="P120">
        <v>0.28278199999999998</v>
      </c>
      <c r="U120">
        <v>0.101424</v>
      </c>
      <c r="W120">
        <v>0.12438299999999999</v>
      </c>
    </row>
    <row r="121" spans="14:23" x14ac:dyDescent="0.3">
      <c r="N121">
        <v>0.23800399999999999</v>
      </c>
      <c r="P121">
        <v>0.26783899999999999</v>
      </c>
      <c r="U121">
        <v>9.9174999999999999E-2</v>
      </c>
      <c r="W121">
        <v>0.122002</v>
      </c>
    </row>
    <row r="122" spans="14:23" x14ac:dyDescent="0.3">
      <c r="N122">
        <v>0.24690500000000001</v>
      </c>
      <c r="P122">
        <v>0.27761799999999998</v>
      </c>
      <c r="U122">
        <v>0.101366</v>
      </c>
      <c r="W122">
        <v>0.12445100000000001</v>
      </c>
    </row>
    <row r="123" spans="14:23" x14ac:dyDescent="0.3">
      <c r="N123">
        <v>0.24709500000000001</v>
      </c>
      <c r="P123">
        <v>0.27939700000000001</v>
      </c>
      <c r="U123">
        <v>0.10082199999999999</v>
      </c>
      <c r="W123">
        <v>0.124988</v>
      </c>
    </row>
    <row r="124" spans="14:23" x14ac:dyDescent="0.3">
      <c r="N124">
        <v>0.24671499999999999</v>
      </c>
      <c r="P124">
        <v>0.27749000000000001</v>
      </c>
      <c r="U124">
        <v>9.9556000000000006E-2</v>
      </c>
      <c r="W124">
        <v>0.122057</v>
      </c>
    </row>
    <row r="125" spans="14:23" x14ac:dyDescent="0.3">
      <c r="N125">
        <v>0.24571699999999999</v>
      </c>
      <c r="P125">
        <v>0.27763100000000002</v>
      </c>
      <c r="U125">
        <v>0.101025</v>
      </c>
      <c r="W125">
        <v>0.124058</v>
      </c>
    </row>
    <row r="126" spans="14:23" x14ac:dyDescent="0.3">
      <c r="N126">
        <v>0.25028099999999998</v>
      </c>
      <c r="P126">
        <v>0.28159600000000001</v>
      </c>
      <c r="U126">
        <v>0.100901</v>
      </c>
      <c r="W126">
        <v>0.125135</v>
      </c>
    </row>
    <row r="127" spans="14:23" x14ac:dyDescent="0.3">
      <c r="N127">
        <v>0.24255299999999999</v>
      </c>
      <c r="P127">
        <v>0.27069900000000002</v>
      </c>
      <c r="U127">
        <v>9.9967E-2</v>
      </c>
      <c r="W127">
        <v>0.123219</v>
      </c>
    </row>
    <row r="128" spans="14:23" x14ac:dyDescent="0.3">
      <c r="N128">
        <v>0.25115100000000001</v>
      </c>
      <c r="P128">
        <v>0.282113</v>
      </c>
      <c r="U128">
        <v>0.10003099999999999</v>
      </c>
      <c r="W128">
        <v>0.12296700000000001</v>
      </c>
    </row>
    <row r="129" spans="14:23" x14ac:dyDescent="0.3">
      <c r="N129">
        <v>0.25073699999999999</v>
      </c>
      <c r="P129">
        <v>0.28269100000000003</v>
      </c>
      <c r="U129">
        <v>0.101058</v>
      </c>
      <c r="W129">
        <v>0.12458</v>
      </c>
    </row>
    <row r="130" spans="14:23" x14ac:dyDescent="0.3">
      <c r="N130">
        <v>0.24476999999999999</v>
      </c>
      <c r="P130">
        <v>0.27220899999999998</v>
      </c>
      <c r="U130">
        <v>9.9694000000000005E-2</v>
      </c>
      <c r="W130">
        <v>0.122932</v>
      </c>
    </row>
    <row r="131" spans="14:23" x14ac:dyDescent="0.3">
      <c r="N131">
        <v>0.25031700000000001</v>
      </c>
      <c r="P131">
        <v>0.28119899999999998</v>
      </c>
      <c r="U131">
        <v>0.100191</v>
      </c>
      <c r="W131">
        <v>0.12451</v>
      </c>
    </row>
    <row r="132" spans="14:23" x14ac:dyDescent="0.3">
      <c r="N132">
        <v>0.24929999999999999</v>
      </c>
      <c r="P132">
        <v>0.28145100000000001</v>
      </c>
      <c r="U132">
        <v>0.10102800000000001</v>
      </c>
      <c r="W132">
        <v>0.124101</v>
      </c>
    </row>
    <row r="134" spans="14:23" x14ac:dyDescent="0.3">
      <c r="N134">
        <f>MIN(N103:N132)</f>
        <v>0.23800399999999999</v>
      </c>
      <c r="P134">
        <f>MIN(P103:P132)</f>
        <v>0.26783899999999999</v>
      </c>
      <c r="U134">
        <f>MIN(U103:U132)</f>
        <v>9.8057000000000005E-2</v>
      </c>
      <c r="W134">
        <f>MIN(W103:W132)</f>
        <v>0.122002</v>
      </c>
    </row>
    <row r="137" spans="14:23" x14ac:dyDescent="0.3">
      <c r="N137">
        <v>0.243839</v>
      </c>
      <c r="P137">
        <v>0.26938800000000002</v>
      </c>
      <c r="U137">
        <v>9.3081999999999998E-2</v>
      </c>
      <c r="W137">
        <v>0.109831</v>
      </c>
    </row>
    <row r="138" spans="14:23" x14ac:dyDescent="0.3">
      <c r="N138">
        <v>0.24591299999999999</v>
      </c>
      <c r="P138">
        <v>0.27573599999999998</v>
      </c>
      <c r="U138">
        <v>9.1707999999999998E-2</v>
      </c>
      <c r="W138">
        <v>0.112562</v>
      </c>
    </row>
    <row r="139" spans="14:23" x14ac:dyDescent="0.3">
      <c r="N139">
        <v>0.24112700000000001</v>
      </c>
      <c r="P139">
        <v>0.27257599999999998</v>
      </c>
      <c r="U139">
        <v>9.1732999999999995E-2</v>
      </c>
      <c r="W139">
        <v>0.11376600000000001</v>
      </c>
    </row>
    <row r="140" spans="14:23" x14ac:dyDescent="0.3">
      <c r="N140">
        <v>0.26303300000000002</v>
      </c>
      <c r="P140">
        <v>0.29587999999999998</v>
      </c>
      <c r="U140">
        <v>9.0814000000000006E-2</v>
      </c>
      <c r="W140">
        <v>0.115131</v>
      </c>
    </row>
    <row r="141" spans="14:23" x14ac:dyDescent="0.3">
      <c r="N141">
        <v>0.23976600000000001</v>
      </c>
      <c r="P141">
        <v>0.26393800000000001</v>
      </c>
      <c r="U141">
        <v>9.2827000000000007E-2</v>
      </c>
      <c r="W141">
        <v>0.10974100000000001</v>
      </c>
    </row>
    <row r="142" spans="14:23" x14ac:dyDescent="0.3">
      <c r="N142">
        <v>0.242567</v>
      </c>
      <c r="P142">
        <v>0.26623200000000002</v>
      </c>
      <c r="U142">
        <v>9.3010999999999996E-2</v>
      </c>
      <c r="W142">
        <v>0.111139</v>
      </c>
    </row>
    <row r="143" spans="14:23" x14ac:dyDescent="0.3">
      <c r="N143">
        <v>0.24171799999999999</v>
      </c>
      <c r="P143">
        <v>0.26658799999999999</v>
      </c>
      <c r="U143">
        <v>9.3308000000000002E-2</v>
      </c>
      <c r="W143">
        <v>0.110778</v>
      </c>
    </row>
    <row r="144" spans="14:23" x14ac:dyDescent="0.3">
      <c r="N144">
        <v>0.24359</v>
      </c>
      <c r="P144">
        <v>0.26778200000000002</v>
      </c>
      <c r="U144">
        <v>9.3583E-2</v>
      </c>
      <c r="W144">
        <v>0.112095</v>
      </c>
    </row>
    <row r="145" spans="14:23" x14ac:dyDescent="0.3">
      <c r="N145">
        <v>0.23977000000000001</v>
      </c>
      <c r="P145">
        <v>0.26368399999999997</v>
      </c>
      <c r="U145">
        <v>9.1907000000000003E-2</v>
      </c>
      <c r="W145">
        <v>0.10881</v>
      </c>
    </row>
    <row r="146" spans="14:23" x14ac:dyDescent="0.3">
      <c r="N146">
        <v>0.24376600000000001</v>
      </c>
      <c r="P146">
        <v>0.26711699999999999</v>
      </c>
      <c r="U146">
        <v>9.2651999999999998E-2</v>
      </c>
      <c r="W146">
        <v>0.110346</v>
      </c>
    </row>
    <row r="147" spans="14:23" x14ac:dyDescent="0.3">
      <c r="N147">
        <v>0.243505</v>
      </c>
      <c r="P147">
        <v>0.26736799999999999</v>
      </c>
      <c r="U147">
        <v>9.3340000000000006E-2</v>
      </c>
      <c r="W147">
        <v>0.11075400000000001</v>
      </c>
    </row>
    <row r="148" spans="14:23" x14ac:dyDescent="0.3">
      <c r="N148">
        <v>0.24266399999999999</v>
      </c>
      <c r="P148">
        <v>0.26729799999999998</v>
      </c>
      <c r="U148">
        <v>9.2627000000000001E-2</v>
      </c>
      <c r="W148">
        <v>0.110178</v>
      </c>
    </row>
    <row r="149" spans="14:23" x14ac:dyDescent="0.3">
      <c r="N149">
        <v>0.24115900000000001</v>
      </c>
      <c r="P149">
        <v>0.26358500000000001</v>
      </c>
      <c r="U149">
        <v>9.3108999999999997E-2</v>
      </c>
      <c r="W149">
        <v>0.10981</v>
      </c>
    </row>
    <row r="150" spans="14:23" x14ac:dyDescent="0.3">
      <c r="N150">
        <v>0.24463799999999999</v>
      </c>
      <c r="P150">
        <v>0.267984</v>
      </c>
      <c r="U150">
        <v>9.2302999999999996E-2</v>
      </c>
      <c r="W150">
        <v>0.10983</v>
      </c>
    </row>
    <row r="151" spans="14:23" x14ac:dyDescent="0.3">
      <c r="N151">
        <v>0.24510899999999999</v>
      </c>
      <c r="P151">
        <v>0.27003300000000002</v>
      </c>
      <c r="U151">
        <v>9.2983999999999997E-2</v>
      </c>
      <c r="W151">
        <v>0.11013100000000001</v>
      </c>
    </row>
    <row r="152" spans="14:23" x14ac:dyDescent="0.3">
      <c r="N152">
        <v>0.243341</v>
      </c>
      <c r="P152">
        <v>0.26694400000000001</v>
      </c>
      <c r="U152">
        <v>9.5772999999999997E-2</v>
      </c>
      <c r="W152">
        <v>0.114944</v>
      </c>
    </row>
    <row r="153" spans="14:23" x14ac:dyDescent="0.3">
      <c r="N153">
        <v>0.24099400000000001</v>
      </c>
      <c r="P153">
        <v>0.264903</v>
      </c>
      <c r="U153">
        <v>9.2410999999999993E-2</v>
      </c>
      <c r="W153">
        <v>0.109657</v>
      </c>
    </row>
    <row r="154" spans="14:23" x14ac:dyDescent="0.3">
      <c r="N154">
        <v>0.242341</v>
      </c>
      <c r="P154">
        <v>0.26576</v>
      </c>
      <c r="U154">
        <v>9.2267000000000002E-2</v>
      </c>
      <c r="W154">
        <v>0.109823</v>
      </c>
    </row>
    <row r="155" spans="14:23" x14ac:dyDescent="0.3">
      <c r="N155">
        <v>0.24306800000000001</v>
      </c>
      <c r="P155">
        <v>0.26644200000000001</v>
      </c>
      <c r="U155">
        <v>9.2368000000000006E-2</v>
      </c>
      <c r="W155">
        <v>0.110222</v>
      </c>
    </row>
    <row r="156" spans="14:23" x14ac:dyDescent="0.3">
      <c r="N156">
        <v>0.243257</v>
      </c>
      <c r="P156">
        <v>0.26794299999999999</v>
      </c>
      <c r="U156">
        <v>9.3074000000000004E-2</v>
      </c>
      <c r="W156">
        <v>0.11025</v>
      </c>
    </row>
    <row r="157" spans="14:23" x14ac:dyDescent="0.3">
      <c r="N157">
        <v>0.24021899999999999</v>
      </c>
      <c r="P157">
        <v>0.26479799999999998</v>
      </c>
      <c r="U157">
        <v>9.2785999999999993E-2</v>
      </c>
      <c r="W157">
        <v>0.10950799999999999</v>
      </c>
    </row>
    <row r="158" spans="14:23" x14ac:dyDescent="0.3">
      <c r="N158">
        <v>0.240263</v>
      </c>
      <c r="P158">
        <v>0.26485599999999998</v>
      </c>
      <c r="U158">
        <v>9.2865000000000003E-2</v>
      </c>
      <c r="W158">
        <v>0.109443</v>
      </c>
    </row>
    <row r="159" spans="14:23" x14ac:dyDescent="0.3">
      <c r="N159">
        <v>0.24336199999999999</v>
      </c>
      <c r="P159">
        <v>0.267152</v>
      </c>
      <c r="U159">
        <v>9.3156000000000003E-2</v>
      </c>
      <c r="W159">
        <v>0.110345</v>
      </c>
    </row>
    <row r="160" spans="14:23" x14ac:dyDescent="0.3">
      <c r="N160">
        <v>0.244169</v>
      </c>
      <c r="P160">
        <v>0.26778800000000003</v>
      </c>
      <c r="U160">
        <v>9.3007999999999993E-2</v>
      </c>
      <c r="W160">
        <v>0.111084</v>
      </c>
    </row>
    <row r="161" spans="14:23" x14ac:dyDescent="0.3">
      <c r="N161">
        <v>0.23930999999999999</v>
      </c>
      <c r="P161">
        <v>0.26421299999999998</v>
      </c>
      <c r="U161">
        <v>9.3159000000000006E-2</v>
      </c>
      <c r="W161">
        <v>0.10987</v>
      </c>
    </row>
    <row r="162" spans="14:23" x14ac:dyDescent="0.3">
      <c r="N162">
        <v>0.242509</v>
      </c>
      <c r="P162">
        <v>0.26594600000000002</v>
      </c>
      <c r="U162">
        <v>9.2666999999999999E-2</v>
      </c>
      <c r="W162">
        <v>0.110278</v>
      </c>
    </row>
    <row r="163" spans="14:23" x14ac:dyDescent="0.3">
      <c r="N163">
        <v>0.24338299999999999</v>
      </c>
      <c r="P163">
        <v>0.26713700000000001</v>
      </c>
      <c r="U163">
        <v>9.3521999999999994E-2</v>
      </c>
      <c r="W163">
        <v>0.111516</v>
      </c>
    </row>
    <row r="164" spans="14:23" x14ac:dyDescent="0.3">
      <c r="N164">
        <v>0.245277</v>
      </c>
      <c r="P164">
        <v>0.270096</v>
      </c>
      <c r="U164">
        <v>9.2411999999999994E-2</v>
      </c>
      <c r="W164">
        <v>0.109873</v>
      </c>
    </row>
    <row r="165" spans="14:23" x14ac:dyDescent="0.3">
      <c r="N165">
        <v>0.24107300000000001</v>
      </c>
      <c r="P165">
        <v>0.266042</v>
      </c>
      <c r="U165">
        <v>9.2508000000000007E-2</v>
      </c>
      <c r="W165">
        <v>0.109324</v>
      </c>
    </row>
    <row r="166" spans="14:23" x14ac:dyDescent="0.3">
      <c r="N166">
        <v>0.24149699999999999</v>
      </c>
      <c r="P166">
        <v>0.26598500000000003</v>
      </c>
      <c r="U166">
        <v>9.1995999999999994E-2</v>
      </c>
      <c r="W166">
        <v>0.108322</v>
      </c>
    </row>
    <row r="167" spans="14:23" x14ac:dyDescent="0.3">
      <c r="N167">
        <v>0.2437</v>
      </c>
      <c r="P167">
        <v>0.26721299999999998</v>
      </c>
      <c r="U167">
        <v>9.2383000000000007E-2</v>
      </c>
      <c r="W167">
        <v>0.109887</v>
      </c>
    </row>
    <row r="168" spans="14:23" x14ac:dyDescent="0.3">
      <c r="N168">
        <v>0.244171</v>
      </c>
      <c r="P168">
        <v>0.26774599999999998</v>
      </c>
      <c r="U168">
        <v>9.2828999999999995E-2</v>
      </c>
      <c r="W168">
        <v>0.109338</v>
      </c>
    </row>
    <row r="169" spans="14:23" x14ac:dyDescent="0.3">
      <c r="N169">
        <v>0.240041</v>
      </c>
      <c r="P169">
        <v>0.26387699999999997</v>
      </c>
      <c r="U169">
        <v>9.3178999999999998E-2</v>
      </c>
      <c r="W169">
        <v>0.109516</v>
      </c>
    </row>
    <row r="170" spans="14:23" x14ac:dyDescent="0.3">
      <c r="N170">
        <v>0.24391299999999999</v>
      </c>
      <c r="P170">
        <v>0.26771600000000001</v>
      </c>
      <c r="U170">
        <v>9.3028E-2</v>
      </c>
      <c r="W170">
        <v>0.110649</v>
      </c>
    </row>
    <row r="171" spans="14:23" x14ac:dyDescent="0.3">
      <c r="N171">
        <v>0.24439900000000001</v>
      </c>
      <c r="P171">
        <v>0.26796999999999999</v>
      </c>
      <c r="U171">
        <v>9.1372999999999996E-2</v>
      </c>
      <c r="W171">
        <v>0.109136</v>
      </c>
    </row>
    <row r="172" spans="14:23" x14ac:dyDescent="0.3">
      <c r="N172">
        <v>0.24349899999999999</v>
      </c>
      <c r="P172">
        <v>0.26854600000000001</v>
      </c>
      <c r="U172">
        <v>9.3437000000000006E-2</v>
      </c>
      <c r="W172">
        <v>0.11096399999999999</v>
      </c>
    </row>
    <row r="173" spans="14:23" x14ac:dyDescent="0.3">
      <c r="N173">
        <v>0.23954800000000001</v>
      </c>
      <c r="P173">
        <v>0.26261499999999999</v>
      </c>
      <c r="U173">
        <v>9.2069999999999999E-2</v>
      </c>
      <c r="W173">
        <v>0.109069</v>
      </c>
    </row>
    <row r="174" spans="14:23" x14ac:dyDescent="0.3">
      <c r="N174">
        <v>0.24315800000000001</v>
      </c>
      <c r="P174">
        <v>0.26768999999999998</v>
      </c>
      <c r="U174">
        <v>9.2984999999999998E-2</v>
      </c>
      <c r="W174">
        <v>0.110205</v>
      </c>
    </row>
    <row r="175" spans="14:23" x14ac:dyDescent="0.3">
      <c r="N175">
        <v>0.24388399999999999</v>
      </c>
      <c r="P175">
        <v>0.26728299999999999</v>
      </c>
      <c r="U175">
        <v>9.2985999999999999E-2</v>
      </c>
      <c r="W175">
        <v>0.110471</v>
      </c>
    </row>
    <row r="176" spans="14:23" x14ac:dyDescent="0.3">
      <c r="N176">
        <v>0.24423300000000001</v>
      </c>
      <c r="P176">
        <v>0.26750299999999999</v>
      </c>
      <c r="U176">
        <v>0.133967</v>
      </c>
      <c r="W176">
        <v>0.162324</v>
      </c>
    </row>
    <row r="178" spans="14:23" x14ac:dyDescent="0.3">
      <c r="N178">
        <f>MIN(N137:N176)</f>
        <v>0.23930999999999999</v>
      </c>
      <c r="P178">
        <f>MIN(P137:P176)</f>
        <v>0.26261499999999999</v>
      </c>
      <c r="U178">
        <f>MIN(U137:U176)</f>
        <v>9.0814000000000006E-2</v>
      </c>
      <c r="W178">
        <f>MIN(W137:W176)</f>
        <v>0.108322</v>
      </c>
    </row>
  </sheetData>
  <mergeCells count="5">
    <mergeCell ref="D84:D92"/>
    <mergeCell ref="D94:D102"/>
    <mergeCell ref="B2:F2"/>
    <mergeCell ref="B25:F25"/>
    <mergeCell ref="B44:F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" sqref="B2:H2"/>
    </sheetView>
  </sheetViews>
  <sheetFormatPr defaultRowHeight="14.4" x14ac:dyDescent="0.3"/>
  <cols>
    <col min="1" max="2" width="11.6640625" customWidth="1"/>
    <col min="3" max="8" width="16.6640625" customWidth="1"/>
  </cols>
  <sheetData>
    <row r="1" spans="1:8" ht="15" thickBot="1" x14ac:dyDescent="0.35"/>
    <row r="2" spans="1:8" ht="15" thickBot="1" x14ac:dyDescent="0.35">
      <c r="A2" s="3"/>
      <c r="B2" s="9" t="s">
        <v>22</v>
      </c>
      <c r="C2" s="10"/>
      <c r="D2" s="10"/>
      <c r="E2" s="10"/>
      <c r="F2" s="10"/>
      <c r="G2" s="10"/>
      <c r="H2" s="11"/>
    </row>
    <row r="3" spans="1:8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3">
      <c r="B4" t="s">
        <v>6</v>
      </c>
      <c r="C4">
        <v>71.856436000000002</v>
      </c>
      <c r="D4">
        <v>83.590478000000004</v>
      </c>
      <c r="E4">
        <v>41.919682999999999</v>
      </c>
      <c r="F4">
        <v>21.195762999999999</v>
      </c>
      <c r="G4">
        <v>10.31756</v>
      </c>
      <c r="H4">
        <v>6.0886959999999997</v>
      </c>
    </row>
    <row r="5" spans="1:8" x14ac:dyDescent="0.3">
      <c r="B5" t="s">
        <v>7</v>
      </c>
      <c r="C5">
        <v>71.819025999999994</v>
      </c>
      <c r="D5">
        <v>83.586726999999996</v>
      </c>
      <c r="E5">
        <v>41.916629999999998</v>
      </c>
      <c r="F5">
        <v>21.115625999999999</v>
      </c>
      <c r="G5">
        <v>10.330121</v>
      </c>
      <c r="H5">
        <v>6.1516349999999997</v>
      </c>
    </row>
    <row r="6" spans="1:8" x14ac:dyDescent="0.3">
      <c r="B6" t="s">
        <v>8</v>
      </c>
      <c r="C6">
        <v>71.822001999999998</v>
      </c>
      <c r="D6">
        <v>83.565021000000002</v>
      </c>
      <c r="E6">
        <v>41.930781000000003</v>
      </c>
      <c r="F6">
        <v>21.137</v>
      </c>
      <c r="G6">
        <v>10.317743</v>
      </c>
      <c r="H6">
        <v>6.0762309999999999</v>
      </c>
    </row>
    <row r="7" spans="1:8" x14ac:dyDescent="0.3">
      <c r="B7" t="s">
        <v>9</v>
      </c>
      <c r="C7">
        <v>71.829059999999998</v>
      </c>
      <c r="D7">
        <v>83.567531000000002</v>
      </c>
      <c r="E7">
        <v>41.921872999999998</v>
      </c>
      <c r="F7">
        <v>21.089760999999999</v>
      </c>
      <c r="G7">
        <v>10.319424</v>
      </c>
      <c r="H7">
        <v>6.1050940000000002</v>
      </c>
    </row>
    <row r="8" spans="1:8" x14ac:dyDescent="0.3">
      <c r="B8" t="s">
        <v>10</v>
      </c>
      <c r="C8">
        <v>71.819460000000007</v>
      </c>
      <c r="D8">
        <v>83.584873000000002</v>
      </c>
      <c r="E8">
        <v>41.94106</v>
      </c>
      <c r="F8">
        <v>21.092200999999999</v>
      </c>
      <c r="G8">
        <v>10.320461</v>
      </c>
      <c r="H8">
        <v>6.0754910000000004</v>
      </c>
    </row>
    <row r="9" spans="1:8" x14ac:dyDescent="0.3">
      <c r="B9" t="s">
        <v>11</v>
      </c>
      <c r="C9">
        <v>71.829600999999997</v>
      </c>
      <c r="D9">
        <v>83.583774000000005</v>
      </c>
      <c r="E9">
        <v>41.917610000000003</v>
      </c>
      <c r="F9">
        <v>21.134036999999999</v>
      </c>
      <c r="G9">
        <v>10.318872000000001</v>
      </c>
      <c r="H9">
        <v>6.0976990000000004</v>
      </c>
    </row>
    <row r="10" spans="1:8" x14ac:dyDescent="0.3">
      <c r="B10" t="s">
        <v>12</v>
      </c>
      <c r="C10">
        <v>71.827059000000006</v>
      </c>
      <c r="D10">
        <v>83.568450999999996</v>
      </c>
      <c r="E10">
        <v>41.923121999999999</v>
      </c>
      <c r="F10">
        <v>21.129359999999998</v>
      </c>
      <c r="G10">
        <v>10.318118999999999</v>
      </c>
      <c r="H10">
        <v>6.0860440000000002</v>
      </c>
    </row>
    <row r="11" spans="1:8" x14ac:dyDescent="0.3">
      <c r="B11" t="s">
        <v>13</v>
      </c>
      <c r="C11">
        <v>71.829783000000006</v>
      </c>
      <c r="D11">
        <v>83.563417999999999</v>
      </c>
      <c r="E11">
        <v>41.920344</v>
      </c>
      <c r="F11">
        <v>21.177958</v>
      </c>
      <c r="G11">
        <v>10.315548</v>
      </c>
      <c r="H11">
        <v>6.1248959999999997</v>
      </c>
    </row>
    <row r="12" spans="1:8" x14ac:dyDescent="0.3">
      <c r="B12" t="s">
        <v>14</v>
      </c>
      <c r="C12">
        <v>71.832666000000003</v>
      </c>
      <c r="D12">
        <v>83.572991000000002</v>
      </c>
      <c r="E12">
        <v>41.923464000000003</v>
      </c>
      <c r="F12">
        <v>21.089396000000001</v>
      </c>
      <c r="G12">
        <v>10.313637</v>
      </c>
      <c r="H12">
        <v>6.072794</v>
      </c>
    </row>
    <row r="13" spans="1:8" x14ac:dyDescent="0.3">
      <c r="B13" t="s">
        <v>15</v>
      </c>
      <c r="C13">
        <v>71.816389000000001</v>
      </c>
      <c r="D13">
        <v>83.582947000000004</v>
      </c>
      <c r="E13">
        <v>41.920872000000003</v>
      </c>
      <c r="F13">
        <v>21.063798999999999</v>
      </c>
      <c r="G13">
        <v>10.314651</v>
      </c>
      <c r="H13">
        <v>6.093915</v>
      </c>
    </row>
    <row r="15" spans="1:8" x14ac:dyDescent="0.3">
      <c r="B15" t="s">
        <v>18</v>
      </c>
      <c r="C15">
        <f>AVERAGE(C4:C13)</f>
        <v>71.828148199999987</v>
      </c>
      <c r="D15">
        <f>AVERAGE(D4:D13)</f>
        <v>83.576621099999997</v>
      </c>
      <c r="E15">
        <f t="shared" ref="E15:H15" si="0">AVERAGE(E4:E13)</f>
        <v>41.923543900000006</v>
      </c>
      <c r="F15">
        <f t="shared" si="0"/>
        <v>21.122490099999997</v>
      </c>
      <c r="G15">
        <f t="shared" si="0"/>
        <v>10.318613600000001</v>
      </c>
      <c r="H15">
        <f t="shared" si="0"/>
        <v>6.0972495000000002</v>
      </c>
    </row>
    <row r="16" spans="1:8" x14ac:dyDescent="0.3">
      <c r="B16" t="s">
        <v>16</v>
      </c>
      <c r="C16">
        <f>MIN(C4:C13)</f>
        <v>71.816389000000001</v>
      </c>
      <c r="D16">
        <f t="shared" ref="D16:H16" si="1">MIN(D4:D13)</f>
        <v>83.563417999999999</v>
      </c>
      <c r="E16">
        <f t="shared" si="1"/>
        <v>41.916629999999998</v>
      </c>
      <c r="F16">
        <f t="shared" si="1"/>
        <v>21.063798999999999</v>
      </c>
      <c r="G16">
        <f t="shared" si="1"/>
        <v>10.313637</v>
      </c>
      <c r="H16">
        <f t="shared" si="1"/>
        <v>6.072794</v>
      </c>
    </row>
    <row r="17" spans="2:8" x14ac:dyDescent="0.3">
      <c r="B17" t="s">
        <v>17</v>
      </c>
      <c r="C17">
        <f>MAX(C4:C13)</f>
        <v>71.856436000000002</v>
      </c>
      <c r="D17">
        <f t="shared" ref="D17:H17" si="2">MAX(D4:D13)</f>
        <v>83.590478000000004</v>
      </c>
      <c r="E17">
        <f t="shared" si="2"/>
        <v>41.94106</v>
      </c>
      <c r="F17">
        <f t="shared" si="2"/>
        <v>21.195762999999999</v>
      </c>
      <c r="G17">
        <f t="shared" si="2"/>
        <v>10.330121</v>
      </c>
      <c r="H17">
        <f t="shared" si="2"/>
        <v>6.1516349999999997</v>
      </c>
    </row>
    <row r="19" spans="2:8" x14ac:dyDescent="0.3">
      <c r="B19" t="s">
        <v>19</v>
      </c>
      <c r="C19">
        <v>1</v>
      </c>
      <c r="D19">
        <f>C15/D15</f>
        <v>0.85942871648349028</v>
      </c>
      <c r="E19">
        <f>C15/E15</f>
        <v>1.7133128909934539</v>
      </c>
      <c r="F19">
        <f>C15/F15</f>
        <v>3.4005530531648822</v>
      </c>
      <c r="G19">
        <f>C15/G15</f>
        <v>6.9610270317710103</v>
      </c>
      <c r="H19">
        <f>C15/H15</f>
        <v>11.780418072115957</v>
      </c>
    </row>
    <row r="20" spans="2:8" x14ac:dyDescent="0.3">
      <c r="B20" t="s">
        <v>20</v>
      </c>
      <c r="C20">
        <f>C15/C17</f>
        <v>0.99960632893064705</v>
      </c>
      <c r="D20">
        <f>C15/D17</f>
        <v>0.85928624789057895</v>
      </c>
      <c r="E20">
        <f>C15/E17</f>
        <v>1.7125973497093299</v>
      </c>
      <c r="F20">
        <f>C15/F17</f>
        <v>3.3887974780620063</v>
      </c>
      <c r="G20">
        <f>C15/G17</f>
        <v>6.9532726867381305</v>
      </c>
      <c r="H20">
        <f>C15/H17</f>
        <v>11.67626951208906</v>
      </c>
    </row>
    <row r="21" spans="2:8" x14ac:dyDescent="0.3">
      <c r="B21" t="s">
        <v>21</v>
      </c>
      <c r="C21">
        <f>C15/C16</f>
        <v>1.0001637397836862</v>
      </c>
      <c r="D21">
        <f>C15/D16</f>
        <v>0.85956450704302201</v>
      </c>
      <c r="E21">
        <f>C15/E16</f>
        <v>1.7135954918131537</v>
      </c>
      <c r="F21">
        <f>C15/F16</f>
        <v>3.4100281815260387</v>
      </c>
      <c r="G21">
        <f>C15/G16</f>
        <v>6.964385909645646</v>
      </c>
      <c r="H21">
        <f>C15/H16</f>
        <v>11.827858511255279</v>
      </c>
    </row>
  </sheetData>
  <mergeCells count="1">
    <mergeCell ref="B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2020-02-02T01:30:54Z</dcterms:created>
  <dcterms:modified xsi:type="dcterms:W3CDTF">2020-04-23T15:38:13Z</dcterms:modified>
</cp:coreProperties>
</file>