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J82" i="1" l="1"/>
  <c r="J79" i="1"/>
  <c r="M78" i="1"/>
  <c r="M64" i="1"/>
  <c r="M65" i="1"/>
  <c r="M68" i="1"/>
  <c r="M69" i="1"/>
  <c r="M70" i="1"/>
  <c r="M71" i="1"/>
  <c r="M74" i="1"/>
  <c r="M76" i="1"/>
  <c r="M77" i="1"/>
  <c r="I65" i="1"/>
  <c r="I71" i="1"/>
  <c r="M4" i="1" l="1"/>
  <c r="M5" i="1"/>
  <c r="M6" i="1"/>
  <c r="M8" i="1"/>
  <c r="M9" i="1"/>
  <c r="M10" i="1"/>
  <c r="M13" i="1"/>
  <c r="M14" i="1"/>
  <c r="M16" i="1"/>
  <c r="M17" i="1"/>
  <c r="M19" i="1"/>
  <c r="M20" i="1"/>
  <c r="M21" i="1"/>
  <c r="M22" i="1"/>
  <c r="M23" i="1"/>
  <c r="M38" i="1"/>
  <c r="M40" i="1"/>
  <c r="M41" i="1"/>
  <c r="M42" i="1"/>
  <c r="M43" i="1"/>
  <c r="M44" i="1"/>
  <c r="M48" i="1"/>
  <c r="M50" i="1"/>
  <c r="M52" i="1"/>
  <c r="M53" i="1"/>
  <c r="M54" i="1"/>
  <c r="M55" i="1"/>
  <c r="M56" i="1"/>
  <c r="M57" i="1"/>
  <c r="M58" i="1"/>
  <c r="M59" i="1"/>
  <c r="M63" i="1"/>
  <c r="M3" i="1"/>
  <c r="M2" i="1"/>
  <c r="I76" i="1" l="1"/>
  <c r="I74" i="1"/>
  <c r="I70" i="1"/>
  <c r="I64" i="1"/>
  <c r="I68" i="1"/>
  <c r="I77" i="1"/>
  <c r="I6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3" i="1"/>
  <c r="I2" i="1"/>
</calcChain>
</file>

<file path=xl/sharedStrings.xml><?xml version="1.0" encoding="utf-8"?>
<sst xmlns="http://schemas.openxmlformats.org/spreadsheetml/2006/main" count="335" uniqueCount="298">
  <si>
    <t>#</t>
  </si>
  <si>
    <t>DEVICE</t>
  </si>
  <si>
    <t>PART_NUMBER</t>
  </si>
  <si>
    <t>VALUE</t>
  </si>
  <si>
    <t>TOLERANCE</t>
  </si>
  <si>
    <t>REFDES</t>
  </si>
  <si>
    <t>0.1uF</t>
  </si>
  <si>
    <t>.01uF</t>
  </si>
  <si>
    <t>1p1V_Converter_TPS6085</t>
  </si>
  <si>
    <t>TPS62085</t>
  </si>
  <si>
    <t>PS1</t>
  </si>
  <si>
    <t>4.7uF</t>
  </si>
  <si>
    <t>4UCON_SD_SPARK_PART</t>
  </si>
  <si>
    <t>U4-U7</t>
  </si>
  <si>
    <t>10uF</t>
  </si>
  <si>
    <t>22uF</t>
  </si>
  <si>
    <t>ADMP621_MEMS_MIC</t>
  </si>
  <si>
    <t>U15,U16</t>
  </si>
  <si>
    <t>ADP191_Power_Switch</t>
  </si>
  <si>
    <t>S6,S13</t>
  </si>
  <si>
    <t>ANTENNA</t>
  </si>
  <si>
    <t>1575AT43A0040</t>
  </si>
  <si>
    <t>AE1</t>
  </si>
  <si>
    <t>BATTERY</t>
  </si>
  <si>
    <t>B1</t>
  </si>
  <si>
    <t>Battery_Monitor_BQ27520-G3</t>
  </si>
  <si>
    <t>BQ27520-G3</t>
  </si>
  <si>
    <t>U12</t>
  </si>
  <si>
    <t>5CEBA4U15C7N</t>
  </si>
  <si>
    <t>U3</t>
  </si>
  <si>
    <t>cap_0402</t>
  </si>
  <si>
    <t>C65-C68,C74,C78,C80-C83,C86,C87,C90,C91,C94,C95</t>
  </si>
  <si>
    <t>0.22uF</t>
  </si>
  <si>
    <t>C75</t>
  </si>
  <si>
    <t>0.47uF</t>
  </si>
  <si>
    <t>C76</t>
  </si>
  <si>
    <t>10nF</t>
  </si>
  <si>
    <t>C77,C79,C84,C85,C88,C89,C92,C93</t>
  </si>
  <si>
    <t>22nF</t>
  </si>
  <si>
    <t>C69</t>
  </si>
  <si>
    <t>47nF</t>
  </si>
  <si>
    <t>C70-C73</t>
  </si>
  <si>
    <t>cap_0603</t>
  </si>
  <si>
    <t>1uF</t>
  </si>
  <si>
    <t>22pF</t>
  </si>
  <si>
    <t>C45</t>
  </si>
  <si>
    <t>C60</t>
  </si>
  <si>
    <t>33pF</t>
  </si>
  <si>
    <t>C48</t>
  </si>
  <si>
    <t>47uF</t>
  </si>
  <si>
    <t>C29,C32</t>
  </si>
  <si>
    <t>CLOCK_SG210STF</t>
  </si>
  <si>
    <t>SG-210STF50.0000MS3</t>
  </si>
  <si>
    <t>CLK1</t>
  </si>
  <si>
    <t>DUAL_BUCK_WITH_BOOST_LTC3521</t>
  </si>
  <si>
    <t>LTC3521</t>
  </si>
  <si>
    <t>U10</t>
  </si>
  <si>
    <t>FERRITE_BEAD_FILTER</t>
  </si>
  <si>
    <t>FB1,FB2</t>
  </si>
  <si>
    <t>FLASH_Micron_N25Q128A</t>
  </si>
  <si>
    <t>N25Q128A11ESE40G</t>
  </si>
  <si>
    <t>U17</t>
  </si>
  <si>
    <t>IM_LSM9DS1</t>
  </si>
  <si>
    <t>LSM9DS1</t>
  </si>
  <si>
    <t>U27</t>
  </si>
  <si>
    <t>Inductor</t>
  </si>
  <si>
    <t>0.47uH</t>
  </si>
  <si>
    <t>L4</t>
  </si>
  <si>
    <t>10uH</t>
  </si>
  <si>
    <t>L5</t>
  </si>
  <si>
    <t>252012CDMCD-3R3MC</t>
  </si>
  <si>
    <t>3.3uH</t>
  </si>
  <si>
    <t>L2</t>
  </si>
  <si>
    <t>4.7uH</t>
  </si>
  <si>
    <t>L1,L3</t>
  </si>
  <si>
    <t>J38</t>
  </si>
  <si>
    <t>MAX-7Q</t>
  </si>
  <si>
    <t>U11</t>
  </si>
  <si>
    <t>MAXV_TQFP100</t>
  </si>
  <si>
    <t>5M570ZT100C5N</t>
  </si>
  <si>
    <t>U14</t>
  </si>
  <si>
    <t>MRAM_MR20H40CDF_8DFN_SMALLFLAG_PART</t>
  </si>
  <si>
    <t>MR20H40</t>
  </si>
  <si>
    <t>U18</t>
  </si>
  <si>
    <t>OCTAL_BUFFER_SN74LVC244A</t>
  </si>
  <si>
    <t>SN74LVC244APWR</t>
  </si>
  <si>
    <t>U13</t>
  </si>
  <si>
    <t>Oscillation_Crystal</t>
  </si>
  <si>
    <t>ABS07-120-32.768kHz-T</t>
  </si>
  <si>
    <t>U25</t>
  </si>
  <si>
    <t>PUSH_BUTTON</t>
  </si>
  <si>
    <t>KS12R22CQD</t>
  </si>
  <si>
    <t>PB1</t>
  </si>
  <si>
    <t>Res_0603</t>
  </si>
  <si>
    <t>1.8M</t>
  </si>
  <si>
    <t>R34</t>
  </si>
  <si>
    <t>1k</t>
  </si>
  <si>
    <t>10k</t>
  </si>
  <si>
    <t>18.2k</t>
  </si>
  <si>
    <t>R33</t>
  </si>
  <si>
    <t>40.2k</t>
  </si>
  <si>
    <t>R22</t>
  </si>
  <si>
    <t>64.9k</t>
  </si>
  <si>
    <t>R18</t>
  </si>
  <si>
    <t>R25,R26</t>
  </si>
  <si>
    <t>174k</t>
  </si>
  <si>
    <t>R19</t>
  </si>
  <si>
    <t>332k</t>
  </si>
  <si>
    <t>R23</t>
  </si>
  <si>
    <t>R24</t>
  </si>
  <si>
    <t>ERJ-M03NF10MV</t>
  </si>
  <si>
    <t>R28</t>
  </si>
  <si>
    <t>1M</t>
  </si>
  <si>
    <t>2K</t>
  </si>
  <si>
    <t>R2</t>
  </si>
  <si>
    <t>68.1k</t>
  </si>
  <si>
    <t>R6</t>
  </si>
  <si>
    <t>69.8k</t>
  </si>
  <si>
    <t>R8</t>
  </si>
  <si>
    <t>137k</t>
  </si>
  <si>
    <t>R5</t>
  </si>
  <si>
    <t>221k</t>
  </si>
  <si>
    <t>R4,R7</t>
  </si>
  <si>
    <t>RESISTOR_PACK_EXB-2HV105JV</t>
  </si>
  <si>
    <t>EXB-2HV105JV</t>
  </si>
  <si>
    <t>1M Ohm</t>
  </si>
  <si>
    <t>R1</t>
  </si>
  <si>
    <t>RTC_DS1371</t>
  </si>
  <si>
    <t>DS1371</t>
  </si>
  <si>
    <t>U26</t>
  </si>
  <si>
    <t>SCHOTTKY_DIODE</t>
  </si>
  <si>
    <t>SSA23L</t>
  </si>
  <si>
    <t>D1</t>
  </si>
  <si>
    <t>SDRAM_MT48H32M16LFB4</t>
  </si>
  <si>
    <t>MT48H32M16LFB4</t>
  </si>
  <si>
    <t>U9</t>
  </si>
  <si>
    <t>Solar_Ctl_LTC3105</t>
  </si>
  <si>
    <t>LTC3105EMS</t>
  </si>
  <si>
    <t>U1</t>
  </si>
  <si>
    <t>SWITCH_DUAL_SiP32413</t>
  </si>
  <si>
    <t>Sip32413</t>
  </si>
  <si>
    <t>S3</t>
  </si>
  <si>
    <t>SWITCH_DUAL_SiP32414</t>
  </si>
  <si>
    <t>S5,S7-S10</t>
  </si>
  <si>
    <t>SWITCH_DUAL_SiP32416</t>
  </si>
  <si>
    <t>S11,S12</t>
  </si>
  <si>
    <t>SWITCH_MAGNASPHERE-S</t>
  </si>
  <si>
    <t>MG-B2-20-S</t>
  </si>
  <si>
    <t>S4</t>
  </si>
  <si>
    <t>SWITCH_SINGLE_TPS22912C</t>
  </si>
  <si>
    <t>S1,S2</t>
  </si>
  <si>
    <t>THERMISTOR_103AT</t>
  </si>
  <si>
    <t>103AT-4</t>
  </si>
  <si>
    <t>10K</t>
  </si>
  <si>
    <t>R27</t>
  </si>
  <si>
    <t>TXB0106_PW_16</t>
  </si>
  <si>
    <t>TXB0106</t>
  </si>
  <si>
    <t>U8</t>
  </si>
  <si>
    <t>BLM18PG600SN1D</t>
  </si>
  <si>
    <t>252012CDMCD-4R7MC</t>
  </si>
  <si>
    <t>Sip32414</t>
  </si>
  <si>
    <t>Sip32416</t>
  </si>
  <si>
    <t>TPS22912C</t>
  </si>
  <si>
    <t>R9,R10,R14,R16,R20,R29,R30</t>
  </si>
  <si>
    <t>R15,R32</t>
  </si>
  <si>
    <t>R12,R13,R21,R31,R35</t>
  </si>
  <si>
    <t>ADMP621</t>
  </si>
  <si>
    <t>ADP191</t>
  </si>
  <si>
    <t>C3,C42</t>
  </si>
  <si>
    <t>CL05A104MP5NNNC</t>
  </si>
  <si>
    <t>CL05A224KP5NNNC</t>
  </si>
  <si>
    <t>CL05A474KP5NNNC</t>
  </si>
  <si>
    <t>GRM155R61C103KA01D</t>
  </si>
  <si>
    <t>GRM155R61A223KA01D</t>
  </si>
  <si>
    <t>GRM155R61A473KA01D</t>
  </si>
  <si>
    <t>CL10A104KA8NNNC</t>
  </si>
  <si>
    <t>GRM188R61A105KA61D</t>
  </si>
  <si>
    <t>CL10A475KA8NQNC</t>
  </si>
  <si>
    <t>CL10A106MQ8NNNC</t>
  </si>
  <si>
    <t>cap_0805</t>
  </si>
  <si>
    <t>C2012X5R1A476M125AC</t>
  </si>
  <si>
    <t>CL10C220GB8NNNC</t>
  </si>
  <si>
    <t>CL10C330JB8NNNC</t>
  </si>
  <si>
    <t>CL10B103MB8NCNC</t>
  </si>
  <si>
    <t>C4-C24,C36-C41,C43,C46,C49,C55,C56,C58,C59,C61,C62,C114,C116</t>
  </si>
  <si>
    <t>C25,C27,C30,C33-C35,C54,C57</t>
  </si>
  <si>
    <t>C26,C51-C52,C96-C113</t>
  </si>
  <si>
    <t>C63,C64,C115,C118</t>
  </si>
  <si>
    <t>C1,C2,C28,C31,C44,C47,C50,C53,C117</t>
  </si>
  <si>
    <t>0.033uF</t>
  </si>
  <si>
    <t>CL10A226MP8NUNE</t>
  </si>
  <si>
    <t>C1608X5R1H333K080AA</t>
  </si>
  <si>
    <t>ERJ-3GEYJ101V</t>
  </si>
  <si>
    <t>ERJ-3GEYJ102V</t>
  </si>
  <si>
    <t>ERJ-3EKF2001V</t>
  </si>
  <si>
    <t>ERJ-3GEYJ103V</t>
  </si>
  <si>
    <t>ERJ-3EKF1822V</t>
  </si>
  <si>
    <t>24k</t>
  </si>
  <si>
    <t>ERJ-3GEYJ243V</t>
  </si>
  <si>
    <t>ERJ-3EKF4022V</t>
  </si>
  <si>
    <t>ERA-3AEB6492V</t>
  </si>
  <si>
    <t>ERA-3AEB6812V</t>
  </si>
  <si>
    <t>ERA-3AEB6982V</t>
  </si>
  <si>
    <t>ERA-3AEB1373V</t>
  </si>
  <si>
    <t>ERA-3AEB1743V</t>
  </si>
  <si>
    <t>ERA-3AEB2213V</t>
  </si>
  <si>
    <t>PCF0603R-332KBT1</t>
  </si>
  <si>
    <t>1.020M</t>
  </si>
  <si>
    <t>1-1879417-9</t>
  </si>
  <si>
    <t>R3,R11,R17</t>
  </si>
  <si>
    <t>CRCW06031M02FKEA</t>
  </si>
  <si>
    <t>RC1608F185CS</t>
  </si>
  <si>
    <t>30310-6002HB</t>
  </si>
  <si>
    <t>252012CDMCDS-4R7MC</t>
  </si>
  <si>
    <t>252012CDMCDS-100MC</t>
  </si>
  <si>
    <t>https://www.sparkfun.com/products/127</t>
  </si>
  <si>
    <t>http://www.johansontechnology.com/integrated-passives/rohs-compliant-ceramic-chip-antennas.html</t>
  </si>
  <si>
    <t>Digi-Key Number</t>
  </si>
  <si>
    <t>296-37085-1-ND</t>
  </si>
  <si>
    <t>1428-1018-1-ND</t>
  </si>
  <si>
    <t>ADP191ACBZ-R7CT-ND</t>
  </si>
  <si>
    <t>SER3808CT-ND</t>
  </si>
  <si>
    <t>LTC3521EFE#PBF-ND</t>
  </si>
  <si>
    <t>490-1036-1-ND</t>
  </si>
  <si>
    <t>557-1572-5-ND</t>
  </si>
  <si>
    <t>544-2839-ND</t>
  </si>
  <si>
    <t>819-1043-ND</t>
  </si>
  <si>
    <t>296-1230-1-ND</t>
  </si>
  <si>
    <t>535-11937-1-ND</t>
  </si>
  <si>
    <t>CKN1595-ND</t>
  </si>
  <si>
    <t>DS1371U+-ND</t>
  </si>
  <si>
    <t>SSA23L-E3/61TGICT-ND</t>
  </si>
  <si>
    <t>557-1596-ND</t>
  </si>
  <si>
    <t>LTC3105EMS#PBF-ND</t>
  </si>
  <si>
    <t>SIP32413DNP-T1-GE4CT-ND</t>
  </si>
  <si>
    <t>SIP32414DNP-T1-GE4CT-ND</t>
  </si>
  <si>
    <t>SIP32416DNP-T1-GE4CT-ND</t>
  </si>
  <si>
    <t>735-1004-ND</t>
  </si>
  <si>
    <t>296-36786-1-ND</t>
  </si>
  <si>
    <t>296-23759-1-ND</t>
  </si>
  <si>
    <t>308-2346-1-ND</t>
  </si>
  <si>
    <t>308-2349-1-ND</t>
  </si>
  <si>
    <t>308-2345-1-ND</t>
  </si>
  <si>
    <t>1276-1443-1-ND</t>
  </si>
  <si>
    <t>1276-1049-1-ND</t>
  </si>
  <si>
    <t>1276-1173-1-ND</t>
  </si>
  <si>
    <t>490-6309-1-ND</t>
  </si>
  <si>
    <t>490-6302-1-ND</t>
  </si>
  <si>
    <t>490-5412-1-ND</t>
  </si>
  <si>
    <t>1276-2225-1-ND</t>
  </si>
  <si>
    <t>1276-1070-1-ND</t>
  </si>
  <si>
    <t>1276-1927-1-ND</t>
  </si>
  <si>
    <t>445-14153-1-ND</t>
  </si>
  <si>
    <t>1276-1857-1-ND</t>
  </si>
  <si>
    <t>490-1543-1-ND</t>
  </si>
  <si>
    <t>1276-1900-1-ND</t>
  </si>
  <si>
    <t>1276-1119-1-ND</t>
  </si>
  <si>
    <t>1276-1274-1-ND</t>
  </si>
  <si>
    <t>445-8239-1-ND</t>
  </si>
  <si>
    <t>P10AXCT-ND</t>
  </si>
  <si>
    <t>P100GCT-ND</t>
  </si>
  <si>
    <t>P1.0KGCT-ND</t>
  </si>
  <si>
    <t>P2.00KHCT-ND</t>
  </si>
  <si>
    <t>P10KGCT-ND</t>
  </si>
  <si>
    <t>P18.2KHCT-ND</t>
  </si>
  <si>
    <t>P24KGCT-ND</t>
  </si>
  <si>
    <t>P40.2KHCT-ND</t>
  </si>
  <si>
    <t>P64.9KDBCT-ND</t>
  </si>
  <si>
    <t>P68.1KDBCT-ND</t>
  </si>
  <si>
    <t>P69.8KDBCT-ND</t>
  </si>
  <si>
    <t>P137KDBCT-ND</t>
  </si>
  <si>
    <t>P174KDBCT-ND</t>
  </si>
  <si>
    <t>P221KDBCT-ND</t>
  </si>
  <si>
    <t>985-1290-1-ND</t>
  </si>
  <si>
    <t>A102234CT-ND</t>
  </si>
  <si>
    <t>541-1.02MHCT-ND</t>
  </si>
  <si>
    <t>1276-4942-1-ND</t>
  </si>
  <si>
    <t>Y1105CT-ND</t>
  </si>
  <si>
    <t>30310-6002HB-ND</t>
  </si>
  <si>
    <t>10 Pin Header</t>
  </si>
  <si>
    <t>Order QTY</t>
  </si>
  <si>
    <t>Act QTY</t>
  </si>
  <si>
    <t>Mouser PN</t>
  </si>
  <si>
    <t>Single QTY</t>
  </si>
  <si>
    <t>989-5CEBA4U15C7N</t>
  </si>
  <si>
    <t>954-103AT-4-70374</t>
  </si>
  <si>
    <t>595-BQ27520YZFT-G3</t>
  </si>
  <si>
    <t>511-LSM9DS1TR</t>
  </si>
  <si>
    <t>Mouser Parts</t>
  </si>
  <si>
    <t>Cyclone V</t>
  </si>
  <si>
    <t>Non-Stock Parts</t>
  </si>
  <si>
    <t>Price</t>
  </si>
  <si>
    <t>Battery Holder</t>
  </si>
  <si>
    <t>Solar Cells</t>
  </si>
  <si>
    <t>Parts Cost</t>
  </si>
  <si>
    <t>Manufacturing Cost</t>
  </si>
  <si>
    <t>Assembly Cost</t>
  </si>
  <si>
    <t>Single Board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</si>
</sst>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johansontechnology.com/integrated-passives/rohs-compliant-ceramic-chip-antennas.html" TargetMode="External"/><Relationship Id="rId1" Type="http://schemas.openxmlformats.org/officeDocument/2006/relationships/hyperlink" Target="https://www.sparkfun.com/products/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55" zoomScaleNormal="100" workbookViewId="0">
      <selection activeCell="L86" sqref="L86"/>
    </sheetView>
  </sheetViews>
  <sheetFormatPr defaultRowHeight="15" x14ac:dyDescent="0.25"/>
  <cols>
    <col min="2" max="2" width="35.85546875" customWidth="1"/>
    <col min="3" max="3" width="43" customWidth="1"/>
    <col min="4" max="5" width="43" hidden="1" customWidth="1"/>
    <col min="6" max="6" width="0" style="1" hidden="1" customWidth="1"/>
    <col min="7" max="7" width="13.42578125" style="2" hidden="1" customWidth="1"/>
    <col min="8" max="8" width="20.85546875" customWidth="1"/>
    <col min="9" max="9" width="10" hidden="1" customWidth="1"/>
    <col min="10" max="10" width="10" bestFit="1" customWidth="1"/>
    <col min="11" max="11" width="0" hidden="1" customWidth="1"/>
  </cols>
  <sheetData>
    <row r="1" spans="1:13" s="4" customFormat="1" x14ac:dyDescent="0.25">
      <c r="A1" s="4" t="s">
        <v>0</v>
      </c>
      <c r="B1" s="4" t="s">
        <v>1</v>
      </c>
      <c r="C1" s="4" t="s">
        <v>2</v>
      </c>
      <c r="D1" s="4" t="s">
        <v>217</v>
      </c>
      <c r="E1" s="4" t="s">
        <v>282</v>
      </c>
      <c r="F1" s="7" t="s">
        <v>3</v>
      </c>
      <c r="G1" s="8" t="s">
        <v>4</v>
      </c>
      <c r="H1" s="4" t="s">
        <v>5</v>
      </c>
      <c r="I1" s="4" t="s">
        <v>280</v>
      </c>
      <c r="J1" s="4" t="s">
        <v>283</v>
      </c>
      <c r="K1" s="4" t="s">
        <v>281</v>
      </c>
      <c r="L1" s="4" t="s">
        <v>291</v>
      </c>
    </row>
    <row r="2" spans="1:13" x14ac:dyDescent="0.25">
      <c r="A2">
        <v>1</v>
      </c>
      <c r="B2" t="s">
        <v>8</v>
      </c>
      <c r="C2" t="s">
        <v>9</v>
      </c>
      <c r="D2" t="s">
        <v>218</v>
      </c>
      <c r="H2" t="s">
        <v>10</v>
      </c>
      <c r="I2">
        <f>J2*$C$79</f>
        <v>0</v>
      </c>
      <c r="J2">
        <v>1</v>
      </c>
      <c r="L2">
        <v>3.14</v>
      </c>
      <c r="M2">
        <f xml:space="preserve"> J2*L2</f>
        <v>3.14</v>
      </c>
    </row>
    <row r="3" spans="1:13" x14ac:dyDescent="0.25">
      <c r="A3">
        <v>2</v>
      </c>
      <c r="B3" t="s">
        <v>16</v>
      </c>
      <c r="C3" t="s">
        <v>166</v>
      </c>
      <c r="D3" s="6" t="s">
        <v>219</v>
      </c>
      <c r="E3" s="6"/>
      <c r="H3" t="s">
        <v>17</v>
      </c>
      <c r="I3">
        <f>J3*$C$79</f>
        <v>0</v>
      </c>
      <c r="J3">
        <v>2</v>
      </c>
      <c r="L3">
        <v>16.29</v>
      </c>
      <c r="M3">
        <f xml:space="preserve"> J3*L3</f>
        <v>32.58</v>
      </c>
    </row>
    <row r="4" spans="1:13" x14ac:dyDescent="0.25">
      <c r="A4">
        <v>3</v>
      </c>
      <c r="B4" t="s">
        <v>18</v>
      </c>
      <c r="C4" t="s">
        <v>167</v>
      </c>
      <c r="D4" s="6" t="s">
        <v>220</v>
      </c>
      <c r="E4" s="6"/>
      <c r="H4" t="s">
        <v>19</v>
      </c>
      <c r="I4">
        <f>J4*$C$79</f>
        <v>0</v>
      </c>
      <c r="J4">
        <v>2</v>
      </c>
      <c r="L4">
        <v>1.1000000000000001</v>
      </c>
      <c r="M4">
        <f t="shared" ref="M4:M67" si="0" xml:space="preserve"> J4*L4</f>
        <v>2.2000000000000002</v>
      </c>
    </row>
    <row r="5" spans="1:13" x14ac:dyDescent="0.25">
      <c r="A5">
        <v>4</v>
      </c>
      <c r="B5" t="s">
        <v>51</v>
      </c>
      <c r="C5" t="s">
        <v>52</v>
      </c>
      <c r="D5" s="6" t="s">
        <v>221</v>
      </c>
      <c r="E5" s="6"/>
      <c r="H5" t="s">
        <v>53</v>
      </c>
      <c r="I5">
        <f>J5*$C$79</f>
        <v>0</v>
      </c>
      <c r="J5">
        <v>1</v>
      </c>
      <c r="L5">
        <v>1.79</v>
      </c>
      <c r="M5">
        <f t="shared" si="0"/>
        <v>1.79</v>
      </c>
    </row>
    <row r="6" spans="1:13" x14ac:dyDescent="0.25">
      <c r="A6">
        <v>5</v>
      </c>
      <c r="B6" t="s">
        <v>54</v>
      </c>
      <c r="C6" t="s">
        <v>55</v>
      </c>
      <c r="D6" s="6" t="s">
        <v>222</v>
      </c>
      <c r="E6" s="6"/>
      <c r="H6" t="s">
        <v>56</v>
      </c>
      <c r="I6">
        <f>J6*$C$79</f>
        <v>0</v>
      </c>
      <c r="J6">
        <v>1</v>
      </c>
      <c r="L6">
        <v>7.36</v>
      </c>
      <c r="M6">
        <f t="shared" si="0"/>
        <v>7.36</v>
      </c>
    </row>
    <row r="7" spans="1:13" x14ac:dyDescent="0.25">
      <c r="A7">
        <v>6</v>
      </c>
      <c r="B7" t="s">
        <v>57</v>
      </c>
      <c r="C7" t="s">
        <v>158</v>
      </c>
      <c r="D7" s="6" t="s">
        <v>223</v>
      </c>
      <c r="E7" s="6"/>
      <c r="H7" t="s">
        <v>58</v>
      </c>
      <c r="I7">
        <f>J7*$C$79</f>
        <v>0</v>
      </c>
      <c r="J7">
        <v>2</v>
      </c>
      <c r="L7">
        <v>0.1</v>
      </c>
      <c r="M7">
        <v>1</v>
      </c>
    </row>
    <row r="8" spans="1:13" x14ac:dyDescent="0.25">
      <c r="A8">
        <v>7</v>
      </c>
      <c r="B8" t="s">
        <v>59</v>
      </c>
      <c r="C8" t="s">
        <v>60</v>
      </c>
      <c r="D8" s="6" t="s">
        <v>224</v>
      </c>
      <c r="E8" s="6"/>
      <c r="H8" t="s">
        <v>61</v>
      </c>
      <c r="I8">
        <f>J8*$C$79</f>
        <v>0</v>
      </c>
      <c r="J8">
        <v>1</v>
      </c>
      <c r="L8">
        <v>1.88</v>
      </c>
      <c r="M8">
        <f t="shared" si="0"/>
        <v>1.88</v>
      </c>
    </row>
    <row r="9" spans="1:13" x14ac:dyDescent="0.25">
      <c r="A9">
        <v>8</v>
      </c>
      <c r="B9" t="s">
        <v>78</v>
      </c>
      <c r="C9" t="s">
        <v>79</v>
      </c>
      <c r="D9" s="6" t="s">
        <v>225</v>
      </c>
      <c r="E9" s="6"/>
      <c r="H9" t="s">
        <v>80</v>
      </c>
      <c r="I9">
        <f>J9*$C$79</f>
        <v>0</v>
      </c>
      <c r="J9">
        <v>1</v>
      </c>
      <c r="L9">
        <v>7.5</v>
      </c>
      <c r="M9">
        <f t="shared" si="0"/>
        <v>7.5</v>
      </c>
    </row>
    <row r="10" spans="1:13" x14ac:dyDescent="0.25">
      <c r="A10">
        <v>9</v>
      </c>
      <c r="B10" t="s">
        <v>81</v>
      </c>
      <c r="C10" t="s">
        <v>82</v>
      </c>
      <c r="D10" s="6" t="s">
        <v>226</v>
      </c>
      <c r="E10" s="6"/>
      <c r="H10" t="s">
        <v>83</v>
      </c>
      <c r="I10">
        <f>J10*$C$79</f>
        <v>0</v>
      </c>
      <c r="J10">
        <v>1</v>
      </c>
      <c r="L10">
        <v>19.93</v>
      </c>
      <c r="M10">
        <f t="shared" si="0"/>
        <v>19.93</v>
      </c>
    </row>
    <row r="11" spans="1:13" x14ac:dyDescent="0.25">
      <c r="A11">
        <v>10</v>
      </c>
      <c r="B11" t="s">
        <v>84</v>
      </c>
      <c r="C11" t="s">
        <v>85</v>
      </c>
      <c r="D11" s="6" t="s">
        <v>227</v>
      </c>
      <c r="E11" s="6"/>
      <c r="H11" t="s">
        <v>86</v>
      </c>
      <c r="I11">
        <f>J11*$C$79</f>
        <v>0</v>
      </c>
      <c r="J11">
        <v>1</v>
      </c>
      <c r="L11">
        <v>0.49</v>
      </c>
      <c r="M11">
        <v>1</v>
      </c>
    </row>
    <row r="12" spans="1:13" x14ac:dyDescent="0.25">
      <c r="A12">
        <v>11</v>
      </c>
      <c r="B12" t="s">
        <v>87</v>
      </c>
      <c r="C12" t="s">
        <v>88</v>
      </c>
      <c r="D12" s="6" t="s">
        <v>228</v>
      </c>
      <c r="E12" s="6"/>
      <c r="H12" t="s">
        <v>89</v>
      </c>
      <c r="I12">
        <f>J12*$C$79</f>
        <v>0</v>
      </c>
      <c r="J12">
        <v>1</v>
      </c>
      <c r="L12">
        <v>0.73</v>
      </c>
      <c r="M12">
        <v>1</v>
      </c>
    </row>
    <row r="13" spans="1:13" x14ac:dyDescent="0.25">
      <c r="A13">
        <v>12</v>
      </c>
      <c r="B13" t="s">
        <v>90</v>
      </c>
      <c r="C13" t="s">
        <v>91</v>
      </c>
      <c r="D13" s="6" t="s">
        <v>229</v>
      </c>
      <c r="E13" s="6"/>
      <c r="H13" t="s">
        <v>92</v>
      </c>
      <c r="I13">
        <f>J13*$C$79</f>
        <v>0</v>
      </c>
      <c r="J13">
        <v>1</v>
      </c>
      <c r="L13">
        <v>2.16</v>
      </c>
      <c r="M13">
        <f t="shared" si="0"/>
        <v>2.16</v>
      </c>
    </row>
    <row r="14" spans="1:13" x14ac:dyDescent="0.25">
      <c r="A14">
        <v>13</v>
      </c>
      <c r="B14" t="s">
        <v>127</v>
      </c>
      <c r="C14" t="s">
        <v>128</v>
      </c>
      <c r="D14" s="6" t="s">
        <v>230</v>
      </c>
      <c r="E14" s="6"/>
      <c r="H14" t="s">
        <v>129</v>
      </c>
      <c r="I14">
        <f>J14*$C$79</f>
        <v>0</v>
      </c>
      <c r="J14">
        <v>1</v>
      </c>
      <c r="L14">
        <v>2.88</v>
      </c>
      <c r="M14">
        <f t="shared" si="0"/>
        <v>2.88</v>
      </c>
    </row>
    <row r="15" spans="1:13" x14ac:dyDescent="0.25">
      <c r="A15">
        <v>14</v>
      </c>
      <c r="B15" t="s">
        <v>130</v>
      </c>
      <c r="C15" t="s">
        <v>131</v>
      </c>
      <c r="D15" s="6" t="s">
        <v>231</v>
      </c>
      <c r="E15" s="6"/>
      <c r="H15" t="s">
        <v>132</v>
      </c>
      <c r="I15">
        <f>J15*$C$79</f>
        <v>0</v>
      </c>
      <c r="J15">
        <v>1</v>
      </c>
      <c r="L15">
        <v>0.47</v>
      </c>
      <c r="M15">
        <v>1</v>
      </c>
    </row>
    <row r="16" spans="1:13" x14ac:dyDescent="0.25">
      <c r="A16">
        <v>15</v>
      </c>
      <c r="B16" t="s">
        <v>133</v>
      </c>
      <c r="C16" t="s">
        <v>134</v>
      </c>
      <c r="D16" s="6" t="s">
        <v>232</v>
      </c>
      <c r="E16" s="6"/>
      <c r="H16" t="s">
        <v>135</v>
      </c>
      <c r="I16">
        <f>J16*$C$79</f>
        <v>0</v>
      </c>
      <c r="J16">
        <v>1</v>
      </c>
      <c r="L16">
        <v>9.94</v>
      </c>
      <c r="M16">
        <f t="shared" si="0"/>
        <v>9.94</v>
      </c>
    </row>
    <row r="17" spans="1:13" x14ac:dyDescent="0.25">
      <c r="A17">
        <v>16</v>
      </c>
      <c r="B17" t="s">
        <v>136</v>
      </c>
      <c r="C17" t="s">
        <v>137</v>
      </c>
      <c r="D17" s="6" t="s">
        <v>233</v>
      </c>
      <c r="E17" s="6"/>
      <c r="H17" t="s">
        <v>138</v>
      </c>
      <c r="I17">
        <f>J17*$C$79</f>
        <v>0</v>
      </c>
      <c r="J17">
        <v>1</v>
      </c>
      <c r="L17">
        <v>5.78</v>
      </c>
      <c r="M17">
        <f t="shared" si="0"/>
        <v>5.78</v>
      </c>
    </row>
    <row r="18" spans="1:13" x14ac:dyDescent="0.25">
      <c r="A18">
        <v>17</v>
      </c>
      <c r="B18" t="s">
        <v>139</v>
      </c>
      <c r="C18" t="s">
        <v>140</v>
      </c>
      <c r="D18" s="6" t="s">
        <v>234</v>
      </c>
      <c r="E18" s="6"/>
      <c r="H18" t="s">
        <v>141</v>
      </c>
      <c r="I18">
        <f>J18*$C$79</f>
        <v>0</v>
      </c>
      <c r="J18">
        <v>1</v>
      </c>
      <c r="L18">
        <v>0.87</v>
      </c>
      <c r="M18">
        <v>1</v>
      </c>
    </row>
    <row r="19" spans="1:13" x14ac:dyDescent="0.25">
      <c r="A19">
        <v>18</v>
      </c>
      <c r="B19" t="s">
        <v>142</v>
      </c>
      <c r="C19" t="s">
        <v>160</v>
      </c>
      <c r="D19" s="6" t="s">
        <v>235</v>
      </c>
      <c r="E19" s="6"/>
      <c r="H19" t="s">
        <v>143</v>
      </c>
      <c r="I19">
        <f>J19*$C$79</f>
        <v>0</v>
      </c>
      <c r="J19">
        <v>5</v>
      </c>
      <c r="L19">
        <v>0.87</v>
      </c>
      <c r="M19">
        <f t="shared" si="0"/>
        <v>4.3499999999999996</v>
      </c>
    </row>
    <row r="20" spans="1:13" x14ac:dyDescent="0.25">
      <c r="A20">
        <v>19</v>
      </c>
      <c r="B20" t="s">
        <v>144</v>
      </c>
      <c r="C20" t="s">
        <v>161</v>
      </c>
      <c r="D20" s="6" t="s">
        <v>236</v>
      </c>
      <c r="E20" s="6"/>
      <c r="H20" t="s">
        <v>145</v>
      </c>
      <c r="I20">
        <f>J20*$C$79</f>
        <v>0</v>
      </c>
      <c r="J20">
        <v>2</v>
      </c>
      <c r="L20">
        <v>0.66</v>
      </c>
      <c r="M20">
        <f t="shared" si="0"/>
        <v>1.32</v>
      </c>
    </row>
    <row r="21" spans="1:13" x14ac:dyDescent="0.25">
      <c r="A21">
        <v>20</v>
      </c>
      <c r="B21" t="s">
        <v>146</v>
      </c>
      <c r="C21" t="s">
        <v>147</v>
      </c>
      <c r="D21" s="6" t="s">
        <v>237</v>
      </c>
      <c r="E21" s="6"/>
      <c r="H21" t="s">
        <v>148</v>
      </c>
      <c r="I21">
        <f>J21*$C$79</f>
        <v>0</v>
      </c>
      <c r="J21">
        <v>1</v>
      </c>
      <c r="L21">
        <v>6.78</v>
      </c>
      <c r="M21">
        <f t="shared" si="0"/>
        <v>6.78</v>
      </c>
    </row>
    <row r="22" spans="1:13" x14ac:dyDescent="0.25">
      <c r="A22">
        <v>21</v>
      </c>
      <c r="B22" t="s">
        <v>149</v>
      </c>
      <c r="C22" t="s">
        <v>162</v>
      </c>
      <c r="D22" s="6" t="s">
        <v>238</v>
      </c>
      <c r="E22" s="6"/>
      <c r="H22" t="s">
        <v>150</v>
      </c>
      <c r="I22">
        <f>J22*$C$79</f>
        <v>0</v>
      </c>
      <c r="J22">
        <v>2</v>
      </c>
      <c r="L22">
        <v>0.89</v>
      </c>
      <c r="M22">
        <f t="shared" si="0"/>
        <v>1.78</v>
      </c>
    </row>
    <row r="23" spans="1:13" x14ac:dyDescent="0.25">
      <c r="A23">
        <v>22</v>
      </c>
      <c r="B23" t="s">
        <v>155</v>
      </c>
      <c r="C23" t="s">
        <v>156</v>
      </c>
      <c r="D23" s="6" t="s">
        <v>239</v>
      </c>
      <c r="E23" s="6"/>
      <c r="H23" t="s">
        <v>157</v>
      </c>
      <c r="I23">
        <f>J23*$C$79</f>
        <v>0</v>
      </c>
      <c r="J23">
        <v>1</v>
      </c>
      <c r="L23">
        <v>2.0099999999999998</v>
      </c>
      <c r="M23">
        <f t="shared" si="0"/>
        <v>2.0099999999999998</v>
      </c>
    </row>
    <row r="24" spans="1:13" x14ac:dyDescent="0.25">
      <c r="A24">
        <v>23</v>
      </c>
      <c r="B24" t="s">
        <v>65</v>
      </c>
      <c r="C24" t="s">
        <v>213</v>
      </c>
      <c r="D24" s="6" t="s">
        <v>240</v>
      </c>
      <c r="E24" s="6"/>
      <c r="F24" s="1" t="s">
        <v>66</v>
      </c>
      <c r="H24" t="s">
        <v>67</v>
      </c>
      <c r="I24">
        <f>J24*$C$79</f>
        <v>0</v>
      </c>
      <c r="J24">
        <v>1</v>
      </c>
      <c r="L24">
        <v>0.37</v>
      </c>
      <c r="M24">
        <v>1</v>
      </c>
    </row>
    <row r="25" spans="1:13" x14ac:dyDescent="0.25">
      <c r="A25">
        <v>24</v>
      </c>
      <c r="B25" t="s">
        <v>65</v>
      </c>
      <c r="C25" t="s">
        <v>214</v>
      </c>
      <c r="D25" s="6" t="s">
        <v>241</v>
      </c>
      <c r="E25" s="6"/>
      <c r="F25" s="1" t="s">
        <v>68</v>
      </c>
      <c r="H25" t="s">
        <v>69</v>
      </c>
      <c r="I25">
        <f>J25*$C$79</f>
        <v>0</v>
      </c>
      <c r="J25">
        <v>1</v>
      </c>
      <c r="L25">
        <v>0.37</v>
      </c>
      <c r="M25">
        <v>1</v>
      </c>
    </row>
    <row r="26" spans="1:13" x14ac:dyDescent="0.25">
      <c r="A26">
        <v>25</v>
      </c>
      <c r="B26" t="s">
        <v>65</v>
      </c>
      <c r="C26" t="s">
        <v>70</v>
      </c>
      <c r="D26" s="6" t="s">
        <v>242</v>
      </c>
      <c r="E26" s="6"/>
      <c r="F26" s="1" t="s">
        <v>71</v>
      </c>
      <c r="H26" t="s">
        <v>72</v>
      </c>
      <c r="I26">
        <f>J26*$C$79</f>
        <v>0</v>
      </c>
      <c r="J26">
        <v>1</v>
      </c>
      <c r="L26">
        <v>0.37</v>
      </c>
      <c r="M26">
        <v>1</v>
      </c>
    </row>
    <row r="27" spans="1:13" x14ac:dyDescent="0.25">
      <c r="A27">
        <v>26</v>
      </c>
      <c r="B27" t="s">
        <v>65</v>
      </c>
      <c r="C27" t="s">
        <v>159</v>
      </c>
      <c r="D27" s="6" t="s">
        <v>240</v>
      </c>
      <c r="E27" s="6"/>
      <c r="F27" s="1" t="s">
        <v>73</v>
      </c>
      <c r="H27" t="s">
        <v>74</v>
      </c>
      <c r="I27">
        <f>J27*$C$79</f>
        <v>0</v>
      </c>
      <c r="J27">
        <v>2</v>
      </c>
      <c r="L27">
        <v>0.37</v>
      </c>
      <c r="M27">
        <v>1</v>
      </c>
    </row>
    <row r="28" spans="1:13" x14ac:dyDescent="0.25">
      <c r="A28">
        <v>27</v>
      </c>
      <c r="B28" t="s">
        <v>30</v>
      </c>
      <c r="C28" t="s">
        <v>169</v>
      </c>
      <c r="D28" s="6" t="s">
        <v>243</v>
      </c>
      <c r="E28" s="6"/>
      <c r="F28" s="1" t="s">
        <v>6</v>
      </c>
      <c r="H28" t="s">
        <v>31</v>
      </c>
      <c r="I28">
        <f>J28*$C$79</f>
        <v>0</v>
      </c>
      <c r="J28">
        <v>20</v>
      </c>
      <c r="K28">
        <v>16</v>
      </c>
      <c r="L28">
        <v>1.2E-2</v>
      </c>
      <c r="M28">
        <v>1</v>
      </c>
    </row>
    <row r="29" spans="1:13" x14ac:dyDescent="0.25">
      <c r="A29">
        <v>28</v>
      </c>
      <c r="B29" t="s">
        <v>30</v>
      </c>
      <c r="C29" t="s">
        <v>170</v>
      </c>
      <c r="D29" s="6" t="s">
        <v>244</v>
      </c>
      <c r="E29" s="6"/>
      <c r="F29" s="1" t="s">
        <v>32</v>
      </c>
      <c r="H29" t="s">
        <v>33</v>
      </c>
      <c r="I29">
        <f>J29*$C$79</f>
        <v>0</v>
      </c>
      <c r="J29">
        <v>3</v>
      </c>
      <c r="K29">
        <v>1</v>
      </c>
      <c r="L29">
        <v>0.1</v>
      </c>
      <c r="M29">
        <v>1</v>
      </c>
    </row>
    <row r="30" spans="1:13" x14ac:dyDescent="0.25">
      <c r="A30">
        <v>29</v>
      </c>
      <c r="B30" t="s">
        <v>30</v>
      </c>
      <c r="C30" t="s">
        <v>171</v>
      </c>
      <c r="D30" s="6" t="s">
        <v>245</v>
      </c>
      <c r="E30" s="6"/>
      <c r="F30" s="1" t="s">
        <v>34</v>
      </c>
      <c r="H30" t="s">
        <v>35</v>
      </c>
      <c r="I30">
        <f>J30*$C$79</f>
        <v>0</v>
      </c>
      <c r="J30">
        <v>3</v>
      </c>
      <c r="K30">
        <v>1</v>
      </c>
      <c r="L30">
        <v>0.11</v>
      </c>
      <c r="M30">
        <v>1</v>
      </c>
    </row>
    <row r="31" spans="1:13" x14ac:dyDescent="0.25">
      <c r="A31">
        <v>30</v>
      </c>
      <c r="B31" t="s">
        <v>30</v>
      </c>
      <c r="C31" t="s">
        <v>172</v>
      </c>
      <c r="D31" s="6" t="s">
        <v>246</v>
      </c>
      <c r="E31" s="6"/>
      <c r="F31" s="1" t="s">
        <v>36</v>
      </c>
      <c r="H31" t="s">
        <v>37</v>
      </c>
      <c r="I31">
        <f>J31*$C$79</f>
        <v>0</v>
      </c>
      <c r="J31">
        <v>12</v>
      </c>
      <c r="K31">
        <v>8</v>
      </c>
      <c r="L31">
        <v>2.3E-2</v>
      </c>
      <c r="M31">
        <v>1</v>
      </c>
    </row>
    <row r="32" spans="1:13" x14ac:dyDescent="0.25">
      <c r="A32">
        <v>31</v>
      </c>
      <c r="B32" t="s">
        <v>30</v>
      </c>
      <c r="C32" t="s">
        <v>173</v>
      </c>
      <c r="D32" s="6" t="s">
        <v>247</v>
      </c>
      <c r="E32" s="6"/>
      <c r="F32" s="1" t="s">
        <v>38</v>
      </c>
      <c r="H32" t="s">
        <v>39</v>
      </c>
      <c r="I32">
        <f>J32*$C$79</f>
        <v>0</v>
      </c>
      <c r="J32">
        <v>3</v>
      </c>
      <c r="K32">
        <v>1</v>
      </c>
      <c r="L32">
        <v>0.1</v>
      </c>
      <c r="M32">
        <v>1</v>
      </c>
    </row>
    <row r="33" spans="1:13" x14ac:dyDescent="0.25">
      <c r="A33">
        <v>32</v>
      </c>
      <c r="B33" t="s">
        <v>30</v>
      </c>
      <c r="C33" t="s">
        <v>174</v>
      </c>
      <c r="D33" s="6" t="s">
        <v>248</v>
      </c>
      <c r="E33" s="6"/>
      <c r="F33" s="1" t="s">
        <v>40</v>
      </c>
      <c r="H33" t="s">
        <v>41</v>
      </c>
      <c r="I33">
        <f>J33*$C$79</f>
        <v>0</v>
      </c>
      <c r="J33">
        <v>6</v>
      </c>
      <c r="K33">
        <v>4</v>
      </c>
      <c r="L33">
        <v>0.1</v>
      </c>
      <c r="M33">
        <v>1</v>
      </c>
    </row>
    <row r="34" spans="1:13" x14ac:dyDescent="0.25">
      <c r="A34">
        <v>33</v>
      </c>
      <c r="B34" t="s">
        <v>42</v>
      </c>
      <c r="C34" t="s">
        <v>181</v>
      </c>
      <c r="D34" s="6" t="s">
        <v>249</v>
      </c>
      <c r="E34" s="6"/>
      <c r="F34" s="1" t="s">
        <v>44</v>
      </c>
      <c r="H34" t="s">
        <v>45</v>
      </c>
      <c r="I34">
        <f>J34*$C$79</f>
        <v>0</v>
      </c>
      <c r="J34">
        <v>3</v>
      </c>
      <c r="K34">
        <v>1</v>
      </c>
      <c r="L34">
        <v>0.16</v>
      </c>
      <c r="M34">
        <v>1</v>
      </c>
    </row>
    <row r="35" spans="1:13" x14ac:dyDescent="0.25">
      <c r="A35">
        <v>34</v>
      </c>
      <c r="B35" t="s">
        <v>42</v>
      </c>
      <c r="C35" t="s">
        <v>182</v>
      </c>
      <c r="D35" s="6" t="s">
        <v>250</v>
      </c>
      <c r="E35" s="6"/>
      <c r="F35" s="1" t="s">
        <v>47</v>
      </c>
      <c r="H35" t="s">
        <v>48</v>
      </c>
      <c r="I35">
        <f>J35*$C$79</f>
        <v>0</v>
      </c>
      <c r="J35">
        <v>3</v>
      </c>
      <c r="K35">
        <v>1</v>
      </c>
      <c r="L35">
        <v>0.1</v>
      </c>
      <c r="M35">
        <v>1</v>
      </c>
    </row>
    <row r="36" spans="1:13" x14ac:dyDescent="0.25">
      <c r="A36">
        <v>35</v>
      </c>
      <c r="B36" t="s">
        <v>42</v>
      </c>
      <c r="C36" t="s">
        <v>183</v>
      </c>
      <c r="D36" s="6" t="s">
        <v>251</v>
      </c>
      <c r="E36" s="6"/>
      <c r="F36" s="1" t="s">
        <v>7</v>
      </c>
      <c r="H36" t="s">
        <v>187</v>
      </c>
      <c r="I36">
        <f>J36*$C$79</f>
        <v>0</v>
      </c>
      <c r="J36">
        <v>6</v>
      </c>
      <c r="K36">
        <v>4</v>
      </c>
      <c r="L36">
        <v>0.1</v>
      </c>
      <c r="M36">
        <v>1</v>
      </c>
    </row>
    <row r="37" spans="1:13" x14ac:dyDescent="0.25">
      <c r="A37">
        <v>36</v>
      </c>
      <c r="B37" t="s">
        <v>42</v>
      </c>
      <c r="C37" t="s">
        <v>191</v>
      </c>
      <c r="D37" s="6" t="s">
        <v>252</v>
      </c>
      <c r="E37" s="6"/>
      <c r="F37" s="1" t="s">
        <v>189</v>
      </c>
      <c r="H37" t="s">
        <v>46</v>
      </c>
      <c r="I37">
        <f>J37*$C$79</f>
        <v>0</v>
      </c>
      <c r="J37">
        <v>3</v>
      </c>
      <c r="K37">
        <v>1</v>
      </c>
      <c r="L37">
        <v>0.1</v>
      </c>
      <c r="M37">
        <v>1</v>
      </c>
    </row>
    <row r="38" spans="1:13" x14ac:dyDescent="0.25">
      <c r="A38">
        <v>37</v>
      </c>
      <c r="B38" t="s">
        <v>42</v>
      </c>
      <c r="C38" t="s">
        <v>175</v>
      </c>
      <c r="D38" s="6" t="s">
        <v>253</v>
      </c>
      <c r="E38" s="6"/>
      <c r="F38" s="1" t="s">
        <v>6</v>
      </c>
      <c r="H38" t="s">
        <v>184</v>
      </c>
      <c r="I38">
        <f>J38*$C$79</f>
        <v>0</v>
      </c>
      <c r="J38">
        <v>50</v>
      </c>
      <c r="K38">
        <v>38</v>
      </c>
      <c r="L38">
        <v>2.5600000000000001E-2</v>
      </c>
      <c r="M38">
        <f t="shared" si="0"/>
        <v>1.28</v>
      </c>
    </row>
    <row r="39" spans="1:13" x14ac:dyDescent="0.25">
      <c r="A39">
        <v>38</v>
      </c>
      <c r="B39" t="s">
        <v>42</v>
      </c>
      <c r="C39" t="s">
        <v>176</v>
      </c>
      <c r="D39" s="6" t="s">
        <v>254</v>
      </c>
      <c r="E39" s="6"/>
      <c r="F39" s="1" t="s">
        <v>43</v>
      </c>
      <c r="H39" t="s">
        <v>185</v>
      </c>
      <c r="I39">
        <f>J39*$C$79</f>
        <v>0</v>
      </c>
      <c r="J39">
        <v>10</v>
      </c>
      <c r="K39">
        <v>8</v>
      </c>
      <c r="L39">
        <v>4.1000000000000002E-2</v>
      </c>
      <c r="M39">
        <v>1</v>
      </c>
    </row>
    <row r="40" spans="1:13" x14ac:dyDescent="0.25">
      <c r="A40">
        <v>39</v>
      </c>
      <c r="B40" t="s">
        <v>42</v>
      </c>
      <c r="C40" t="s">
        <v>177</v>
      </c>
      <c r="D40" s="6" t="s">
        <v>255</v>
      </c>
      <c r="E40" s="6"/>
      <c r="F40" s="1" t="s">
        <v>11</v>
      </c>
      <c r="H40" t="s">
        <v>186</v>
      </c>
      <c r="I40">
        <f>J40*$C$79</f>
        <v>0</v>
      </c>
      <c r="J40">
        <v>25</v>
      </c>
      <c r="K40">
        <v>21</v>
      </c>
      <c r="L40">
        <v>0.22439999999999999</v>
      </c>
      <c r="M40">
        <f t="shared" si="0"/>
        <v>5.6099999999999994</v>
      </c>
    </row>
    <row r="41" spans="1:13" x14ac:dyDescent="0.25">
      <c r="A41">
        <v>40</v>
      </c>
      <c r="B41" t="s">
        <v>42</v>
      </c>
      <c r="C41" t="s">
        <v>178</v>
      </c>
      <c r="D41" s="6" t="s">
        <v>256</v>
      </c>
      <c r="E41" s="6"/>
      <c r="F41" s="1" t="s">
        <v>14</v>
      </c>
      <c r="H41" t="s">
        <v>188</v>
      </c>
      <c r="I41">
        <f>J41*$C$79</f>
        <v>0</v>
      </c>
      <c r="J41">
        <v>12</v>
      </c>
      <c r="K41">
        <v>9</v>
      </c>
      <c r="L41">
        <v>0.128</v>
      </c>
      <c r="M41">
        <f t="shared" si="0"/>
        <v>1.536</v>
      </c>
    </row>
    <row r="42" spans="1:13" x14ac:dyDescent="0.25">
      <c r="A42">
        <v>41</v>
      </c>
      <c r="B42" t="s">
        <v>42</v>
      </c>
      <c r="C42" t="s">
        <v>190</v>
      </c>
      <c r="D42" s="6" t="s">
        <v>257</v>
      </c>
      <c r="E42" s="6"/>
      <c r="F42" s="1" t="s">
        <v>15</v>
      </c>
      <c r="H42" t="s">
        <v>168</v>
      </c>
      <c r="I42">
        <f>J42*$C$79</f>
        <v>0</v>
      </c>
      <c r="J42">
        <v>5</v>
      </c>
      <c r="K42">
        <v>2</v>
      </c>
      <c r="L42">
        <v>0.87</v>
      </c>
      <c r="M42">
        <f t="shared" si="0"/>
        <v>4.3499999999999996</v>
      </c>
    </row>
    <row r="43" spans="1:13" x14ac:dyDescent="0.25">
      <c r="A43">
        <v>42</v>
      </c>
      <c r="B43" t="s">
        <v>179</v>
      </c>
      <c r="C43" t="s">
        <v>180</v>
      </c>
      <c r="D43" s="6" t="s">
        <v>258</v>
      </c>
      <c r="E43" s="6"/>
      <c r="F43" s="1" t="s">
        <v>49</v>
      </c>
      <c r="H43" t="s">
        <v>50</v>
      </c>
      <c r="I43">
        <f>J43*$C$79</f>
        <v>0</v>
      </c>
      <c r="J43">
        <v>5</v>
      </c>
      <c r="K43">
        <v>2</v>
      </c>
      <c r="L43">
        <v>1.03</v>
      </c>
      <c r="M43">
        <f t="shared" si="0"/>
        <v>5.15</v>
      </c>
    </row>
    <row r="44" spans="1:13" x14ac:dyDescent="0.25">
      <c r="A44">
        <v>43</v>
      </c>
      <c r="B44" t="s">
        <v>93</v>
      </c>
      <c r="C44" t="s">
        <v>110</v>
      </c>
      <c r="D44" s="6" t="s">
        <v>259</v>
      </c>
      <c r="E44" s="6"/>
      <c r="F44" s="1">
        <v>0.01</v>
      </c>
      <c r="G44" s="2">
        <v>0.01</v>
      </c>
      <c r="H44" t="s">
        <v>111</v>
      </c>
      <c r="I44">
        <f>J44*$C$79</f>
        <v>0</v>
      </c>
      <c r="J44">
        <v>3</v>
      </c>
      <c r="K44">
        <v>1</v>
      </c>
      <c r="L44">
        <v>0.95</v>
      </c>
      <c r="M44">
        <f t="shared" si="0"/>
        <v>2.8499999999999996</v>
      </c>
    </row>
    <row r="45" spans="1:13" x14ac:dyDescent="0.25">
      <c r="A45">
        <v>44</v>
      </c>
      <c r="B45" t="s">
        <v>93</v>
      </c>
      <c r="C45" t="s">
        <v>192</v>
      </c>
      <c r="D45" s="6" t="s">
        <v>260</v>
      </c>
      <c r="E45" s="6"/>
      <c r="F45" s="1">
        <v>100</v>
      </c>
      <c r="H45" t="s">
        <v>104</v>
      </c>
      <c r="I45">
        <f>J45*$C$79</f>
        <v>0</v>
      </c>
      <c r="J45">
        <v>5</v>
      </c>
      <c r="K45">
        <v>2</v>
      </c>
      <c r="L45">
        <v>0.1</v>
      </c>
      <c r="M45">
        <v>1</v>
      </c>
    </row>
    <row r="46" spans="1:13" x14ac:dyDescent="0.25">
      <c r="A46">
        <v>45</v>
      </c>
      <c r="B46" t="s">
        <v>93</v>
      </c>
      <c r="C46" t="s">
        <v>193</v>
      </c>
      <c r="D46" s="6" t="s">
        <v>261</v>
      </c>
      <c r="E46" s="6"/>
      <c r="F46" s="1" t="s">
        <v>96</v>
      </c>
      <c r="H46" t="s">
        <v>164</v>
      </c>
      <c r="I46">
        <f>J46*$C$79</f>
        <v>0</v>
      </c>
      <c r="J46">
        <v>5</v>
      </c>
      <c r="K46">
        <v>2</v>
      </c>
      <c r="L46">
        <v>0.1</v>
      </c>
      <c r="M46">
        <v>1</v>
      </c>
    </row>
    <row r="47" spans="1:13" x14ac:dyDescent="0.25">
      <c r="A47">
        <v>46</v>
      </c>
      <c r="B47" t="s">
        <v>93</v>
      </c>
      <c r="C47" t="s">
        <v>194</v>
      </c>
      <c r="D47" s="6" t="s">
        <v>262</v>
      </c>
      <c r="E47" s="6"/>
      <c r="F47" s="1" t="s">
        <v>113</v>
      </c>
      <c r="G47" s="2">
        <v>0.01</v>
      </c>
      <c r="H47" t="s">
        <v>114</v>
      </c>
      <c r="I47">
        <f>J47*$C$79</f>
        <v>0</v>
      </c>
      <c r="J47">
        <v>3</v>
      </c>
      <c r="K47">
        <v>1</v>
      </c>
      <c r="L47">
        <v>0.1</v>
      </c>
      <c r="M47">
        <v>1</v>
      </c>
    </row>
    <row r="48" spans="1:13" x14ac:dyDescent="0.25">
      <c r="A48">
        <v>47</v>
      </c>
      <c r="B48" t="s">
        <v>93</v>
      </c>
      <c r="C48" t="s">
        <v>195</v>
      </c>
      <c r="D48" s="6" t="s">
        <v>263</v>
      </c>
      <c r="E48" s="6"/>
      <c r="F48" s="1" t="s">
        <v>97</v>
      </c>
      <c r="H48" t="s">
        <v>163</v>
      </c>
      <c r="I48">
        <f>J48*$C$79</f>
        <v>0</v>
      </c>
      <c r="J48">
        <v>10</v>
      </c>
      <c r="K48">
        <v>7</v>
      </c>
      <c r="L48">
        <v>0.1</v>
      </c>
      <c r="M48">
        <f t="shared" si="0"/>
        <v>1</v>
      </c>
    </row>
    <row r="49" spans="1:13" x14ac:dyDescent="0.25">
      <c r="A49">
        <v>48</v>
      </c>
      <c r="B49" t="s">
        <v>93</v>
      </c>
      <c r="C49" t="s">
        <v>196</v>
      </c>
      <c r="D49" s="6" t="s">
        <v>264</v>
      </c>
      <c r="E49" s="6"/>
      <c r="F49" s="1" t="s">
        <v>98</v>
      </c>
      <c r="H49" t="s">
        <v>99</v>
      </c>
      <c r="I49">
        <f>J49*$C$79</f>
        <v>0</v>
      </c>
      <c r="J49">
        <v>3</v>
      </c>
      <c r="K49">
        <v>1</v>
      </c>
      <c r="L49">
        <v>0.1</v>
      </c>
      <c r="M49">
        <v>1</v>
      </c>
    </row>
    <row r="50" spans="1:13" x14ac:dyDescent="0.25">
      <c r="A50">
        <v>49</v>
      </c>
      <c r="B50" t="s">
        <v>93</v>
      </c>
      <c r="C50" t="s">
        <v>198</v>
      </c>
      <c r="D50" s="6" t="s">
        <v>265</v>
      </c>
      <c r="E50" s="6"/>
      <c r="F50" s="1" t="s">
        <v>197</v>
      </c>
      <c r="H50" t="s">
        <v>165</v>
      </c>
      <c r="I50">
        <f>J50*$C$79</f>
        <v>0</v>
      </c>
      <c r="J50">
        <v>10</v>
      </c>
      <c r="K50">
        <v>5</v>
      </c>
      <c r="L50">
        <v>0.1</v>
      </c>
      <c r="M50">
        <f t="shared" si="0"/>
        <v>1</v>
      </c>
    </row>
    <row r="51" spans="1:13" x14ac:dyDescent="0.25">
      <c r="A51">
        <v>50</v>
      </c>
      <c r="B51" t="s">
        <v>93</v>
      </c>
      <c r="C51" t="s">
        <v>199</v>
      </c>
      <c r="D51" s="6" t="s">
        <v>266</v>
      </c>
      <c r="E51" s="6"/>
      <c r="F51" s="1" t="s">
        <v>100</v>
      </c>
      <c r="H51" t="s">
        <v>101</v>
      </c>
      <c r="I51">
        <f>J51*$C$79</f>
        <v>0</v>
      </c>
      <c r="J51">
        <v>3</v>
      </c>
      <c r="K51">
        <v>1</v>
      </c>
      <c r="L51">
        <v>0.1</v>
      </c>
      <c r="M51">
        <v>1</v>
      </c>
    </row>
    <row r="52" spans="1:13" x14ac:dyDescent="0.25">
      <c r="A52">
        <v>51</v>
      </c>
      <c r="B52" t="s">
        <v>93</v>
      </c>
      <c r="C52" t="s">
        <v>200</v>
      </c>
      <c r="D52" s="6" t="s">
        <v>267</v>
      </c>
      <c r="E52" s="6"/>
      <c r="F52" s="1" t="s">
        <v>102</v>
      </c>
      <c r="G52" s="2">
        <v>1E-3</v>
      </c>
      <c r="H52" t="s">
        <v>103</v>
      </c>
      <c r="I52">
        <f>J52*$C$79</f>
        <v>0</v>
      </c>
      <c r="J52">
        <v>3</v>
      </c>
      <c r="K52">
        <v>1</v>
      </c>
      <c r="L52">
        <v>0.63</v>
      </c>
      <c r="M52">
        <f t="shared" si="0"/>
        <v>1.8900000000000001</v>
      </c>
    </row>
    <row r="53" spans="1:13" x14ac:dyDescent="0.25">
      <c r="A53">
        <v>52</v>
      </c>
      <c r="B53" t="s">
        <v>93</v>
      </c>
      <c r="C53" t="s">
        <v>201</v>
      </c>
      <c r="D53" s="6" t="s">
        <v>268</v>
      </c>
      <c r="E53" s="6"/>
      <c r="F53" s="1" t="s">
        <v>115</v>
      </c>
      <c r="G53" s="2">
        <v>1E-3</v>
      </c>
      <c r="H53" t="s">
        <v>116</v>
      </c>
      <c r="I53">
        <f>J53*$C$79</f>
        <v>0</v>
      </c>
      <c r="J53">
        <v>3</v>
      </c>
      <c r="K53">
        <v>1</v>
      </c>
      <c r="L53">
        <v>0.63</v>
      </c>
      <c r="M53">
        <f t="shared" si="0"/>
        <v>1.8900000000000001</v>
      </c>
    </row>
    <row r="54" spans="1:13" x14ac:dyDescent="0.25">
      <c r="A54">
        <v>53</v>
      </c>
      <c r="B54" t="s">
        <v>93</v>
      </c>
      <c r="C54" t="s">
        <v>202</v>
      </c>
      <c r="D54" s="6" t="s">
        <v>269</v>
      </c>
      <c r="E54" s="6"/>
      <c r="F54" s="1" t="s">
        <v>117</v>
      </c>
      <c r="G54" s="2">
        <v>1E-3</v>
      </c>
      <c r="H54" t="s">
        <v>118</v>
      </c>
      <c r="I54">
        <f>J54*$C$79</f>
        <v>0</v>
      </c>
      <c r="J54">
        <v>3</v>
      </c>
      <c r="K54">
        <v>1</v>
      </c>
      <c r="L54">
        <v>0.63</v>
      </c>
      <c r="M54">
        <f t="shared" si="0"/>
        <v>1.8900000000000001</v>
      </c>
    </row>
    <row r="55" spans="1:13" x14ac:dyDescent="0.25">
      <c r="A55">
        <v>54</v>
      </c>
      <c r="B55" t="s">
        <v>93</v>
      </c>
      <c r="C55" t="s">
        <v>203</v>
      </c>
      <c r="D55" s="6" t="s">
        <v>270</v>
      </c>
      <c r="E55" s="6"/>
      <c r="F55" s="1" t="s">
        <v>119</v>
      </c>
      <c r="G55" s="2">
        <v>1E-3</v>
      </c>
      <c r="H55" t="s">
        <v>120</v>
      </c>
      <c r="I55">
        <f>J55*$C$79</f>
        <v>0</v>
      </c>
      <c r="J55">
        <v>3</v>
      </c>
      <c r="K55">
        <v>1</v>
      </c>
      <c r="L55">
        <v>0.63</v>
      </c>
      <c r="M55">
        <f t="shared" si="0"/>
        <v>1.8900000000000001</v>
      </c>
    </row>
    <row r="56" spans="1:13" x14ac:dyDescent="0.25">
      <c r="A56">
        <v>55</v>
      </c>
      <c r="B56" t="s">
        <v>93</v>
      </c>
      <c r="C56" t="s">
        <v>204</v>
      </c>
      <c r="D56" s="6" t="s">
        <v>271</v>
      </c>
      <c r="E56" s="6"/>
      <c r="F56" s="1" t="s">
        <v>105</v>
      </c>
      <c r="G56" s="2">
        <v>1E-3</v>
      </c>
      <c r="H56" t="s">
        <v>106</v>
      </c>
      <c r="I56">
        <f>J56*$C$79</f>
        <v>0</v>
      </c>
      <c r="J56">
        <v>3</v>
      </c>
      <c r="K56">
        <v>1</v>
      </c>
      <c r="L56">
        <v>0.63</v>
      </c>
      <c r="M56">
        <f t="shared" si="0"/>
        <v>1.8900000000000001</v>
      </c>
    </row>
    <row r="57" spans="1:13" x14ac:dyDescent="0.25">
      <c r="A57">
        <v>56</v>
      </c>
      <c r="B57" t="s">
        <v>93</v>
      </c>
      <c r="C57" t="s">
        <v>205</v>
      </c>
      <c r="D57" s="6" t="s">
        <v>272</v>
      </c>
      <c r="E57" s="6"/>
      <c r="F57" s="1" t="s">
        <v>121</v>
      </c>
      <c r="G57" s="3">
        <v>1E-3</v>
      </c>
      <c r="H57" t="s">
        <v>122</v>
      </c>
      <c r="I57">
        <f>J57*$C$79</f>
        <v>0</v>
      </c>
      <c r="J57">
        <v>5</v>
      </c>
      <c r="K57">
        <v>2</v>
      </c>
      <c r="L57">
        <v>0.63</v>
      </c>
      <c r="M57">
        <f t="shared" si="0"/>
        <v>3.15</v>
      </c>
    </row>
    <row r="58" spans="1:13" x14ac:dyDescent="0.25">
      <c r="A58">
        <v>57</v>
      </c>
      <c r="B58" t="s">
        <v>93</v>
      </c>
      <c r="C58" t="s">
        <v>206</v>
      </c>
      <c r="D58" s="6" t="s">
        <v>273</v>
      </c>
      <c r="E58" s="6"/>
      <c r="F58" s="1" t="s">
        <v>107</v>
      </c>
      <c r="G58" s="2">
        <v>1E-3</v>
      </c>
      <c r="H58" t="s">
        <v>108</v>
      </c>
      <c r="I58">
        <f>J58*$C$79</f>
        <v>0</v>
      </c>
      <c r="J58">
        <v>3</v>
      </c>
      <c r="K58">
        <v>1</v>
      </c>
      <c r="L58">
        <v>0.54</v>
      </c>
      <c r="M58">
        <f t="shared" si="0"/>
        <v>1.62</v>
      </c>
    </row>
    <row r="59" spans="1:13" x14ac:dyDescent="0.25">
      <c r="A59">
        <v>58</v>
      </c>
      <c r="B59" t="s">
        <v>93</v>
      </c>
      <c r="C59" t="s">
        <v>208</v>
      </c>
      <c r="D59" s="6" t="s">
        <v>274</v>
      </c>
      <c r="E59" s="6"/>
      <c r="F59" s="1" t="s">
        <v>112</v>
      </c>
      <c r="G59" s="2">
        <v>1E-3</v>
      </c>
      <c r="H59" t="s">
        <v>209</v>
      </c>
      <c r="I59">
        <f>J59*$C$79</f>
        <v>0</v>
      </c>
      <c r="J59">
        <v>5</v>
      </c>
      <c r="K59">
        <v>3</v>
      </c>
      <c r="L59">
        <v>0.65</v>
      </c>
      <c r="M59">
        <f t="shared" si="0"/>
        <v>3.25</v>
      </c>
    </row>
    <row r="60" spans="1:13" x14ac:dyDescent="0.25">
      <c r="A60">
        <v>59</v>
      </c>
      <c r="B60" t="s">
        <v>93</v>
      </c>
      <c r="C60" t="s">
        <v>210</v>
      </c>
      <c r="D60" s="6" t="s">
        <v>275</v>
      </c>
      <c r="E60" s="6"/>
      <c r="F60" s="1" t="s">
        <v>207</v>
      </c>
      <c r="G60" s="2">
        <v>0.01</v>
      </c>
      <c r="H60" t="s">
        <v>109</v>
      </c>
      <c r="I60">
        <f>J60*$C$79</f>
        <v>0</v>
      </c>
      <c r="J60">
        <v>10</v>
      </c>
      <c r="K60">
        <v>1</v>
      </c>
      <c r="L60">
        <v>8.7999999999999995E-2</v>
      </c>
      <c r="M60">
        <v>1</v>
      </c>
    </row>
    <row r="61" spans="1:13" x14ac:dyDescent="0.25">
      <c r="A61">
        <v>60</v>
      </c>
      <c r="B61" t="s">
        <v>93</v>
      </c>
      <c r="C61" t="s">
        <v>211</v>
      </c>
      <c r="D61" s="6" t="s">
        <v>276</v>
      </c>
      <c r="E61" s="6"/>
      <c r="F61" s="1" t="s">
        <v>94</v>
      </c>
      <c r="H61" t="s">
        <v>95</v>
      </c>
      <c r="I61">
        <f>J61*$C$79</f>
        <v>0</v>
      </c>
      <c r="J61">
        <v>1</v>
      </c>
      <c r="K61">
        <v>1</v>
      </c>
      <c r="L61">
        <v>0.1</v>
      </c>
      <c r="M61">
        <v>1</v>
      </c>
    </row>
    <row r="62" spans="1:13" x14ac:dyDescent="0.25">
      <c r="A62">
        <v>61</v>
      </c>
      <c r="B62" t="s">
        <v>123</v>
      </c>
      <c r="C62" t="s">
        <v>124</v>
      </c>
      <c r="D62" s="6" t="s">
        <v>277</v>
      </c>
      <c r="E62" s="6"/>
      <c r="F62" s="1" t="s">
        <v>125</v>
      </c>
      <c r="H62" t="s">
        <v>126</v>
      </c>
      <c r="I62">
        <f>J62*$C$79</f>
        <v>0</v>
      </c>
      <c r="J62">
        <v>1</v>
      </c>
      <c r="K62">
        <v>1</v>
      </c>
      <c r="L62">
        <v>0.55000000000000004</v>
      </c>
      <c r="M62">
        <v>1</v>
      </c>
    </row>
    <row r="63" spans="1:13" x14ac:dyDescent="0.25">
      <c r="A63">
        <v>62</v>
      </c>
      <c r="B63" t="s">
        <v>279</v>
      </c>
      <c r="C63" t="s">
        <v>212</v>
      </c>
      <c r="D63" s="6" t="s">
        <v>278</v>
      </c>
      <c r="E63" s="6"/>
      <c r="H63" t="s">
        <v>75</v>
      </c>
      <c r="I63">
        <f>J63*$C$79</f>
        <v>0</v>
      </c>
      <c r="J63">
        <v>2</v>
      </c>
      <c r="L63">
        <v>0.64</v>
      </c>
      <c r="M63">
        <f t="shared" si="0"/>
        <v>1.28</v>
      </c>
    </row>
    <row r="64" spans="1:13" x14ac:dyDescent="0.25">
      <c r="A64">
        <v>68</v>
      </c>
      <c r="B64" t="s">
        <v>20</v>
      </c>
      <c r="C64" t="s">
        <v>21</v>
      </c>
      <c r="E64" t="s">
        <v>216</v>
      </c>
      <c r="H64" t="s">
        <v>22</v>
      </c>
      <c r="I64">
        <f>J64*$C$79</f>
        <v>0</v>
      </c>
      <c r="J64">
        <v>1</v>
      </c>
      <c r="K64" s="5" t="s">
        <v>216</v>
      </c>
      <c r="L64">
        <v>1.28</v>
      </c>
      <c r="M64">
        <f t="shared" si="0"/>
        <v>1.28</v>
      </c>
    </row>
    <row r="65" spans="1:13" x14ac:dyDescent="0.25">
      <c r="A65">
        <v>72</v>
      </c>
      <c r="B65" t="s">
        <v>292</v>
      </c>
      <c r="I65">
        <f>J65*$C$79</f>
        <v>0</v>
      </c>
      <c r="J65">
        <v>1</v>
      </c>
      <c r="K65" s="5"/>
      <c r="L65">
        <v>2.15</v>
      </c>
      <c r="M65">
        <f t="shared" si="0"/>
        <v>2.15</v>
      </c>
    </row>
    <row r="66" spans="1:13" x14ac:dyDescent="0.25">
      <c r="K66" s="5"/>
    </row>
    <row r="67" spans="1:13" x14ac:dyDescent="0.25">
      <c r="B67" s="4" t="s">
        <v>288</v>
      </c>
      <c r="E67" s="4"/>
    </row>
    <row r="68" spans="1:13" x14ac:dyDescent="0.25">
      <c r="A68">
        <v>63</v>
      </c>
      <c r="B68" t="s">
        <v>289</v>
      </c>
      <c r="C68" t="s">
        <v>28</v>
      </c>
      <c r="E68" s="9" t="s">
        <v>284</v>
      </c>
      <c r="H68" t="s">
        <v>29</v>
      </c>
      <c r="I68">
        <f>J68*$C$79</f>
        <v>0</v>
      </c>
      <c r="J68">
        <v>1</v>
      </c>
      <c r="L68">
        <v>70.849999999999994</v>
      </c>
      <c r="M68">
        <f t="shared" ref="M68:M78" si="1" xml:space="preserve"> J68*L68</f>
        <v>70.849999999999994</v>
      </c>
    </row>
    <row r="69" spans="1:13" x14ac:dyDescent="0.25">
      <c r="A69">
        <v>64</v>
      </c>
      <c r="B69" t="s">
        <v>25</v>
      </c>
      <c r="C69" t="s">
        <v>26</v>
      </c>
      <c r="E69" s="9" t="s">
        <v>286</v>
      </c>
      <c r="H69" t="s">
        <v>27</v>
      </c>
      <c r="I69">
        <f>J69*$C$79</f>
        <v>0</v>
      </c>
      <c r="J69">
        <v>1</v>
      </c>
      <c r="L69">
        <v>4.37</v>
      </c>
      <c r="M69">
        <f t="shared" si="1"/>
        <v>4.37</v>
      </c>
    </row>
    <row r="70" spans="1:13" x14ac:dyDescent="0.25">
      <c r="A70">
        <v>65</v>
      </c>
      <c r="B70" t="s">
        <v>151</v>
      </c>
      <c r="C70" t="s">
        <v>152</v>
      </c>
      <c r="E70" s="9" t="s">
        <v>285</v>
      </c>
      <c r="F70" s="1" t="s">
        <v>153</v>
      </c>
      <c r="G70" s="2">
        <v>0.01</v>
      </c>
      <c r="H70" t="s">
        <v>154</v>
      </c>
      <c r="I70">
        <f t="shared" ref="I70" si="2">J70*$C$79</f>
        <v>0</v>
      </c>
      <c r="J70">
        <v>1</v>
      </c>
      <c r="L70">
        <v>1.1299999999999999</v>
      </c>
      <c r="M70">
        <f t="shared" si="1"/>
        <v>1.1299999999999999</v>
      </c>
    </row>
    <row r="71" spans="1:13" x14ac:dyDescent="0.25">
      <c r="A71">
        <v>66</v>
      </c>
      <c r="B71" t="s">
        <v>62</v>
      </c>
      <c r="C71" t="s">
        <v>63</v>
      </c>
      <c r="E71" s="9" t="s">
        <v>287</v>
      </c>
      <c r="H71" t="s">
        <v>64</v>
      </c>
      <c r="I71">
        <f>J71*$C$79</f>
        <v>0</v>
      </c>
      <c r="J71">
        <v>1</v>
      </c>
      <c r="L71">
        <v>6.44</v>
      </c>
      <c r="M71">
        <f t="shared" si="1"/>
        <v>6.44</v>
      </c>
    </row>
    <row r="73" spans="1:13" x14ac:dyDescent="0.25">
      <c r="B73" s="4" t="s">
        <v>290</v>
      </c>
    </row>
    <row r="74" spans="1:13" x14ac:dyDescent="0.25">
      <c r="A74">
        <v>67</v>
      </c>
      <c r="B74" t="s">
        <v>12</v>
      </c>
      <c r="C74" s="5" t="s">
        <v>215</v>
      </c>
      <c r="D74" s="5"/>
      <c r="E74" s="5"/>
      <c r="H74" t="s">
        <v>13</v>
      </c>
      <c r="I74">
        <f>J74*$C$79</f>
        <v>0</v>
      </c>
      <c r="J74">
        <v>3</v>
      </c>
      <c r="L74">
        <v>3.95</v>
      </c>
      <c r="M74">
        <f t="shared" si="1"/>
        <v>11.850000000000001</v>
      </c>
    </row>
    <row r="76" spans="1:13" x14ac:dyDescent="0.25">
      <c r="A76">
        <v>69</v>
      </c>
      <c r="B76" t="s">
        <v>23</v>
      </c>
      <c r="H76" t="s">
        <v>24</v>
      </c>
      <c r="I76">
        <f>J76*$C$79</f>
        <v>0</v>
      </c>
      <c r="J76">
        <v>1</v>
      </c>
      <c r="L76">
        <v>6.99</v>
      </c>
      <c r="M76">
        <f t="shared" si="1"/>
        <v>6.99</v>
      </c>
    </row>
    <row r="77" spans="1:13" x14ac:dyDescent="0.25">
      <c r="A77">
        <v>70</v>
      </c>
      <c r="B77" t="s">
        <v>76</v>
      </c>
      <c r="C77" t="s">
        <v>76</v>
      </c>
      <c r="H77" t="s">
        <v>77</v>
      </c>
      <c r="I77">
        <f>J77*$C$79</f>
        <v>0</v>
      </c>
      <c r="J77">
        <v>1</v>
      </c>
      <c r="L77">
        <v>38.4</v>
      </c>
      <c r="M77">
        <f t="shared" si="1"/>
        <v>38.4</v>
      </c>
    </row>
    <row r="78" spans="1:13" x14ac:dyDescent="0.25">
      <c r="B78" t="s">
        <v>293</v>
      </c>
      <c r="J78">
        <v>6</v>
      </c>
      <c r="L78">
        <v>25</v>
      </c>
      <c r="M78">
        <f t="shared" si="1"/>
        <v>150</v>
      </c>
    </row>
    <row r="79" spans="1:13" x14ac:dyDescent="0.25">
      <c r="B79" s="4"/>
      <c r="C79" s="10"/>
      <c r="H79" s="4" t="s">
        <v>294</v>
      </c>
      <c r="J79">
        <f>SUM(M2:M77)</f>
        <v>326.36599999999993</v>
      </c>
    </row>
    <row r="80" spans="1:13" x14ac:dyDescent="0.25">
      <c r="H80" s="4" t="s">
        <v>295</v>
      </c>
      <c r="J80">
        <v>1739.63</v>
      </c>
      <c r="L80">
        <v>174</v>
      </c>
    </row>
    <row r="81" spans="8:12" x14ac:dyDescent="0.25">
      <c r="H81" s="4" t="s">
        <v>296</v>
      </c>
      <c r="J81">
        <v>1657.75</v>
      </c>
      <c r="L81">
        <v>332</v>
      </c>
    </row>
    <row r="82" spans="8:12" x14ac:dyDescent="0.25">
      <c r="H82" s="4" t="s">
        <v>297</v>
      </c>
      <c r="J82">
        <f>SUM(J79,L80,L81)</f>
        <v>832.36599999999999</v>
      </c>
    </row>
  </sheetData>
  <hyperlinks>
    <hyperlink ref="C74" r:id="rId1"/>
    <hyperlink ref="K64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Montana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Callahan</dc:creator>
  <cp:lastModifiedBy>Kyler Callahan</cp:lastModifiedBy>
  <dcterms:created xsi:type="dcterms:W3CDTF">2014-08-29T19:38:16Z</dcterms:created>
  <dcterms:modified xsi:type="dcterms:W3CDTF">2014-11-12T22:30:07Z</dcterms:modified>
</cp:coreProperties>
</file>