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275" windowHeight="11820"/>
  </bookViews>
  <sheets>
    <sheet name="S" sheetId="1" r:id="rId1"/>
  </sheets>
  <calcPr calcId="145621"/>
</workbook>
</file>

<file path=xl/calcChain.xml><?xml version="1.0" encoding="utf-8"?>
<calcChain xmlns="http://schemas.openxmlformats.org/spreadsheetml/2006/main">
  <c r="C50" i="1" l="1"/>
  <c r="C51" i="1"/>
  <c r="C49" i="1"/>
  <c r="C3" i="1"/>
  <c r="C4" i="1"/>
  <c r="C5" i="1"/>
  <c r="C6" i="1"/>
  <c r="C7" i="1"/>
  <c r="C8" i="1"/>
  <c r="C9" i="1"/>
  <c r="C48" i="1"/>
  <c r="C10" i="1"/>
  <c r="C11" i="1"/>
  <c r="C12" i="1"/>
  <c r="C13" i="1"/>
  <c r="C14" i="1"/>
  <c r="C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<sst xmlns="http://schemas.openxmlformats.org/spreadsheetml/2006/main" count="336" uniqueCount="300">
  <si>
    <t>#</t>
  </si>
  <si>
    <t>DEVICE</t>
  </si>
  <si>
    <t>REFDES</t>
  </si>
  <si>
    <t>P/D_NUM</t>
  </si>
  <si>
    <t>PART_NUMBER</t>
  </si>
  <si>
    <t>VALUE</t>
  </si>
  <si>
    <t>TOLERANCE</t>
  </si>
  <si>
    <t>PART_LABEL</t>
  </si>
  <si>
    <t>PKG_GRP</t>
  </si>
  <si>
    <t>4UCON_SD_SPARK_PART</t>
  </si>
  <si>
    <t>U7</t>
  </si>
  <si>
    <t>ADMP621_MEMS_MIC</t>
  </si>
  <si>
    <t>U15</t>
  </si>
  <si>
    <t>1428-1018-1-ND</t>
  </si>
  <si>
    <t>ADMP621</t>
  </si>
  <si>
    <t>MIC MEMS DIGITAL OMNI -46DB</t>
  </si>
  <si>
    <t>Leadless</t>
  </si>
  <si>
    <t>ANTENNA</t>
  </si>
  <si>
    <t>AE1</t>
  </si>
  <si>
    <t>712-1003-1-ND</t>
  </si>
  <si>
    <t>1575AT43A0040</t>
  </si>
  <si>
    <t>ANTENNA CHIP GPS 1575 MHZ</t>
  </si>
  <si>
    <t>SMT</t>
  </si>
  <si>
    <t>B2B_50pos_Receptacle</t>
  </si>
  <si>
    <t>Battery_Monitor_BQ27520-G4</t>
  </si>
  <si>
    <t>U12</t>
  </si>
  <si>
    <t>296-38882-1-ND</t>
  </si>
  <si>
    <t>BQ27520-G4</t>
  </si>
  <si>
    <t>IC BATT FUEL GAUGE LIION 15DSBGA</t>
  </si>
  <si>
    <t>15-UFBGA</t>
  </si>
  <si>
    <t>cap_0p1uF_0402</t>
  </si>
  <si>
    <t>C1,C6,C7,C9,C10,C12,C13,C17,C18,C22,C23,C31,C55,C56,C58,C59,C61,C62,C114,C116</t>
  </si>
  <si>
    <t>1276-1043-1-ND</t>
  </si>
  <si>
    <t>CL05A104KA5NNNC</t>
  </si>
  <si>
    <t>0.1uF</t>
  </si>
  <si>
    <t>CAP CER 0.1UF 25V 10% X5R 0402</t>
  </si>
  <si>
    <t>cap_0p01uF_0402</t>
  </si>
  <si>
    <t>C4,C115,C118,C171,C211</t>
  </si>
  <si>
    <t>1276-1057-1-ND</t>
  </si>
  <si>
    <t>CL05B103KA5NNNC</t>
  </si>
  <si>
    <t>0.01uF</t>
  </si>
  <si>
    <t>CAP CER 10000PF 25V 10% X7R 0402</t>
  </si>
  <si>
    <t>cap_0p22uF_0402</t>
  </si>
  <si>
    <t>C3</t>
  </si>
  <si>
    <t>490-3910-1-ND</t>
  </si>
  <si>
    <t>GRM155R61A224KE19D</t>
  </si>
  <si>
    <t>0.22uF</t>
  </si>
  <si>
    <t>CAP CER 0.22UF 10V 10% X5R 0402</t>
  </si>
  <si>
    <t>cap_0p033uF_0402</t>
  </si>
  <si>
    <t>C60</t>
  </si>
  <si>
    <t>490-5411-2-ND</t>
  </si>
  <si>
    <t>GRM155R61A333KA01D</t>
  </si>
  <si>
    <t>0.033uF</t>
  </si>
  <si>
    <t>CAP CER 0.033UF 10V 10% X5R 0402</t>
  </si>
  <si>
    <t>cap_0p047uF_0402</t>
  </si>
  <si>
    <t>C11,C51,C121,C131,C151,C221,C251,C261,C271,C281,C291</t>
  </si>
  <si>
    <t>490-3254-1-ND</t>
  </si>
  <si>
    <t>GRM155R71E473KA88D</t>
  </si>
  <si>
    <t>0.047uF</t>
  </si>
  <si>
    <t>CAP CER 0.047UF 25V 10% X7R 0402</t>
  </si>
  <si>
    <t>cap_1uF_0402</t>
  </si>
  <si>
    <t>C14,C54,C57</t>
  </si>
  <si>
    <t>490-3890-1-ND</t>
  </si>
  <si>
    <t>GRM155R61A105KE15D</t>
  </si>
  <si>
    <t>1uF</t>
  </si>
  <si>
    <t>CAP CER 1UF 10V 10% X5R 0402</t>
  </si>
  <si>
    <t>cap_2p2pF_0402</t>
  </si>
  <si>
    <t>C176</t>
  </si>
  <si>
    <t>490-5932-1-ND</t>
  </si>
  <si>
    <t>GRM1555C1H2R2CA01D</t>
  </si>
  <si>
    <t>2.2pF</t>
  </si>
  <si>
    <t>0.25pF</t>
  </si>
  <si>
    <t>CAP CER 2.2PF 50V NP0 0402</t>
  </si>
  <si>
    <t>cap_4p7uF_0402</t>
  </si>
  <si>
    <t>C36,C96-C100,C105,C106,C110-C112</t>
  </si>
  <si>
    <t>1276-1482-1-ND</t>
  </si>
  <si>
    <t>CL05A475MP5NRNC</t>
  </si>
  <si>
    <t>4.7uF</t>
  </si>
  <si>
    <t>CAP CER 4.7UF 10V 20% X5R 0402</t>
  </si>
  <si>
    <t>cap_5p1pF_0402</t>
  </si>
  <si>
    <t>C181,C191,C201</t>
  </si>
  <si>
    <t>490-8216-1-ND</t>
  </si>
  <si>
    <t>GRM1555C1H5R1CA01D</t>
  </si>
  <si>
    <t>5.1pF</t>
  </si>
  <si>
    <t>CAP CER 5.1PF 50V NP0 0402</t>
  </si>
  <si>
    <t>cap_6p2pF_0402</t>
  </si>
  <si>
    <t>C175</t>
  </si>
  <si>
    <t>1276-1719-1-ND</t>
  </si>
  <si>
    <t>CL05C6R2CB5NNNC</t>
  </si>
  <si>
    <t>6.2pF</t>
  </si>
  <si>
    <t>CAP CER 6.2PF 50V NP0 0402</t>
  </si>
  <si>
    <t>cap_10uF_0402</t>
  </si>
  <si>
    <t>C2,C5,C53,C117</t>
  </si>
  <si>
    <t>1276-1450-1-ND</t>
  </si>
  <si>
    <t>CL05A106MP5NUNC</t>
  </si>
  <si>
    <t>10uF</t>
  </si>
  <si>
    <t>CAP CER 10UF 10V 20% X5R 0402</t>
  </si>
  <si>
    <t>cap_15pF_0402</t>
  </si>
  <si>
    <t>C301,C311</t>
  </si>
  <si>
    <t>1276-1179-1-ND</t>
  </si>
  <si>
    <t>CL05C150JB5NNNC</t>
  </si>
  <si>
    <t>15pF</t>
  </si>
  <si>
    <t>CAP CER 15PF 50V 5% NP0 0402</t>
  </si>
  <si>
    <t>cap_39pF_0402</t>
  </si>
  <si>
    <t>C174</t>
  </si>
  <si>
    <t>1276-1016-1-ND</t>
  </si>
  <si>
    <t>CL05C390JB5NNNC</t>
  </si>
  <si>
    <t>39pF</t>
  </si>
  <si>
    <t>CAP CER 39PF 50V 5% NP0 0402</t>
  </si>
  <si>
    <t>cap_56pF_0402</t>
  </si>
  <si>
    <t>C173</t>
  </si>
  <si>
    <t>1276-1707-1-ND</t>
  </si>
  <si>
    <t>CL05C560JB5NNNC</t>
  </si>
  <si>
    <t>56pF</t>
  </si>
  <si>
    <t>CAP CER 56PF 50V 5% NP0 0402</t>
  </si>
  <si>
    <t>cap_100pF_0402</t>
  </si>
  <si>
    <t>C172</t>
  </si>
  <si>
    <t>490-5922-1-ND</t>
  </si>
  <si>
    <t>GRM1555C1H101JA01D</t>
  </si>
  <si>
    <t>100pF</t>
  </si>
  <si>
    <t>CAP CER 100PF 50V 5% NP0 0402</t>
  </si>
  <si>
    <t>cap_1800pF_0402</t>
  </si>
  <si>
    <t>C231</t>
  </si>
  <si>
    <t>490-6274-1-ND</t>
  </si>
  <si>
    <t>GRM1557U1A182JA01D</t>
  </si>
  <si>
    <t>1800pF</t>
  </si>
  <si>
    <t>CAP CER 1800PF 10V 5% U2J 0402</t>
  </si>
  <si>
    <t>CRYSTAL_32MHz</t>
  </si>
  <si>
    <t>X1</t>
  </si>
  <si>
    <t>732-FA128-32F20X-K3</t>
  </si>
  <si>
    <t>FA-128 32.0000MF20X-K3</t>
  </si>
  <si>
    <t>Crystals 32MHz 10ppm 10pF</t>
  </si>
  <si>
    <t>Data_Transfer_CC1120</t>
  </si>
  <si>
    <t>U2</t>
  </si>
  <si>
    <t>296-35667-1-ND</t>
  </si>
  <si>
    <t>CC1120RHBR</t>
  </si>
  <si>
    <t>DUAL_ANODE_SCHOTTKY_DIODE</t>
  </si>
  <si>
    <t>D1</t>
  </si>
  <si>
    <t>SS10P4C-M3/86AGICT-ND</t>
  </si>
  <si>
    <t>SS10P4C-M3/86A</t>
  </si>
  <si>
    <t>DIODE ARRAY SCHOTTKY 40V TO277A</t>
  </si>
  <si>
    <t>TO-277</t>
  </si>
  <si>
    <t>IM_LSM9DS1</t>
  </si>
  <si>
    <t>U27</t>
  </si>
  <si>
    <t>497-14946-1-ND</t>
  </si>
  <si>
    <t>LSM9DS1</t>
  </si>
  <si>
    <t>ACCELEROMETER 3D INEMO 24TFLGA</t>
  </si>
  <si>
    <t>24TFLGA</t>
  </si>
  <si>
    <t>Inductor_10uH</t>
  </si>
  <si>
    <t>L1</t>
  </si>
  <si>
    <t>445-16677-1-ND</t>
  </si>
  <si>
    <t>VLF302512MT-100M-CA</t>
  </si>
  <si>
    <t>10uH</t>
  </si>
  <si>
    <t>FIXED IND 10UH 950MA 299 MOHM</t>
  </si>
  <si>
    <t>Nonstandard</t>
  </si>
  <si>
    <t>Inductor_15nH_0402</t>
  </si>
  <si>
    <t>L172,L193</t>
  </si>
  <si>
    <t>490-1148-1-ND</t>
  </si>
  <si>
    <t>LQW15AN15NJ00D</t>
  </si>
  <si>
    <t>15nH</t>
  </si>
  <si>
    <t>FIXED IND 15NH 460MA 160 MOHM</t>
  </si>
  <si>
    <t>Inductor_22nH_0402</t>
  </si>
  <si>
    <t>L174</t>
  </si>
  <si>
    <t>490-1150-1-ND</t>
  </si>
  <si>
    <t>LQW15AN22NJ00D</t>
  </si>
  <si>
    <t>22nH</t>
  </si>
  <si>
    <t>FIXED IND 22NH 310MA 300 MOHM</t>
  </si>
  <si>
    <t>Inductor_27nH_0402</t>
  </si>
  <si>
    <t>L192,L201</t>
  </si>
  <si>
    <t>490-1151-1-ND</t>
  </si>
  <si>
    <t>LQW15AN27NJ00D</t>
  </si>
  <si>
    <t>27nH</t>
  </si>
  <si>
    <t>FIXED IND 27NH 280MA 520 MOHM</t>
  </si>
  <si>
    <t>Inductor_43nH_0402</t>
  </si>
  <si>
    <t>L173</t>
  </si>
  <si>
    <t>490-6818-1-ND</t>
  </si>
  <si>
    <t>LQW15AN43NJ00D</t>
  </si>
  <si>
    <t>43nH</t>
  </si>
  <si>
    <t>FIXED IND 43NH 250MA 700 MOHM</t>
  </si>
  <si>
    <t>Inductor_56nH_0402</t>
  </si>
  <si>
    <t>L171,L191</t>
  </si>
  <si>
    <t>490-1155-1-ND</t>
  </si>
  <si>
    <t>LQW15AN56NJ00D</t>
  </si>
  <si>
    <t>56nH</t>
  </si>
  <si>
    <t>FIXED IND 56NH 200MA 1.17 OHM</t>
  </si>
  <si>
    <t>MAX-7Q</t>
  </si>
  <si>
    <t>U11</t>
  </si>
  <si>
    <t>MRAM_MR20H40CDF_8DFN_SMALLFLAG_PART</t>
  </si>
  <si>
    <t>U18</t>
  </si>
  <si>
    <t>819-1043-ND</t>
  </si>
  <si>
    <t>MR20H40</t>
  </si>
  <si>
    <t>IC MRAM 4MBIT 50MHZ 8DFN</t>
  </si>
  <si>
    <t>8-VDFN</t>
  </si>
  <si>
    <t>Oscillation_Crystal</t>
  </si>
  <si>
    <t>X2</t>
  </si>
  <si>
    <t>535-11937-1-ND</t>
  </si>
  <si>
    <t>ABS07-120-32.768kHz-T</t>
  </si>
  <si>
    <t>Crystal 32.7680kHz 20ppm</t>
  </si>
  <si>
    <t>Res_0p01CurrentSense1_0603</t>
  </si>
  <si>
    <t>R28</t>
  </si>
  <si>
    <t>P10AXCT-ND</t>
  </si>
  <si>
    <t>ERJ-M03NF10MV</t>
  </si>
  <si>
    <t>RES SMD 0.01 OHM 1% 1/4W 0603</t>
  </si>
  <si>
    <t>Res_1k1_0402</t>
  </si>
  <si>
    <t>R32</t>
  </si>
  <si>
    <t>P1.00KLCT-ND</t>
  </si>
  <si>
    <t>ERJ-2RKF1001X</t>
  </si>
  <si>
    <t>1k</t>
  </si>
  <si>
    <t>RES SMD 1K OHM 1% 1/10W 0402</t>
  </si>
  <si>
    <t>Res_1p8M1_0402</t>
  </si>
  <si>
    <t>R34</t>
  </si>
  <si>
    <t>1276-4292-1-ND</t>
  </si>
  <si>
    <t>RC1005F185CS</t>
  </si>
  <si>
    <t>1.8M</t>
  </si>
  <si>
    <t>RES SMD 1.8M OHM 1% 1/16W 0402</t>
  </si>
  <si>
    <t>Res_1p02M1_0402</t>
  </si>
  <si>
    <t>R24</t>
  </si>
  <si>
    <t>541-1.02MLCT-ND</t>
  </si>
  <si>
    <t>CRCW04021M02FKED</t>
  </si>
  <si>
    <t>1.02M</t>
  </si>
  <si>
    <t>RES SMD 1.02M OHM 1% 1/16W 0402</t>
  </si>
  <si>
    <t>Res_18_0402</t>
  </si>
  <si>
    <t>R171</t>
  </si>
  <si>
    <t>P18JCT-ND</t>
  </si>
  <si>
    <t>ERJ-2GEJ180X</t>
  </si>
  <si>
    <t>RES SMD 18 OHM 5% 1/10W 0402</t>
  </si>
  <si>
    <t>Res_18p2k1_0402</t>
  </si>
  <si>
    <t>R33</t>
  </si>
  <si>
    <t>P18.2KLCT-ND</t>
  </si>
  <si>
    <t>ERJ-2RKF1822X</t>
  </si>
  <si>
    <t>18.2k</t>
  </si>
  <si>
    <t>RES SMD 18.2K OHM 1% 1/10W 0402</t>
  </si>
  <si>
    <t>Res_24k5_0402</t>
  </si>
  <si>
    <t>R12,R13,R21,R31,R35</t>
  </si>
  <si>
    <t>P24KJCT-ND</t>
  </si>
  <si>
    <t>ERJ-2GEJ243X</t>
  </si>
  <si>
    <t>24k</t>
  </si>
  <si>
    <t>RES SMD 24K OHM 5% 1/10W 0402</t>
  </si>
  <si>
    <t>Res_56k1_0402</t>
  </si>
  <si>
    <t>R141</t>
  </si>
  <si>
    <t>P56.0KLCT-ND</t>
  </si>
  <si>
    <t>ERJ-2RKF5602X</t>
  </si>
  <si>
    <t>56k</t>
  </si>
  <si>
    <t>RES SMD 56K OHM 1% 1/10W 0402</t>
  </si>
  <si>
    <t>Res_100_0402</t>
  </si>
  <si>
    <t>R25,R26</t>
  </si>
  <si>
    <t>P100JCT-ND</t>
  </si>
  <si>
    <t>ERJ-2GEJ101X</t>
  </si>
  <si>
    <t>RES SMD 100 OHM 5% 1/10W 0402</t>
  </si>
  <si>
    <t>Res_169k1_0402</t>
  </si>
  <si>
    <t>R22</t>
  </si>
  <si>
    <t>P169KLCT-ND</t>
  </si>
  <si>
    <t>ERJ-2RKF1693X</t>
  </si>
  <si>
    <t>169k</t>
  </si>
  <si>
    <t>RES SMD 169K OHM 1% 1/10W 0402</t>
  </si>
  <si>
    <t>Res_332k1_0402</t>
  </si>
  <si>
    <t>R23</t>
  </si>
  <si>
    <t>P332KLCT-ND</t>
  </si>
  <si>
    <t>ERJ-2RKF3323X</t>
  </si>
  <si>
    <t>332k</t>
  </si>
  <si>
    <t>RES SMD 332K OHM 1% 1/10W 0402</t>
  </si>
  <si>
    <t>RTC_DS1371</t>
  </si>
  <si>
    <t>U26</t>
  </si>
  <si>
    <t>DS1371U+-ND</t>
  </si>
  <si>
    <t>DS1371</t>
  </si>
  <si>
    <t>IC RTC BINARY CNT I2C 8-USOP</t>
  </si>
  <si>
    <t>8-TSSOP</t>
  </si>
  <si>
    <t>Solar_Ctl_LTC3105DD</t>
  </si>
  <si>
    <t>U1</t>
  </si>
  <si>
    <t>LTC3105EDD#PBF-ND</t>
  </si>
  <si>
    <t>LTC3105EDD</t>
  </si>
  <si>
    <t>IC CONV DC/DC 400MA HIEFF 10-DFN</t>
  </si>
  <si>
    <t>10-WFDFN</t>
  </si>
  <si>
    <t>SWITCH_DUAL_SiP32414</t>
  </si>
  <si>
    <t>S3,S5,S7,S8</t>
  </si>
  <si>
    <t>SIP32414DNP-T1-GE4CT-ND</t>
  </si>
  <si>
    <t>Sip32414</t>
  </si>
  <si>
    <t>IC SW W/CTRL SLEW RATE 8TDFN</t>
  </si>
  <si>
    <t>8-UFDFN</t>
  </si>
  <si>
    <t>SWITCH_MAGNASPHERE-S</t>
  </si>
  <si>
    <t>S4</t>
  </si>
  <si>
    <t>735-1004-ND</t>
  </si>
  <si>
    <t>MG-B2-20-S</t>
  </si>
  <si>
    <t>SWITCH MAGNETIC NC 20 30V</t>
  </si>
  <si>
    <t>Thru Hole</t>
  </si>
  <si>
    <t>SWITCH_SINGLE_TPS22912C</t>
  </si>
  <si>
    <t>S1,S2</t>
  </si>
  <si>
    <t>296-36786-1-ND</t>
  </si>
  <si>
    <t>TPS22912C</t>
  </si>
  <si>
    <t>IC LOAD SWITCH 2A 4DSBGA</t>
  </si>
  <si>
    <t>4-XFBGA</t>
  </si>
  <si>
    <t>0402</t>
  </si>
  <si>
    <t>0603</t>
  </si>
  <si>
    <t>IC RF TXRX FOR NARROWBAND 32QFN</t>
  </si>
  <si>
    <t>32-VFQFN</t>
  </si>
  <si>
    <t>Conn Board to Board RCP 50 POS</t>
  </si>
  <si>
    <t>J1,J2</t>
  </si>
  <si>
    <t>ORDER QTY</t>
  </si>
  <si>
    <t>Number of Boards:</t>
  </si>
  <si>
    <t>QTY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</si>
</sst>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23" zoomScaleNormal="100" workbookViewId="0">
      <selection activeCell="E55" sqref="E55"/>
    </sheetView>
  </sheetViews>
  <sheetFormatPr defaultRowHeight="15" x14ac:dyDescent="0.25"/>
  <cols>
    <col min="1" max="1" width="5.85546875" customWidth="1"/>
    <col min="2" max="2" width="8" hidden="1" customWidth="1"/>
    <col min="3" max="3" width="13" customWidth="1"/>
    <col min="4" max="4" width="43" bestFit="1" customWidth="1"/>
    <col min="5" max="5" width="30.140625" customWidth="1"/>
    <col min="6" max="6" width="25.28515625" bestFit="1" customWidth="1"/>
    <col min="7" max="7" width="23.140625" bestFit="1" customWidth="1"/>
    <col min="8" max="8" width="7.7109375" style="1" bestFit="1" customWidth="1"/>
    <col min="9" max="9" width="11.28515625" style="1" bestFit="1" customWidth="1"/>
    <col min="10" max="10" width="35.140625" bestFit="1" customWidth="1"/>
    <col min="11" max="11" width="12.42578125" style="3" bestFit="1" customWidth="1"/>
  </cols>
  <sheetData>
    <row r="1" spans="1:11" x14ac:dyDescent="0.25">
      <c r="A1" t="s">
        <v>0</v>
      </c>
      <c r="B1" t="s">
        <v>299</v>
      </c>
      <c r="C1" t="s">
        <v>297</v>
      </c>
      <c r="D1" t="s">
        <v>1</v>
      </c>
      <c r="E1" t="s">
        <v>2</v>
      </c>
      <c r="F1" t="s">
        <v>3</v>
      </c>
      <c r="G1" t="s">
        <v>4</v>
      </c>
      <c r="H1" s="1" t="s">
        <v>5</v>
      </c>
      <c r="I1" s="1" t="s">
        <v>6</v>
      </c>
      <c r="J1" t="s">
        <v>7</v>
      </c>
      <c r="K1" s="3" t="s">
        <v>8</v>
      </c>
    </row>
    <row r="2" spans="1:11" x14ac:dyDescent="0.25">
      <c r="A2">
        <v>1</v>
      </c>
      <c r="B2">
        <v>1</v>
      </c>
      <c r="C2">
        <f>FLOOR(B2*$B$53 +B2*$B$53*0.1,1)</f>
        <v>11</v>
      </c>
      <c r="D2" t="s">
        <v>267</v>
      </c>
      <c r="E2" t="s">
        <v>268</v>
      </c>
      <c r="F2" t="s">
        <v>269</v>
      </c>
      <c r="G2" t="s">
        <v>270</v>
      </c>
      <c r="J2" t="s">
        <v>271</v>
      </c>
      <c r="K2" s="3" t="s">
        <v>272</v>
      </c>
    </row>
    <row r="3" spans="1:11" x14ac:dyDescent="0.25">
      <c r="A3">
        <v>2</v>
      </c>
      <c r="B3">
        <v>1</v>
      </c>
      <c r="C3">
        <f>FLOOR(B3*$B$53 +B3*$B$53*0.1,1)</f>
        <v>11</v>
      </c>
      <c r="D3" t="s">
        <v>132</v>
      </c>
      <c r="E3" t="s">
        <v>133</v>
      </c>
      <c r="F3" t="s">
        <v>134</v>
      </c>
      <c r="G3" t="s">
        <v>135</v>
      </c>
      <c r="J3" t="s">
        <v>293</v>
      </c>
      <c r="K3" s="4" t="s">
        <v>294</v>
      </c>
    </row>
    <row r="4" spans="1:11" x14ac:dyDescent="0.25">
      <c r="A4">
        <v>3</v>
      </c>
      <c r="B4">
        <v>1</v>
      </c>
      <c r="C4">
        <f>FLOOR(B4*$B$53 +B4*$B$53*0.1,1)</f>
        <v>11</v>
      </c>
      <c r="D4" t="s">
        <v>24</v>
      </c>
      <c r="E4" t="s">
        <v>25</v>
      </c>
      <c r="F4" t="s">
        <v>26</v>
      </c>
      <c r="G4" t="s">
        <v>27</v>
      </c>
      <c r="J4" t="s">
        <v>28</v>
      </c>
      <c r="K4" s="3" t="s">
        <v>29</v>
      </c>
    </row>
    <row r="5" spans="1:11" x14ac:dyDescent="0.25">
      <c r="A5">
        <v>4</v>
      </c>
      <c r="B5">
        <v>1</v>
      </c>
      <c r="C5">
        <f>FLOOR(B5*$B$53 +B5*$B$53*0.1,1)</f>
        <v>11</v>
      </c>
      <c r="D5" t="s">
        <v>11</v>
      </c>
      <c r="E5" t="s">
        <v>12</v>
      </c>
      <c r="F5" t="s">
        <v>13</v>
      </c>
      <c r="G5" t="s">
        <v>14</v>
      </c>
      <c r="J5" t="s">
        <v>15</v>
      </c>
      <c r="K5" s="3" t="s">
        <v>16</v>
      </c>
    </row>
    <row r="6" spans="1:11" x14ac:dyDescent="0.25">
      <c r="A6">
        <v>5</v>
      </c>
      <c r="B6">
        <v>1</v>
      </c>
      <c r="C6">
        <f>FLOOR(B6*$B$53 +B6*$B$53*0.1,1)</f>
        <v>11</v>
      </c>
      <c r="D6" t="s">
        <v>187</v>
      </c>
      <c r="E6" t="s">
        <v>188</v>
      </c>
      <c r="F6" t="s">
        <v>189</v>
      </c>
      <c r="G6" t="s">
        <v>190</v>
      </c>
      <c r="J6" t="s">
        <v>191</v>
      </c>
      <c r="K6" s="3" t="s">
        <v>192</v>
      </c>
    </row>
    <row r="7" spans="1:11" x14ac:dyDescent="0.25">
      <c r="A7">
        <v>6</v>
      </c>
      <c r="B7">
        <v>1</v>
      </c>
      <c r="C7">
        <f>FLOOR(B7*$B$53 +B7*$B$53*0.1,1)</f>
        <v>11</v>
      </c>
      <c r="D7" t="s">
        <v>261</v>
      </c>
      <c r="E7" t="s">
        <v>262</v>
      </c>
      <c r="F7" t="s">
        <v>263</v>
      </c>
      <c r="G7" t="s">
        <v>264</v>
      </c>
      <c r="J7" t="s">
        <v>265</v>
      </c>
      <c r="K7" s="3" t="s">
        <v>266</v>
      </c>
    </row>
    <row r="8" spans="1:11" x14ac:dyDescent="0.25">
      <c r="A8">
        <v>7</v>
      </c>
      <c r="B8">
        <v>1</v>
      </c>
      <c r="C8">
        <f>FLOOR(B8*$B$53 +B8*$B$53*0.1,1)</f>
        <v>11</v>
      </c>
      <c r="D8" t="s">
        <v>142</v>
      </c>
      <c r="E8" t="s">
        <v>143</v>
      </c>
      <c r="F8" t="s">
        <v>144</v>
      </c>
      <c r="G8" t="s">
        <v>145</v>
      </c>
      <c r="J8" t="s">
        <v>146</v>
      </c>
      <c r="K8" s="3" t="s">
        <v>147</v>
      </c>
    </row>
    <row r="9" spans="1:11" x14ac:dyDescent="0.25">
      <c r="A9">
        <v>8</v>
      </c>
      <c r="B9">
        <v>1</v>
      </c>
      <c r="C9">
        <f>FLOOR(B9*$B$53 +B9*$B$53*0.1,1)</f>
        <v>11</v>
      </c>
      <c r="D9" t="s">
        <v>136</v>
      </c>
      <c r="E9" t="s">
        <v>137</v>
      </c>
      <c r="F9" t="s">
        <v>138</v>
      </c>
      <c r="G9" t="s">
        <v>139</v>
      </c>
      <c r="J9" t="s">
        <v>140</v>
      </c>
      <c r="K9" s="3" t="s">
        <v>141</v>
      </c>
    </row>
    <row r="10" spans="1:11" x14ac:dyDescent="0.25">
      <c r="A10">
        <v>9</v>
      </c>
      <c r="B10">
        <v>1</v>
      </c>
      <c r="C10">
        <f>FLOOR(B10*$B$53 +B10*$B$53*0.1,1)</f>
        <v>11</v>
      </c>
      <c r="D10" t="s">
        <v>193</v>
      </c>
      <c r="E10" t="s">
        <v>194</v>
      </c>
      <c r="F10" t="s">
        <v>195</v>
      </c>
      <c r="G10" t="s">
        <v>196</v>
      </c>
      <c r="J10" t="s">
        <v>197</v>
      </c>
      <c r="K10" s="3" t="s">
        <v>22</v>
      </c>
    </row>
    <row r="11" spans="1:11" x14ac:dyDescent="0.25">
      <c r="A11">
        <v>10</v>
      </c>
      <c r="B11">
        <v>2</v>
      </c>
      <c r="C11">
        <f>FLOOR(B11*$B$53 +B11*$B$53*0.1,1)</f>
        <v>22</v>
      </c>
      <c r="D11" t="s">
        <v>285</v>
      </c>
      <c r="E11" t="s">
        <v>286</v>
      </c>
      <c r="F11" t="s">
        <v>287</v>
      </c>
      <c r="G11" t="s">
        <v>288</v>
      </c>
      <c r="J11" t="s">
        <v>289</v>
      </c>
      <c r="K11" s="3" t="s">
        <v>290</v>
      </c>
    </row>
    <row r="12" spans="1:11" x14ac:dyDescent="0.25">
      <c r="A12">
        <v>11</v>
      </c>
      <c r="B12">
        <v>4</v>
      </c>
      <c r="C12">
        <f>FLOOR(B12*$B$53 +B12*$B$53*0.1,1)</f>
        <v>44</v>
      </c>
      <c r="D12" t="s">
        <v>273</v>
      </c>
      <c r="E12" t="s">
        <v>274</v>
      </c>
      <c r="F12" t="s">
        <v>275</v>
      </c>
      <c r="G12" t="s">
        <v>276</v>
      </c>
      <c r="J12" t="s">
        <v>277</v>
      </c>
      <c r="K12" s="3" t="s">
        <v>278</v>
      </c>
    </row>
    <row r="13" spans="1:11" x14ac:dyDescent="0.25">
      <c r="A13">
        <v>12</v>
      </c>
      <c r="B13">
        <v>1</v>
      </c>
      <c r="C13">
        <f>FLOOR(B13*$B$53 +B13*$B$53*0.1,1)</f>
        <v>11</v>
      </c>
      <c r="D13" t="s">
        <v>279</v>
      </c>
      <c r="E13" t="s">
        <v>280</v>
      </c>
      <c r="F13" t="s">
        <v>281</v>
      </c>
      <c r="G13" t="s">
        <v>282</v>
      </c>
      <c r="J13" t="s">
        <v>283</v>
      </c>
      <c r="K13" s="3" t="s">
        <v>284</v>
      </c>
    </row>
    <row r="14" spans="1:11" x14ac:dyDescent="0.25">
      <c r="A14">
        <v>13</v>
      </c>
      <c r="B14">
        <v>1</v>
      </c>
      <c r="C14">
        <f>FLOOR(B14*$B$53 +B14*$B$53*0.1,1)</f>
        <v>11</v>
      </c>
      <c r="D14" t="s">
        <v>17</v>
      </c>
      <c r="E14" t="s">
        <v>18</v>
      </c>
      <c r="F14" t="s">
        <v>19</v>
      </c>
      <c r="G14" t="s">
        <v>20</v>
      </c>
      <c r="J14" t="s">
        <v>21</v>
      </c>
      <c r="K14" s="3" t="s">
        <v>22</v>
      </c>
    </row>
    <row r="15" spans="1:11" x14ac:dyDescent="0.25">
      <c r="A15">
        <v>14</v>
      </c>
      <c r="B15">
        <v>1</v>
      </c>
      <c r="C15">
        <f>CEILING(B15*$B$53 + IF((B15*$B$53*0.05) &lt; 5, 5, B15*$B$53*0.05),1)</f>
        <v>15</v>
      </c>
      <c r="D15" t="s">
        <v>66</v>
      </c>
      <c r="E15" t="s">
        <v>67</v>
      </c>
      <c r="F15" t="s">
        <v>68</v>
      </c>
      <c r="G15" t="s">
        <v>69</v>
      </c>
      <c r="H15" s="1" t="s">
        <v>70</v>
      </c>
      <c r="I15" s="1" t="s">
        <v>71</v>
      </c>
      <c r="J15" t="s">
        <v>72</v>
      </c>
      <c r="K15" s="3" t="s">
        <v>291</v>
      </c>
    </row>
    <row r="16" spans="1:11" x14ac:dyDescent="0.25">
      <c r="A16">
        <v>15</v>
      </c>
      <c r="B16">
        <v>3</v>
      </c>
      <c r="C16">
        <f>CEILING(B16*$B$53 + IF((B16*$B$53*0.05) &lt; 5, 5, B16*$B$53*0.05),1)</f>
        <v>35</v>
      </c>
      <c r="D16" t="s">
        <v>79</v>
      </c>
      <c r="E16" t="s">
        <v>80</v>
      </c>
      <c r="F16" t="s">
        <v>81</v>
      </c>
      <c r="G16" t="s">
        <v>82</v>
      </c>
      <c r="H16" s="1" t="s">
        <v>83</v>
      </c>
      <c r="I16" s="1" t="s">
        <v>71</v>
      </c>
      <c r="J16" t="s">
        <v>84</v>
      </c>
      <c r="K16" s="3" t="s">
        <v>291</v>
      </c>
    </row>
    <row r="17" spans="1:11" x14ac:dyDescent="0.25">
      <c r="A17">
        <v>16</v>
      </c>
      <c r="B17">
        <v>1</v>
      </c>
      <c r="C17">
        <f>CEILING(B17*$B$53 + IF((B17*$B$53*0.05) &lt; 5, 5, B17*$B$53*0.05),1)</f>
        <v>15</v>
      </c>
      <c r="D17" t="s">
        <v>85</v>
      </c>
      <c r="E17" t="s">
        <v>86</v>
      </c>
      <c r="F17" t="s">
        <v>87</v>
      </c>
      <c r="G17" t="s">
        <v>88</v>
      </c>
      <c r="H17" s="1" t="s">
        <v>89</v>
      </c>
      <c r="I17" s="1" t="s">
        <v>71</v>
      </c>
      <c r="J17" t="s">
        <v>90</v>
      </c>
      <c r="K17" s="3" t="s">
        <v>291</v>
      </c>
    </row>
    <row r="18" spans="1:11" x14ac:dyDescent="0.25">
      <c r="A18">
        <v>17</v>
      </c>
      <c r="B18">
        <v>2</v>
      </c>
      <c r="C18">
        <f>CEILING(B18*$B$53 + IF((B18*$B$53*0.05) &lt; 5, 5, B18*$B$53*0.05),1)</f>
        <v>25</v>
      </c>
      <c r="D18" t="s">
        <v>97</v>
      </c>
      <c r="E18" t="s">
        <v>98</v>
      </c>
      <c r="F18" t="s">
        <v>99</v>
      </c>
      <c r="G18" t="s">
        <v>100</v>
      </c>
      <c r="H18" s="1" t="s">
        <v>101</v>
      </c>
      <c r="I18" s="2">
        <v>0.05</v>
      </c>
      <c r="J18" t="s">
        <v>102</v>
      </c>
      <c r="K18" s="3" t="s">
        <v>291</v>
      </c>
    </row>
    <row r="19" spans="1:11" x14ac:dyDescent="0.25">
      <c r="A19">
        <v>18</v>
      </c>
      <c r="B19">
        <v>1</v>
      </c>
      <c r="C19">
        <f>CEILING(B19*$B$53 + IF((B19*$B$53*0.05) &lt; 5, 5, B19*$B$53*0.05),1)</f>
        <v>15</v>
      </c>
      <c r="D19" t="s">
        <v>103</v>
      </c>
      <c r="E19" t="s">
        <v>104</v>
      </c>
      <c r="F19" t="s">
        <v>105</v>
      </c>
      <c r="G19" t="s">
        <v>106</v>
      </c>
      <c r="H19" s="1" t="s">
        <v>107</v>
      </c>
      <c r="I19" s="2">
        <v>0.05</v>
      </c>
      <c r="J19" t="s">
        <v>108</v>
      </c>
      <c r="K19" s="3" t="s">
        <v>291</v>
      </c>
    </row>
    <row r="20" spans="1:11" x14ac:dyDescent="0.25">
      <c r="A20">
        <v>19</v>
      </c>
      <c r="B20">
        <v>1</v>
      </c>
      <c r="C20">
        <f>CEILING(B20*$B$53 + IF((B20*$B$53*0.05) &lt; 5, 5, B20*$B$53*0.05),1)</f>
        <v>15</v>
      </c>
      <c r="D20" t="s">
        <v>109</v>
      </c>
      <c r="E20" t="s">
        <v>110</v>
      </c>
      <c r="F20" t="s">
        <v>111</v>
      </c>
      <c r="G20" t="s">
        <v>112</v>
      </c>
      <c r="H20" s="1" t="s">
        <v>113</v>
      </c>
      <c r="I20" s="2">
        <v>0.05</v>
      </c>
      <c r="J20" t="s">
        <v>114</v>
      </c>
      <c r="K20" s="3" t="s">
        <v>291</v>
      </c>
    </row>
    <row r="21" spans="1:11" x14ac:dyDescent="0.25">
      <c r="A21">
        <v>20</v>
      </c>
      <c r="B21">
        <v>1</v>
      </c>
      <c r="C21">
        <f>CEILING(B21*$B$53 + IF((B21*$B$53*0.05) &lt; 5, 5, B21*$B$53*0.05),1)</f>
        <v>15</v>
      </c>
      <c r="D21" t="s">
        <v>115</v>
      </c>
      <c r="E21" t="s">
        <v>116</v>
      </c>
      <c r="F21" t="s">
        <v>117</v>
      </c>
      <c r="G21" t="s">
        <v>118</v>
      </c>
      <c r="H21" s="1" t="s">
        <v>119</v>
      </c>
      <c r="I21" s="2">
        <v>0.05</v>
      </c>
      <c r="J21" t="s">
        <v>120</v>
      </c>
      <c r="K21" s="3" t="s">
        <v>291</v>
      </c>
    </row>
    <row r="22" spans="1:11" x14ac:dyDescent="0.25">
      <c r="A22">
        <v>21</v>
      </c>
      <c r="B22">
        <v>1</v>
      </c>
      <c r="C22">
        <f>CEILING(B22*$B$53 + IF((B22*$B$53*0.05) &lt; 5, 5, B22*$B$53*0.05),1)</f>
        <v>15</v>
      </c>
      <c r="D22" t="s">
        <v>121</v>
      </c>
      <c r="E22" t="s">
        <v>122</v>
      </c>
      <c r="F22" t="s">
        <v>123</v>
      </c>
      <c r="G22" t="s">
        <v>124</v>
      </c>
      <c r="H22" s="1" t="s">
        <v>125</v>
      </c>
      <c r="I22" s="2">
        <v>0.05</v>
      </c>
      <c r="J22" t="s">
        <v>126</v>
      </c>
      <c r="K22" s="3" t="s">
        <v>291</v>
      </c>
    </row>
    <row r="23" spans="1:11" x14ac:dyDescent="0.25">
      <c r="A23">
        <v>22</v>
      </c>
      <c r="B23">
        <v>5</v>
      </c>
      <c r="C23">
        <f>CEILING(B23*$B$53 + IF((B23*$B$53*0.05) &lt; 5, 5, B23*$B$53*0.05),1)</f>
        <v>55</v>
      </c>
      <c r="D23" t="s">
        <v>36</v>
      </c>
      <c r="E23" t="s">
        <v>37</v>
      </c>
      <c r="F23" t="s">
        <v>38</v>
      </c>
      <c r="G23" t="s">
        <v>39</v>
      </c>
      <c r="H23" s="1" t="s">
        <v>40</v>
      </c>
      <c r="I23" s="2">
        <v>0.1</v>
      </c>
      <c r="J23" t="s">
        <v>41</v>
      </c>
      <c r="K23" s="3" t="s">
        <v>291</v>
      </c>
    </row>
    <row r="24" spans="1:11" x14ac:dyDescent="0.25">
      <c r="A24">
        <v>23</v>
      </c>
      <c r="B24">
        <v>1</v>
      </c>
      <c r="C24">
        <f>CEILING(B24*$B$53 + IF((B24*$B$53*0.05) &lt; 5, 5, B24*$B$53*0.05),1)</f>
        <v>15</v>
      </c>
      <c r="D24" t="s">
        <v>48</v>
      </c>
      <c r="E24" t="s">
        <v>49</v>
      </c>
      <c r="F24" t="s">
        <v>50</v>
      </c>
      <c r="G24" t="s">
        <v>51</v>
      </c>
      <c r="H24" s="1" t="s">
        <v>52</v>
      </c>
      <c r="I24" s="2">
        <v>0.1</v>
      </c>
      <c r="J24" t="s">
        <v>53</v>
      </c>
      <c r="K24" s="3" t="s">
        <v>291</v>
      </c>
    </row>
    <row r="25" spans="1:11" x14ac:dyDescent="0.25">
      <c r="A25">
        <v>24</v>
      </c>
      <c r="B25">
        <v>11</v>
      </c>
      <c r="C25">
        <f>CEILING(B25*$B$53 + IF((B25*$B$53*0.05) &lt; 5, 5, B25*$B$53*0.05),1)</f>
        <v>116</v>
      </c>
      <c r="D25" t="s">
        <v>54</v>
      </c>
      <c r="E25" t="s">
        <v>55</v>
      </c>
      <c r="F25" t="s">
        <v>56</v>
      </c>
      <c r="G25" t="s">
        <v>57</v>
      </c>
      <c r="H25" s="1" t="s">
        <v>58</v>
      </c>
      <c r="I25" s="2">
        <v>0.1</v>
      </c>
      <c r="J25" t="s">
        <v>59</v>
      </c>
      <c r="K25" s="3" t="s">
        <v>291</v>
      </c>
    </row>
    <row r="26" spans="1:11" x14ac:dyDescent="0.25">
      <c r="A26">
        <v>25</v>
      </c>
      <c r="B26">
        <v>20</v>
      </c>
      <c r="C26">
        <f>CEILING(B26*$B$53 + IF((B26*$B$53*0.05) &lt; 5, 5, B26*$B$53*0.05),1)</f>
        <v>210</v>
      </c>
      <c r="D26" t="s">
        <v>30</v>
      </c>
      <c r="E26" t="s">
        <v>31</v>
      </c>
      <c r="F26" t="s">
        <v>32</v>
      </c>
      <c r="G26" t="s">
        <v>33</v>
      </c>
      <c r="H26" s="1" t="s">
        <v>34</v>
      </c>
      <c r="J26" t="s">
        <v>35</v>
      </c>
      <c r="K26" s="3" t="s">
        <v>291</v>
      </c>
    </row>
    <row r="27" spans="1:11" x14ac:dyDescent="0.25">
      <c r="A27">
        <v>26</v>
      </c>
      <c r="B27">
        <v>1</v>
      </c>
      <c r="C27">
        <f>CEILING(B27*$B$53 + IF((B27*$B$53*0.05) &lt; 5, 5, B27*$B$53*0.05),1)</f>
        <v>15</v>
      </c>
      <c r="D27" t="s">
        <v>42</v>
      </c>
      <c r="E27" t="s">
        <v>43</v>
      </c>
      <c r="F27" t="s">
        <v>44</v>
      </c>
      <c r="G27" t="s">
        <v>45</v>
      </c>
      <c r="H27" s="1" t="s">
        <v>46</v>
      </c>
      <c r="I27" s="2">
        <v>0.1</v>
      </c>
      <c r="J27" t="s">
        <v>47</v>
      </c>
      <c r="K27" s="3" t="s">
        <v>291</v>
      </c>
    </row>
    <row r="28" spans="1:11" x14ac:dyDescent="0.25">
      <c r="A28">
        <v>27</v>
      </c>
      <c r="B28">
        <v>3</v>
      </c>
      <c r="C28">
        <f>CEILING(B28*$B$53 + IF((B28*$B$53*0.05) &lt; 5, 5, B28*$B$53*0.05),1)</f>
        <v>35</v>
      </c>
      <c r="D28" t="s">
        <v>60</v>
      </c>
      <c r="E28" t="s">
        <v>61</v>
      </c>
      <c r="F28" t="s">
        <v>62</v>
      </c>
      <c r="G28" t="s">
        <v>63</v>
      </c>
      <c r="H28" s="1" t="s">
        <v>64</v>
      </c>
      <c r="I28" s="2">
        <v>0.1</v>
      </c>
      <c r="J28" t="s">
        <v>65</v>
      </c>
      <c r="K28" s="3" t="s">
        <v>291</v>
      </c>
    </row>
    <row r="29" spans="1:11" x14ac:dyDescent="0.25">
      <c r="A29">
        <v>28</v>
      </c>
      <c r="B29">
        <v>11</v>
      </c>
      <c r="C29">
        <f>CEILING(B29*$B$53 + IF((B29*$B$53*0.05) &lt; 5, 5, B29*$B$53*0.05),1)</f>
        <v>116</v>
      </c>
      <c r="D29" t="s">
        <v>73</v>
      </c>
      <c r="E29" t="s">
        <v>74</v>
      </c>
      <c r="F29" t="s">
        <v>75</v>
      </c>
      <c r="G29" t="s">
        <v>76</v>
      </c>
      <c r="H29" s="1" t="s">
        <v>77</v>
      </c>
      <c r="I29" s="2">
        <v>0.2</v>
      </c>
      <c r="J29" t="s">
        <v>78</v>
      </c>
      <c r="K29" s="3" t="s">
        <v>291</v>
      </c>
    </row>
    <row r="30" spans="1:11" x14ac:dyDescent="0.25">
      <c r="A30">
        <v>29</v>
      </c>
      <c r="B30">
        <v>4</v>
      </c>
      <c r="C30">
        <f>CEILING(B30*$B$53 + IF((B30*$B$53*0.05) &lt; 5, 5, B30*$B$53*0.05),1)</f>
        <v>45</v>
      </c>
      <c r="D30" t="s">
        <v>91</v>
      </c>
      <c r="E30" t="s">
        <v>92</v>
      </c>
      <c r="F30" t="s">
        <v>93</v>
      </c>
      <c r="G30" t="s">
        <v>94</v>
      </c>
      <c r="H30" s="1" t="s">
        <v>95</v>
      </c>
      <c r="I30" s="2">
        <v>0.2</v>
      </c>
      <c r="J30" t="s">
        <v>96</v>
      </c>
      <c r="K30" s="3" t="s">
        <v>291</v>
      </c>
    </row>
    <row r="31" spans="1:11" x14ac:dyDescent="0.25">
      <c r="A31">
        <v>30</v>
      </c>
      <c r="B31">
        <v>1</v>
      </c>
      <c r="C31">
        <f>CEILING(B31*$B$53 + IF((B31*$B$53*0.05) &lt; 5, 5, B31*$B$53*0.05),1)</f>
        <v>15</v>
      </c>
      <c r="D31" t="s">
        <v>148</v>
      </c>
      <c r="E31" t="s">
        <v>149</v>
      </c>
      <c r="F31" t="s">
        <v>150</v>
      </c>
      <c r="G31" t="s">
        <v>151</v>
      </c>
      <c r="H31" s="1" t="s">
        <v>152</v>
      </c>
      <c r="J31" t="s">
        <v>153</v>
      </c>
      <c r="K31" s="3" t="s">
        <v>154</v>
      </c>
    </row>
    <row r="32" spans="1:11" x14ac:dyDescent="0.25">
      <c r="A32">
        <v>31</v>
      </c>
      <c r="B32">
        <v>2</v>
      </c>
      <c r="C32">
        <f>CEILING(B32*$B$53 + IF((B32*$B$53*0.05) &lt; 5, 5, B32*$B$53*0.05),1)</f>
        <v>25</v>
      </c>
      <c r="D32" t="s">
        <v>155</v>
      </c>
      <c r="E32" t="s">
        <v>156</v>
      </c>
      <c r="F32" t="s">
        <v>157</v>
      </c>
      <c r="G32" t="s">
        <v>158</v>
      </c>
      <c r="H32" s="1" t="s">
        <v>159</v>
      </c>
      <c r="J32" t="s">
        <v>160</v>
      </c>
      <c r="K32" s="3" t="s">
        <v>291</v>
      </c>
    </row>
    <row r="33" spans="1:11" x14ac:dyDescent="0.25">
      <c r="A33">
        <v>32</v>
      </c>
      <c r="B33">
        <v>1</v>
      </c>
      <c r="C33">
        <f>CEILING(B33*$B$53 + IF((B33*$B$53*0.05) &lt; 5, 5, B33*$B$53*0.05),1)</f>
        <v>15</v>
      </c>
      <c r="D33" t="s">
        <v>161</v>
      </c>
      <c r="E33" t="s">
        <v>162</v>
      </c>
      <c r="F33" t="s">
        <v>163</v>
      </c>
      <c r="G33" t="s">
        <v>164</v>
      </c>
      <c r="H33" s="1" t="s">
        <v>165</v>
      </c>
      <c r="I33" s="2">
        <v>0.05</v>
      </c>
      <c r="J33" t="s">
        <v>166</v>
      </c>
      <c r="K33" s="3" t="s">
        <v>291</v>
      </c>
    </row>
    <row r="34" spans="1:11" x14ac:dyDescent="0.25">
      <c r="A34">
        <v>33</v>
      </c>
      <c r="B34">
        <v>2</v>
      </c>
      <c r="C34">
        <f>CEILING(B34*$B$53 + IF((B34*$B$53*0.05) &lt; 5, 5, B34*$B$53*0.05),1)</f>
        <v>25</v>
      </c>
      <c r="D34" t="s">
        <v>167</v>
      </c>
      <c r="E34" t="s">
        <v>168</v>
      </c>
      <c r="F34" t="s">
        <v>169</v>
      </c>
      <c r="G34" t="s">
        <v>170</v>
      </c>
      <c r="H34" s="1" t="s">
        <v>171</v>
      </c>
      <c r="I34" s="2">
        <v>0.05</v>
      </c>
      <c r="J34" t="s">
        <v>172</v>
      </c>
      <c r="K34" s="3" t="s">
        <v>291</v>
      </c>
    </row>
    <row r="35" spans="1:11" x14ac:dyDescent="0.25">
      <c r="A35">
        <v>34</v>
      </c>
      <c r="B35">
        <v>1</v>
      </c>
      <c r="C35">
        <f>CEILING(B35*$B$53 + IF((B35*$B$53*0.05) &lt; 5, 5, B35*$B$53*0.05),1)</f>
        <v>15</v>
      </c>
      <c r="D35" t="s">
        <v>173</v>
      </c>
      <c r="E35" t="s">
        <v>174</v>
      </c>
      <c r="F35" t="s">
        <v>175</v>
      </c>
      <c r="G35" t="s">
        <v>176</v>
      </c>
      <c r="H35" s="1" t="s">
        <v>177</v>
      </c>
      <c r="I35" s="2">
        <v>0.05</v>
      </c>
      <c r="J35" t="s">
        <v>178</v>
      </c>
      <c r="K35" s="3" t="s">
        <v>291</v>
      </c>
    </row>
    <row r="36" spans="1:11" x14ac:dyDescent="0.25">
      <c r="A36">
        <v>35</v>
      </c>
      <c r="B36">
        <v>2</v>
      </c>
      <c r="C36">
        <f>CEILING(B36*$B$53 + IF((B36*$B$53*0.05) &lt; 5, 5, B36*$B$53*0.05),1)</f>
        <v>25</v>
      </c>
      <c r="D36" t="s">
        <v>179</v>
      </c>
      <c r="E36" t="s">
        <v>180</v>
      </c>
      <c r="F36" t="s">
        <v>181</v>
      </c>
      <c r="G36" t="s">
        <v>182</v>
      </c>
      <c r="H36" s="1" t="s">
        <v>183</v>
      </c>
      <c r="I36" s="2">
        <v>0.05</v>
      </c>
      <c r="J36" t="s">
        <v>184</v>
      </c>
      <c r="K36" s="3" t="s">
        <v>291</v>
      </c>
    </row>
    <row r="37" spans="1:11" x14ac:dyDescent="0.25">
      <c r="A37">
        <v>36</v>
      </c>
      <c r="B37">
        <v>1</v>
      </c>
      <c r="C37">
        <f>CEILING(B37*$B$53 + IF((B37*$B$53*0.05) &lt; 5, 5, B37*$B$53*0.05),1)</f>
        <v>15</v>
      </c>
      <c r="D37" t="s">
        <v>198</v>
      </c>
      <c r="E37" t="s">
        <v>199</v>
      </c>
      <c r="F37" t="s">
        <v>200</v>
      </c>
      <c r="G37" t="s">
        <v>201</v>
      </c>
      <c r="H37" s="1">
        <v>0.01</v>
      </c>
      <c r="I37" s="2">
        <v>0.01</v>
      </c>
      <c r="J37" t="s">
        <v>202</v>
      </c>
      <c r="K37" s="3" t="s">
        <v>292</v>
      </c>
    </row>
    <row r="38" spans="1:11" x14ac:dyDescent="0.25">
      <c r="A38">
        <v>37</v>
      </c>
      <c r="B38">
        <v>1</v>
      </c>
      <c r="C38">
        <f>CEILING(B38*$B$53 + IF((B38*$B$53*0.05) &lt; 5, 5, B38*$B$53*0.05),1)</f>
        <v>15</v>
      </c>
      <c r="D38" t="s">
        <v>221</v>
      </c>
      <c r="E38" t="s">
        <v>222</v>
      </c>
      <c r="F38" t="s">
        <v>223</v>
      </c>
      <c r="G38" t="s">
        <v>224</v>
      </c>
      <c r="H38" s="1">
        <v>18</v>
      </c>
      <c r="I38" s="2">
        <v>0.05</v>
      </c>
      <c r="J38" t="s">
        <v>225</v>
      </c>
      <c r="K38" s="3" t="s">
        <v>291</v>
      </c>
    </row>
    <row r="39" spans="1:11" x14ac:dyDescent="0.25">
      <c r="A39">
        <v>38</v>
      </c>
      <c r="B39">
        <v>2</v>
      </c>
      <c r="C39">
        <f>CEILING(B39*$B$53 + IF((B39*$B$53*0.05) &lt; 5, 5, B39*$B$53*0.05),1)</f>
        <v>25</v>
      </c>
      <c r="D39" t="s">
        <v>244</v>
      </c>
      <c r="E39" t="s">
        <v>245</v>
      </c>
      <c r="F39" t="s">
        <v>246</v>
      </c>
      <c r="G39" t="s">
        <v>247</v>
      </c>
      <c r="H39" s="1">
        <v>100</v>
      </c>
      <c r="I39" s="2">
        <v>0.05</v>
      </c>
      <c r="J39" t="s">
        <v>248</v>
      </c>
      <c r="K39" s="3" t="s">
        <v>291</v>
      </c>
    </row>
    <row r="40" spans="1:11" x14ac:dyDescent="0.25">
      <c r="A40">
        <v>39</v>
      </c>
      <c r="B40">
        <v>1</v>
      </c>
      <c r="C40">
        <f>CEILING(B40*$B$53 + IF((B40*$B$53*0.05) &lt; 5, 5, B40*$B$53*0.05),1)</f>
        <v>15</v>
      </c>
      <c r="D40" t="s">
        <v>203</v>
      </c>
      <c r="E40" t="s">
        <v>204</v>
      </c>
      <c r="F40" t="s">
        <v>205</v>
      </c>
      <c r="G40" t="s">
        <v>206</v>
      </c>
      <c r="H40" s="1" t="s">
        <v>207</v>
      </c>
      <c r="I40" s="2">
        <v>0.01</v>
      </c>
      <c r="J40" t="s">
        <v>208</v>
      </c>
      <c r="K40" s="3" t="s">
        <v>291</v>
      </c>
    </row>
    <row r="41" spans="1:11" x14ac:dyDescent="0.25">
      <c r="A41">
        <v>40</v>
      </c>
      <c r="B41">
        <v>1</v>
      </c>
      <c r="C41">
        <f>CEILING(B41*$B$53 + IF((B41*$B$53*0.05) &lt; 5, 5, B41*$B$53*0.05),1)</f>
        <v>15</v>
      </c>
      <c r="D41" t="s">
        <v>226</v>
      </c>
      <c r="E41" t="s">
        <v>227</v>
      </c>
      <c r="F41" t="s">
        <v>228</v>
      </c>
      <c r="G41" t="s">
        <v>229</v>
      </c>
      <c r="H41" s="1" t="s">
        <v>230</v>
      </c>
      <c r="I41" s="2">
        <v>0.01</v>
      </c>
      <c r="J41" t="s">
        <v>231</v>
      </c>
      <c r="K41" s="3" t="s">
        <v>291</v>
      </c>
    </row>
    <row r="42" spans="1:11" x14ac:dyDescent="0.25">
      <c r="A42">
        <v>41</v>
      </c>
      <c r="B42">
        <v>5</v>
      </c>
      <c r="C42">
        <f>CEILING(B42*$B$53 + IF((B42*$B$53*0.05) &lt; 5, 5, B42*$B$53*0.05),1)</f>
        <v>55</v>
      </c>
      <c r="D42" t="s">
        <v>232</v>
      </c>
      <c r="E42" t="s">
        <v>233</v>
      </c>
      <c r="F42" t="s">
        <v>234</v>
      </c>
      <c r="G42" t="s">
        <v>235</v>
      </c>
      <c r="H42" s="1" t="s">
        <v>236</v>
      </c>
      <c r="I42" s="2">
        <v>0.05</v>
      </c>
      <c r="J42" t="s">
        <v>237</v>
      </c>
      <c r="K42" s="3" t="s">
        <v>291</v>
      </c>
    </row>
    <row r="43" spans="1:11" x14ac:dyDescent="0.25">
      <c r="A43">
        <v>42</v>
      </c>
      <c r="B43">
        <v>1</v>
      </c>
      <c r="C43">
        <f>CEILING(B43*$B$53 + IF((B43*$B$53*0.05) &lt; 5, 5, B43*$B$53*0.05),1)</f>
        <v>15</v>
      </c>
      <c r="D43" t="s">
        <v>238</v>
      </c>
      <c r="E43" t="s">
        <v>239</v>
      </c>
      <c r="F43" t="s">
        <v>240</v>
      </c>
      <c r="G43" t="s">
        <v>241</v>
      </c>
      <c r="H43" s="1" t="s">
        <v>242</v>
      </c>
      <c r="I43" s="2">
        <v>0.01</v>
      </c>
      <c r="J43" t="s">
        <v>243</v>
      </c>
      <c r="K43" s="3" t="s">
        <v>291</v>
      </c>
    </row>
    <row r="44" spans="1:11" x14ac:dyDescent="0.25">
      <c r="A44">
        <v>43</v>
      </c>
      <c r="B44">
        <v>1</v>
      </c>
      <c r="C44">
        <f>CEILING(B44*$B$53 + IF((B44*$B$53*0.05) &lt; 5, 5, B44*$B$53*0.05),1)</f>
        <v>15</v>
      </c>
      <c r="D44" t="s">
        <v>249</v>
      </c>
      <c r="E44" t="s">
        <v>250</v>
      </c>
      <c r="F44" t="s">
        <v>251</v>
      </c>
      <c r="G44" t="s">
        <v>252</v>
      </c>
      <c r="H44" s="1" t="s">
        <v>253</v>
      </c>
      <c r="I44" s="2">
        <v>0.01</v>
      </c>
      <c r="J44" t="s">
        <v>254</v>
      </c>
      <c r="K44" s="3" t="s">
        <v>291</v>
      </c>
    </row>
    <row r="45" spans="1:11" x14ac:dyDescent="0.25">
      <c r="A45">
        <v>44</v>
      </c>
      <c r="B45">
        <v>1</v>
      </c>
      <c r="C45">
        <f>CEILING(B45*$B$53 + IF((B45*$B$53*0.05) &lt; 5, 5, B45*$B$53*0.05),1)</f>
        <v>15</v>
      </c>
      <c r="D45" t="s">
        <v>255</v>
      </c>
      <c r="E45" t="s">
        <v>256</v>
      </c>
      <c r="F45" t="s">
        <v>257</v>
      </c>
      <c r="G45" t="s">
        <v>258</v>
      </c>
      <c r="H45" s="1" t="s">
        <v>259</v>
      </c>
      <c r="I45" s="2">
        <v>0.01</v>
      </c>
      <c r="J45" t="s">
        <v>260</v>
      </c>
      <c r="K45" s="3" t="s">
        <v>291</v>
      </c>
    </row>
    <row r="46" spans="1:11" x14ac:dyDescent="0.25">
      <c r="A46">
        <v>45</v>
      </c>
      <c r="B46">
        <v>1</v>
      </c>
      <c r="C46">
        <f>CEILING(B46*$B$53 + IF((B46*$B$53*0.05) &lt; 5, 5, B46*$B$53*0.05),1)</f>
        <v>15</v>
      </c>
      <c r="D46" t="s">
        <v>215</v>
      </c>
      <c r="E46" t="s">
        <v>216</v>
      </c>
      <c r="F46" t="s">
        <v>217</v>
      </c>
      <c r="G46" t="s">
        <v>218</v>
      </c>
      <c r="H46" s="1" t="s">
        <v>219</v>
      </c>
      <c r="I46" s="2">
        <v>0.01</v>
      </c>
      <c r="J46" t="s">
        <v>220</v>
      </c>
      <c r="K46" s="3" t="s">
        <v>291</v>
      </c>
    </row>
    <row r="47" spans="1:11" x14ac:dyDescent="0.25">
      <c r="A47">
        <v>46</v>
      </c>
      <c r="B47">
        <v>1</v>
      </c>
      <c r="C47">
        <f>CEILING(B47*$B$53 + IF((B47*$B$53*0.05) &lt; 5, 5, B47*$B$53*0.05),1)</f>
        <v>15</v>
      </c>
      <c r="D47" t="s">
        <v>209</v>
      </c>
      <c r="E47" t="s">
        <v>210</v>
      </c>
      <c r="F47" t="s">
        <v>211</v>
      </c>
      <c r="G47" t="s">
        <v>212</v>
      </c>
      <c r="H47" s="1" t="s">
        <v>213</v>
      </c>
      <c r="I47" s="2">
        <v>0.01</v>
      </c>
      <c r="J47" t="s">
        <v>214</v>
      </c>
      <c r="K47" s="3" t="s">
        <v>291</v>
      </c>
    </row>
    <row r="48" spans="1:11" x14ac:dyDescent="0.25">
      <c r="A48">
        <v>47</v>
      </c>
      <c r="B48">
        <v>1</v>
      </c>
      <c r="C48">
        <f>FLOOR(B48*$B$53 +B48*$B$53*0.1,1)</f>
        <v>11</v>
      </c>
      <c r="D48" t="s">
        <v>127</v>
      </c>
      <c r="E48" t="s">
        <v>128</v>
      </c>
      <c r="F48" t="s">
        <v>129</v>
      </c>
      <c r="G48" t="s">
        <v>130</v>
      </c>
      <c r="J48" t="s">
        <v>131</v>
      </c>
      <c r="K48" s="3" t="s">
        <v>16</v>
      </c>
    </row>
    <row r="49" spans="1:11" x14ac:dyDescent="0.25">
      <c r="A49">
        <v>48</v>
      </c>
      <c r="B49">
        <v>1</v>
      </c>
      <c r="C49">
        <f>FLOOR(B49*$B$53+B49*$B$53*0.1,1)</f>
        <v>11</v>
      </c>
      <c r="D49" t="s">
        <v>23</v>
      </c>
      <c r="E49" t="s">
        <v>296</v>
      </c>
      <c r="G49">
        <v>529910508</v>
      </c>
      <c r="J49" t="s">
        <v>295</v>
      </c>
    </row>
    <row r="50" spans="1:11" x14ac:dyDescent="0.25">
      <c r="A50">
        <v>49</v>
      </c>
      <c r="B50">
        <v>1</v>
      </c>
      <c r="C50">
        <f>FLOOR(B50*$B$53+B50*$B$53*0.1,1)</f>
        <v>11</v>
      </c>
      <c r="D50" t="s">
        <v>9</v>
      </c>
      <c r="E50" t="s">
        <v>10</v>
      </c>
    </row>
    <row r="51" spans="1:11" x14ac:dyDescent="0.25">
      <c r="A51">
        <v>50</v>
      </c>
      <c r="B51">
        <v>1</v>
      </c>
      <c r="C51">
        <f>FLOOR(B51*$B$53+B51*$B$53*0.1,1)</f>
        <v>11</v>
      </c>
      <c r="D51" t="s">
        <v>185</v>
      </c>
      <c r="E51" t="s">
        <v>186</v>
      </c>
      <c r="G51" t="s">
        <v>185</v>
      </c>
      <c r="K51" s="3" t="s">
        <v>22</v>
      </c>
    </row>
    <row r="53" spans="1:11" x14ac:dyDescent="0.25">
      <c r="A53" t="s">
        <v>298</v>
      </c>
      <c r="B53">
        <v>10</v>
      </c>
    </row>
    <row r="62" spans="1:11" x14ac:dyDescent="0.25">
      <c r="I62" s="2"/>
    </row>
    <row r="79" spans="9:9" x14ac:dyDescent="0.25">
      <c r="I7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Kyler Callahan</dc:creator>
  <cp:lastModifiedBy>Kyler Callahan</cp:lastModifiedBy>
  <dcterms:created xsi:type="dcterms:W3CDTF">2015-07-07T20:30:08Z</dcterms:created>
  <dcterms:modified xsi:type="dcterms:W3CDTF">2015-07-07T22:46:39Z</dcterms:modified>
</cp:coreProperties>
</file>