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Business Analytics\Short Case-3\"/>
    </mc:Choice>
  </mc:AlternateContent>
  <bookViews>
    <workbookView xWindow="0" yWindow="0" windowWidth="23040" windowHeight="9636" firstSheet="9" activeTab="10" xr2:uid="{3DB80AE3-9DD7-478E-9BCC-C4704040CEA9}"/>
  </bookViews>
  <sheets>
    <sheet name="Answer Report 1" sheetId="7" r:id="rId1"/>
    <sheet name="Sensitivity Report 1" sheetId="8" r:id="rId2"/>
    <sheet name="Limits Report 1" sheetId="9" r:id="rId3"/>
    <sheet name="Answer Report 3" sheetId="14" r:id="rId4"/>
    <sheet name="Answer Report 2" sheetId="15" r:id="rId5"/>
    <sheet name="Answer Report 4" sheetId="16" r:id="rId6"/>
    <sheet name="Answer Report 5" sheetId="17" r:id="rId7"/>
    <sheet name="Analysis Report" sheetId="18" r:id="rId8"/>
    <sheet name="Analysis Report 1" sheetId="19" r:id="rId9"/>
    <sheet name="Answer Report 6" sheetId="20" r:id="rId10"/>
    <sheet name="january" sheetId="21" r:id="rId11"/>
    <sheet name="Feb" sheetId="22" r:id="rId12"/>
    <sheet name="Feasibility Report 1" sheetId="23" r:id="rId13"/>
    <sheet name="Sheet1" sheetId="1" r:id="rId14"/>
    <sheet name="Updated" sheetId="6" r:id="rId15"/>
  </sheets>
  <definedNames>
    <definedName name="coin_cuttype" localSheetId="13" hidden="1">1</definedName>
    <definedName name="coin_dualtol" localSheetId="13" hidden="1">0.0000001</definedName>
    <definedName name="coin_heurs" localSheetId="13" hidden="1">1</definedName>
    <definedName name="coin_integerpresolve" localSheetId="13" hidden="1">1</definedName>
    <definedName name="coin_presolve1" localSheetId="13" hidden="1">1</definedName>
    <definedName name="coin_primaltol" localSheetId="13" hidden="1">0.0000001</definedName>
    <definedName name="solver_adj" localSheetId="13" hidden="1">Sheet1!$C$17:$F$17</definedName>
    <definedName name="solver_adj_ob" localSheetId="13" hidden="1">0</definedName>
    <definedName name="solver_cha" localSheetId="13" hidden="1">0</definedName>
    <definedName name="solver_chc1" localSheetId="13" hidden="1">0</definedName>
    <definedName name="solver_chc10" localSheetId="13" hidden="1">0</definedName>
    <definedName name="solver_chc11" localSheetId="13" hidden="1">0</definedName>
    <definedName name="solver_chc12" localSheetId="13" hidden="1">0</definedName>
    <definedName name="solver_chc13" localSheetId="13" hidden="1">0</definedName>
    <definedName name="solver_chc14" localSheetId="13" hidden="1">0</definedName>
    <definedName name="solver_chc15" localSheetId="13" hidden="1">0</definedName>
    <definedName name="solver_chc16" localSheetId="13" hidden="1">0</definedName>
    <definedName name="solver_chc17" localSheetId="13" hidden="1">0</definedName>
    <definedName name="solver_chc18" localSheetId="13" hidden="1">0</definedName>
    <definedName name="solver_chc19" localSheetId="13" hidden="1">0</definedName>
    <definedName name="solver_chc2" localSheetId="13" hidden="1">0</definedName>
    <definedName name="solver_chc20" localSheetId="13" hidden="1">0</definedName>
    <definedName name="solver_chc21" localSheetId="13" hidden="1">0</definedName>
    <definedName name="solver_chc3" localSheetId="13" hidden="1">0</definedName>
    <definedName name="solver_chc4" localSheetId="13" hidden="1">0</definedName>
    <definedName name="solver_chc5" localSheetId="13" hidden="1">0</definedName>
    <definedName name="solver_chc6" localSheetId="13" hidden="1">0</definedName>
    <definedName name="solver_chc7" localSheetId="13" hidden="1">0</definedName>
    <definedName name="solver_chc8" localSheetId="13" hidden="1">0</definedName>
    <definedName name="solver_chc9" localSheetId="13" hidden="1">0</definedName>
    <definedName name="solver_chn" localSheetId="13" hidden="1">4</definedName>
    <definedName name="solver_chp1" localSheetId="13" hidden="1">0</definedName>
    <definedName name="solver_chp10" localSheetId="13" hidden="1">0</definedName>
    <definedName name="solver_chp11" localSheetId="13" hidden="1">0</definedName>
    <definedName name="solver_chp12" localSheetId="13" hidden="1">0</definedName>
    <definedName name="solver_chp13" localSheetId="13" hidden="1">0</definedName>
    <definedName name="solver_chp14" localSheetId="13" hidden="1">0</definedName>
    <definedName name="solver_chp15" localSheetId="13" hidden="1">0</definedName>
    <definedName name="solver_chp16" localSheetId="13" hidden="1">0</definedName>
    <definedName name="solver_chp17" localSheetId="13" hidden="1">0</definedName>
    <definedName name="solver_chp18" localSheetId="13" hidden="1">0</definedName>
    <definedName name="solver_chp19" localSheetId="13" hidden="1">0</definedName>
    <definedName name="solver_chp2" localSheetId="13" hidden="1">0</definedName>
    <definedName name="solver_chp20" localSheetId="13" hidden="1">0</definedName>
    <definedName name="solver_chp21" localSheetId="13" hidden="1">0</definedName>
    <definedName name="solver_chp3" localSheetId="13" hidden="1">0</definedName>
    <definedName name="solver_chp4" localSheetId="13" hidden="1">0</definedName>
    <definedName name="solver_chp5" localSheetId="13" hidden="1">0</definedName>
    <definedName name="solver_chp6" localSheetId="13" hidden="1">0</definedName>
    <definedName name="solver_chp7" localSheetId="13" hidden="1">0</definedName>
    <definedName name="solver_chp8" localSheetId="13" hidden="1">0</definedName>
    <definedName name="solver_chp9" localSheetId="13" hidden="1">0</definedName>
    <definedName name="solver_cht" localSheetId="13" hidden="1">0</definedName>
    <definedName name="solver_cir1" localSheetId="13" hidden="1">1</definedName>
    <definedName name="solver_cir10" localSheetId="13" hidden="1">1</definedName>
    <definedName name="solver_cir11" localSheetId="13" hidden="1">1</definedName>
    <definedName name="solver_cir12" localSheetId="13" hidden="1">1</definedName>
    <definedName name="solver_cir13" localSheetId="13" hidden="1">1</definedName>
    <definedName name="solver_cir14" localSheetId="13" hidden="1">1</definedName>
    <definedName name="solver_cir15" localSheetId="13" hidden="1">1</definedName>
    <definedName name="solver_cir16" localSheetId="13" hidden="1">1</definedName>
    <definedName name="solver_cir17" localSheetId="13" hidden="1">1</definedName>
    <definedName name="solver_cir18" localSheetId="13" hidden="1">1</definedName>
    <definedName name="solver_cir19" localSheetId="13" hidden="1">1</definedName>
    <definedName name="solver_cir2" localSheetId="13" hidden="1">1</definedName>
    <definedName name="solver_cir20" localSheetId="13" hidden="1">1</definedName>
    <definedName name="solver_cir21" localSheetId="13" hidden="1">1</definedName>
    <definedName name="solver_cir3" localSheetId="13" hidden="1">1</definedName>
    <definedName name="solver_cir4" localSheetId="13" hidden="1">1</definedName>
    <definedName name="solver_cir5" localSheetId="13" hidden="1">1</definedName>
    <definedName name="solver_cir6" localSheetId="13" hidden="1">1</definedName>
    <definedName name="solver_cir7" localSheetId="13" hidden="1">1</definedName>
    <definedName name="solver_cir8" localSheetId="13" hidden="1">1</definedName>
    <definedName name="solver_cir9" localSheetId="13" hidden="1">1</definedName>
    <definedName name="solver_con" localSheetId="13" hidden="1">" "</definedName>
    <definedName name="solver_con1" localSheetId="13" hidden="1">" "</definedName>
    <definedName name="solver_con10" localSheetId="13" hidden="1">" "</definedName>
    <definedName name="solver_con11" localSheetId="13" hidden="1">" "</definedName>
    <definedName name="solver_con12" localSheetId="13" hidden="1">" "</definedName>
    <definedName name="solver_con13" localSheetId="13" hidden="1">" "</definedName>
    <definedName name="solver_con14" localSheetId="13" hidden="1">" "</definedName>
    <definedName name="solver_con15" localSheetId="13" hidden="1">" "</definedName>
    <definedName name="solver_con16" localSheetId="13" hidden="1">" "</definedName>
    <definedName name="solver_con17" localSheetId="13" hidden="1">" "</definedName>
    <definedName name="solver_con18" localSheetId="13" hidden="1">" "</definedName>
    <definedName name="solver_con19" localSheetId="13" hidden="1">" "</definedName>
    <definedName name="solver_con2" localSheetId="13" hidden="1">" "</definedName>
    <definedName name="solver_con20" localSheetId="13" hidden="1">" "</definedName>
    <definedName name="solver_con21" localSheetId="13" hidden="1">" "</definedName>
    <definedName name="solver_con3" localSheetId="13" hidden="1">" "</definedName>
    <definedName name="solver_con4" localSheetId="13" hidden="1">" "</definedName>
    <definedName name="solver_con5" localSheetId="13" hidden="1">" "</definedName>
    <definedName name="solver_con6" localSheetId="13" hidden="1">" "</definedName>
    <definedName name="solver_con7" localSheetId="13" hidden="1">" "</definedName>
    <definedName name="solver_con8" localSheetId="13" hidden="1">" "</definedName>
    <definedName name="solver_con9" localSheetId="13" hidden="1">" "</definedName>
    <definedName name="solver_dia" localSheetId="13" hidden="1">5</definedName>
    <definedName name="solver_drv" localSheetId="13" hidden="1">1</definedName>
    <definedName name="solver_eng" localSheetId="13" hidden="1">2</definedName>
    <definedName name="solver_glb" localSheetId="13" hidden="1">-1E+30</definedName>
    <definedName name="solver_gub" localSheetId="13" hidden="1">1E+30</definedName>
    <definedName name="solver_iao" localSheetId="13" hidden="1">0</definedName>
    <definedName name="solver_inc" localSheetId="13" hidden="1">0</definedName>
    <definedName name="solver_int" localSheetId="13" hidden="1">1</definedName>
    <definedName name="solver_irs" localSheetId="13" hidden="1">0</definedName>
    <definedName name="solver_ism" localSheetId="13" hidden="1">0</definedName>
    <definedName name="solver_itr" localSheetId="13" hidden="1">2147483647</definedName>
    <definedName name="solver_lhs_ob1" localSheetId="13" hidden="1">0</definedName>
    <definedName name="solver_lhs_ob10" localSheetId="13" hidden="1">0</definedName>
    <definedName name="solver_lhs_ob11" localSheetId="13" hidden="1">0</definedName>
    <definedName name="solver_lhs_ob12" localSheetId="13" hidden="1">0</definedName>
    <definedName name="solver_lhs_ob13" localSheetId="13" hidden="1">0</definedName>
    <definedName name="solver_lhs_ob14" localSheetId="13" hidden="1">0</definedName>
    <definedName name="solver_lhs_ob15" localSheetId="13" hidden="1">0</definedName>
    <definedName name="solver_lhs_ob16" localSheetId="13" hidden="1">0</definedName>
    <definedName name="solver_lhs_ob17" localSheetId="13" hidden="1">0</definedName>
    <definedName name="solver_lhs_ob18" localSheetId="13" hidden="1">0</definedName>
    <definedName name="solver_lhs_ob19" localSheetId="13" hidden="1">0</definedName>
    <definedName name="solver_lhs_ob2" localSheetId="13" hidden="1">0</definedName>
    <definedName name="solver_lhs_ob20" localSheetId="13" hidden="1">0</definedName>
    <definedName name="solver_lhs_ob21" localSheetId="13" hidden="1">0</definedName>
    <definedName name="solver_lhs_ob3" localSheetId="13" hidden="1">0</definedName>
    <definedName name="solver_lhs_ob4" localSheetId="13" hidden="1">0</definedName>
    <definedName name="solver_lhs_ob5" localSheetId="13" hidden="1">0</definedName>
    <definedName name="solver_lhs_ob6" localSheetId="13" hidden="1">0</definedName>
    <definedName name="solver_lhs_ob7" localSheetId="13" hidden="1">0</definedName>
    <definedName name="solver_lhs_ob8" localSheetId="13" hidden="1">0</definedName>
    <definedName name="solver_lhs_ob9" localSheetId="13" hidden="1">0</definedName>
    <definedName name="solver_lhs1" localSheetId="13" hidden="1">Sheet1!$C$17</definedName>
    <definedName name="solver_lhs10" localSheetId="13" hidden="1">Sheet1!$E$17</definedName>
    <definedName name="solver_lhs11" localSheetId="13" hidden="1">Sheet1!$F$17</definedName>
    <definedName name="solver_lhs12" localSheetId="13" hidden="1">Sheet1!$F$17</definedName>
    <definedName name="solver_lhs13" localSheetId="13" hidden="1">Sheet1!$F$17</definedName>
    <definedName name="solver_lhs14" localSheetId="13" hidden="1">Sheet1!$G$18</definedName>
    <definedName name="solver_lhs15" localSheetId="13" hidden="1">Sheet1!$G$19</definedName>
    <definedName name="solver_lhs16" localSheetId="13" hidden="1">Sheet1!$G$23</definedName>
    <definedName name="solver_lhs17" localSheetId="13" hidden="1">Sheet1!$G$24</definedName>
    <definedName name="solver_lhs18" localSheetId="13" hidden="1">Sheet1!$G$25</definedName>
    <definedName name="solver_lhs19" localSheetId="13" hidden="1">Sheet1!$G$26</definedName>
    <definedName name="solver_lhs2" localSheetId="13" hidden="1">Sheet1!$C$17</definedName>
    <definedName name="solver_lhs20" localSheetId="13" hidden="1">Sheet1!$I$36</definedName>
    <definedName name="solver_lhs21" localSheetId="13" hidden="1">Sheet1!$I$42</definedName>
    <definedName name="solver_lhs3" localSheetId="13" hidden="1">Sheet1!$C$17</definedName>
    <definedName name="solver_lhs4" localSheetId="13" hidden="1">Sheet1!$C$8</definedName>
    <definedName name="solver_lhs5" localSheetId="13" hidden="1">Sheet1!$D$17</definedName>
    <definedName name="solver_lhs6" localSheetId="13" hidden="1">Sheet1!$D$17</definedName>
    <definedName name="solver_lhs7" localSheetId="13" hidden="1">Sheet1!$D$17</definedName>
    <definedName name="solver_lhs8" localSheetId="13" hidden="1">Sheet1!$E$17</definedName>
    <definedName name="solver_lhs9" localSheetId="13" hidden="1">Sheet1!$E$17</definedName>
    <definedName name="solver_lin" localSheetId="13" hidden="1">1</definedName>
    <definedName name="solver_log" localSheetId="13" hidden="1">1</definedName>
    <definedName name="solver_mda" localSheetId="13" hidden="1">4</definedName>
    <definedName name="solver_mip" localSheetId="13" hidden="1">2147483647</definedName>
    <definedName name="solver_mod" localSheetId="13" hidden="1">3</definedName>
    <definedName name="solver_neg" localSheetId="13" hidden="1">1</definedName>
    <definedName name="solver_nod" localSheetId="13" hidden="1">2147483647</definedName>
    <definedName name="solver_nopt" localSheetId="13" hidden="1">1</definedName>
    <definedName name="solver_ntr" localSheetId="13" hidden="1">2</definedName>
    <definedName name="solver_ntri" hidden="1">1000</definedName>
    <definedName name="solver_num" localSheetId="13" hidden="1">21</definedName>
    <definedName name="solver_obc" localSheetId="13" hidden="1">0</definedName>
    <definedName name="solver_obp" localSheetId="13" hidden="1">0</definedName>
    <definedName name="solver_opt" localSheetId="13" hidden="1">Sheet1!$C$56</definedName>
    <definedName name="solver_opt_ob" localSheetId="13" hidden="1">1</definedName>
    <definedName name="solver_psi" localSheetId="13" hidden="1">0</definedName>
    <definedName name="solver_rdp" localSheetId="13" hidden="1">0</definedName>
    <definedName name="solver_reco1" localSheetId="13" hidden="1">0</definedName>
    <definedName name="solver_reco10" localSheetId="13" hidden="1">0</definedName>
    <definedName name="solver_reco11" localSheetId="13" hidden="1">0</definedName>
    <definedName name="solver_reco12" localSheetId="13" hidden="1">0</definedName>
    <definedName name="solver_reco13" localSheetId="13" hidden="1">0</definedName>
    <definedName name="solver_reco14" localSheetId="13" hidden="1">0</definedName>
    <definedName name="solver_reco15" localSheetId="13" hidden="1">0</definedName>
    <definedName name="solver_reco16" localSheetId="13" hidden="1">0</definedName>
    <definedName name="solver_reco17" localSheetId="13" hidden="1">0</definedName>
    <definedName name="solver_reco18" localSheetId="13" hidden="1">0</definedName>
    <definedName name="solver_reco19" localSheetId="13" hidden="1">0</definedName>
    <definedName name="solver_reco2" localSheetId="13" hidden="1">0</definedName>
    <definedName name="solver_reco20" localSheetId="13" hidden="1">0</definedName>
    <definedName name="solver_reco21" localSheetId="13" hidden="1">0</definedName>
    <definedName name="solver_reco3" localSheetId="13" hidden="1">0</definedName>
    <definedName name="solver_reco4" localSheetId="13" hidden="1">0</definedName>
    <definedName name="solver_reco5" localSheetId="13" hidden="1">0</definedName>
    <definedName name="solver_reco6" localSheetId="13" hidden="1">0</definedName>
    <definedName name="solver_reco7" localSheetId="13" hidden="1">0</definedName>
    <definedName name="solver_reco8" localSheetId="13" hidden="1">0</definedName>
    <definedName name="solver_reco9" localSheetId="13" hidden="1">0</definedName>
    <definedName name="solver_rel1" localSheetId="13" hidden="1">3</definedName>
    <definedName name="solver_rel10" localSheetId="13" hidden="1">3</definedName>
    <definedName name="solver_rel11" localSheetId="13" hidden="1">3</definedName>
    <definedName name="solver_rel12" localSheetId="13" hidden="1">3</definedName>
    <definedName name="solver_rel13" localSheetId="13" hidden="1">3</definedName>
    <definedName name="solver_rel14" localSheetId="13" hidden="1">1</definedName>
    <definedName name="solver_rel15" localSheetId="13" hidden="1">1</definedName>
    <definedName name="solver_rel16" localSheetId="13" hidden="1">3</definedName>
    <definedName name="solver_rel17" localSheetId="13" hidden="1">3</definedName>
    <definedName name="solver_rel18" localSheetId="13" hidden="1">3</definedName>
    <definedName name="solver_rel19" localSheetId="13" hidden="1">3</definedName>
    <definedName name="solver_rel2" localSheetId="13" hidden="1">3</definedName>
    <definedName name="solver_rel20" localSheetId="13" hidden="1">1</definedName>
    <definedName name="solver_rel21" localSheetId="13" hidden="1">1</definedName>
    <definedName name="solver_rel3" localSheetId="13" hidden="1">3</definedName>
    <definedName name="solver_rel4" localSheetId="13" hidden="1">3</definedName>
    <definedName name="solver_rel5" localSheetId="13" hidden="1">3</definedName>
    <definedName name="solver_rel6" localSheetId="13" hidden="1">3</definedName>
    <definedName name="solver_rel7" localSheetId="13" hidden="1">3</definedName>
    <definedName name="solver_rel8" localSheetId="13" hidden="1">3</definedName>
    <definedName name="solver_rel9" localSheetId="13" hidden="1">3</definedName>
    <definedName name="solver_rep" localSheetId="13" hidden="1">0</definedName>
    <definedName name="solver_rhs1" localSheetId="13" hidden="1">Sheet1!$J$10</definedName>
    <definedName name="solver_rhs10" localSheetId="13" hidden="1">Sheet1!$L$9</definedName>
    <definedName name="solver_rhs11" localSheetId="13" hidden="1">Sheet1!$M$10</definedName>
    <definedName name="solver_rhs12" localSheetId="13" hidden="1">Sheet1!$M$8</definedName>
    <definedName name="solver_rhs13" localSheetId="13" hidden="1">Sheet1!$M$9</definedName>
    <definedName name="solver_rhs14" localSheetId="13" hidden="1">Sheet1!$G$8</definedName>
    <definedName name="solver_rhs15" localSheetId="13" hidden="1">Sheet1!$G$9</definedName>
    <definedName name="solver_rhs16" localSheetId="13" hidden="1">0</definedName>
    <definedName name="solver_rhs17" localSheetId="13" hidden="1">0</definedName>
    <definedName name="solver_rhs18" localSheetId="13" hidden="1">0</definedName>
    <definedName name="solver_rhs19" localSheetId="13" hidden="1">0</definedName>
    <definedName name="solver_rhs2" localSheetId="13" hidden="1">Sheet1!$J$8</definedName>
    <definedName name="solver_rhs20" localSheetId="13" hidden="1">Sheet1!$H$36</definedName>
    <definedName name="solver_rhs21" localSheetId="13" hidden="1">Sheet1!$H$42</definedName>
    <definedName name="solver_rhs3" localSheetId="13" hidden="1">Sheet1!$J$9</definedName>
    <definedName name="solver_rhs4" localSheetId="13" hidden="1">Sheet1!$J$8</definedName>
    <definedName name="solver_rhs5" localSheetId="13" hidden="1">Sheet1!$K$10</definedName>
    <definedName name="solver_rhs6" localSheetId="13" hidden="1">Sheet1!$K$8</definedName>
    <definedName name="solver_rhs7" localSheetId="13" hidden="1">Sheet1!$K$9</definedName>
    <definedName name="solver_rhs8" localSheetId="13" hidden="1">Sheet1!$L$10</definedName>
    <definedName name="solver_rhs9" localSheetId="13" hidden="1">Sheet1!$L$8</definedName>
    <definedName name="solver_rlx" localSheetId="13" hidden="1">0</definedName>
    <definedName name="solver_rsmp" hidden="1">2</definedName>
    <definedName name="solver_rtr" localSheetId="13" hidden="1">0</definedName>
    <definedName name="solver_rxc1" localSheetId="13" hidden="1">1</definedName>
    <definedName name="solver_rxc10" localSheetId="13" hidden="1">0</definedName>
    <definedName name="solver_rxc11" localSheetId="13" hidden="1">1</definedName>
    <definedName name="solver_rxc12" localSheetId="13" hidden="1">0</definedName>
    <definedName name="solver_rxc13" localSheetId="13" hidden="1">0</definedName>
    <definedName name="solver_rxc14" localSheetId="13" hidden="1">1</definedName>
    <definedName name="solver_rxc15" localSheetId="13" hidden="1">1</definedName>
    <definedName name="solver_rxc16" localSheetId="13" hidden="1">0</definedName>
    <definedName name="solver_rxc17" localSheetId="13" hidden="1">0</definedName>
    <definedName name="solver_rxc18" localSheetId="13" hidden="1">0</definedName>
    <definedName name="solver_rxc19" localSheetId="13" hidden="1">0</definedName>
    <definedName name="solver_rxc2" localSheetId="13" hidden="1">0</definedName>
    <definedName name="solver_rxc20" localSheetId="13" hidden="1">1</definedName>
    <definedName name="solver_rxc21" localSheetId="13" hidden="1">1</definedName>
    <definedName name="solver_rxc3" localSheetId="13" hidden="1">0</definedName>
    <definedName name="solver_rxc4" localSheetId="13" hidden="1">0</definedName>
    <definedName name="solver_rxc5" localSheetId="13" hidden="1">1</definedName>
    <definedName name="solver_rxc6" localSheetId="13" hidden="1">0</definedName>
    <definedName name="solver_rxc7" localSheetId="13" hidden="1">0</definedName>
    <definedName name="solver_rxc8" localSheetId="13" hidden="1">1</definedName>
    <definedName name="solver_rxc9" localSheetId="13" hidden="1">0</definedName>
    <definedName name="solver_rxv" localSheetId="13" hidden="1">1</definedName>
    <definedName name="solver_scl" localSheetId="13" hidden="1">0</definedName>
    <definedName name="solver_seed" hidden="1">0</definedName>
    <definedName name="solver_sel" localSheetId="13" hidden="1">1</definedName>
    <definedName name="solver_sho" localSheetId="13" hidden="1">0</definedName>
    <definedName name="solver_slv" localSheetId="13" hidden="1">0</definedName>
    <definedName name="solver_slvu" localSheetId="13" hidden="1">0</definedName>
    <definedName name="solver_spid" localSheetId="13" hidden="1">" "</definedName>
    <definedName name="solver_srvr" localSheetId="13" hidden="1">" "</definedName>
    <definedName name="solver_tim" localSheetId="13" hidden="1">2147483647</definedName>
    <definedName name="solver_tol" localSheetId="13" hidden="1">0</definedName>
    <definedName name="solver_typ" localSheetId="13" hidden="1">1</definedName>
    <definedName name="solver_ubigm" localSheetId="13" hidden="1">1000000</definedName>
    <definedName name="solver_umod" localSheetId="13" hidden="1">1</definedName>
    <definedName name="solver_urs" localSheetId="13" hidden="1">0</definedName>
    <definedName name="solver_userid" localSheetId="13" hidden="1">337816</definedName>
    <definedName name="solver_val" localSheetId="13" hidden="1">0</definedName>
    <definedName name="solver_var" localSheetId="13" hidden="1">" "</definedName>
    <definedName name="solver_ver" localSheetId="13" hidden="1">16</definedName>
    <definedName name="solver_ver" localSheetId="14" hidden="1">16</definedName>
    <definedName name="solver_vir" localSheetId="13" hidden="1">1</definedName>
    <definedName name="solver_vol" localSheetId="13" hidden="1">0</definedName>
    <definedName name="solver_vst" localSheetId="13" hidden="1">0</definedName>
  </definedNames>
  <calcPr calcId="171027"/>
  <pivotCaches>
    <pivotCache cacheId="2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3" i="6" l="1"/>
  <c r="M51" i="6"/>
  <c r="L51" i="6"/>
  <c r="K51" i="6"/>
  <c r="J51" i="6"/>
  <c r="F49" i="6"/>
  <c r="E49" i="6"/>
  <c r="D49" i="6"/>
  <c r="C46" i="6"/>
  <c r="G45" i="6"/>
  <c r="C45" i="6"/>
  <c r="G44" i="6"/>
  <c r="C44" i="6"/>
  <c r="G43" i="6"/>
  <c r="C43" i="6"/>
  <c r="C49" i="6" s="1"/>
  <c r="G49" i="6" s="1"/>
  <c r="G42" i="6"/>
  <c r="I42" i="6" s="1"/>
  <c r="G39" i="6"/>
  <c r="G38" i="6"/>
  <c r="G37" i="6"/>
  <c r="G36" i="6"/>
  <c r="I36" i="6" s="1"/>
  <c r="J33" i="6"/>
  <c r="J32" i="6"/>
  <c r="G26" i="6"/>
  <c r="G25" i="6"/>
  <c r="G24" i="6"/>
  <c r="G23" i="6"/>
  <c r="F19" i="6"/>
  <c r="E19" i="6"/>
  <c r="G19" i="6" s="1"/>
  <c r="D19" i="6"/>
  <c r="C19" i="6"/>
  <c r="F18" i="6"/>
  <c r="E18" i="6"/>
  <c r="D18" i="6"/>
  <c r="C18" i="6"/>
  <c r="G18" i="6" s="1"/>
  <c r="G45" i="1"/>
  <c r="G44" i="1"/>
  <c r="G43" i="1"/>
  <c r="G42" i="1"/>
  <c r="G39" i="1"/>
  <c r="G38" i="1"/>
  <c r="G37" i="1"/>
  <c r="G36" i="1"/>
  <c r="M51" i="1"/>
  <c r="L51" i="1"/>
  <c r="K51" i="1"/>
  <c r="J51" i="1"/>
  <c r="F49" i="1"/>
  <c r="E49" i="1"/>
  <c r="D49" i="1"/>
  <c r="C49" i="1"/>
  <c r="G26" i="1"/>
  <c r="G25" i="1"/>
  <c r="G24" i="1"/>
  <c r="G23" i="1"/>
  <c r="J33" i="1"/>
  <c r="J32" i="1"/>
  <c r="C46" i="1"/>
  <c r="C45" i="1"/>
  <c r="C44" i="1"/>
  <c r="C43" i="1"/>
  <c r="F19" i="1"/>
  <c r="F18" i="1"/>
  <c r="E19" i="1"/>
  <c r="E18" i="1"/>
  <c r="D19" i="1"/>
  <c r="D18" i="1"/>
  <c r="C19" i="1"/>
  <c r="C18" i="1"/>
  <c r="C56" i="6" l="1"/>
  <c r="I42" i="1"/>
  <c r="I36" i="1"/>
  <c r="G19" i="1"/>
  <c r="G49" i="1"/>
  <c r="G18" i="1"/>
  <c r="J53" i="1"/>
  <c r="C56" i="1" l="1"/>
</calcChain>
</file>

<file path=xl/sharedStrings.xml><?xml version="1.0" encoding="utf-8"?>
<sst xmlns="http://schemas.openxmlformats.org/spreadsheetml/2006/main" count="825" uniqueCount="141">
  <si>
    <t>Dr. One Arostics</t>
  </si>
  <si>
    <t>Data</t>
  </si>
  <si>
    <t>Department</t>
  </si>
  <si>
    <t>Production</t>
  </si>
  <si>
    <t>Assembly</t>
  </si>
  <si>
    <t>Product</t>
  </si>
  <si>
    <t>Albatross</t>
  </si>
  <si>
    <t>Crane</t>
  </si>
  <si>
    <t>Eagle</t>
  </si>
  <si>
    <t>Hawk</t>
  </si>
  <si>
    <t>Limitation(Hours/Months)</t>
  </si>
  <si>
    <t>Model</t>
  </si>
  <si>
    <t>Quantity Produced</t>
  </si>
  <si>
    <t>Hours Used</t>
  </si>
  <si>
    <t>Excess Deercrest</t>
  </si>
  <si>
    <t>Market Mixture</t>
  </si>
  <si>
    <t>Profit</t>
  </si>
  <si>
    <t>Costing</t>
  </si>
  <si>
    <t>Motors</t>
  </si>
  <si>
    <t>Batteries</t>
  </si>
  <si>
    <t>Extra</t>
  </si>
  <si>
    <t>Total Equipment Cost</t>
  </si>
  <si>
    <t>Labor</t>
  </si>
  <si>
    <t>Total Worker</t>
  </si>
  <si>
    <t>Salary</t>
  </si>
  <si>
    <t>Operation Cost</t>
  </si>
  <si>
    <t>Price</t>
  </si>
  <si>
    <t>Revenue</t>
  </si>
  <si>
    <t>Total Revenue</t>
  </si>
  <si>
    <t>Microsoft Excel 16.0 Answer Report</t>
  </si>
  <si>
    <t>Result: Solver found a solution.  All constraints and optimality conditions are satisfied.</t>
  </si>
  <si>
    <t>Engine: Standard LP/Quadratic</t>
  </si>
  <si>
    <t>Solution Time: 00 Seconds</t>
  </si>
  <si>
    <t>Iterations: 0</t>
  </si>
  <si>
    <t>Subproblems: 0</t>
  </si>
  <si>
    <t>Incumbent Solutions: 0</t>
  </si>
  <si>
    <t>Objective Cell (Max)</t>
  </si>
  <si>
    <t>Cell</t>
  </si>
  <si>
    <t>Name</t>
  </si>
  <si>
    <t>Original Value</t>
  </si>
  <si>
    <t>Final Value</t>
  </si>
  <si>
    <t>$C$56</t>
  </si>
  <si>
    <t>Profit Albatross</t>
  </si>
  <si>
    <t>Decision Variable Cells</t>
  </si>
  <si>
    <t>Type</t>
  </si>
  <si>
    <t>$C$17</t>
  </si>
  <si>
    <t>Quantity Produced Albatross</t>
  </si>
  <si>
    <t>Normal</t>
  </si>
  <si>
    <t>$D$17</t>
  </si>
  <si>
    <t>Quantity Produced Crane</t>
  </si>
  <si>
    <t>$E$17</t>
  </si>
  <si>
    <t>Quantity Produced Eagle</t>
  </si>
  <si>
    <t>$F$17</t>
  </si>
  <si>
    <t>Quantity Produced Hawk</t>
  </si>
  <si>
    <t>Constraints</t>
  </si>
  <si>
    <t>Cell Value</t>
  </si>
  <si>
    <t>Formula</t>
  </si>
  <si>
    <t>Status</t>
  </si>
  <si>
    <t>Slack</t>
  </si>
  <si>
    <t>$G$18</t>
  </si>
  <si>
    <t>Production Hours Used</t>
  </si>
  <si>
    <t>$G$18&lt;=$G$8</t>
  </si>
  <si>
    <t>Binding</t>
  </si>
  <si>
    <t>$G$19</t>
  </si>
  <si>
    <t>Assembly Hours Used</t>
  </si>
  <si>
    <t>$G$19&lt;=$G$9</t>
  </si>
  <si>
    <t>$G$23</t>
  </si>
  <si>
    <t>Market Mixture Excess Deercrest</t>
  </si>
  <si>
    <t>$G$23&gt;=0</t>
  </si>
  <si>
    <t>Not Binding</t>
  </si>
  <si>
    <t>$G$24</t>
  </si>
  <si>
    <t>$G$24&gt;=0</t>
  </si>
  <si>
    <t>$G$25</t>
  </si>
  <si>
    <t>$G$25&gt;=0</t>
  </si>
  <si>
    <t>$G$26</t>
  </si>
  <si>
    <t>$G$26&gt;=0</t>
  </si>
  <si>
    <t>Microsoft Excel 16.0 Sensitivity Report</t>
  </si>
  <si>
    <t>Final</t>
  </si>
  <si>
    <t>Reduced</t>
  </si>
  <si>
    <t>Objective</t>
  </si>
  <si>
    <t>Allowable</t>
  </si>
  <si>
    <t>Value</t>
  </si>
  <si>
    <t>Cost</t>
  </si>
  <si>
    <t>Coefficient</t>
  </si>
  <si>
    <t>Increase</t>
  </si>
  <si>
    <t>Decrease</t>
  </si>
  <si>
    <t>Shadow</t>
  </si>
  <si>
    <t>Constraint</t>
  </si>
  <si>
    <t>R.H. Side</t>
  </si>
  <si>
    <t>Microsoft Excel 16.0 Limits Report</t>
  </si>
  <si>
    <t>Decision Variable</t>
  </si>
  <si>
    <t>Lower</t>
  </si>
  <si>
    <t>Limit</t>
  </si>
  <si>
    <t>Result</t>
  </si>
  <si>
    <t>Upper</t>
  </si>
  <si>
    <t>Limitation</t>
  </si>
  <si>
    <t>Motor</t>
  </si>
  <si>
    <t>Total Motor</t>
  </si>
  <si>
    <t>Total Batteries</t>
  </si>
  <si>
    <t>Worksheet: [Production mix.xlsx]Sheet1</t>
  </si>
  <si>
    <t>Report Created: 11/30/2017 2:42:14 PM</t>
  </si>
  <si>
    <t>$I$36</t>
  </si>
  <si>
    <t>Albatross Total Motor</t>
  </si>
  <si>
    <t>$I$36&lt;=$H$36</t>
  </si>
  <si>
    <t>$I$42</t>
  </si>
  <si>
    <t>$I$42&lt;=$H$42</t>
  </si>
  <si>
    <t>Solution Time: 01 Seconds</t>
  </si>
  <si>
    <t>Report Created: 11/30/2017 3:44:26 PM</t>
  </si>
  <si>
    <t>Report Created: 11/30/2017 3:48:06 PM</t>
  </si>
  <si>
    <t>Report Created: 11/30/2017 3:54:42 PM</t>
  </si>
  <si>
    <t>Report Created: 11/30/2017 3:58:32 PM</t>
  </si>
  <si>
    <t>$I$7</t>
  </si>
  <si>
    <t>$I$8</t>
  </si>
  <si>
    <t xml:space="preserve"> $C$56 </t>
  </si>
  <si>
    <t>Report Created: 11/30/2017 5:10:21 PM</t>
  </si>
  <si>
    <t>Units</t>
  </si>
  <si>
    <t>A</t>
  </si>
  <si>
    <t>C</t>
  </si>
  <si>
    <t>E</t>
  </si>
  <si>
    <t>H</t>
  </si>
  <si>
    <t>Jan</t>
  </si>
  <si>
    <t>Feb</t>
  </si>
  <si>
    <t>March</t>
  </si>
  <si>
    <t>Report Created: 11/30/2017 5:15:06 PM</t>
  </si>
  <si>
    <t>$C$17&gt;=$J$8</t>
  </si>
  <si>
    <t>$D$17&gt;=$K$8</t>
  </si>
  <si>
    <t>$E$17&gt;=$L$8</t>
  </si>
  <si>
    <t>$F$17&gt;=$M$8</t>
  </si>
  <si>
    <t>Report Created: 11/30/2017 5:19:38 PM</t>
  </si>
  <si>
    <t>$C$17&gt;=$J$9</t>
  </si>
  <si>
    <t>$D$17&gt;=$K$9</t>
  </si>
  <si>
    <t>$E$17&gt;=$L$9</t>
  </si>
  <si>
    <t>$F$17&gt;=$M$9</t>
  </si>
  <si>
    <t>Microsoft Excel 16.0 Feasibility Report</t>
  </si>
  <si>
    <t>Report Created: 11/30/2017 5:21:55 PM</t>
  </si>
  <si>
    <t>Constraints that Make the Problem Infeasible</t>
  </si>
  <si>
    <t>$C$17&gt;=$J$10</t>
  </si>
  <si>
    <t>$D$17&gt;=$K$10</t>
  </si>
  <si>
    <t>$E$17&gt;=$L$10</t>
  </si>
  <si>
    <t>Violated</t>
  </si>
  <si>
    <t>$F$17&gt;=$M$10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</si>
</sst>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5" xfId="0" applyNumberFormat="1" applyFill="1" applyBorder="1" applyAlignment="1"/>
    <xf numFmtId="0" fontId="0" fillId="0" borderId="4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0" fillId="0" borderId="6" xfId="0" applyBorder="1"/>
    <xf numFmtId="0" fontId="0" fillId="0" borderId="6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hi Thakar" refreshedDate="43069.708998958333" createdVersion="6" refreshedVersion="6" minRefreshableVersion="3" recordCount="66" xr:uid="{F3D6E0B7-F9CB-4BD2-B047-5A66C45B6F58}">
  <cacheSource type="worksheet">
    <worksheetSource ref="A1:C67" sheet="Analysis Report 1"/>
  </cacheSource>
  <cacheFields count="3">
    <cacheField name="$I$7" numFmtId="0">
      <sharedItems containsSemiMixedTypes="0" containsString="0" containsNumber="1" containsInteger="1" minValue="1200" maxValue="1700" count="6">
        <n v="1200"/>
        <n v="1300"/>
        <n v="1400"/>
        <n v="1500"/>
        <n v="1600"/>
        <n v="1700"/>
      </sharedItems>
    </cacheField>
    <cacheField name="$I$8" numFmtId="0">
      <sharedItems containsSemiMixedTypes="0" containsString="0" containsNumber="1" containsInteger="1" minValue="1400" maxValue="2000" count="11">
        <n v="1400"/>
        <n v="1460"/>
        <n v="1520"/>
        <n v="1580"/>
        <n v="1640"/>
        <n v="1700"/>
        <n v="1760"/>
        <n v="1820"/>
        <n v="1880"/>
        <n v="1940"/>
        <n v="2000"/>
      </sharedItems>
    </cacheField>
    <cacheField name="$C$56" numFmtId="0">
      <sharedItems containsSemiMixedTypes="0" containsString="0" containsNumber="1" minValue="0" maxValue="468280.99173553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x v="0"/>
    <x v="0"/>
    <n v="230967.74193548411"/>
  </r>
  <r>
    <x v="0"/>
    <x v="1"/>
    <n v="245580.64516129019"/>
  </r>
  <r>
    <x v="0"/>
    <x v="2"/>
    <n v="260193.54838709719"/>
  </r>
  <r>
    <x v="0"/>
    <x v="3"/>
    <n v="274806.45161290327"/>
  </r>
  <r>
    <x v="0"/>
    <x v="4"/>
    <n v="283913.04347826075"/>
  </r>
  <r>
    <x v="0"/>
    <x v="5"/>
    <n v="283913.04347826075"/>
  </r>
  <r>
    <x v="0"/>
    <x v="6"/>
    <n v="283913.04347826075"/>
  </r>
  <r>
    <x v="0"/>
    <x v="7"/>
    <n v="283913.04347826075"/>
  </r>
  <r>
    <x v="0"/>
    <x v="8"/>
    <n v="283913.04347826075"/>
  </r>
  <r>
    <x v="0"/>
    <x v="9"/>
    <n v="283913.04347826075"/>
  </r>
  <r>
    <x v="0"/>
    <x v="10"/>
    <n v="283913.04347826075"/>
  </r>
  <r>
    <x v="1"/>
    <x v="0"/>
    <n v="375967.74193548411"/>
  </r>
  <r>
    <x v="1"/>
    <x v="1"/>
    <n v="390580.64516129019"/>
  </r>
  <r>
    <x v="1"/>
    <x v="2"/>
    <n v="405193.54838709719"/>
  </r>
  <r>
    <x v="1"/>
    <x v="3"/>
    <n v="419806.45161290327"/>
  </r>
  <r>
    <x v="1"/>
    <x v="4"/>
    <n v="421179.1044776123"/>
  </r>
  <r>
    <x v="1"/>
    <x v="5"/>
    <n v="421492.5373134329"/>
  </r>
  <r>
    <x v="1"/>
    <x v="6"/>
    <n v="421627.11864406709"/>
  </r>
  <r>
    <x v="1"/>
    <x v="7"/>
    <n v="421627.11864406709"/>
  </r>
  <r>
    <x v="1"/>
    <x v="8"/>
    <n v="421627.11864406709"/>
  </r>
  <r>
    <x v="1"/>
    <x v="9"/>
    <n v="421627.11864406709"/>
  </r>
  <r>
    <x v="1"/>
    <x v="10"/>
    <n v="421627.11864406709"/>
  </r>
  <r>
    <x v="2"/>
    <x v="0"/>
    <n v="389999.99999999953"/>
  </r>
  <r>
    <x v="2"/>
    <x v="1"/>
    <n v="453305.7851239671"/>
  </r>
  <r>
    <x v="2"/>
    <x v="2"/>
    <n v="468280.99173553707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3"/>
    <x v="0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4"/>
    <x v="0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5"/>
    <x v="0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2A0CA-5C97-4586-AF13-DCE372CB9535}" name="PivotTable1" cacheId="2" dataOnRows="1" applyNumberFormats="0" applyBorderFormats="0" applyFontFormats="0" applyPatternFormats="0" applyAlignmentFormats="0" applyWidthHeightFormats="1" dataCaption="Data" updatedVersion="6" showItems="0" showMultipleLabel="0" showMemberPropertyTips="0" useAutoFormatting="1" rowGrandTotals="0" colGrandTotals="0" itemPrintTitles="1" showDropZones="0" indent="0" compact="0" compactData="0" gridDropZones="1">
  <location ref="A1:D8" firstHeaderRow="1" firstDataRow="2" firstDataCol="1"/>
  <pivotFields count="3">
    <pivotField axis="axisRow" compact="0" outline="0" subtotalTop="0" showAll="0" includeNewItemsInFilter="1">
      <items count="7">
        <item x="0"/>
        <item x="1"/>
        <item x="2"/>
        <item x="3"/>
        <item x="4"/>
        <item x="5"/>
        <item t="default"/>
      </items>
    </pivotField>
    <pivotField axis="axisCol" compact="0" outline="0" subtotalTop="0" showAll="0" includeNewItemsInFilter="1">
      <items count="12">
        <item x="0"/>
        <item h="1" x="1"/>
        <item h="1" x="2"/>
        <item h="1" x="3"/>
        <item h="1" x="4"/>
        <item x="5"/>
        <item h="1" x="6"/>
        <item h="1" x="7"/>
        <item h="1" x="8"/>
        <item h="1" x="9"/>
        <item x="10"/>
        <item t="default"/>
      </items>
    </pivotField>
    <pivotField dataField="1" compact="0" outline="0" subtotalTop="0" showAll="0" includeNewItemsInFilter="1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1"/>
  </colFields>
  <colItems count="3">
    <i>
      <x/>
    </i>
    <i>
      <x v="5"/>
    </i>
    <i>
      <x v="10"/>
    </i>
  </colItems>
  <dataFields count="1">
    <dataField name=" $C$56 " fld="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2ECB-CFAD-405C-B5F8-1E4967E4A187}">
  <dimension ref="A1:G33"/>
  <sheetViews>
    <sheetView showGridLines="0" topLeftCell="A10" workbookViewId="0">
      <selection activeCell="J29" sqref="J29"/>
    </sheetView>
  </sheetViews>
  <sheetFormatPr defaultRowHeight="14.4" x14ac:dyDescent="0.3"/>
  <cols>
    <col min="1" max="1" width="2.33203125" customWidth="1"/>
    <col min="2" max="2" width="6.21875" bestFit="1" customWidth="1"/>
    <col min="3" max="3" width="28.21875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12" bestFit="1" customWidth="1"/>
  </cols>
  <sheetData>
    <row r="1" spans="1:5" x14ac:dyDescent="0.3">
      <c r="A1" s="1" t="s">
        <v>29</v>
      </c>
    </row>
    <row r="2" spans="1:5" x14ac:dyDescent="0.3">
      <c r="A2" s="1" t="s">
        <v>99</v>
      </c>
    </row>
    <row r="3" spans="1:5" x14ac:dyDescent="0.3">
      <c r="A3" s="1" t="s">
        <v>100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 t="s">
        <v>32</v>
      </c>
    </row>
    <row r="7" spans="1:5" x14ac:dyDescent="0.3">
      <c r="A7" s="1" t="s">
        <v>33</v>
      </c>
    </row>
    <row r="8" spans="1:5" x14ac:dyDescent="0.3">
      <c r="A8" s="1" t="s">
        <v>34</v>
      </c>
    </row>
    <row r="9" spans="1:5" x14ac:dyDescent="0.3">
      <c r="A9" s="1" t="s">
        <v>35</v>
      </c>
    </row>
    <row r="10" spans="1:5" x14ac:dyDescent="0.3">
      <c r="D10" s="2"/>
      <c r="E10" s="2"/>
    </row>
    <row r="12" spans="1:5" ht="15" thickBot="1" x14ac:dyDescent="0.35">
      <c r="A12" t="s">
        <v>36</v>
      </c>
    </row>
    <row r="13" spans="1:5" ht="15" thickBot="1" x14ac:dyDescent="0.35">
      <c r="B13" s="4" t="s">
        <v>37</v>
      </c>
      <c r="C13" s="4" t="s">
        <v>38</v>
      </c>
      <c r="D13" s="4" t="s">
        <v>39</v>
      </c>
      <c r="E13" s="4" t="s">
        <v>40</v>
      </c>
    </row>
    <row r="14" spans="1:5" ht="15" thickBot="1" x14ac:dyDescent="0.35">
      <c r="B14" s="3" t="s">
        <v>41</v>
      </c>
      <c r="C14" s="3" t="s">
        <v>42</v>
      </c>
      <c r="D14" s="3">
        <v>-1850000</v>
      </c>
      <c r="E14" s="3">
        <v>230967.74193548411</v>
      </c>
    </row>
    <row r="17" spans="1:7" ht="15" thickBot="1" x14ac:dyDescent="0.35">
      <c r="A17" t="s">
        <v>43</v>
      </c>
    </row>
    <row r="18" spans="1:7" ht="15" thickBot="1" x14ac:dyDescent="0.35">
      <c r="B18" s="4" t="s">
        <v>37</v>
      </c>
      <c r="C18" s="4" t="s">
        <v>38</v>
      </c>
      <c r="D18" s="4" t="s">
        <v>39</v>
      </c>
      <c r="E18" s="4" t="s">
        <v>40</v>
      </c>
      <c r="F18" s="4" t="s">
        <v>44</v>
      </c>
    </row>
    <row r="19" spans="1:7" x14ac:dyDescent="0.3">
      <c r="B19" s="5" t="s">
        <v>45</v>
      </c>
      <c r="C19" s="5" t="s">
        <v>46</v>
      </c>
      <c r="D19" s="6">
        <v>0</v>
      </c>
      <c r="E19" s="6">
        <v>22.58064516129032</v>
      </c>
      <c r="F19" s="5" t="s">
        <v>47</v>
      </c>
    </row>
    <row r="20" spans="1:7" x14ac:dyDescent="0.3">
      <c r="B20" s="5" t="s">
        <v>48</v>
      </c>
      <c r="C20" s="5" t="s">
        <v>49</v>
      </c>
      <c r="D20" s="6">
        <v>0</v>
      </c>
      <c r="E20" s="6">
        <v>103.22580645161304</v>
      </c>
      <c r="F20" s="5" t="s">
        <v>47</v>
      </c>
    </row>
    <row r="21" spans="1:7" x14ac:dyDescent="0.3">
      <c r="B21" s="5" t="s">
        <v>50</v>
      </c>
      <c r="C21" s="5" t="s">
        <v>51</v>
      </c>
      <c r="D21" s="6">
        <v>0</v>
      </c>
      <c r="E21" s="6">
        <v>77.419354838709509</v>
      </c>
      <c r="F21" s="5" t="s">
        <v>47</v>
      </c>
    </row>
    <row r="22" spans="1:7" ht="15" thickBot="1" x14ac:dyDescent="0.35">
      <c r="B22" s="3" t="s">
        <v>52</v>
      </c>
      <c r="C22" s="3" t="s">
        <v>53</v>
      </c>
      <c r="D22" s="7">
        <v>0</v>
      </c>
      <c r="E22" s="7">
        <v>22.58064516129032</v>
      </c>
      <c r="F22" s="3" t="s">
        <v>47</v>
      </c>
    </row>
    <row r="24" spans="1:7" ht="15" thickBot="1" x14ac:dyDescent="0.35">
      <c r="A24" t="s">
        <v>54</v>
      </c>
    </row>
    <row r="25" spans="1:7" ht="15" thickBot="1" x14ac:dyDescent="0.35">
      <c r="B25" s="4" t="s">
        <v>37</v>
      </c>
      <c r="C25" s="4" t="s">
        <v>38</v>
      </c>
      <c r="D25" s="4" t="s">
        <v>55</v>
      </c>
      <c r="E25" s="4" t="s">
        <v>56</v>
      </c>
      <c r="F25" s="4" t="s">
        <v>57</v>
      </c>
      <c r="G25" s="4" t="s">
        <v>58</v>
      </c>
    </row>
    <row r="26" spans="1:7" x14ac:dyDescent="0.3">
      <c r="B26" s="5" t="s">
        <v>59</v>
      </c>
      <c r="C26" s="5" t="s">
        <v>60</v>
      </c>
      <c r="D26" s="6">
        <v>16064.516129032258</v>
      </c>
      <c r="E26" s="5" t="s">
        <v>61</v>
      </c>
      <c r="F26" s="5" t="s">
        <v>69</v>
      </c>
      <c r="G26" s="5">
        <v>1535.4838709677424</v>
      </c>
    </row>
    <row r="27" spans="1:7" x14ac:dyDescent="0.3">
      <c r="B27" s="5" t="s">
        <v>63</v>
      </c>
      <c r="C27" s="5" t="s">
        <v>64</v>
      </c>
      <c r="D27" s="6">
        <v>20032.258064516129</v>
      </c>
      <c r="E27" s="5" t="s">
        <v>65</v>
      </c>
      <c r="F27" s="5" t="s">
        <v>69</v>
      </c>
      <c r="G27" s="5">
        <v>6367.7419354838712</v>
      </c>
    </row>
    <row r="28" spans="1:7" x14ac:dyDescent="0.3">
      <c r="B28" s="5" t="s">
        <v>66</v>
      </c>
      <c r="C28" s="5" t="s">
        <v>67</v>
      </c>
      <c r="D28" s="6">
        <v>0</v>
      </c>
      <c r="E28" s="5" t="s">
        <v>68</v>
      </c>
      <c r="F28" s="5" t="s">
        <v>62</v>
      </c>
      <c r="G28" s="5">
        <v>0</v>
      </c>
    </row>
    <row r="29" spans="1:7" x14ac:dyDescent="0.3">
      <c r="B29" s="5" t="s">
        <v>70</v>
      </c>
      <c r="C29" s="5" t="s">
        <v>14</v>
      </c>
      <c r="D29" s="6">
        <v>80.645161290322719</v>
      </c>
      <c r="E29" s="5" t="s">
        <v>71</v>
      </c>
      <c r="F29" s="5" t="s">
        <v>69</v>
      </c>
      <c r="G29" s="5">
        <v>80.645161290322719</v>
      </c>
    </row>
    <row r="30" spans="1:7" x14ac:dyDescent="0.3">
      <c r="B30" s="5" t="s">
        <v>72</v>
      </c>
      <c r="C30" s="5" t="s">
        <v>14</v>
      </c>
      <c r="D30" s="6">
        <v>54.838709677419189</v>
      </c>
      <c r="E30" s="5" t="s">
        <v>73</v>
      </c>
      <c r="F30" s="5" t="s">
        <v>69</v>
      </c>
      <c r="G30" s="5">
        <v>54.838709677419189</v>
      </c>
    </row>
    <row r="31" spans="1:7" x14ac:dyDescent="0.3">
      <c r="B31" s="5" t="s">
        <v>74</v>
      </c>
      <c r="C31" s="5" t="s">
        <v>14</v>
      </c>
      <c r="D31" s="6">
        <v>0</v>
      </c>
      <c r="E31" s="5" t="s">
        <v>75</v>
      </c>
      <c r="F31" s="5" t="s">
        <v>62</v>
      </c>
      <c r="G31" s="5">
        <v>0</v>
      </c>
    </row>
    <row r="32" spans="1:7" x14ac:dyDescent="0.3">
      <c r="B32" s="5" t="s">
        <v>101</v>
      </c>
      <c r="C32" s="5" t="s">
        <v>102</v>
      </c>
      <c r="D32" s="6">
        <v>1200</v>
      </c>
      <c r="E32" s="5" t="s">
        <v>103</v>
      </c>
      <c r="F32" s="5" t="s">
        <v>62</v>
      </c>
      <c r="G32" s="5">
        <v>0</v>
      </c>
    </row>
    <row r="33" spans="2:7" ht="15" thickBot="1" x14ac:dyDescent="0.35">
      <c r="B33" s="3" t="s">
        <v>104</v>
      </c>
      <c r="C33" s="3" t="s">
        <v>98</v>
      </c>
      <c r="D33" s="7">
        <v>1399.9999999999998</v>
      </c>
      <c r="E33" s="3" t="s">
        <v>105</v>
      </c>
      <c r="F33" s="3" t="s">
        <v>62</v>
      </c>
      <c r="G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629A-08A2-4D46-96BE-B064E8C4C7B0}">
  <dimension ref="A1:H28"/>
  <sheetViews>
    <sheetView showGridLines="0" workbookViewId="0">
      <selection activeCell="K19" sqref="K19"/>
    </sheetView>
  </sheetViews>
  <sheetFormatPr defaultRowHeight="14.4" x14ac:dyDescent="0.3"/>
  <cols>
    <col min="1" max="1" width="2.33203125" customWidth="1"/>
    <col min="2" max="2" width="6.21875" bestFit="1" customWidth="1"/>
    <col min="3" max="3" width="28.21875" bestFit="1" customWidth="1"/>
    <col min="4" max="4" width="12" bestFit="1" customWidth="1"/>
    <col min="5" max="5" width="12.6640625" bestFit="1" customWidth="1"/>
    <col min="6" max="6" width="10.109375" bestFit="1" customWidth="1"/>
    <col min="7" max="8" width="12" bestFit="1" customWidth="1"/>
  </cols>
  <sheetData>
    <row r="1" spans="1:8" x14ac:dyDescent="0.3">
      <c r="A1" s="1" t="s">
        <v>76</v>
      </c>
    </row>
    <row r="2" spans="1:8" x14ac:dyDescent="0.3">
      <c r="A2" s="1" t="s">
        <v>99</v>
      </c>
    </row>
    <row r="3" spans="1:8" x14ac:dyDescent="0.3">
      <c r="A3" s="1" t="s">
        <v>100</v>
      </c>
    </row>
    <row r="4" spans="1:8" x14ac:dyDescent="0.3">
      <c r="A4" s="1" t="s">
        <v>31</v>
      </c>
    </row>
    <row r="6" spans="1:8" ht="15" thickBot="1" x14ac:dyDescent="0.35">
      <c r="A6" t="s">
        <v>36</v>
      </c>
    </row>
    <row r="7" spans="1:8" ht="15" thickBot="1" x14ac:dyDescent="0.35">
      <c r="B7" s="4" t="s">
        <v>37</v>
      </c>
      <c r="C7" s="4" t="s">
        <v>38</v>
      </c>
      <c r="D7" s="4" t="s">
        <v>40</v>
      </c>
      <c r="E7" s="4"/>
    </row>
    <row r="8" spans="1:8" ht="15" thickBot="1" x14ac:dyDescent="0.35">
      <c r="B8" s="3" t="s">
        <v>41</v>
      </c>
      <c r="C8" s="3" t="s">
        <v>42</v>
      </c>
      <c r="D8" s="3">
        <v>230967.74193548411</v>
      </c>
      <c r="E8" s="3"/>
    </row>
    <row r="10" spans="1:8" ht="15" thickBot="1" x14ac:dyDescent="0.35">
      <c r="A10" t="s">
        <v>43</v>
      </c>
    </row>
    <row r="11" spans="1:8" x14ac:dyDescent="0.3">
      <c r="B11" s="8"/>
      <c r="C11" s="8"/>
      <c r="D11" s="10" t="s">
        <v>77</v>
      </c>
      <c r="E11" s="10" t="s">
        <v>78</v>
      </c>
      <c r="F11" s="8" t="s">
        <v>79</v>
      </c>
      <c r="G11" s="8" t="s">
        <v>80</v>
      </c>
      <c r="H11" s="8" t="s">
        <v>80</v>
      </c>
    </row>
    <row r="12" spans="1:8" ht="15" thickBot="1" x14ac:dyDescent="0.35">
      <c r="B12" s="9" t="s">
        <v>37</v>
      </c>
      <c r="C12" s="9" t="s">
        <v>38</v>
      </c>
      <c r="D12" s="9" t="s">
        <v>81</v>
      </c>
      <c r="E12" s="9" t="s">
        <v>82</v>
      </c>
      <c r="F12" s="9" t="s">
        <v>83</v>
      </c>
      <c r="G12" s="9" t="s">
        <v>84</v>
      </c>
      <c r="H12" s="9" t="s">
        <v>85</v>
      </c>
    </row>
    <row r="13" spans="1:8" x14ac:dyDescent="0.3">
      <c r="B13" s="5" t="s">
        <v>45</v>
      </c>
      <c r="C13" s="5" t="s">
        <v>46</v>
      </c>
      <c r="D13" s="6">
        <v>22.58064516129032</v>
      </c>
      <c r="E13" s="6">
        <v>0</v>
      </c>
      <c r="F13" s="5">
        <v>12600</v>
      </c>
      <c r="G13" s="5">
        <v>1896.5517242567032</v>
      </c>
      <c r="H13" s="5">
        <v>15100.000000619999</v>
      </c>
    </row>
    <row r="14" spans="1:8" x14ac:dyDescent="0.3">
      <c r="B14" s="5" t="s">
        <v>48</v>
      </c>
      <c r="C14" s="5" t="s">
        <v>49</v>
      </c>
      <c r="D14" s="6">
        <v>103.22580645161304</v>
      </c>
      <c r="E14" s="6">
        <v>0</v>
      </c>
      <c r="F14" s="5">
        <v>10500</v>
      </c>
      <c r="G14" s="5">
        <v>686.3636363918182</v>
      </c>
      <c r="H14" s="5">
        <v>2272.7272728838375</v>
      </c>
    </row>
    <row r="15" spans="1:8" x14ac:dyDescent="0.3">
      <c r="B15" s="5" t="s">
        <v>50</v>
      </c>
      <c r="C15" s="5" t="s">
        <v>51</v>
      </c>
      <c r="D15" s="6">
        <v>77.419354838709509</v>
      </c>
      <c r="E15" s="6">
        <v>0</v>
      </c>
      <c r="F15" s="5">
        <v>7600</v>
      </c>
      <c r="G15" s="5">
        <v>2900.0000000250006</v>
      </c>
      <c r="H15" s="5">
        <v>503.33333335399993</v>
      </c>
    </row>
    <row r="16" spans="1:8" ht="15" thickBot="1" x14ac:dyDescent="0.35">
      <c r="B16" s="3" t="s">
        <v>52</v>
      </c>
      <c r="C16" s="3" t="s">
        <v>53</v>
      </c>
      <c r="D16" s="7">
        <v>22.58064516129032</v>
      </c>
      <c r="E16" s="7">
        <v>0</v>
      </c>
      <c r="F16" s="3">
        <v>5500</v>
      </c>
      <c r="G16" s="3">
        <v>1562.5000001076394</v>
      </c>
      <c r="H16" s="3">
        <v>15100.000000619999</v>
      </c>
    </row>
    <row r="18" spans="1:8" ht="15" thickBot="1" x14ac:dyDescent="0.35">
      <c r="A18" t="s">
        <v>54</v>
      </c>
    </row>
    <row r="19" spans="1:8" x14ac:dyDescent="0.3">
      <c r="B19" s="8"/>
      <c r="C19" s="8"/>
      <c r="D19" s="8" t="s">
        <v>77</v>
      </c>
      <c r="E19" s="8" t="s">
        <v>86</v>
      </c>
      <c r="F19" s="8" t="s">
        <v>87</v>
      </c>
      <c r="G19" s="8" t="s">
        <v>80</v>
      </c>
      <c r="H19" s="8" t="s">
        <v>80</v>
      </c>
    </row>
    <row r="20" spans="1:8" ht="15" thickBot="1" x14ac:dyDescent="0.35">
      <c r="B20" s="9" t="s">
        <v>37</v>
      </c>
      <c r="C20" s="9" t="s">
        <v>38</v>
      </c>
      <c r="D20" s="9" t="s">
        <v>81</v>
      </c>
      <c r="E20" s="9" t="s">
        <v>26</v>
      </c>
      <c r="F20" s="9" t="s">
        <v>88</v>
      </c>
      <c r="G20" s="9" t="s">
        <v>84</v>
      </c>
      <c r="H20" s="9" t="s">
        <v>85</v>
      </c>
    </row>
    <row r="21" spans="1:8" x14ac:dyDescent="0.3">
      <c r="B21" s="5" t="s">
        <v>59</v>
      </c>
      <c r="C21" s="5" t="s">
        <v>60</v>
      </c>
      <c r="D21" s="6">
        <v>16064.516129032258</v>
      </c>
      <c r="E21" s="6">
        <v>0</v>
      </c>
      <c r="F21" s="5">
        <v>17600</v>
      </c>
      <c r="G21" s="5">
        <v>1E+30</v>
      </c>
      <c r="H21" s="5">
        <v>1535.4838709677429</v>
      </c>
    </row>
    <row r="22" spans="1:8" x14ac:dyDescent="0.3">
      <c r="B22" s="5" t="s">
        <v>63</v>
      </c>
      <c r="C22" s="5" t="s">
        <v>64</v>
      </c>
      <c r="D22" s="6">
        <v>20032.258064516129</v>
      </c>
      <c r="E22" s="6">
        <v>0</v>
      </c>
      <c r="F22" s="5">
        <v>26400</v>
      </c>
      <c r="G22" s="5">
        <v>1E+30</v>
      </c>
      <c r="H22" s="5">
        <v>6367.7419354838694</v>
      </c>
    </row>
    <row r="23" spans="1:8" x14ac:dyDescent="0.3">
      <c r="B23" s="5" t="s">
        <v>66</v>
      </c>
      <c r="C23" s="5" t="s">
        <v>67</v>
      </c>
      <c r="D23" s="6">
        <v>0</v>
      </c>
      <c r="E23" s="6">
        <v>-1774.1935483870952</v>
      </c>
      <c r="F23" s="5">
        <v>0</v>
      </c>
      <c r="G23" s="5">
        <v>62.962962962962806</v>
      </c>
      <c r="H23" s="5">
        <v>24.137931034482751</v>
      </c>
    </row>
    <row r="24" spans="1:8" x14ac:dyDescent="0.3">
      <c r="B24" s="5" t="s">
        <v>70</v>
      </c>
      <c r="C24" s="5" t="s">
        <v>14</v>
      </c>
      <c r="D24" s="6">
        <v>80.645161290322719</v>
      </c>
      <c r="E24" s="6">
        <v>0</v>
      </c>
      <c r="F24" s="5">
        <v>0</v>
      </c>
      <c r="G24" s="5">
        <v>80.645161290322719</v>
      </c>
      <c r="H24" s="5">
        <v>1E+30</v>
      </c>
    </row>
    <row r="25" spans="1:8" x14ac:dyDescent="0.3">
      <c r="B25" s="5" t="s">
        <v>72</v>
      </c>
      <c r="C25" s="5" t="s">
        <v>14</v>
      </c>
      <c r="D25" s="6">
        <v>54.838709677419189</v>
      </c>
      <c r="E25" s="6">
        <v>0</v>
      </c>
      <c r="F25" s="5">
        <v>0</v>
      </c>
      <c r="G25" s="5">
        <v>54.838709677419182</v>
      </c>
      <c r="H25" s="5">
        <v>1E+30</v>
      </c>
    </row>
    <row r="26" spans="1:8" x14ac:dyDescent="0.3">
      <c r="B26" s="5" t="s">
        <v>74</v>
      </c>
      <c r="C26" s="5" t="s">
        <v>14</v>
      </c>
      <c r="D26" s="6">
        <v>0</v>
      </c>
      <c r="E26" s="6">
        <v>-1612.9032258064522</v>
      </c>
      <c r="F26" s="5">
        <v>0</v>
      </c>
      <c r="G26" s="5">
        <v>108.69565217391317</v>
      </c>
      <c r="H26" s="5">
        <v>21.874999999999996</v>
      </c>
    </row>
    <row r="27" spans="1:8" x14ac:dyDescent="0.3">
      <c r="B27" s="5" t="s">
        <v>101</v>
      </c>
      <c r="C27" s="5" t="s">
        <v>102</v>
      </c>
      <c r="D27" s="6">
        <v>1200</v>
      </c>
      <c r="E27" s="6">
        <v>1450.0000000000002</v>
      </c>
      <c r="F27" s="5">
        <v>1200</v>
      </c>
      <c r="G27" s="5">
        <v>109.67741935483838</v>
      </c>
      <c r="H27" s="5">
        <v>161.29032258064544</v>
      </c>
    </row>
    <row r="28" spans="1:8" ht="15" thickBot="1" x14ac:dyDescent="0.35">
      <c r="B28" s="3" t="s">
        <v>104</v>
      </c>
      <c r="C28" s="3" t="s">
        <v>98</v>
      </c>
      <c r="D28" s="7">
        <v>1399.9999999999998</v>
      </c>
      <c r="E28" s="7">
        <v>243.54838709677415</v>
      </c>
      <c r="F28" s="3">
        <v>1400</v>
      </c>
      <c r="G28" s="3">
        <v>217.39130434782652</v>
      </c>
      <c r="H28" s="3">
        <v>117.2413793103445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7C14-9836-41F4-94B1-7D4F256AB3B6}">
  <dimension ref="A1:J16"/>
  <sheetViews>
    <sheetView showGridLines="0" workbookViewId="0">
      <selection activeCell="A5" sqref="A5:K17"/>
    </sheetView>
  </sheetViews>
  <sheetFormatPr defaultRowHeight="14.4" x14ac:dyDescent="0.3"/>
  <cols>
    <col min="1" max="1" width="2.33203125" customWidth="1"/>
    <col min="2" max="2" width="6.21875" bestFit="1" customWidth="1"/>
    <col min="3" max="3" width="24.44140625" bestFit="1" customWidth="1"/>
    <col min="4" max="4" width="12" bestFit="1" customWidth="1"/>
    <col min="5" max="5" width="2.33203125" customWidth="1"/>
    <col min="6" max="6" width="12" bestFit="1" customWidth="1"/>
    <col min="7" max="7" width="12.6640625" bestFit="1" customWidth="1"/>
    <col min="8" max="8" width="2.33203125" customWidth="1"/>
    <col min="9" max="10" width="12" bestFit="1" customWidth="1"/>
  </cols>
  <sheetData>
    <row r="1" spans="1:10" x14ac:dyDescent="0.3">
      <c r="A1" s="1" t="s">
        <v>89</v>
      </c>
    </row>
    <row r="2" spans="1:10" x14ac:dyDescent="0.3">
      <c r="A2" s="1" t="s">
        <v>99</v>
      </c>
    </row>
    <row r="3" spans="1:10" x14ac:dyDescent="0.3">
      <c r="A3" s="1" t="s">
        <v>100</v>
      </c>
    </row>
    <row r="4" spans="1:10" x14ac:dyDescent="0.3">
      <c r="A4" s="1" t="s">
        <v>31</v>
      </c>
    </row>
    <row r="5" spans="1:10" ht="15" thickBot="1" x14ac:dyDescent="0.35"/>
    <row r="6" spans="1:10" x14ac:dyDescent="0.3">
      <c r="B6" s="8"/>
      <c r="C6" s="8" t="s">
        <v>79</v>
      </c>
      <c r="D6" s="8"/>
    </row>
    <row r="7" spans="1:10" ht="15" thickBot="1" x14ac:dyDescent="0.35">
      <c r="B7" s="9" t="s">
        <v>37</v>
      </c>
      <c r="C7" s="9" t="s">
        <v>38</v>
      </c>
      <c r="D7" s="9" t="s">
        <v>81</v>
      </c>
    </row>
    <row r="8" spans="1:10" ht="15" thickBot="1" x14ac:dyDescent="0.35">
      <c r="B8" s="3" t="s">
        <v>41</v>
      </c>
      <c r="C8" s="3" t="s">
        <v>42</v>
      </c>
      <c r="D8" s="7">
        <v>230967.74193548411</v>
      </c>
    </row>
    <row r="10" spans="1:10" ht="15" thickBot="1" x14ac:dyDescent="0.35"/>
    <row r="11" spans="1:10" x14ac:dyDescent="0.3">
      <c r="B11" s="8"/>
      <c r="C11" s="8" t="s">
        <v>90</v>
      </c>
      <c r="D11" s="8"/>
      <c r="F11" s="8" t="s">
        <v>91</v>
      </c>
      <c r="G11" s="8" t="s">
        <v>79</v>
      </c>
      <c r="I11" s="8" t="s">
        <v>94</v>
      </c>
      <c r="J11" s="8" t="s">
        <v>79</v>
      </c>
    </row>
    <row r="12" spans="1:10" ht="15" thickBot="1" x14ac:dyDescent="0.35">
      <c r="B12" s="9" t="s">
        <v>37</v>
      </c>
      <c r="C12" s="9" t="s">
        <v>38</v>
      </c>
      <c r="D12" s="9" t="s">
        <v>81</v>
      </c>
      <c r="F12" s="9" t="s">
        <v>92</v>
      </c>
      <c r="G12" s="9" t="s">
        <v>93</v>
      </c>
      <c r="I12" s="9" t="s">
        <v>92</v>
      </c>
      <c r="J12" s="9" t="s">
        <v>93</v>
      </c>
    </row>
    <row r="13" spans="1:10" x14ac:dyDescent="0.3">
      <c r="B13" s="5" t="s">
        <v>45</v>
      </c>
      <c r="C13" s="5" t="s">
        <v>46</v>
      </c>
      <c r="D13" s="6">
        <v>22.58064516129032</v>
      </c>
      <c r="F13" s="6">
        <v>22.58064516129032</v>
      </c>
      <c r="G13" s="6">
        <v>230967.74193548411</v>
      </c>
      <c r="I13" s="6">
        <v>22.58064516129032</v>
      </c>
      <c r="J13" s="6">
        <v>230967.74193548411</v>
      </c>
    </row>
    <row r="14" spans="1:10" x14ac:dyDescent="0.3">
      <c r="B14" s="5" t="s">
        <v>48</v>
      </c>
      <c r="C14" s="5" t="s">
        <v>49</v>
      </c>
      <c r="D14" s="6">
        <v>103.22580645161304</v>
      </c>
      <c r="F14" s="6">
        <v>13.620071684587796</v>
      </c>
      <c r="G14" s="6">
        <v>-709892.47311828076</v>
      </c>
      <c r="I14" s="6">
        <v>103.22580645161302</v>
      </c>
      <c r="J14" s="6">
        <v>230967.74193548411</v>
      </c>
    </row>
    <row r="15" spans="1:10" x14ac:dyDescent="0.3">
      <c r="B15" s="5" t="s">
        <v>50</v>
      </c>
      <c r="C15" s="5" t="s">
        <v>51</v>
      </c>
      <c r="D15" s="6">
        <v>77.419354838709509</v>
      </c>
      <c r="F15" s="6">
        <v>16.487455197132633</v>
      </c>
      <c r="G15" s="6">
        <v>-232114.69534050021</v>
      </c>
      <c r="I15" s="6">
        <v>77.419354838709467</v>
      </c>
      <c r="J15" s="6">
        <v>230967.74193548365</v>
      </c>
    </row>
    <row r="16" spans="1:10" ht="15" thickBot="1" x14ac:dyDescent="0.35">
      <c r="B16" s="3" t="s">
        <v>52</v>
      </c>
      <c r="C16" s="3" t="s">
        <v>53</v>
      </c>
      <c r="D16" s="7">
        <v>22.58064516129032</v>
      </c>
      <c r="F16" s="7">
        <v>22.58064516129032</v>
      </c>
      <c r="G16" s="7">
        <v>230967.74193548411</v>
      </c>
      <c r="I16" s="7">
        <v>22.58064516129032</v>
      </c>
      <c r="J16" s="7">
        <v>230967.74193548411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6E65-4386-4CCD-9C9A-C864512EC284}">
  <dimension ref="A1:G33"/>
  <sheetViews>
    <sheetView showGridLines="0" topLeftCell="A7" workbookViewId="0"/>
  </sheetViews>
  <sheetFormatPr defaultRowHeight="14.4" x14ac:dyDescent="0.3"/>
  <cols>
    <col min="1" max="1" width="2.33203125" customWidth="1"/>
    <col min="2" max="2" width="6.21875" bestFit="1" customWidth="1"/>
    <col min="3" max="3" width="28.21875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12" bestFit="1" customWidth="1"/>
  </cols>
  <sheetData>
    <row r="1" spans="1:5" x14ac:dyDescent="0.3">
      <c r="A1" s="1" t="s">
        <v>29</v>
      </c>
    </row>
    <row r="2" spans="1:5" x14ac:dyDescent="0.3">
      <c r="A2" s="1" t="s">
        <v>99</v>
      </c>
    </row>
    <row r="3" spans="1:5" x14ac:dyDescent="0.3">
      <c r="A3" s="1" t="s">
        <v>107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 t="s">
        <v>32</v>
      </c>
    </row>
    <row r="7" spans="1:5" x14ac:dyDescent="0.3">
      <c r="A7" s="1" t="s">
        <v>33</v>
      </c>
    </row>
    <row r="8" spans="1:5" x14ac:dyDescent="0.3">
      <c r="A8" s="1" t="s">
        <v>34</v>
      </c>
    </row>
    <row r="9" spans="1:5" x14ac:dyDescent="0.3">
      <c r="A9" s="1" t="s">
        <v>35</v>
      </c>
    </row>
    <row r="10" spans="1:5" x14ac:dyDescent="0.3">
      <c r="D10" s="2"/>
      <c r="E10" s="2"/>
    </row>
    <row r="12" spans="1:5" ht="15" thickBot="1" x14ac:dyDescent="0.35">
      <c r="A12" t="s">
        <v>36</v>
      </c>
    </row>
    <row r="13" spans="1:5" ht="15" thickBot="1" x14ac:dyDescent="0.35">
      <c r="B13" s="4" t="s">
        <v>37</v>
      </c>
      <c r="C13" s="4" t="s">
        <v>38</v>
      </c>
      <c r="D13" s="4" t="s">
        <v>39</v>
      </c>
      <c r="E13" s="4" t="s">
        <v>40</v>
      </c>
    </row>
    <row r="14" spans="1:5" ht="15" thickBot="1" x14ac:dyDescent="0.35">
      <c r="B14" s="3" t="s">
        <v>41</v>
      </c>
      <c r="C14" s="3" t="s">
        <v>42</v>
      </c>
      <c r="D14" s="3">
        <v>85967.741935484111</v>
      </c>
      <c r="E14" s="3">
        <v>85967.741935484111</v>
      </c>
    </row>
    <row r="17" spans="1:7" ht="15" thickBot="1" x14ac:dyDescent="0.35">
      <c r="A17" t="s">
        <v>43</v>
      </c>
    </row>
    <row r="18" spans="1:7" ht="15" thickBot="1" x14ac:dyDescent="0.35">
      <c r="B18" s="4" t="s">
        <v>37</v>
      </c>
      <c r="C18" s="4" t="s">
        <v>38</v>
      </c>
      <c r="D18" s="4" t="s">
        <v>39</v>
      </c>
      <c r="E18" s="4" t="s">
        <v>40</v>
      </c>
      <c r="F18" s="4" t="s">
        <v>44</v>
      </c>
    </row>
    <row r="19" spans="1:7" x14ac:dyDescent="0.3">
      <c r="B19" s="5" t="s">
        <v>45</v>
      </c>
      <c r="C19" s="5" t="s">
        <v>46</v>
      </c>
      <c r="D19" s="6">
        <v>22.580645161290306</v>
      </c>
      <c r="E19" s="6">
        <v>22.580645161290306</v>
      </c>
      <c r="F19" s="5" t="s">
        <v>47</v>
      </c>
    </row>
    <row r="20" spans="1:7" x14ac:dyDescent="0.3">
      <c r="B20" s="5" t="s">
        <v>48</v>
      </c>
      <c r="C20" s="5" t="s">
        <v>49</v>
      </c>
      <c r="D20" s="6">
        <v>53.225806451613039</v>
      </c>
      <c r="E20" s="6">
        <v>53.225806451613039</v>
      </c>
      <c r="F20" s="5" t="s">
        <v>47</v>
      </c>
    </row>
    <row r="21" spans="1:7" x14ac:dyDescent="0.3">
      <c r="B21" s="5" t="s">
        <v>50</v>
      </c>
      <c r="C21" s="5" t="s">
        <v>51</v>
      </c>
      <c r="D21" s="6">
        <v>127.41935483870952</v>
      </c>
      <c r="E21" s="6">
        <v>127.41935483870952</v>
      </c>
      <c r="F21" s="5" t="s">
        <v>47</v>
      </c>
    </row>
    <row r="22" spans="1:7" ht="15" thickBot="1" x14ac:dyDescent="0.35">
      <c r="B22" s="3" t="s">
        <v>52</v>
      </c>
      <c r="C22" s="3" t="s">
        <v>53</v>
      </c>
      <c r="D22" s="7">
        <v>22.58064516129032</v>
      </c>
      <c r="E22" s="7">
        <v>22.58064516129032</v>
      </c>
      <c r="F22" s="3" t="s">
        <v>47</v>
      </c>
    </row>
    <row r="24" spans="1:7" ht="15" thickBot="1" x14ac:dyDescent="0.35">
      <c r="A24" t="s">
        <v>54</v>
      </c>
    </row>
    <row r="25" spans="1:7" ht="15" thickBot="1" x14ac:dyDescent="0.35">
      <c r="B25" s="4" t="s">
        <v>37</v>
      </c>
      <c r="C25" s="4" t="s">
        <v>38</v>
      </c>
      <c r="D25" s="4" t="s">
        <v>55</v>
      </c>
      <c r="E25" s="4" t="s">
        <v>56</v>
      </c>
      <c r="F25" s="4" t="s">
        <v>57</v>
      </c>
      <c r="G25" s="4" t="s">
        <v>58</v>
      </c>
    </row>
    <row r="26" spans="1:7" x14ac:dyDescent="0.3">
      <c r="B26" s="5" t="s">
        <v>59</v>
      </c>
      <c r="C26" s="5" t="s">
        <v>60</v>
      </c>
      <c r="D26" s="6">
        <v>15064.516129032258</v>
      </c>
      <c r="E26" s="5" t="s">
        <v>61</v>
      </c>
      <c r="F26" s="5" t="s">
        <v>69</v>
      </c>
      <c r="G26" s="5">
        <v>2535.4838709677424</v>
      </c>
    </row>
    <row r="27" spans="1:7" x14ac:dyDescent="0.3">
      <c r="B27" s="5" t="s">
        <v>63</v>
      </c>
      <c r="C27" s="5" t="s">
        <v>64</v>
      </c>
      <c r="D27" s="6">
        <v>18532.258064516129</v>
      </c>
      <c r="E27" s="5" t="s">
        <v>65</v>
      </c>
      <c r="F27" s="5" t="s">
        <v>69</v>
      </c>
      <c r="G27" s="5">
        <v>7867.7419354838712</v>
      </c>
    </row>
    <row r="28" spans="1:7" x14ac:dyDescent="0.3">
      <c r="B28" s="5" t="s">
        <v>66</v>
      </c>
      <c r="C28" s="5" t="s">
        <v>67</v>
      </c>
      <c r="D28" s="6">
        <v>-1.4210854715202004E-14</v>
      </c>
      <c r="E28" s="5" t="s">
        <v>68</v>
      </c>
      <c r="F28" s="5" t="s">
        <v>62</v>
      </c>
      <c r="G28" s="5">
        <v>0</v>
      </c>
    </row>
    <row r="29" spans="1:7" x14ac:dyDescent="0.3">
      <c r="B29" s="5" t="s">
        <v>70</v>
      </c>
      <c r="C29" s="5" t="s">
        <v>14</v>
      </c>
      <c r="D29" s="6">
        <v>30.645161290322719</v>
      </c>
      <c r="E29" s="5" t="s">
        <v>71</v>
      </c>
      <c r="F29" s="5" t="s">
        <v>69</v>
      </c>
      <c r="G29" s="5">
        <v>30.645161290322719</v>
      </c>
    </row>
    <row r="30" spans="1:7" x14ac:dyDescent="0.3">
      <c r="B30" s="5" t="s">
        <v>72</v>
      </c>
      <c r="C30" s="5" t="s">
        <v>14</v>
      </c>
      <c r="D30" s="6">
        <v>104.8387096774192</v>
      </c>
      <c r="E30" s="5" t="s">
        <v>73</v>
      </c>
      <c r="F30" s="5" t="s">
        <v>69</v>
      </c>
      <c r="G30" s="5">
        <v>104.8387096774192</v>
      </c>
    </row>
    <row r="31" spans="1:7" x14ac:dyDescent="0.3">
      <c r="B31" s="5" t="s">
        <v>74</v>
      </c>
      <c r="C31" s="5" t="s">
        <v>14</v>
      </c>
      <c r="D31" s="6">
        <v>0</v>
      </c>
      <c r="E31" s="5" t="s">
        <v>75</v>
      </c>
      <c r="F31" s="5" t="s">
        <v>62</v>
      </c>
      <c r="G31" s="5">
        <v>0</v>
      </c>
    </row>
    <row r="32" spans="1:7" x14ac:dyDescent="0.3">
      <c r="B32" s="5" t="s">
        <v>101</v>
      </c>
      <c r="C32" s="5" t="s">
        <v>102</v>
      </c>
      <c r="D32" s="6">
        <v>1100</v>
      </c>
      <c r="E32" s="5" t="s">
        <v>103</v>
      </c>
      <c r="F32" s="5" t="s">
        <v>62</v>
      </c>
      <c r="G32" s="5">
        <v>0</v>
      </c>
    </row>
    <row r="33" spans="2:7" ht="15" thickBot="1" x14ac:dyDescent="0.35">
      <c r="B33" s="3" t="s">
        <v>104</v>
      </c>
      <c r="C33" s="3" t="s">
        <v>98</v>
      </c>
      <c r="D33" s="7">
        <v>1399.9999999999998</v>
      </c>
      <c r="E33" s="3" t="s">
        <v>105</v>
      </c>
      <c r="F33" s="3" t="s">
        <v>62</v>
      </c>
      <c r="G3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B537-28C2-4AC3-AA35-9C89910CEF69}">
  <dimension ref="A1:G33"/>
  <sheetViews>
    <sheetView showGridLines="0" topLeftCell="A5" workbookViewId="0"/>
  </sheetViews>
  <sheetFormatPr defaultRowHeight="14.4" x14ac:dyDescent="0.3"/>
  <cols>
    <col min="1" max="1" width="2.33203125" customWidth="1"/>
    <col min="2" max="2" width="6.21875" bestFit="1" customWidth="1"/>
    <col min="3" max="3" width="28.21875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12" bestFit="1" customWidth="1"/>
  </cols>
  <sheetData>
    <row r="1" spans="1:5" x14ac:dyDescent="0.3">
      <c r="A1" s="1" t="s">
        <v>29</v>
      </c>
    </row>
    <row r="2" spans="1:5" x14ac:dyDescent="0.3">
      <c r="A2" s="1" t="s">
        <v>99</v>
      </c>
    </row>
    <row r="3" spans="1:5" x14ac:dyDescent="0.3">
      <c r="A3" s="1" t="s">
        <v>108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 t="s">
        <v>106</v>
      </c>
    </row>
    <row r="7" spans="1:5" x14ac:dyDescent="0.3">
      <c r="A7" s="1" t="s">
        <v>33</v>
      </c>
    </row>
    <row r="8" spans="1:5" x14ac:dyDescent="0.3">
      <c r="A8" s="1" t="s">
        <v>34</v>
      </c>
    </row>
    <row r="9" spans="1:5" x14ac:dyDescent="0.3">
      <c r="A9" s="1" t="s">
        <v>35</v>
      </c>
    </row>
    <row r="10" spans="1:5" x14ac:dyDescent="0.3">
      <c r="D10" s="2"/>
      <c r="E10" s="2"/>
    </row>
    <row r="12" spans="1:5" ht="15" thickBot="1" x14ac:dyDescent="0.35">
      <c r="A12" t="s">
        <v>36</v>
      </c>
    </row>
    <row r="13" spans="1:5" ht="15" thickBot="1" x14ac:dyDescent="0.35">
      <c r="B13" s="4" t="s">
        <v>37</v>
      </c>
      <c r="C13" s="4" t="s">
        <v>38</v>
      </c>
      <c r="D13" s="4" t="s">
        <v>39</v>
      </c>
      <c r="E13" s="4" t="s">
        <v>40</v>
      </c>
    </row>
    <row r="14" spans="1:5" ht="15" thickBot="1" x14ac:dyDescent="0.35">
      <c r="B14" s="3" t="s">
        <v>41</v>
      </c>
      <c r="C14" s="3" t="s">
        <v>42</v>
      </c>
      <c r="D14" s="3">
        <v>255322.58064516075</v>
      </c>
      <c r="E14" s="3">
        <v>255322.58064516075</v>
      </c>
    </row>
    <row r="17" spans="1:7" ht="15" thickBot="1" x14ac:dyDescent="0.35">
      <c r="A17" t="s">
        <v>43</v>
      </c>
    </row>
    <row r="18" spans="1:7" ht="15" thickBot="1" x14ac:dyDescent="0.35">
      <c r="B18" s="4" t="s">
        <v>37</v>
      </c>
      <c r="C18" s="4" t="s">
        <v>38</v>
      </c>
      <c r="D18" s="4" t="s">
        <v>39</v>
      </c>
      <c r="E18" s="4" t="s">
        <v>40</v>
      </c>
      <c r="F18" s="4" t="s">
        <v>44</v>
      </c>
    </row>
    <row r="19" spans="1:7" x14ac:dyDescent="0.3">
      <c r="B19" s="5" t="s">
        <v>45</v>
      </c>
      <c r="C19" s="5" t="s">
        <v>46</v>
      </c>
      <c r="D19" s="6">
        <v>24.193548387096744</v>
      </c>
      <c r="E19" s="6">
        <v>24.193548387096744</v>
      </c>
      <c r="F19" s="5" t="s">
        <v>47</v>
      </c>
    </row>
    <row r="20" spans="1:7" x14ac:dyDescent="0.3">
      <c r="B20" s="5" t="s">
        <v>48</v>
      </c>
      <c r="C20" s="5" t="s">
        <v>49</v>
      </c>
      <c r="D20" s="6">
        <v>67.74193548387106</v>
      </c>
      <c r="E20" s="6">
        <v>67.74193548387106</v>
      </c>
      <c r="F20" s="5" t="s">
        <v>47</v>
      </c>
    </row>
    <row r="21" spans="1:7" x14ac:dyDescent="0.3">
      <c r="B21" s="5" t="s">
        <v>50</v>
      </c>
      <c r="C21" s="5" t="s">
        <v>51</v>
      </c>
      <c r="D21" s="6">
        <v>125.80645161290315</v>
      </c>
      <c r="E21" s="6">
        <v>125.80645161290315</v>
      </c>
      <c r="F21" s="5" t="s">
        <v>47</v>
      </c>
    </row>
    <row r="22" spans="1:7" ht="15" thickBot="1" x14ac:dyDescent="0.35">
      <c r="B22" s="3" t="s">
        <v>52</v>
      </c>
      <c r="C22" s="3" t="s">
        <v>53</v>
      </c>
      <c r="D22" s="7">
        <v>24.193548387096772</v>
      </c>
      <c r="E22" s="7">
        <v>24.193548387096772</v>
      </c>
      <c r="F22" s="3" t="s">
        <v>47</v>
      </c>
    </row>
    <row r="24" spans="1:7" ht="15" thickBot="1" x14ac:dyDescent="0.35">
      <c r="A24" t="s">
        <v>54</v>
      </c>
    </row>
    <row r="25" spans="1:7" ht="15" thickBot="1" x14ac:dyDescent="0.35">
      <c r="B25" s="4" t="s">
        <v>37</v>
      </c>
      <c r="C25" s="4" t="s">
        <v>38</v>
      </c>
      <c r="D25" s="4" t="s">
        <v>55</v>
      </c>
      <c r="E25" s="4" t="s">
        <v>56</v>
      </c>
      <c r="F25" s="4" t="s">
        <v>57</v>
      </c>
      <c r="G25" s="4" t="s">
        <v>58</v>
      </c>
    </row>
    <row r="26" spans="1:7" x14ac:dyDescent="0.3">
      <c r="B26" s="5" t="s">
        <v>59</v>
      </c>
      <c r="C26" s="5" t="s">
        <v>60</v>
      </c>
      <c r="D26" s="6">
        <v>16354.838709677419</v>
      </c>
      <c r="E26" s="5" t="s">
        <v>61</v>
      </c>
      <c r="F26" s="5" t="s">
        <v>69</v>
      </c>
      <c r="G26" s="5">
        <v>1245.1612903225814</v>
      </c>
    </row>
    <row r="27" spans="1:7" x14ac:dyDescent="0.3">
      <c r="B27" s="5" t="s">
        <v>63</v>
      </c>
      <c r="C27" s="5" t="s">
        <v>64</v>
      </c>
      <c r="D27" s="6">
        <v>20177.419354838708</v>
      </c>
      <c r="E27" s="5" t="s">
        <v>65</v>
      </c>
      <c r="F27" s="5" t="s">
        <v>69</v>
      </c>
      <c r="G27" s="5">
        <v>6222.5806451612916</v>
      </c>
    </row>
    <row r="28" spans="1:7" x14ac:dyDescent="0.3">
      <c r="B28" s="5" t="s">
        <v>66</v>
      </c>
      <c r="C28" s="5" t="s">
        <v>67</v>
      </c>
      <c r="D28" s="6">
        <v>-2.8421709430404007E-14</v>
      </c>
      <c r="E28" s="5" t="s">
        <v>68</v>
      </c>
      <c r="F28" s="5" t="s">
        <v>62</v>
      </c>
      <c r="G28" s="5">
        <v>0</v>
      </c>
    </row>
    <row r="29" spans="1:7" x14ac:dyDescent="0.3">
      <c r="B29" s="5" t="s">
        <v>70</v>
      </c>
      <c r="C29" s="5" t="s">
        <v>14</v>
      </c>
      <c r="D29" s="6">
        <v>43.548387096774292</v>
      </c>
      <c r="E29" s="5" t="s">
        <v>71</v>
      </c>
      <c r="F29" s="5" t="s">
        <v>69</v>
      </c>
      <c r="G29" s="5">
        <v>43.548387096774292</v>
      </c>
    </row>
    <row r="30" spans="1:7" x14ac:dyDescent="0.3">
      <c r="B30" s="5" t="s">
        <v>72</v>
      </c>
      <c r="C30" s="5" t="s">
        <v>14</v>
      </c>
      <c r="D30" s="6">
        <v>101.61290322580638</v>
      </c>
      <c r="E30" s="5" t="s">
        <v>73</v>
      </c>
      <c r="F30" s="5" t="s">
        <v>69</v>
      </c>
      <c r="G30" s="5">
        <v>101.61290322580638</v>
      </c>
    </row>
    <row r="31" spans="1:7" x14ac:dyDescent="0.3">
      <c r="B31" s="5" t="s">
        <v>74</v>
      </c>
      <c r="C31" s="5" t="s">
        <v>14</v>
      </c>
      <c r="D31" s="6">
        <v>0</v>
      </c>
      <c r="E31" s="5" t="s">
        <v>75</v>
      </c>
      <c r="F31" s="5" t="s">
        <v>62</v>
      </c>
      <c r="G31" s="5">
        <v>0</v>
      </c>
    </row>
    <row r="32" spans="1:7" x14ac:dyDescent="0.3">
      <c r="B32" s="5" t="s">
        <v>101</v>
      </c>
      <c r="C32" s="5" t="s">
        <v>102</v>
      </c>
      <c r="D32" s="6">
        <v>1200</v>
      </c>
      <c r="E32" s="5" t="s">
        <v>103</v>
      </c>
      <c r="F32" s="5" t="s">
        <v>62</v>
      </c>
      <c r="G32" s="5">
        <v>0</v>
      </c>
    </row>
    <row r="33" spans="2:7" ht="15" thickBot="1" x14ac:dyDescent="0.35">
      <c r="B33" s="3" t="s">
        <v>104</v>
      </c>
      <c r="C33" s="3" t="s">
        <v>98</v>
      </c>
      <c r="D33" s="7">
        <v>1499.9999999999998</v>
      </c>
      <c r="E33" s="3" t="s">
        <v>105</v>
      </c>
      <c r="F33" s="3" t="s">
        <v>62</v>
      </c>
      <c r="G33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1A95-09F4-4164-802E-74251B98D837}">
  <dimension ref="A1:G33"/>
  <sheetViews>
    <sheetView showGridLines="0" topLeftCell="A1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8.21875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12" bestFit="1" customWidth="1"/>
  </cols>
  <sheetData>
    <row r="1" spans="1:5" x14ac:dyDescent="0.3">
      <c r="A1" s="1" t="s">
        <v>29</v>
      </c>
    </row>
    <row r="2" spans="1:5" x14ac:dyDescent="0.3">
      <c r="A2" s="1" t="s">
        <v>99</v>
      </c>
    </row>
    <row r="3" spans="1:5" x14ac:dyDescent="0.3">
      <c r="A3" s="1" t="s">
        <v>109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 t="s">
        <v>106</v>
      </c>
    </row>
    <row r="7" spans="1:5" x14ac:dyDescent="0.3">
      <c r="A7" s="1" t="s">
        <v>33</v>
      </c>
    </row>
    <row r="8" spans="1:5" x14ac:dyDescent="0.3">
      <c r="A8" s="1" t="s">
        <v>34</v>
      </c>
    </row>
    <row r="9" spans="1:5" x14ac:dyDescent="0.3">
      <c r="A9" s="1" t="s">
        <v>35</v>
      </c>
    </row>
    <row r="10" spans="1:5" x14ac:dyDescent="0.3">
      <c r="D10" s="2"/>
      <c r="E10" s="2"/>
    </row>
    <row r="12" spans="1:5" ht="15" thickBot="1" x14ac:dyDescent="0.35">
      <c r="A12" t="s">
        <v>36</v>
      </c>
    </row>
    <row r="13" spans="1:5" ht="15" thickBot="1" x14ac:dyDescent="0.35">
      <c r="B13" s="4" t="s">
        <v>37</v>
      </c>
      <c r="C13" s="4" t="s">
        <v>38</v>
      </c>
      <c r="D13" s="4" t="s">
        <v>39</v>
      </c>
      <c r="E13" s="4" t="s">
        <v>40</v>
      </c>
    </row>
    <row r="14" spans="1:5" ht="15" thickBot="1" x14ac:dyDescent="0.35">
      <c r="B14" s="3" t="s">
        <v>41</v>
      </c>
      <c r="C14" s="3" t="s">
        <v>42</v>
      </c>
      <c r="D14" s="3">
        <v>253548.38709677476</v>
      </c>
      <c r="E14" s="3">
        <v>253548.38709677476</v>
      </c>
    </row>
    <row r="17" spans="1:7" ht="15" thickBot="1" x14ac:dyDescent="0.35">
      <c r="A17" t="s">
        <v>43</v>
      </c>
    </row>
    <row r="18" spans="1:7" ht="15" thickBot="1" x14ac:dyDescent="0.35">
      <c r="B18" s="4" t="s">
        <v>37</v>
      </c>
      <c r="C18" s="4" t="s">
        <v>38</v>
      </c>
      <c r="D18" s="4" t="s">
        <v>39</v>
      </c>
      <c r="E18" s="4" t="s">
        <v>40</v>
      </c>
      <c r="F18" s="4" t="s">
        <v>44</v>
      </c>
    </row>
    <row r="19" spans="1:7" x14ac:dyDescent="0.3">
      <c r="B19" s="5" t="s">
        <v>45</v>
      </c>
      <c r="C19" s="5" t="s">
        <v>46</v>
      </c>
      <c r="D19" s="6">
        <v>22.58064516129032</v>
      </c>
      <c r="E19" s="6">
        <v>22.58064516129032</v>
      </c>
      <c r="F19" s="5" t="s">
        <v>47</v>
      </c>
    </row>
    <row r="20" spans="1:7" x14ac:dyDescent="0.3">
      <c r="B20" s="5" t="s">
        <v>48</v>
      </c>
      <c r="C20" s="5" t="s">
        <v>49</v>
      </c>
      <c r="D20" s="6">
        <v>103.22580645161304</v>
      </c>
      <c r="E20" s="6">
        <v>103.22580645161304</v>
      </c>
      <c r="F20" s="5" t="s">
        <v>47</v>
      </c>
    </row>
    <row r="21" spans="1:7" x14ac:dyDescent="0.3">
      <c r="B21" s="5" t="s">
        <v>50</v>
      </c>
      <c r="C21" s="5" t="s">
        <v>51</v>
      </c>
      <c r="D21" s="6">
        <v>77.419354838709509</v>
      </c>
      <c r="E21" s="6">
        <v>77.419354838709509</v>
      </c>
      <c r="F21" s="5" t="s">
        <v>47</v>
      </c>
    </row>
    <row r="22" spans="1:7" ht="15" thickBot="1" x14ac:dyDescent="0.35">
      <c r="B22" s="3" t="s">
        <v>52</v>
      </c>
      <c r="C22" s="3" t="s">
        <v>53</v>
      </c>
      <c r="D22" s="7">
        <v>22.58064516129032</v>
      </c>
      <c r="E22" s="7">
        <v>22.58064516129032</v>
      </c>
      <c r="F22" s="3" t="s">
        <v>47</v>
      </c>
    </row>
    <row r="24" spans="1:7" ht="15" thickBot="1" x14ac:dyDescent="0.35">
      <c r="A24" t="s">
        <v>54</v>
      </c>
    </row>
    <row r="25" spans="1:7" ht="15" thickBot="1" x14ac:dyDescent="0.35">
      <c r="B25" s="4" t="s">
        <v>37</v>
      </c>
      <c r="C25" s="4" t="s">
        <v>38</v>
      </c>
      <c r="D25" s="4" t="s">
        <v>55</v>
      </c>
      <c r="E25" s="4" t="s">
        <v>56</v>
      </c>
      <c r="F25" s="4" t="s">
        <v>57</v>
      </c>
      <c r="G25" s="4" t="s">
        <v>58</v>
      </c>
    </row>
    <row r="26" spans="1:7" x14ac:dyDescent="0.3">
      <c r="B26" s="5" t="s">
        <v>59</v>
      </c>
      <c r="C26" s="5" t="s">
        <v>60</v>
      </c>
      <c r="D26" s="6">
        <v>16064.516129032258</v>
      </c>
      <c r="E26" s="5" t="s">
        <v>61</v>
      </c>
      <c r="F26" s="5" t="s">
        <v>69</v>
      </c>
      <c r="G26" s="5">
        <v>1535.4838709677424</v>
      </c>
    </row>
    <row r="27" spans="1:7" x14ac:dyDescent="0.3">
      <c r="B27" s="5" t="s">
        <v>63</v>
      </c>
      <c r="C27" s="5" t="s">
        <v>64</v>
      </c>
      <c r="D27" s="6">
        <v>20032.258064516129</v>
      </c>
      <c r="E27" s="5" t="s">
        <v>65</v>
      </c>
      <c r="F27" s="5" t="s">
        <v>69</v>
      </c>
      <c r="G27" s="5">
        <v>6367.7419354838712</v>
      </c>
    </row>
    <row r="28" spans="1:7" x14ac:dyDescent="0.3">
      <c r="B28" s="5" t="s">
        <v>66</v>
      </c>
      <c r="C28" s="5" t="s">
        <v>67</v>
      </c>
      <c r="D28" s="6">
        <v>0</v>
      </c>
      <c r="E28" s="5" t="s">
        <v>68</v>
      </c>
      <c r="F28" s="5" t="s">
        <v>62</v>
      </c>
      <c r="G28" s="5">
        <v>0</v>
      </c>
    </row>
    <row r="29" spans="1:7" x14ac:dyDescent="0.3">
      <c r="B29" s="5" t="s">
        <v>70</v>
      </c>
      <c r="C29" s="5" t="s">
        <v>14</v>
      </c>
      <c r="D29" s="6">
        <v>80.645161290322719</v>
      </c>
      <c r="E29" s="5" t="s">
        <v>71</v>
      </c>
      <c r="F29" s="5" t="s">
        <v>69</v>
      </c>
      <c r="G29" s="5">
        <v>80.645161290322719</v>
      </c>
    </row>
    <row r="30" spans="1:7" x14ac:dyDescent="0.3">
      <c r="B30" s="5" t="s">
        <v>72</v>
      </c>
      <c r="C30" s="5" t="s">
        <v>14</v>
      </c>
      <c r="D30" s="6">
        <v>54.838709677419189</v>
      </c>
      <c r="E30" s="5" t="s">
        <v>73</v>
      </c>
      <c r="F30" s="5" t="s">
        <v>69</v>
      </c>
      <c r="G30" s="5">
        <v>54.838709677419189</v>
      </c>
    </row>
    <row r="31" spans="1:7" x14ac:dyDescent="0.3">
      <c r="B31" s="5" t="s">
        <v>74</v>
      </c>
      <c r="C31" s="5" t="s">
        <v>14</v>
      </c>
      <c r="D31" s="6">
        <v>0</v>
      </c>
      <c r="E31" s="5" t="s">
        <v>75</v>
      </c>
      <c r="F31" s="5" t="s">
        <v>62</v>
      </c>
      <c r="G31" s="5">
        <v>0</v>
      </c>
    </row>
    <row r="32" spans="1:7" x14ac:dyDescent="0.3">
      <c r="B32" s="5" t="s">
        <v>101</v>
      </c>
      <c r="C32" s="5" t="s">
        <v>102</v>
      </c>
      <c r="D32" s="6">
        <v>1200</v>
      </c>
      <c r="E32" s="5" t="s">
        <v>103</v>
      </c>
      <c r="F32" s="5" t="s">
        <v>62</v>
      </c>
      <c r="G32" s="5">
        <v>0</v>
      </c>
    </row>
    <row r="33" spans="2:7" ht="15" thickBot="1" x14ac:dyDescent="0.35">
      <c r="B33" s="3" t="s">
        <v>104</v>
      </c>
      <c r="C33" s="3" t="s">
        <v>98</v>
      </c>
      <c r="D33" s="7">
        <v>1399.9999999999998</v>
      </c>
      <c r="E33" s="3" t="s">
        <v>105</v>
      </c>
      <c r="F33" s="3" t="s">
        <v>62</v>
      </c>
      <c r="G3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35DF-AD71-4F8E-B610-AC7DF164A856}">
  <dimension ref="A1:G33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8.21875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12" bestFit="1" customWidth="1"/>
  </cols>
  <sheetData>
    <row r="1" spans="1:5" x14ac:dyDescent="0.3">
      <c r="A1" s="1" t="s">
        <v>29</v>
      </c>
    </row>
    <row r="2" spans="1:5" x14ac:dyDescent="0.3">
      <c r="A2" s="1" t="s">
        <v>99</v>
      </c>
    </row>
    <row r="3" spans="1:5" x14ac:dyDescent="0.3">
      <c r="A3" s="1" t="s">
        <v>110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 t="s">
        <v>32</v>
      </c>
    </row>
    <row r="7" spans="1:5" x14ac:dyDescent="0.3">
      <c r="A7" s="1" t="s">
        <v>33</v>
      </c>
    </row>
    <row r="8" spans="1:5" x14ac:dyDescent="0.3">
      <c r="A8" s="1" t="s">
        <v>34</v>
      </c>
    </row>
    <row r="9" spans="1:5" x14ac:dyDescent="0.3">
      <c r="A9" s="1" t="s">
        <v>35</v>
      </c>
    </row>
    <row r="10" spans="1:5" x14ac:dyDescent="0.3">
      <c r="D10" s="2"/>
      <c r="E10" s="2"/>
    </row>
    <row r="12" spans="1:5" ht="15" thickBot="1" x14ac:dyDescent="0.35">
      <c r="A12" t="s">
        <v>36</v>
      </c>
    </row>
    <row r="13" spans="1:5" ht="15" thickBot="1" x14ac:dyDescent="0.35">
      <c r="B13" s="4" t="s">
        <v>37</v>
      </c>
      <c r="C13" s="4" t="s">
        <v>38</v>
      </c>
      <c r="D13" s="4" t="s">
        <v>39</v>
      </c>
      <c r="E13" s="4" t="s">
        <v>40</v>
      </c>
    </row>
    <row r="14" spans="1:5" ht="15" thickBot="1" x14ac:dyDescent="0.35">
      <c r="B14" s="3" t="s">
        <v>41</v>
      </c>
      <c r="C14" s="3" t="s">
        <v>42</v>
      </c>
      <c r="D14" s="3">
        <v>185806.45161290327</v>
      </c>
      <c r="E14" s="3">
        <v>185806.45161290327</v>
      </c>
    </row>
    <row r="17" spans="1:7" ht="15" thickBot="1" x14ac:dyDescent="0.35">
      <c r="A17" t="s">
        <v>43</v>
      </c>
    </row>
    <row r="18" spans="1:7" ht="15" thickBot="1" x14ac:dyDescent="0.35">
      <c r="B18" s="4" t="s">
        <v>37</v>
      </c>
      <c r="C18" s="4" t="s">
        <v>38</v>
      </c>
      <c r="D18" s="4" t="s">
        <v>39</v>
      </c>
      <c r="E18" s="4" t="s">
        <v>40</v>
      </c>
      <c r="F18" s="4" t="s">
        <v>44</v>
      </c>
    </row>
    <row r="19" spans="1:7" x14ac:dyDescent="0.3">
      <c r="B19" s="5" t="s">
        <v>45</v>
      </c>
      <c r="C19" s="5" t="s">
        <v>46</v>
      </c>
      <c r="D19" s="6">
        <v>22.58064516129032</v>
      </c>
      <c r="E19" s="6">
        <v>22.58064516129032</v>
      </c>
      <c r="F19" s="5" t="s">
        <v>47</v>
      </c>
    </row>
    <row r="20" spans="1:7" x14ac:dyDescent="0.3">
      <c r="B20" s="5" t="s">
        <v>48</v>
      </c>
      <c r="C20" s="5" t="s">
        <v>49</v>
      </c>
      <c r="D20" s="6">
        <v>103.22580645161304</v>
      </c>
      <c r="E20" s="6">
        <v>103.22580645161304</v>
      </c>
      <c r="F20" s="5" t="s">
        <v>47</v>
      </c>
    </row>
    <row r="21" spans="1:7" x14ac:dyDescent="0.3">
      <c r="B21" s="5" t="s">
        <v>50</v>
      </c>
      <c r="C21" s="5" t="s">
        <v>51</v>
      </c>
      <c r="D21" s="6">
        <v>77.419354838709509</v>
      </c>
      <c r="E21" s="6">
        <v>77.419354838709509</v>
      </c>
      <c r="F21" s="5" t="s">
        <v>47</v>
      </c>
    </row>
    <row r="22" spans="1:7" ht="15" thickBot="1" x14ac:dyDescent="0.35">
      <c r="B22" s="3" t="s">
        <v>52</v>
      </c>
      <c r="C22" s="3" t="s">
        <v>53</v>
      </c>
      <c r="D22" s="7">
        <v>22.58064516129032</v>
      </c>
      <c r="E22" s="7">
        <v>22.58064516129032</v>
      </c>
      <c r="F22" s="3" t="s">
        <v>47</v>
      </c>
    </row>
    <row r="24" spans="1:7" ht="15" thickBot="1" x14ac:dyDescent="0.35">
      <c r="A24" t="s">
        <v>54</v>
      </c>
    </row>
    <row r="25" spans="1:7" ht="15" thickBot="1" x14ac:dyDescent="0.35">
      <c r="B25" s="4" t="s">
        <v>37</v>
      </c>
      <c r="C25" s="4" t="s">
        <v>38</v>
      </c>
      <c r="D25" s="4" t="s">
        <v>55</v>
      </c>
      <c r="E25" s="4" t="s">
        <v>56</v>
      </c>
      <c r="F25" s="4" t="s">
        <v>57</v>
      </c>
      <c r="G25" s="4" t="s">
        <v>58</v>
      </c>
    </row>
    <row r="26" spans="1:7" x14ac:dyDescent="0.3">
      <c r="B26" s="5" t="s">
        <v>59</v>
      </c>
      <c r="C26" s="5" t="s">
        <v>60</v>
      </c>
      <c r="D26" s="6">
        <v>16064.516129032258</v>
      </c>
      <c r="E26" s="5" t="s">
        <v>61</v>
      </c>
      <c r="F26" s="5" t="s">
        <v>69</v>
      </c>
      <c r="G26" s="5">
        <v>1535.4838709677424</v>
      </c>
    </row>
    <row r="27" spans="1:7" x14ac:dyDescent="0.3">
      <c r="B27" s="5" t="s">
        <v>63</v>
      </c>
      <c r="C27" s="5" t="s">
        <v>64</v>
      </c>
      <c r="D27" s="6">
        <v>20032.258064516129</v>
      </c>
      <c r="E27" s="5" t="s">
        <v>65</v>
      </c>
      <c r="F27" s="5" t="s">
        <v>69</v>
      </c>
      <c r="G27" s="5">
        <v>6367.7419354838712</v>
      </c>
    </row>
    <row r="28" spans="1:7" x14ac:dyDescent="0.3">
      <c r="B28" s="5" t="s">
        <v>66</v>
      </c>
      <c r="C28" s="5" t="s">
        <v>67</v>
      </c>
      <c r="D28" s="6">
        <v>0</v>
      </c>
      <c r="E28" s="5" t="s">
        <v>68</v>
      </c>
      <c r="F28" s="5" t="s">
        <v>62</v>
      </c>
      <c r="G28" s="5">
        <v>0</v>
      </c>
    </row>
    <row r="29" spans="1:7" x14ac:dyDescent="0.3">
      <c r="B29" s="5" t="s">
        <v>70</v>
      </c>
      <c r="C29" s="5" t="s">
        <v>14</v>
      </c>
      <c r="D29" s="6">
        <v>80.645161290322719</v>
      </c>
      <c r="E29" s="5" t="s">
        <v>71</v>
      </c>
      <c r="F29" s="5" t="s">
        <v>69</v>
      </c>
      <c r="G29" s="5">
        <v>80.645161290322719</v>
      </c>
    </row>
    <row r="30" spans="1:7" x14ac:dyDescent="0.3">
      <c r="B30" s="5" t="s">
        <v>72</v>
      </c>
      <c r="C30" s="5" t="s">
        <v>14</v>
      </c>
      <c r="D30" s="6">
        <v>54.838709677419189</v>
      </c>
      <c r="E30" s="5" t="s">
        <v>73</v>
      </c>
      <c r="F30" s="5" t="s">
        <v>69</v>
      </c>
      <c r="G30" s="5">
        <v>54.838709677419189</v>
      </c>
    </row>
    <row r="31" spans="1:7" x14ac:dyDescent="0.3">
      <c r="B31" s="5" t="s">
        <v>74</v>
      </c>
      <c r="C31" s="5" t="s">
        <v>14</v>
      </c>
      <c r="D31" s="6">
        <v>0</v>
      </c>
      <c r="E31" s="5" t="s">
        <v>75</v>
      </c>
      <c r="F31" s="5" t="s">
        <v>62</v>
      </c>
      <c r="G31" s="5">
        <v>0</v>
      </c>
    </row>
    <row r="32" spans="1:7" x14ac:dyDescent="0.3">
      <c r="B32" s="5" t="s">
        <v>101</v>
      </c>
      <c r="C32" s="5" t="s">
        <v>102</v>
      </c>
      <c r="D32" s="6">
        <v>1200</v>
      </c>
      <c r="E32" s="5" t="s">
        <v>103</v>
      </c>
      <c r="F32" s="5" t="s">
        <v>62</v>
      </c>
      <c r="G32" s="5">
        <v>0</v>
      </c>
    </row>
    <row r="33" spans="2:7" ht="15" thickBot="1" x14ac:dyDescent="0.35">
      <c r="B33" s="3" t="s">
        <v>104</v>
      </c>
      <c r="C33" s="3" t="s">
        <v>98</v>
      </c>
      <c r="D33" s="7">
        <v>1399.9999999999998</v>
      </c>
      <c r="E33" s="3" t="s">
        <v>105</v>
      </c>
      <c r="F33" s="3" t="s">
        <v>62</v>
      </c>
      <c r="G3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3520-845F-4B48-90E8-3517E670079F}">
  <dimension ref="A1:C7"/>
  <sheetViews>
    <sheetView workbookViewId="0">
      <selection activeCell="D15" sqref="D15"/>
    </sheetView>
  </sheetViews>
  <sheetFormatPr defaultRowHeight="14.4" x14ac:dyDescent="0.3"/>
  <cols>
    <col min="1" max="2" width="5" bestFit="1" customWidth="1"/>
    <col min="3" max="3" width="12" bestFit="1" customWidth="1"/>
  </cols>
  <sheetData>
    <row r="1" spans="1:3" ht="15" thickBot="1" x14ac:dyDescent="0.35">
      <c r="A1" s="11" t="s">
        <v>111</v>
      </c>
      <c r="B1" s="11" t="s">
        <v>112</v>
      </c>
      <c r="C1" s="11" t="s">
        <v>41</v>
      </c>
    </row>
    <row r="2" spans="1:3" x14ac:dyDescent="0.3">
      <c r="A2" s="6">
        <v>1200</v>
      </c>
      <c r="B2" s="6">
        <v>1400</v>
      </c>
      <c r="C2" s="6">
        <v>230967.74193548411</v>
      </c>
    </row>
    <row r="3" spans="1:3" x14ac:dyDescent="0.3">
      <c r="A3" s="6">
        <v>1300</v>
      </c>
      <c r="B3" s="6">
        <v>1520</v>
      </c>
      <c r="C3" s="6">
        <v>405193.54838709719</v>
      </c>
    </row>
    <row r="4" spans="1:3" x14ac:dyDescent="0.3">
      <c r="A4" s="6">
        <v>1400</v>
      </c>
      <c r="B4" s="6">
        <v>1640</v>
      </c>
      <c r="C4" s="6">
        <v>484089.55223880615</v>
      </c>
    </row>
    <row r="5" spans="1:3" x14ac:dyDescent="0.3">
      <c r="A5" s="6">
        <v>1500</v>
      </c>
      <c r="B5" s="6">
        <v>1760</v>
      </c>
      <c r="C5" s="6">
        <v>528181.81818181835</v>
      </c>
    </row>
    <row r="6" spans="1:3" x14ac:dyDescent="0.3">
      <c r="A6" s="6">
        <v>1600</v>
      </c>
      <c r="B6" s="6">
        <v>1880</v>
      </c>
      <c r="C6" s="6">
        <v>535915.49295774708</v>
      </c>
    </row>
    <row r="7" spans="1:3" ht="15" thickBot="1" x14ac:dyDescent="0.35">
      <c r="A7" s="7">
        <v>1700</v>
      </c>
      <c r="B7" s="7">
        <v>2000</v>
      </c>
      <c r="C7" s="7">
        <v>535915.49295774708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FAAA-60F6-4C3A-A1D5-17AFBBC7427C}">
  <dimension ref="A1:M67"/>
  <sheetViews>
    <sheetView workbookViewId="0">
      <selection sqref="A1:D8"/>
      <pivotSelection pane="bottomRight" click="1" r:id="rId1">
        <pivotArea type="all" dataOnly="0" outline="0" fieldPosition="0"/>
      </pivotSelection>
    </sheetView>
  </sheetViews>
  <sheetFormatPr defaultRowHeight="14.4" x14ac:dyDescent="0.3"/>
  <cols>
    <col min="1" max="1" width="7" bestFit="1" customWidth="1"/>
    <col min="2" max="13" width="12" bestFit="1" customWidth="1"/>
  </cols>
  <sheetData>
    <row r="1" spans="1:13" x14ac:dyDescent="0.3">
      <c r="A1" s="13" t="s">
        <v>113</v>
      </c>
      <c r="B1" s="13" t="s">
        <v>112</v>
      </c>
      <c r="C1" s="14"/>
      <c r="D1" s="15"/>
    </row>
    <row r="2" spans="1:13" x14ac:dyDescent="0.3">
      <c r="A2" s="13" t="s">
        <v>111</v>
      </c>
      <c r="B2" s="12">
        <v>1400</v>
      </c>
      <c r="C2" s="16">
        <v>1700</v>
      </c>
      <c r="D2" s="24">
        <v>2000</v>
      </c>
    </row>
    <row r="3" spans="1:13" x14ac:dyDescent="0.3">
      <c r="A3" s="12">
        <v>1200</v>
      </c>
      <c r="B3" s="17">
        <v>230967.74193548411</v>
      </c>
      <c r="C3" s="18">
        <v>283913.04347826075</v>
      </c>
      <c r="D3" s="25">
        <v>283913.04347826075</v>
      </c>
      <c r="M3" s="2"/>
    </row>
    <row r="4" spans="1:13" x14ac:dyDescent="0.3">
      <c r="A4" s="19">
        <v>1300</v>
      </c>
      <c r="B4" s="20">
        <v>375967.74193548411</v>
      </c>
      <c r="C4" s="2">
        <v>421492.5373134329</v>
      </c>
      <c r="D4" s="26">
        <v>421627.11864406709</v>
      </c>
      <c r="M4" s="2"/>
    </row>
    <row r="5" spans="1:13" x14ac:dyDescent="0.3">
      <c r="A5" s="19">
        <v>1400</v>
      </c>
      <c r="B5" s="20">
        <v>389999.99999999953</v>
      </c>
      <c r="C5" s="2">
        <v>0</v>
      </c>
      <c r="D5" s="26">
        <v>0</v>
      </c>
      <c r="M5" s="2"/>
    </row>
    <row r="6" spans="1:13" x14ac:dyDescent="0.3">
      <c r="A6" s="19">
        <v>1500</v>
      </c>
      <c r="B6" s="20">
        <v>0</v>
      </c>
      <c r="C6" s="2">
        <v>0</v>
      </c>
      <c r="D6" s="26">
        <v>0</v>
      </c>
      <c r="M6" s="2"/>
    </row>
    <row r="7" spans="1:13" x14ac:dyDescent="0.3">
      <c r="A7" s="19">
        <v>1600</v>
      </c>
      <c r="B7" s="20">
        <v>0</v>
      </c>
      <c r="C7" s="2">
        <v>0</v>
      </c>
      <c r="D7" s="26">
        <v>0</v>
      </c>
      <c r="M7" s="2"/>
    </row>
    <row r="8" spans="1:13" x14ac:dyDescent="0.3">
      <c r="A8" s="21">
        <v>1700</v>
      </c>
      <c r="B8" s="22">
        <v>0</v>
      </c>
      <c r="C8" s="23">
        <v>0</v>
      </c>
      <c r="D8" s="27">
        <v>0</v>
      </c>
      <c r="M8" s="2"/>
    </row>
    <row r="9" spans="1:13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B10" s="2"/>
      <c r="C10" s="2"/>
    </row>
    <row r="11" spans="1:13" x14ac:dyDescent="0.3">
      <c r="B11" s="2"/>
      <c r="C11" s="2"/>
    </row>
    <row r="12" spans="1:13" x14ac:dyDescent="0.3">
      <c r="B12" s="2"/>
      <c r="C12" s="2"/>
    </row>
    <row r="13" spans="1:13" x14ac:dyDescent="0.3">
      <c r="B13" s="2"/>
      <c r="C13" s="2"/>
    </row>
    <row r="14" spans="1:13" x14ac:dyDescent="0.3">
      <c r="B14" s="2"/>
      <c r="C14" s="2"/>
    </row>
    <row r="15" spans="1:13" x14ac:dyDescent="0.3">
      <c r="B15" s="2"/>
      <c r="C15" s="2"/>
    </row>
    <row r="16" spans="1:1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  <row r="30" spans="2:3" x14ac:dyDescent="0.3">
      <c r="B30" s="2"/>
      <c r="C30" s="2"/>
    </row>
    <row r="31" spans="2:3" x14ac:dyDescent="0.3">
      <c r="B31" s="2"/>
      <c r="C31" s="2"/>
    </row>
    <row r="32" spans="2:3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6D26-6693-4D38-83DE-7BB5D752AED1}">
  <dimension ref="A1:G29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4.44140625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12" bestFit="1" customWidth="1"/>
  </cols>
  <sheetData>
    <row r="1" spans="1:5" x14ac:dyDescent="0.3">
      <c r="A1" s="1" t="s">
        <v>29</v>
      </c>
    </row>
    <row r="2" spans="1:5" x14ac:dyDescent="0.3">
      <c r="A2" s="1" t="s">
        <v>99</v>
      </c>
    </row>
    <row r="3" spans="1:5" x14ac:dyDescent="0.3">
      <c r="A3" s="1" t="s">
        <v>114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 t="s">
        <v>32</v>
      </c>
    </row>
    <row r="7" spans="1:5" x14ac:dyDescent="0.3">
      <c r="A7" s="1" t="s">
        <v>33</v>
      </c>
    </row>
    <row r="8" spans="1:5" x14ac:dyDescent="0.3">
      <c r="A8" s="1" t="s">
        <v>34</v>
      </c>
    </row>
    <row r="9" spans="1:5" x14ac:dyDescent="0.3">
      <c r="A9" s="1" t="s">
        <v>35</v>
      </c>
    </row>
    <row r="10" spans="1:5" x14ac:dyDescent="0.3">
      <c r="D10" s="2"/>
      <c r="E10" s="2"/>
    </row>
    <row r="12" spans="1:5" ht="15" thickBot="1" x14ac:dyDescent="0.35">
      <c r="A12" t="s">
        <v>36</v>
      </c>
    </row>
    <row r="13" spans="1:5" ht="15" thickBot="1" x14ac:dyDescent="0.35">
      <c r="B13" s="4" t="s">
        <v>37</v>
      </c>
      <c r="C13" s="4" t="s">
        <v>38</v>
      </c>
      <c r="D13" s="4" t="s">
        <v>39</v>
      </c>
      <c r="E13" s="4" t="s">
        <v>40</v>
      </c>
    </row>
    <row r="14" spans="1:5" ht="15" thickBot="1" x14ac:dyDescent="0.35">
      <c r="B14" s="3" t="s">
        <v>41</v>
      </c>
      <c r="C14" s="3" t="s">
        <v>42</v>
      </c>
      <c r="D14" s="3">
        <v>230967.74193548411</v>
      </c>
      <c r="E14" s="3">
        <v>310000.00000000047</v>
      </c>
    </row>
    <row r="17" spans="1:7" ht="15" thickBot="1" x14ac:dyDescent="0.35">
      <c r="A17" t="s">
        <v>43</v>
      </c>
    </row>
    <row r="18" spans="1:7" ht="15" thickBot="1" x14ac:dyDescent="0.35">
      <c r="B18" s="4" t="s">
        <v>37</v>
      </c>
      <c r="C18" s="4" t="s">
        <v>38</v>
      </c>
      <c r="D18" s="4" t="s">
        <v>39</v>
      </c>
      <c r="E18" s="4" t="s">
        <v>40</v>
      </c>
      <c r="F18" s="4" t="s">
        <v>44</v>
      </c>
    </row>
    <row r="19" spans="1:7" x14ac:dyDescent="0.3">
      <c r="B19" s="5" t="s">
        <v>45</v>
      </c>
      <c r="C19" s="5" t="s">
        <v>46</v>
      </c>
      <c r="D19" s="6">
        <v>22.58064516129032</v>
      </c>
      <c r="E19" s="6">
        <v>0</v>
      </c>
      <c r="F19" s="5" t="s">
        <v>47</v>
      </c>
    </row>
    <row r="20" spans="1:7" x14ac:dyDescent="0.3">
      <c r="B20" s="5" t="s">
        <v>48</v>
      </c>
      <c r="C20" s="5" t="s">
        <v>49</v>
      </c>
      <c r="D20" s="6">
        <v>103.22580645161304</v>
      </c>
      <c r="E20" s="6">
        <v>133.33333333333337</v>
      </c>
      <c r="F20" s="5" t="s">
        <v>47</v>
      </c>
    </row>
    <row r="21" spans="1:7" x14ac:dyDescent="0.3">
      <c r="B21" s="5" t="s">
        <v>50</v>
      </c>
      <c r="C21" s="5" t="s">
        <v>51</v>
      </c>
      <c r="D21" s="6">
        <v>77.419354838709509</v>
      </c>
      <c r="E21" s="6">
        <v>99.999999999999972</v>
      </c>
      <c r="F21" s="5" t="s">
        <v>47</v>
      </c>
    </row>
    <row r="22" spans="1:7" ht="15" thickBot="1" x14ac:dyDescent="0.35">
      <c r="B22" s="3" t="s">
        <v>52</v>
      </c>
      <c r="C22" s="3" t="s">
        <v>53</v>
      </c>
      <c r="D22" s="7">
        <v>22.58064516129032</v>
      </c>
      <c r="E22" s="7">
        <v>0</v>
      </c>
      <c r="F22" s="3" t="s">
        <v>47</v>
      </c>
    </row>
    <row r="24" spans="1:7" ht="15" thickBot="1" x14ac:dyDescent="0.35">
      <c r="A24" t="s">
        <v>54</v>
      </c>
    </row>
    <row r="25" spans="1:7" ht="15" thickBot="1" x14ac:dyDescent="0.35">
      <c r="B25" s="4" t="s">
        <v>37</v>
      </c>
      <c r="C25" s="4" t="s">
        <v>38</v>
      </c>
      <c r="D25" s="4" t="s">
        <v>55</v>
      </c>
      <c r="E25" s="4" t="s">
        <v>56</v>
      </c>
      <c r="F25" s="4" t="s">
        <v>57</v>
      </c>
      <c r="G25" s="4" t="s">
        <v>58</v>
      </c>
    </row>
    <row r="26" spans="1:7" x14ac:dyDescent="0.3">
      <c r="B26" s="5" t="s">
        <v>59</v>
      </c>
      <c r="C26" s="5" t="s">
        <v>60</v>
      </c>
      <c r="D26" s="6">
        <v>16666.666666666668</v>
      </c>
      <c r="E26" s="5" t="s">
        <v>61</v>
      </c>
      <c r="F26" s="5" t="s">
        <v>69</v>
      </c>
      <c r="G26" s="5">
        <v>933.33333333333212</v>
      </c>
    </row>
    <row r="27" spans="1:7" x14ac:dyDescent="0.3">
      <c r="B27" s="5" t="s">
        <v>63</v>
      </c>
      <c r="C27" s="5" t="s">
        <v>64</v>
      </c>
      <c r="D27" s="6">
        <v>20333.333333333336</v>
      </c>
      <c r="E27" s="5" t="s">
        <v>65</v>
      </c>
      <c r="F27" s="5" t="s">
        <v>69</v>
      </c>
      <c r="G27" s="5">
        <v>6066.6666666666642</v>
      </c>
    </row>
    <row r="28" spans="1:7" x14ac:dyDescent="0.3">
      <c r="B28" s="5" t="s">
        <v>101</v>
      </c>
      <c r="C28" s="5" t="s">
        <v>102</v>
      </c>
      <c r="D28" s="6">
        <v>1200</v>
      </c>
      <c r="E28" s="5" t="s">
        <v>103</v>
      </c>
      <c r="F28" s="5" t="s">
        <v>62</v>
      </c>
      <c r="G28" s="5">
        <v>0</v>
      </c>
    </row>
    <row r="29" spans="1:7" ht="15" thickBot="1" x14ac:dyDescent="0.35">
      <c r="B29" s="3" t="s">
        <v>104</v>
      </c>
      <c r="C29" s="3" t="s">
        <v>98</v>
      </c>
      <c r="D29" s="7">
        <v>1400</v>
      </c>
      <c r="E29" s="3" t="s">
        <v>105</v>
      </c>
      <c r="F29" s="3" t="s">
        <v>62</v>
      </c>
      <c r="G29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9D7E-D79C-4256-B287-7C407D0973EF}">
  <dimension ref="A1:G33"/>
  <sheetViews>
    <sheetView showGridLines="0" tabSelected="1" topLeftCell="A7" workbookViewId="0"/>
  </sheetViews>
  <sheetFormatPr defaultRowHeight="14.4" x14ac:dyDescent="0.3"/>
  <cols>
    <col min="1" max="1" width="2.33203125" customWidth="1"/>
    <col min="2" max="2" width="6.21875" bestFit="1" customWidth="1"/>
    <col min="3" max="3" width="24.44140625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5.33203125" bestFit="1" customWidth="1"/>
  </cols>
  <sheetData>
    <row r="1" spans="1:5" x14ac:dyDescent="0.3">
      <c r="A1" s="1" t="s">
        <v>29</v>
      </c>
    </row>
    <row r="2" spans="1:5" x14ac:dyDescent="0.3">
      <c r="A2" s="1" t="s">
        <v>99</v>
      </c>
    </row>
    <row r="3" spans="1:5" x14ac:dyDescent="0.3">
      <c r="A3" s="1" t="s">
        <v>123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 t="s">
        <v>106</v>
      </c>
    </row>
    <row r="7" spans="1:5" x14ac:dyDescent="0.3">
      <c r="A7" s="1" t="s">
        <v>33</v>
      </c>
    </row>
    <row r="8" spans="1:5" x14ac:dyDescent="0.3">
      <c r="A8" s="1" t="s">
        <v>34</v>
      </c>
    </row>
    <row r="9" spans="1:5" x14ac:dyDescent="0.3">
      <c r="A9" s="1" t="s">
        <v>35</v>
      </c>
    </row>
    <row r="10" spans="1:5" x14ac:dyDescent="0.3">
      <c r="D10" s="2"/>
      <c r="E10" s="2"/>
    </row>
    <row r="12" spans="1:5" ht="15" thickBot="1" x14ac:dyDescent="0.35">
      <c r="A12" t="s">
        <v>36</v>
      </c>
    </row>
    <row r="13" spans="1:5" ht="15" thickBot="1" x14ac:dyDescent="0.35">
      <c r="B13" s="4" t="s">
        <v>37</v>
      </c>
      <c r="C13" s="4" t="s">
        <v>38</v>
      </c>
      <c r="D13" s="4" t="s">
        <v>39</v>
      </c>
      <c r="E13" s="4" t="s">
        <v>40</v>
      </c>
    </row>
    <row r="14" spans="1:5" ht="15" thickBot="1" x14ac:dyDescent="0.35">
      <c r="B14" s="3" t="s">
        <v>41</v>
      </c>
      <c r="C14" s="3" t="s">
        <v>42</v>
      </c>
      <c r="D14" s="3">
        <v>310000.00000000047</v>
      </c>
      <c r="E14" s="3">
        <v>155000</v>
      </c>
    </row>
    <row r="17" spans="1:7" ht="15" thickBot="1" x14ac:dyDescent="0.35">
      <c r="A17" t="s">
        <v>43</v>
      </c>
    </row>
    <row r="18" spans="1:7" ht="15" thickBot="1" x14ac:dyDescent="0.35">
      <c r="B18" s="4" t="s">
        <v>37</v>
      </c>
      <c r="C18" s="4" t="s">
        <v>38</v>
      </c>
      <c r="D18" s="4" t="s">
        <v>39</v>
      </c>
      <c r="E18" s="4" t="s">
        <v>40</v>
      </c>
      <c r="F18" s="4" t="s">
        <v>44</v>
      </c>
    </row>
    <row r="19" spans="1:7" x14ac:dyDescent="0.3">
      <c r="B19" s="5" t="s">
        <v>45</v>
      </c>
      <c r="C19" s="5" t="s">
        <v>46</v>
      </c>
      <c r="D19" s="6">
        <v>0</v>
      </c>
      <c r="E19" s="6">
        <v>25</v>
      </c>
      <c r="F19" s="5" t="s">
        <v>47</v>
      </c>
    </row>
    <row r="20" spans="1:7" x14ac:dyDescent="0.3">
      <c r="B20" s="5" t="s">
        <v>48</v>
      </c>
      <c r="C20" s="5" t="s">
        <v>49</v>
      </c>
      <c r="D20" s="6">
        <v>133.33333333333337</v>
      </c>
      <c r="E20" s="6">
        <v>70</v>
      </c>
      <c r="F20" s="5" t="s">
        <v>47</v>
      </c>
    </row>
    <row r="21" spans="1:7" x14ac:dyDescent="0.3">
      <c r="B21" s="5" t="s">
        <v>50</v>
      </c>
      <c r="C21" s="5" t="s">
        <v>51</v>
      </c>
      <c r="D21" s="6">
        <v>99.999999999999972</v>
      </c>
      <c r="E21" s="6">
        <v>74.999999999999986</v>
      </c>
      <c r="F21" s="5" t="s">
        <v>47</v>
      </c>
    </row>
    <row r="22" spans="1:7" ht="15" thickBot="1" x14ac:dyDescent="0.35">
      <c r="B22" s="3" t="s">
        <v>52</v>
      </c>
      <c r="C22" s="3" t="s">
        <v>53</v>
      </c>
      <c r="D22" s="7">
        <v>0</v>
      </c>
      <c r="E22" s="7">
        <v>70</v>
      </c>
      <c r="F22" s="3" t="s">
        <v>47</v>
      </c>
    </row>
    <row r="24" spans="1:7" ht="15" thickBot="1" x14ac:dyDescent="0.35">
      <c r="A24" t="s">
        <v>54</v>
      </c>
    </row>
    <row r="25" spans="1:7" ht="15" thickBot="1" x14ac:dyDescent="0.35">
      <c r="B25" s="4" t="s">
        <v>37</v>
      </c>
      <c r="C25" s="4" t="s">
        <v>38</v>
      </c>
      <c r="D25" s="4" t="s">
        <v>55</v>
      </c>
      <c r="E25" s="4" t="s">
        <v>56</v>
      </c>
      <c r="F25" s="4" t="s">
        <v>57</v>
      </c>
      <c r="G25" s="4" t="s">
        <v>58</v>
      </c>
    </row>
    <row r="26" spans="1:7" x14ac:dyDescent="0.3">
      <c r="B26" s="5" t="s">
        <v>59</v>
      </c>
      <c r="C26" s="5" t="s">
        <v>60</v>
      </c>
      <c r="D26" s="6">
        <v>15850</v>
      </c>
      <c r="E26" s="5" t="s">
        <v>61</v>
      </c>
      <c r="F26" s="5" t="s">
        <v>69</v>
      </c>
      <c r="G26" s="5">
        <v>1750</v>
      </c>
    </row>
    <row r="27" spans="1:7" x14ac:dyDescent="0.3">
      <c r="B27" s="5" t="s">
        <v>63</v>
      </c>
      <c r="C27" s="5" t="s">
        <v>64</v>
      </c>
      <c r="D27" s="6">
        <v>18800</v>
      </c>
      <c r="E27" s="5" t="s">
        <v>65</v>
      </c>
      <c r="F27" s="5" t="s">
        <v>69</v>
      </c>
      <c r="G27" s="5">
        <v>7600</v>
      </c>
    </row>
    <row r="28" spans="1:7" x14ac:dyDescent="0.3">
      <c r="B28" s="5" t="s">
        <v>101</v>
      </c>
      <c r="C28" s="5" t="s">
        <v>102</v>
      </c>
      <c r="D28" s="6">
        <v>1200</v>
      </c>
      <c r="E28" s="5" t="s">
        <v>103</v>
      </c>
      <c r="F28" s="5" t="s">
        <v>62</v>
      </c>
      <c r="G28" s="5">
        <v>0</v>
      </c>
    </row>
    <row r="29" spans="1:7" x14ac:dyDescent="0.3">
      <c r="B29" s="5" t="s">
        <v>104</v>
      </c>
      <c r="C29" s="5" t="s">
        <v>98</v>
      </c>
      <c r="D29" s="6">
        <v>1400</v>
      </c>
      <c r="E29" s="5" t="s">
        <v>105</v>
      </c>
      <c r="F29" s="5" t="s">
        <v>62</v>
      </c>
      <c r="G29" s="5">
        <v>0</v>
      </c>
    </row>
    <row r="30" spans="1:7" x14ac:dyDescent="0.3">
      <c r="B30" s="5" t="s">
        <v>45</v>
      </c>
      <c r="C30" s="5" t="s">
        <v>46</v>
      </c>
      <c r="D30" s="6">
        <v>25</v>
      </c>
      <c r="E30" s="5" t="s">
        <v>124</v>
      </c>
      <c r="F30" s="5" t="s">
        <v>62</v>
      </c>
      <c r="G30" s="5">
        <v>0</v>
      </c>
    </row>
    <row r="31" spans="1:7" x14ac:dyDescent="0.3">
      <c r="B31" s="5" t="s">
        <v>48</v>
      </c>
      <c r="C31" s="5" t="s">
        <v>49</v>
      </c>
      <c r="D31" s="6">
        <v>70</v>
      </c>
      <c r="E31" s="5" t="s">
        <v>125</v>
      </c>
      <c r="F31" s="5" t="s">
        <v>69</v>
      </c>
      <c r="G31" s="5">
        <v>30</v>
      </c>
    </row>
    <row r="32" spans="1:7" x14ac:dyDescent="0.3">
      <c r="B32" s="5" t="s">
        <v>50</v>
      </c>
      <c r="C32" s="5" t="s">
        <v>51</v>
      </c>
      <c r="D32" s="6">
        <v>74.999999999999986</v>
      </c>
      <c r="E32" s="5" t="s">
        <v>126</v>
      </c>
      <c r="F32" s="5" t="s">
        <v>69</v>
      </c>
      <c r="G32" s="5">
        <v>24.999999999999986</v>
      </c>
    </row>
    <row r="33" spans="2:7" ht="15" thickBot="1" x14ac:dyDescent="0.35">
      <c r="B33" s="3" t="s">
        <v>52</v>
      </c>
      <c r="C33" s="3" t="s">
        <v>53</v>
      </c>
      <c r="D33" s="7">
        <v>70</v>
      </c>
      <c r="E33" s="3" t="s">
        <v>127</v>
      </c>
      <c r="F33" s="3" t="s">
        <v>62</v>
      </c>
      <c r="G33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6A73-73DD-4294-B34C-9DA4F83A6D76}">
  <dimension ref="A1:G33"/>
  <sheetViews>
    <sheetView showGridLines="0" topLeftCell="A1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4.44140625" bestFit="1" customWidth="1"/>
    <col min="4" max="4" width="12.6640625" bestFit="1" customWidth="1"/>
    <col min="5" max="5" width="12.77734375" bestFit="1" customWidth="1"/>
    <col min="6" max="6" width="10.44140625" bestFit="1" customWidth="1"/>
    <col min="7" max="7" width="12" bestFit="1" customWidth="1"/>
  </cols>
  <sheetData>
    <row r="1" spans="1:5" x14ac:dyDescent="0.3">
      <c r="A1" s="1" t="s">
        <v>29</v>
      </c>
    </row>
    <row r="2" spans="1:5" x14ac:dyDescent="0.3">
      <c r="A2" s="1" t="s">
        <v>99</v>
      </c>
    </row>
    <row r="3" spans="1:5" x14ac:dyDescent="0.3">
      <c r="A3" s="1" t="s">
        <v>128</v>
      </c>
    </row>
    <row r="4" spans="1:5" x14ac:dyDescent="0.3">
      <c r="A4" s="1" t="s">
        <v>30</v>
      </c>
    </row>
    <row r="5" spans="1:5" x14ac:dyDescent="0.3">
      <c r="A5" s="1" t="s">
        <v>31</v>
      </c>
    </row>
    <row r="6" spans="1:5" x14ac:dyDescent="0.3">
      <c r="A6" s="1" t="s">
        <v>106</v>
      </c>
    </row>
    <row r="7" spans="1:5" x14ac:dyDescent="0.3">
      <c r="A7" s="1" t="s">
        <v>33</v>
      </c>
    </row>
    <row r="8" spans="1:5" x14ac:dyDescent="0.3">
      <c r="A8" s="1" t="s">
        <v>34</v>
      </c>
    </row>
    <row r="9" spans="1:5" x14ac:dyDescent="0.3">
      <c r="A9" s="1" t="s">
        <v>35</v>
      </c>
    </row>
    <row r="10" spans="1:5" x14ac:dyDescent="0.3">
      <c r="D10" s="2"/>
      <c r="E10" s="2"/>
    </row>
    <row r="12" spans="1:5" ht="15" thickBot="1" x14ac:dyDescent="0.35">
      <c r="A12" t="s">
        <v>36</v>
      </c>
    </row>
    <row r="13" spans="1:5" ht="15" thickBot="1" x14ac:dyDescent="0.35">
      <c r="B13" s="4" t="s">
        <v>37</v>
      </c>
      <c r="C13" s="4" t="s">
        <v>38</v>
      </c>
      <c r="D13" s="4" t="s">
        <v>39</v>
      </c>
      <c r="E13" s="4" t="s">
        <v>40</v>
      </c>
    </row>
    <row r="14" spans="1:5" ht="15" thickBot="1" x14ac:dyDescent="0.35">
      <c r="B14" s="3" t="s">
        <v>41</v>
      </c>
      <c r="C14" s="3" t="s">
        <v>42</v>
      </c>
      <c r="D14" s="3">
        <v>155000</v>
      </c>
      <c r="E14" s="3">
        <v>120000</v>
      </c>
    </row>
    <row r="17" spans="1:7" ht="15" thickBot="1" x14ac:dyDescent="0.35">
      <c r="A17" t="s">
        <v>43</v>
      </c>
    </row>
    <row r="18" spans="1:7" ht="15" thickBot="1" x14ac:dyDescent="0.35">
      <c r="B18" s="4" t="s">
        <v>37</v>
      </c>
      <c r="C18" s="4" t="s">
        <v>38</v>
      </c>
      <c r="D18" s="4" t="s">
        <v>39</v>
      </c>
      <c r="E18" s="4" t="s">
        <v>40</v>
      </c>
      <c r="F18" s="4" t="s">
        <v>44</v>
      </c>
    </row>
    <row r="19" spans="1:7" x14ac:dyDescent="0.3">
      <c r="B19" s="5" t="s">
        <v>45</v>
      </c>
      <c r="C19" s="5" t="s">
        <v>46</v>
      </c>
      <c r="D19" s="6">
        <v>25</v>
      </c>
      <c r="E19" s="6">
        <v>35</v>
      </c>
      <c r="F19" s="5" t="s">
        <v>47</v>
      </c>
    </row>
    <row r="20" spans="1:7" x14ac:dyDescent="0.3">
      <c r="B20" s="5" t="s">
        <v>48</v>
      </c>
      <c r="C20" s="5" t="s">
        <v>49</v>
      </c>
      <c r="D20" s="6">
        <v>70</v>
      </c>
      <c r="E20" s="6">
        <v>56.666666666666664</v>
      </c>
      <c r="F20" s="5" t="s">
        <v>47</v>
      </c>
    </row>
    <row r="21" spans="1:7" x14ac:dyDescent="0.3">
      <c r="B21" s="5" t="s">
        <v>50</v>
      </c>
      <c r="C21" s="5" t="s">
        <v>51</v>
      </c>
      <c r="D21" s="6">
        <v>74.999999999999986</v>
      </c>
      <c r="E21" s="6">
        <v>65</v>
      </c>
      <c r="F21" s="5" t="s">
        <v>47</v>
      </c>
    </row>
    <row r="22" spans="1:7" ht="15" thickBot="1" x14ac:dyDescent="0.35">
      <c r="B22" s="3" t="s">
        <v>52</v>
      </c>
      <c r="C22" s="3" t="s">
        <v>53</v>
      </c>
      <c r="D22" s="7">
        <v>70</v>
      </c>
      <c r="E22" s="7">
        <v>79.999999999999986</v>
      </c>
      <c r="F22" s="3" t="s">
        <v>47</v>
      </c>
    </row>
    <row r="24" spans="1:7" ht="15" thickBot="1" x14ac:dyDescent="0.35">
      <c r="A24" t="s">
        <v>54</v>
      </c>
    </row>
    <row r="25" spans="1:7" ht="15" thickBot="1" x14ac:dyDescent="0.35">
      <c r="B25" s="4" t="s">
        <v>37</v>
      </c>
      <c r="C25" s="4" t="s">
        <v>38</v>
      </c>
      <c r="D25" s="4" t="s">
        <v>55</v>
      </c>
      <c r="E25" s="4" t="s">
        <v>56</v>
      </c>
      <c r="F25" s="4" t="s">
        <v>57</v>
      </c>
      <c r="G25" s="4" t="s">
        <v>58</v>
      </c>
    </row>
    <row r="26" spans="1:7" x14ac:dyDescent="0.3">
      <c r="B26" s="5" t="s">
        <v>59</v>
      </c>
      <c r="C26" s="5" t="s">
        <v>60</v>
      </c>
      <c r="D26" s="6">
        <v>15583.333333333332</v>
      </c>
      <c r="E26" s="5" t="s">
        <v>61</v>
      </c>
      <c r="F26" s="5" t="s">
        <v>69</v>
      </c>
      <c r="G26" s="5">
        <v>2016.6666666666679</v>
      </c>
    </row>
    <row r="27" spans="1:7" x14ac:dyDescent="0.3">
      <c r="B27" s="5" t="s">
        <v>63</v>
      </c>
      <c r="C27" s="5" t="s">
        <v>64</v>
      </c>
      <c r="D27" s="6">
        <v>18666.666666666664</v>
      </c>
      <c r="E27" s="5" t="s">
        <v>65</v>
      </c>
      <c r="F27" s="5" t="s">
        <v>69</v>
      </c>
      <c r="G27" s="5">
        <v>7733.3333333333358</v>
      </c>
    </row>
    <row r="28" spans="1:7" x14ac:dyDescent="0.3">
      <c r="B28" s="5" t="s">
        <v>101</v>
      </c>
      <c r="C28" s="5" t="s">
        <v>102</v>
      </c>
      <c r="D28" s="6">
        <v>1200</v>
      </c>
      <c r="E28" s="5" t="s">
        <v>103</v>
      </c>
      <c r="F28" s="5" t="s">
        <v>62</v>
      </c>
      <c r="G28" s="5">
        <v>0</v>
      </c>
    </row>
    <row r="29" spans="1:7" x14ac:dyDescent="0.3">
      <c r="B29" s="5" t="s">
        <v>104</v>
      </c>
      <c r="C29" s="5" t="s">
        <v>98</v>
      </c>
      <c r="D29" s="6">
        <v>1400</v>
      </c>
      <c r="E29" s="5" t="s">
        <v>105</v>
      </c>
      <c r="F29" s="5" t="s">
        <v>62</v>
      </c>
      <c r="G29" s="5">
        <v>0</v>
      </c>
    </row>
    <row r="30" spans="1:7" x14ac:dyDescent="0.3">
      <c r="B30" s="5" t="s">
        <v>45</v>
      </c>
      <c r="C30" s="5" t="s">
        <v>46</v>
      </c>
      <c r="D30" s="6">
        <v>35</v>
      </c>
      <c r="E30" s="5" t="s">
        <v>129</v>
      </c>
      <c r="F30" s="5" t="s">
        <v>62</v>
      </c>
      <c r="G30" s="5">
        <v>0</v>
      </c>
    </row>
    <row r="31" spans="1:7" x14ac:dyDescent="0.3">
      <c r="B31" s="5" t="s">
        <v>48</v>
      </c>
      <c r="C31" s="5" t="s">
        <v>49</v>
      </c>
      <c r="D31" s="6">
        <v>56.666666666666664</v>
      </c>
      <c r="E31" s="5" t="s">
        <v>130</v>
      </c>
      <c r="F31" s="5" t="s">
        <v>69</v>
      </c>
      <c r="G31" s="5">
        <v>1.6666666666666643</v>
      </c>
    </row>
    <row r="32" spans="1:7" x14ac:dyDescent="0.3">
      <c r="B32" s="5" t="s">
        <v>50</v>
      </c>
      <c r="C32" s="5" t="s">
        <v>51</v>
      </c>
      <c r="D32" s="6">
        <v>65</v>
      </c>
      <c r="E32" s="5" t="s">
        <v>131</v>
      </c>
      <c r="F32" s="5" t="s">
        <v>62</v>
      </c>
      <c r="G32" s="5">
        <v>0</v>
      </c>
    </row>
    <row r="33" spans="2:7" ht="15" thickBot="1" x14ac:dyDescent="0.35">
      <c r="B33" s="3" t="s">
        <v>52</v>
      </c>
      <c r="C33" s="3" t="s">
        <v>53</v>
      </c>
      <c r="D33" s="7">
        <v>79.999999999999986</v>
      </c>
      <c r="E33" s="3" t="s">
        <v>132</v>
      </c>
      <c r="F33" s="3" t="s">
        <v>62</v>
      </c>
      <c r="G33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2E00-2850-4333-8401-38CD28520E93}">
  <dimension ref="A1:G12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4.44140625" bestFit="1" customWidth="1"/>
    <col min="4" max="4" width="9.21875" bestFit="1" customWidth="1"/>
    <col min="5" max="5" width="13.6640625" bestFit="1" customWidth="1"/>
    <col min="6" max="6" width="10.44140625" bestFit="1" customWidth="1"/>
    <col min="7" max="7" width="5.6640625" bestFit="1" customWidth="1"/>
  </cols>
  <sheetData>
    <row r="1" spans="1:7" x14ac:dyDescent="0.3">
      <c r="A1" s="1" t="s">
        <v>133</v>
      </c>
    </row>
    <row r="2" spans="1:7" x14ac:dyDescent="0.3">
      <c r="A2" s="1" t="s">
        <v>99</v>
      </c>
    </row>
    <row r="3" spans="1:7" x14ac:dyDescent="0.3">
      <c r="A3" s="1" t="s">
        <v>134</v>
      </c>
    </row>
    <row r="4" spans="1:7" x14ac:dyDescent="0.3">
      <c r="A4" s="1" t="s">
        <v>31</v>
      </c>
    </row>
    <row r="6" spans="1:7" ht="15" thickBot="1" x14ac:dyDescent="0.35">
      <c r="A6" t="s">
        <v>135</v>
      </c>
    </row>
    <row r="7" spans="1:7" ht="15" thickBot="1" x14ac:dyDescent="0.35">
      <c r="B7" s="4" t="s">
        <v>37</v>
      </c>
      <c r="C7" s="4" t="s">
        <v>38</v>
      </c>
      <c r="D7" s="4" t="s">
        <v>55</v>
      </c>
      <c r="E7" s="4" t="s">
        <v>56</v>
      </c>
      <c r="F7" s="4" t="s">
        <v>57</v>
      </c>
      <c r="G7" s="4" t="s">
        <v>58</v>
      </c>
    </row>
    <row r="8" spans="1:7" x14ac:dyDescent="0.3">
      <c r="B8" t="s">
        <v>104</v>
      </c>
      <c r="C8" t="s">
        <v>98</v>
      </c>
      <c r="D8" s="2">
        <v>1365</v>
      </c>
      <c r="E8" t="s">
        <v>105</v>
      </c>
      <c r="F8" t="s">
        <v>69</v>
      </c>
      <c r="G8">
        <v>35</v>
      </c>
    </row>
    <row r="9" spans="1:7" x14ac:dyDescent="0.3">
      <c r="B9" t="s">
        <v>45</v>
      </c>
      <c r="C9" t="s">
        <v>46</v>
      </c>
      <c r="D9" s="2">
        <v>30</v>
      </c>
      <c r="E9" t="s">
        <v>136</v>
      </c>
      <c r="F9" t="s">
        <v>62</v>
      </c>
      <c r="G9">
        <v>0</v>
      </c>
    </row>
    <row r="10" spans="1:7" x14ac:dyDescent="0.3">
      <c r="B10" t="s">
        <v>48</v>
      </c>
      <c r="C10" t="s">
        <v>49</v>
      </c>
      <c r="D10" s="2">
        <v>65</v>
      </c>
      <c r="E10" t="s">
        <v>137</v>
      </c>
      <c r="F10" t="s">
        <v>62</v>
      </c>
      <c r="G10">
        <v>0</v>
      </c>
    </row>
    <row r="11" spans="1:7" x14ac:dyDescent="0.3">
      <c r="B11" t="s">
        <v>50</v>
      </c>
      <c r="C11" t="s">
        <v>51</v>
      </c>
      <c r="D11" s="2">
        <v>52.5</v>
      </c>
      <c r="E11" t="s">
        <v>138</v>
      </c>
      <c r="F11" t="s">
        <v>139</v>
      </c>
      <c r="G11">
        <v>-17.5</v>
      </c>
    </row>
    <row r="12" spans="1:7" x14ac:dyDescent="0.3">
      <c r="B12" t="s">
        <v>52</v>
      </c>
      <c r="C12" t="s">
        <v>53</v>
      </c>
      <c r="D12" s="2">
        <v>89.999999999999986</v>
      </c>
      <c r="E12" t="s">
        <v>140</v>
      </c>
      <c r="F12" t="s">
        <v>62</v>
      </c>
      <c r="G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41B9-EA06-4770-A3D0-8A0A99C8D9D7}">
  <dimension ref="A1:M56"/>
  <sheetViews>
    <sheetView topLeftCell="A29" workbookViewId="0">
      <selection activeCell="B16" sqref="B16:F17"/>
    </sheetView>
  </sheetViews>
  <sheetFormatPr defaultRowHeight="14.4" x14ac:dyDescent="0.3"/>
  <cols>
    <col min="1" max="1" width="14.21875" bestFit="1" customWidth="1"/>
    <col min="2" max="2" width="18.6640625" bestFit="1" customWidth="1"/>
    <col min="7" max="7" width="22.44140625" bestFit="1" customWidth="1"/>
    <col min="8" max="8" width="11.77734375" bestFit="1" customWidth="1"/>
    <col min="9" max="9" width="13.109375" bestFit="1" customWidth="1"/>
  </cols>
  <sheetData>
    <row r="1" spans="1:13" x14ac:dyDescent="0.3">
      <c r="A1" t="s">
        <v>0</v>
      </c>
    </row>
    <row r="4" spans="1:13" x14ac:dyDescent="0.3">
      <c r="A4" s="1" t="s">
        <v>1</v>
      </c>
    </row>
    <row r="5" spans="1:13" x14ac:dyDescent="0.3">
      <c r="D5" s="1" t="s">
        <v>5</v>
      </c>
    </row>
    <row r="7" spans="1:13" x14ac:dyDescent="0.3">
      <c r="A7" s="1" t="s">
        <v>2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I7" t="s">
        <v>115</v>
      </c>
      <c r="J7" s="1" t="s">
        <v>116</v>
      </c>
      <c r="K7" s="1" t="s">
        <v>117</v>
      </c>
      <c r="L7" s="1" t="s">
        <v>118</v>
      </c>
      <c r="M7" s="1" t="s">
        <v>119</v>
      </c>
    </row>
    <row r="8" spans="1:13" x14ac:dyDescent="0.3">
      <c r="B8" t="s">
        <v>3</v>
      </c>
      <c r="C8">
        <v>90</v>
      </c>
      <c r="D8">
        <v>80</v>
      </c>
      <c r="E8">
        <v>60</v>
      </c>
      <c r="F8">
        <v>50</v>
      </c>
      <c r="G8">
        <v>17600</v>
      </c>
      <c r="I8" t="s">
        <v>120</v>
      </c>
      <c r="J8">
        <v>25</v>
      </c>
      <c r="K8">
        <v>40</v>
      </c>
      <c r="L8">
        <v>50</v>
      </c>
      <c r="M8">
        <v>70</v>
      </c>
    </row>
    <row r="9" spans="1:13" x14ac:dyDescent="0.3">
      <c r="B9" t="s">
        <v>4</v>
      </c>
      <c r="C9">
        <v>150</v>
      </c>
      <c r="D9">
        <v>100</v>
      </c>
      <c r="E9">
        <v>70</v>
      </c>
      <c r="F9">
        <v>40</v>
      </c>
      <c r="G9">
        <v>26400</v>
      </c>
      <c r="I9" t="s">
        <v>121</v>
      </c>
      <c r="J9">
        <v>35</v>
      </c>
      <c r="K9">
        <v>55</v>
      </c>
      <c r="L9">
        <v>65</v>
      </c>
      <c r="M9">
        <v>80</v>
      </c>
    </row>
    <row r="10" spans="1:13" x14ac:dyDescent="0.3">
      <c r="I10" t="s">
        <v>122</v>
      </c>
      <c r="J10">
        <v>30</v>
      </c>
      <c r="K10">
        <v>65</v>
      </c>
      <c r="L10">
        <v>70</v>
      </c>
      <c r="M10">
        <v>90</v>
      </c>
    </row>
    <row r="14" spans="1:13" x14ac:dyDescent="0.3">
      <c r="A14" s="1" t="s">
        <v>11</v>
      </c>
    </row>
    <row r="16" spans="1:13" x14ac:dyDescent="0.3">
      <c r="C16" s="1" t="s">
        <v>6</v>
      </c>
      <c r="D16" s="1" t="s">
        <v>7</v>
      </c>
      <c r="E16" s="1" t="s">
        <v>8</v>
      </c>
      <c r="F16" s="1" t="s">
        <v>9</v>
      </c>
    </row>
    <row r="17" spans="2:10" x14ac:dyDescent="0.3">
      <c r="B17" s="1" t="s">
        <v>12</v>
      </c>
      <c r="C17">
        <v>30</v>
      </c>
      <c r="D17">
        <v>65</v>
      </c>
      <c r="E17">
        <v>52.5</v>
      </c>
      <c r="F17">
        <v>89.999999999999986</v>
      </c>
      <c r="G17" s="1" t="s">
        <v>13</v>
      </c>
    </row>
    <row r="18" spans="2:10" x14ac:dyDescent="0.3">
      <c r="B18" s="1" t="s">
        <v>3</v>
      </c>
      <c r="C18">
        <f>C8*$C$17</f>
        <v>2700</v>
      </c>
      <c r="D18">
        <f>D8*$D$17</f>
        <v>5200</v>
      </c>
      <c r="E18">
        <f>E8*$E$17</f>
        <v>3150</v>
      </c>
      <c r="F18">
        <f>F8*$F$17</f>
        <v>4499.9999999999991</v>
      </c>
      <c r="G18">
        <f>C18+D18+E18+F18</f>
        <v>15550</v>
      </c>
    </row>
    <row r="19" spans="2:10" x14ac:dyDescent="0.3">
      <c r="B19" s="1" t="s">
        <v>4</v>
      </c>
      <c r="C19">
        <f>C9*$C$17</f>
        <v>4500</v>
      </c>
      <c r="D19">
        <f>D9*$D$17</f>
        <v>6500</v>
      </c>
      <c r="E19">
        <f>E9*$E$17</f>
        <v>3675</v>
      </c>
      <c r="F19">
        <f>F9*$F$17</f>
        <v>3599.9999999999995</v>
      </c>
      <c r="G19">
        <f>C19+D19+E19+F19</f>
        <v>18275</v>
      </c>
    </row>
    <row r="22" spans="2:10" x14ac:dyDescent="0.3">
      <c r="G22" s="1" t="s">
        <v>14</v>
      </c>
    </row>
    <row r="23" spans="2:10" x14ac:dyDescent="0.3">
      <c r="B23" s="1" t="s">
        <v>15</v>
      </c>
      <c r="G23">
        <f>(C17-(0.1*(C17+D17+E17+F17)))</f>
        <v>6.25</v>
      </c>
    </row>
    <row r="24" spans="2:10" x14ac:dyDescent="0.3">
      <c r="B24" s="1"/>
      <c r="G24">
        <f>(D17-(0.1*(C17+D17+E17+F17)))</f>
        <v>41.25</v>
      </c>
    </row>
    <row r="25" spans="2:10" x14ac:dyDescent="0.3">
      <c r="B25" s="1"/>
      <c r="G25">
        <f>(E17-(0.1*(C17+D17+E17+F17)))</f>
        <v>28.75</v>
      </c>
    </row>
    <row r="26" spans="2:10" x14ac:dyDescent="0.3">
      <c r="B26" s="1"/>
      <c r="G26">
        <f>(F17-(0.1*(C17+D17+E17+F17)))</f>
        <v>66.249999999999986</v>
      </c>
    </row>
    <row r="27" spans="2:10" x14ac:dyDescent="0.3">
      <c r="B27" s="1"/>
    </row>
    <row r="30" spans="2:10" x14ac:dyDescent="0.3">
      <c r="B30" s="1" t="s">
        <v>17</v>
      </c>
      <c r="G30" s="1" t="s">
        <v>22</v>
      </c>
    </row>
    <row r="31" spans="2:10" x14ac:dyDescent="0.3">
      <c r="H31" t="s">
        <v>23</v>
      </c>
      <c r="I31" t="s">
        <v>24</v>
      </c>
    </row>
    <row r="32" spans="2:10" x14ac:dyDescent="0.3">
      <c r="B32" t="s">
        <v>18</v>
      </c>
      <c r="C32">
        <v>300</v>
      </c>
      <c r="G32" t="s">
        <v>3</v>
      </c>
      <c r="H32">
        <v>100</v>
      </c>
      <c r="I32">
        <v>8000</v>
      </c>
      <c r="J32">
        <f>H32*I32</f>
        <v>800000</v>
      </c>
    </row>
    <row r="33" spans="2:13" x14ac:dyDescent="0.3">
      <c r="B33" t="s">
        <v>19</v>
      </c>
      <c r="C33">
        <v>200</v>
      </c>
      <c r="G33" t="s">
        <v>4</v>
      </c>
      <c r="H33">
        <v>150</v>
      </c>
      <c r="I33">
        <v>7000</v>
      </c>
      <c r="J33">
        <f>H33*I33</f>
        <v>1050000</v>
      </c>
    </row>
    <row r="35" spans="2:13" x14ac:dyDescent="0.3">
      <c r="B35" s="1" t="s">
        <v>20</v>
      </c>
      <c r="D35" t="s">
        <v>18</v>
      </c>
      <c r="E35" t="s">
        <v>19</v>
      </c>
      <c r="G35" s="1" t="s">
        <v>96</v>
      </c>
      <c r="H35" t="s">
        <v>95</v>
      </c>
      <c r="I35" t="s">
        <v>97</v>
      </c>
    </row>
    <row r="36" spans="2:13" x14ac:dyDescent="0.3">
      <c r="B36" t="s">
        <v>6</v>
      </c>
      <c r="C36">
        <v>3000</v>
      </c>
      <c r="D36">
        <v>8</v>
      </c>
      <c r="E36">
        <v>10</v>
      </c>
      <c r="G36">
        <f>$C$17*D36</f>
        <v>240</v>
      </c>
      <c r="H36">
        <v>1200</v>
      </c>
      <c r="I36">
        <f>G36+G37+G38+G39</f>
        <v>1200</v>
      </c>
    </row>
    <row r="37" spans="2:13" x14ac:dyDescent="0.3">
      <c r="B37" t="s">
        <v>7</v>
      </c>
      <c r="C37">
        <v>2500</v>
      </c>
      <c r="D37">
        <v>6</v>
      </c>
      <c r="E37">
        <v>6</v>
      </c>
      <c r="G37">
        <f>$D$17*D37</f>
        <v>390</v>
      </c>
    </row>
    <row r="38" spans="2:13" x14ac:dyDescent="0.3">
      <c r="B38" t="s">
        <v>8</v>
      </c>
      <c r="C38">
        <v>2000</v>
      </c>
      <c r="D38">
        <v>4</v>
      </c>
      <c r="E38">
        <v>6</v>
      </c>
      <c r="G38">
        <f>$E$17*D38</f>
        <v>210</v>
      </c>
    </row>
    <row r="39" spans="2:13" x14ac:dyDescent="0.3">
      <c r="B39" t="s">
        <v>9</v>
      </c>
      <c r="C39">
        <v>1500</v>
      </c>
      <c r="D39">
        <v>4</v>
      </c>
      <c r="E39">
        <v>4</v>
      </c>
      <c r="G39">
        <f>$F$17*D39</f>
        <v>359.99999999999994</v>
      </c>
    </row>
    <row r="41" spans="2:13" x14ac:dyDescent="0.3">
      <c r="B41" s="1" t="s">
        <v>21</v>
      </c>
      <c r="G41" s="1" t="s">
        <v>19</v>
      </c>
      <c r="H41" t="s">
        <v>95</v>
      </c>
      <c r="I41" t="s">
        <v>98</v>
      </c>
    </row>
    <row r="42" spans="2:13" x14ac:dyDescent="0.3">
      <c r="G42">
        <f>$C$17*E36</f>
        <v>300</v>
      </c>
      <c r="H42">
        <v>1400</v>
      </c>
      <c r="I42">
        <f>G42+G43+G44+G45</f>
        <v>1365</v>
      </c>
    </row>
    <row r="43" spans="2:13" x14ac:dyDescent="0.3">
      <c r="B43" s="1" t="s">
        <v>6</v>
      </c>
      <c r="C43">
        <f>(C32*D36)+(C33*E36)+C36</f>
        <v>7400</v>
      </c>
      <c r="G43">
        <f>$D$17*E37</f>
        <v>390</v>
      </c>
    </row>
    <row r="44" spans="2:13" x14ac:dyDescent="0.3">
      <c r="B44" s="1" t="s">
        <v>7</v>
      </c>
      <c r="C44">
        <f>(C32*D37)+(C33*E37)+C37</f>
        <v>5500</v>
      </c>
      <c r="G44">
        <f>$E$17*E38</f>
        <v>315</v>
      </c>
    </row>
    <row r="45" spans="2:13" x14ac:dyDescent="0.3">
      <c r="B45" s="1" t="s">
        <v>8</v>
      </c>
      <c r="C45">
        <f>(C32*D38)+(C33*E38)+C38</f>
        <v>4400</v>
      </c>
      <c r="G45">
        <f>$F$17*E39</f>
        <v>359.99999999999994</v>
      </c>
    </row>
    <row r="46" spans="2:13" x14ac:dyDescent="0.3">
      <c r="B46" s="1" t="s">
        <v>9</v>
      </c>
      <c r="C46">
        <f>(C32*D39)+(C33*E39)+C39</f>
        <v>3500</v>
      </c>
    </row>
    <row r="47" spans="2:13" x14ac:dyDescent="0.3">
      <c r="B47" s="1"/>
    </row>
    <row r="48" spans="2:13" x14ac:dyDescent="0.3">
      <c r="C48" s="1" t="s">
        <v>6</v>
      </c>
      <c r="D48" s="1" t="s">
        <v>7</v>
      </c>
      <c r="E48" s="1" t="s">
        <v>8</v>
      </c>
      <c r="F48" s="1" t="s">
        <v>9</v>
      </c>
      <c r="J48" s="1" t="s">
        <v>6</v>
      </c>
      <c r="K48" s="1" t="s">
        <v>7</v>
      </c>
      <c r="L48" s="1" t="s">
        <v>8</v>
      </c>
      <c r="M48" s="1" t="s">
        <v>9</v>
      </c>
    </row>
    <row r="49" spans="2:13" x14ac:dyDescent="0.3">
      <c r="B49" s="1" t="s">
        <v>25</v>
      </c>
      <c r="C49">
        <f>C43*$C$17</f>
        <v>222000</v>
      </c>
      <c r="D49">
        <f>C44*$D$17</f>
        <v>357500</v>
      </c>
      <c r="E49">
        <f>C45*$E$17</f>
        <v>231000</v>
      </c>
      <c r="F49">
        <f>C46*$F$17</f>
        <v>314999.99999999994</v>
      </c>
      <c r="G49">
        <f>C49+D49+E49+F49+J32+J33</f>
        <v>2975500</v>
      </c>
      <c r="I49" s="1" t="s">
        <v>26</v>
      </c>
      <c r="J49">
        <v>20000</v>
      </c>
      <c r="K49">
        <v>16000</v>
      </c>
      <c r="L49">
        <v>12000</v>
      </c>
      <c r="M49">
        <v>9000</v>
      </c>
    </row>
    <row r="51" spans="2:13" x14ac:dyDescent="0.3">
      <c r="I51" s="1" t="s">
        <v>27</v>
      </c>
      <c r="J51">
        <f>J49*$C$17</f>
        <v>600000</v>
      </c>
      <c r="K51">
        <f>K49*$D$17</f>
        <v>1040000</v>
      </c>
      <c r="L51">
        <f>L49*$E$17</f>
        <v>630000</v>
      </c>
      <c r="M51">
        <f>M49*$F$17</f>
        <v>809999.99999999988</v>
      </c>
    </row>
    <row r="53" spans="2:13" x14ac:dyDescent="0.3">
      <c r="I53" s="1" t="s">
        <v>28</v>
      </c>
      <c r="J53">
        <f>J51+K51+L51+M51</f>
        <v>3080000</v>
      </c>
    </row>
    <row r="56" spans="2:13" x14ac:dyDescent="0.3">
      <c r="B56" t="s">
        <v>16</v>
      </c>
      <c r="C56">
        <f>J53-G49</f>
        <v>104500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C210-9709-454A-A968-5A3B50C1777E}">
  <dimension ref="A1:M56"/>
  <sheetViews>
    <sheetView topLeftCell="A11" workbookViewId="0">
      <selection activeCell="J29" sqref="J29"/>
    </sheetView>
  </sheetViews>
  <sheetFormatPr defaultRowHeight="14.4" x14ac:dyDescent="0.3"/>
  <cols>
    <col min="1" max="1" width="14.21875" bestFit="1" customWidth="1"/>
    <col min="2" max="2" width="18.6640625" bestFit="1" customWidth="1"/>
    <col min="7" max="7" width="22.44140625" bestFit="1" customWidth="1"/>
    <col min="8" max="8" width="11.77734375" bestFit="1" customWidth="1"/>
    <col min="9" max="9" width="13.109375" bestFit="1" customWidth="1"/>
  </cols>
  <sheetData>
    <row r="1" spans="1:7" x14ac:dyDescent="0.3">
      <c r="A1" t="s">
        <v>0</v>
      </c>
    </row>
    <row r="4" spans="1:7" x14ac:dyDescent="0.3">
      <c r="A4" s="1" t="s">
        <v>1</v>
      </c>
    </row>
    <row r="5" spans="1:7" x14ac:dyDescent="0.3">
      <c r="D5" s="1" t="s">
        <v>5</v>
      </c>
    </row>
    <row r="7" spans="1:7" x14ac:dyDescent="0.3">
      <c r="A7" s="1" t="s">
        <v>2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spans="1:7" x14ac:dyDescent="0.3">
      <c r="B8" t="s">
        <v>3</v>
      </c>
      <c r="C8">
        <v>90</v>
      </c>
      <c r="D8">
        <v>80</v>
      </c>
      <c r="E8">
        <v>60</v>
      </c>
      <c r="F8">
        <v>50</v>
      </c>
      <c r="G8">
        <v>17600</v>
      </c>
    </row>
    <row r="9" spans="1:7" x14ac:dyDescent="0.3">
      <c r="B9" t="s">
        <v>4</v>
      </c>
      <c r="C9">
        <v>150</v>
      </c>
      <c r="D9">
        <v>100</v>
      </c>
      <c r="E9">
        <v>70</v>
      </c>
      <c r="F9">
        <v>40</v>
      </c>
      <c r="G9">
        <v>26400</v>
      </c>
    </row>
    <row r="14" spans="1:7" x14ac:dyDescent="0.3">
      <c r="A14" s="1" t="s">
        <v>11</v>
      </c>
    </row>
    <row r="16" spans="1:7" x14ac:dyDescent="0.3">
      <c r="C16" s="1" t="s">
        <v>6</v>
      </c>
      <c r="D16" s="1" t="s">
        <v>7</v>
      </c>
      <c r="E16" s="1" t="s">
        <v>8</v>
      </c>
      <c r="F16" s="1" t="s">
        <v>9</v>
      </c>
    </row>
    <row r="17" spans="2:10" x14ac:dyDescent="0.3">
      <c r="B17" s="1" t="s">
        <v>12</v>
      </c>
      <c r="C17">
        <v>0</v>
      </c>
      <c r="D17">
        <v>0</v>
      </c>
      <c r="E17">
        <v>0</v>
      </c>
      <c r="F17">
        <v>0</v>
      </c>
      <c r="G17" s="1" t="s">
        <v>13</v>
      </c>
    </row>
    <row r="18" spans="2:10" x14ac:dyDescent="0.3">
      <c r="B18" s="1" t="s">
        <v>3</v>
      </c>
      <c r="C18">
        <f>C8*$C$17</f>
        <v>0</v>
      </c>
      <c r="D18">
        <f>D8*$D$17</f>
        <v>0</v>
      </c>
      <c r="E18">
        <f>E8*$E$17</f>
        <v>0</v>
      </c>
      <c r="F18">
        <f>F8*$F$17</f>
        <v>0</v>
      </c>
      <c r="G18">
        <f>C18+D18+E18+F18</f>
        <v>0</v>
      </c>
    </row>
    <row r="19" spans="2:10" x14ac:dyDescent="0.3">
      <c r="B19" s="1" t="s">
        <v>4</v>
      </c>
      <c r="C19">
        <f>C9*$C$17</f>
        <v>0</v>
      </c>
      <c r="D19">
        <f>D9*$D$17</f>
        <v>0</v>
      </c>
      <c r="E19">
        <f>E9*$E$17</f>
        <v>0</v>
      </c>
      <c r="F19">
        <f>F9*$F$17</f>
        <v>0</v>
      </c>
      <c r="G19">
        <f>C19+D19+E19+F19</f>
        <v>0</v>
      </c>
    </row>
    <row r="22" spans="2:10" x14ac:dyDescent="0.3">
      <c r="G22" s="1" t="s">
        <v>14</v>
      </c>
    </row>
    <row r="23" spans="2:10" x14ac:dyDescent="0.3">
      <c r="B23" s="1" t="s">
        <v>15</v>
      </c>
      <c r="G23">
        <f>(C17-(0.1*(C17+D17+E17+F17)))</f>
        <v>0</v>
      </c>
    </row>
    <row r="24" spans="2:10" x14ac:dyDescent="0.3">
      <c r="B24" s="1"/>
      <c r="G24">
        <f>(D17-(0.1*(C17+D17+E17+F17)))</f>
        <v>0</v>
      </c>
    </row>
    <row r="25" spans="2:10" x14ac:dyDescent="0.3">
      <c r="B25" s="1"/>
      <c r="G25">
        <f>(E17-(0.1*(C17+D17+E17+F17)))</f>
        <v>0</v>
      </c>
    </row>
    <row r="26" spans="2:10" x14ac:dyDescent="0.3">
      <c r="B26" s="1"/>
      <c r="G26">
        <f>(F17-(0.1*(C17+D17+E17+F17)))</f>
        <v>0</v>
      </c>
    </row>
    <row r="27" spans="2:10" x14ac:dyDescent="0.3">
      <c r="B27" s="1"/>
    </row>
    <row r="30" spans="2:10" x14ac:dyDescent="0.3">
      <c r="B30" s="1" t="s">
        <v>17</v>
      </c>
      <c r="G30" s="1" t="s">
        <v>22</v>
      </c>
    </row>
    <row r="31" spans="2:10" x14ac:dyDescent="0.3">
      <c r="H31" t="s">
        <v>23</v>
      </c>
      <c r="I31" t="s">
        <v>24</v>
      </c>
    </row>
    <row r="32" spans="2:10" x14ac:dyDescent="0.3">
      <c r="B32" t="s">
        <v>18</v>
      </c>
      <c r="C32">
        <v>300</v>
      </c>
      <c r="G32" t="s">
        <v>3</v>
      </c>
      <c r="H32">
        <v>92</v>
      </c>
      <c r="I32">
        <v>8000</v>
      </c>
      <c r="J32">
        <f>H32*I32</f>
        <v>736000</v>
      </c>
    </row>
    <row r="33" spans="2:13" x14ac:dyDescent="0.3">
      <c r="B33" t="s">
        <v>19</v>
      </c>
      <c r="C33">
        <v>200</v>
      </c>
      <c r="G33" t="s">
        <v>4</v>
      </c>
      <c r="H33">
        <v>150</v>
      </c>
      <c r="I33">
        <v>7000</v>
      </c>
      <c r="J33">
        <f>H33*I33</f>
        <v>1050000</v>
      </c>
    </row>
    <row r="35" spans="2:13" x14ac:dyDescent="0.3">
      <c r="B35" s="1" t="s">
        <v>20</v>
      </c>
      <c r="D35" t="s">
        <v>18</v>
      </c>
      <c r="E35" t="s">
        <v>19</v>
      </c>
      <c r="G35" s="1" t="s">
        <v>96</v>
      </c>
      <c r="H35" t="s">
        <v>95</v>
      </c>
      <c r="I35" t="s">
        <v>97</v>
      </c>
    </row>
    <row r="36" spans="2:13" x14ac:dyDescent="0.3">
      <c r="B36" t="s">
        <v>6</v>
      </c>
      <c r="C36">
        <v>3000</v>
      </c>
      <c r="D36">
        <v>8</v>
      </c>
      <c r="E36">
        <v>10</v>
      </c>
      <c r="G36">
        <f>$C$17*D36</f>
        <v>0</v>
      </c>
      <c r="H36">
        <v>1200</v>
      </c>
      <c r="I36">
        <f>G36+G37+G38+G39</f>
        <v>0</v>
      </c>
    </row>
    <row r="37" spans="2:13" x14ac:dyDescent="0.3">
      <c r="B37" t="s">
        <v>7</v>
      </c>
      <c r="C37">
        <v>2500</v>
      </c>
      <c r="D37">
        <v>6</v>
      </c>
      <c r="E37">
        <v>6</v>
      </c>
      <c r="G37">
        <f>$D$17*D37</f>
        <v>0</v>
      </c>
    </row>
    <row r="38" spans="2:13" x14ac:dyDescent="0.3">
      <c r="B38" t="s">
        <v>8</v>
      </c>
      <c r="C38">
        <v>2000</v>
      </c>
      <c r="D38">
        <v>4</v>
      </c>
      <c r="E38">
        <v>6</v>
      </c>
      <c r="G38">
        <f>$E$17*D38</f>
        <v>0</v>
      </c>
    </row>
    <row r="39" spans="2:13" x14ac:dyDescent="0.3">
      <c r="B39" t="s">
        <v>9</v>
      </c>
      <c r="C39">
        <v>1500</v>
      </c>
      <c r="D39">
        <v>4</v>
      </c>
      <c r="E39">
        <v>4</v>
      </c>
      <c r="G39">
        <f>$F$17*D39</f>
        <v>0</v>
      </c>
    </row>
    <row r="41" spans="2:13" x14ac:dyDescent="0.3">
      <c r="B41" s="1" t="s">
        <v>21</v>
      </c>
      <c r="G41" s="1" t="s">
        <v>19</v>
      </c>
      <c r="H41" t="s">
        <v>95</v>
      </c>
      <c r="I41" t="s">
        <v>98</v>
      </c>
    </row>
    <row r="42" spans="2:13" x14ac:dyDescent="0.3">
      <c r="G42">
        <f>$C$17*E36</f>
        <v>0</v>
      </c>
      <c r="H42">
        <v>1400</v>
      </c>
      <c r="I42">
        <f>G42+G43+G44+G45</f>
        <v>0</v>
      </c>
    </row>
    <row r="43" spans="2:13" x14ac:dyDescent="0.3">
      <c r="B43" s="1" t="s">
        <v>6</v>
      </c>
      <c r="C43">
        <f>(C32*D36)+(C33*E36)+C36</f>
        <v>7400</v>
      </c>
      <c r="G43">
        <f>$D$17*E37</f>
        <v>0</v>
      </c>
    </row>
    <row r="44" spans="2:13" x14ac:dyDescent="0.3">
      <c r="B44" s="1" t="s">
        <v>7</v>
      </c>
      <c r="C44">
        <f>(C32*D37)+(C33*E37)+C37</f>
        <v>5500</v>
      </c>
      <c r="G44">
        <f>$E$17*E38</f>
        <v>0</v>
      </c>
    </row>
    <row r="45" spans="2:13" x14ac:dyDescent="0.3">
      <c r="B45" s="1" t="s">
        <v>8</v>
      </c>
      <c r="C45">
        <f>(C32*D38)+(C33*E38)+C38</f>
        <v>4400</v>
      </c>
      <c r="G45">
        <f>$F$17*E39</f>
        <v>0</v>
      </c>
    </row>
    <row r="46" spans="2:13" x14ac:dyDescent="0.3">
      <c r="B46" s="1" t="s">
        <v>9</v>
      </c>
      <c r="C46">
        <f>(C32*D39)+(C33*E39)+C39</f>
        <v>3500</v>
      </c>
    </row>
    <row r="47" spans="2:13" x14ac:dyDescent="0.3">
      <c r="B47" s="1"/>
    </row>
    <row r="48" spans="2:13" x14ac:dyDescent="0.3">
      <c r="C48" s="1" t="s">
        <v>6</v>
      </c>
      <c r="D48" s="1" t="s">
        <v>7</v>
      </c>
      <c r="E48" s="1" t="s">
        <v>8</v>
      </c>
      <c r="F48" s="1" t="s">
        <v>9</v>
      </c>
      <c r="J48" s="1" t="s">
        <v>6</v>
      </c>
      <c r="K48" s="1" t="s">
        <v>7</v>
      </c>
      <c r="L48" s="1" t="s">
        <v>8</v>
      </c>
      <c r="M48" s="1" t="s">
        <v>9</v>
      </c>
    </row>
    <row r="49" spans="2:13" x14ac:dyDescent="0.3">
      <c r="B49" s="1" t="s">
        <v>25</v>
      </c>
      <c r="C49">
        <f>C43*$C$17</f>
        <v>0</v>
      </c>
      <c r="D49">
        <f>C44*$D$17</f>
        <v>0</v>
      </c>
      <c r="E49">
        <f>C45*$E$17</f>
        <v>0</v>
      </c>
      <c r="F49">
        <f>C46*$F$17</f>
        <v>0</v>
      </c>
      <c r="G49">
        <f>C49+D49+E49+F49+J32+J33</f>
        <v>1786000</v>
      </c>
      <c r="I49" s="1" t="s">
        <v>26</v>
      </c>
      <c r="J49">
        <v>20000</v>
      </c>
      <c r="K49">
        <v>16000</v>
      </c>
      <c r="L49">
        <v>12000</v>
      </c>
      <c r="M49">
        <v>9000</v>
      </c>
    </row>
    <row r="51" spans="2:13" x14ac:dyDescent="0.3">
      <c r="I51" s="1" t="s">
        <v>27</v>
      </c>
      <c r="J51">
        <f>J49*$C$17</f>
        <v>0</v>
      </c>
      <c r="K51">
        <f>K49*$D$17</f>
        <v>0</v>
      </c>
      <c r="L51">
        <f>L49*$E$17</f>
        <v>0</v>
      </c>
      <c r="M51">
        <f>M49*$F$17</f>
        <v>0</v>
      </c>
    </row>
    <row r="53" spans="2:13" x14ac:dyDescent="0.3">
      <c r="I53" s="1" t="s">
        <v>28</v>
      </c>
      <c r="J53">
        <f>J51+K51+L51+M51</f>
        <v>0</v>
      </c>
    </row>
    <row r="56" spans="2:13" x14ac:dyDescent="0.3">
      <c r="B56" t="s">
        <v>16</v>
      </c>
      <c r="C56">
        <f>J53-G49</f>
        <v>-1786000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Answer Report 1</vt:lpstr>
      <vt:lpstr>Sensitivity Report 1</vt:lpstr>
      <vt:lpstr>Limits Report 1</vt:lpstr>
      <vt:lpstr>Answer Report 3</vt:lpstr>
      <vt:lpstr>Answer Report 2</vt:lpstr>
      <vt:lpstr>Answer Report 4</vt:lpstr>
      <vt:lpstr>Answer Report 5</vt:lpstr>
      <vt:lpstr>Analysis Report</vt:lpstr>
      <vt:lpstr>Analysis Report 1</vt:lpstr>
      <vt:lpstr>Answer Report 6</vt:lpstr>
      <vt:lpstr>january</vt:lpstr>
      <vt:lpstr>Feb</vt:lpstr>
      <vt:lpstr>Feasibility Report 1</vt:lpstr>
      <vt:lpstr>Sheet1</vt:lpstr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Thakar</dc:creator>
  <cp:lastModifiedBy>Rushi Thakar</cp:lastModifiedBy>
  <dcterms:created xsi:type="dcterms:W3CDTF">2017-11-30T17:49:59Z</dcterms:created>
  <dcterms:modified xsi:type="dcterms:W3CDTF">2017-11-30T22:48:03Z</dcterms:modified>
</cp:coreProperties>
</file>