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P:\BILANCIO DI SOSTENIBILITA' ESG\Acquistato fornitori\"/>
    </mc:Choice>
  </mc:AlternateContent>
  <xr:revisionPtr revIDLastSave="0" documentId="13_ncr:1_{60FB8341-B674-49F2-872E-058D2A2A212C}" xr6:coauthVersionLast="47" xr6:coauthVersionMax="47" xr10:uidLastSave="{00000000-0000-0000-0000-000000000000}"/>
  <bookViews>
    <workbookView xWindow="28680" yWindow="-11175" windowWidth="29040" windowHeight="15840" xr2:uid="{00000000-000D-0000-FFFF-FFFF00000000}"/>
  </bookViews>
  <sheets>
    <sheet name="Sheet1" sheetId="1" r:id="rId1"/>
    <sheet name="LISTINO" sheetId="2" r:id="rId2"/>
  </sheets>
  <definedNames>
    <definedName name="_xlnm._FilterDatabase" localSheetId="0" hidden="1">Sheet1!$A$1:$Y$33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3" i="1" l="1"/>
  <c r="X33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2" i="1"/>
  <c r="X8" i="1"/>
  <c r="T8" i="1" s="1"/>
  <c r="V8" i="1" s="1"/>
  <c r="W3" i="1"/>
  <c r="X3" i="1" s="1"/>
  <c r="W4" i="1"/>
  <c r="X4" i="1" s="1"/>
  <c r="W5" i="1"/>
  <c r="X5" i="1" s="1"/>
  <c r="W6" i="1"/>
  <c r="X6" i="1" s="1"/>
  <c r="W7" i="1"/>
  <c r="X7" i="1" s="1"/>
  <c r="T7" i="1" s="1"/>
  <c r="V7" i="1" s="1"/>
  <c r="W8" i="1"/>
  <c r="W9" i="1"/>
  <c r="X9" i="1" s="1"/>
  <c r="W10" i="1"/>
  <c r="X10" i="1" s="1"/>
  <c r="T10" i="1" s="1"/>
  <c r="V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T25" i="1" s="1"/>
  <c r="V25" i="1" s="1"/>
  <c r="W26" i="1"/>
  <c r="X26" i="1" s="1"/>
  <c r="W27" i="1"/>
  <c r="X27" i="1" s="1"/>
  <c r="T27" i="1" s="1"/>
  <c r="V27" i="1" s="1"/>
  <c r="W28" i="1"/>
  <c r="X28" i="1" s="1"/>
  <c r="W29" i="1"/>
  <c r="X29" i="1" s="1"/>
  <c r="W30" i="1"/>
  <c r="X30" i="1" s="1"/>
  <c r="W31" i="1"/>
  <c r="X31" i="1" s="1"/>
  <c r="W32" i="1"/>
  <c r="X32" i="1" s="1"/>
  <c r="W2" i="1"/>
  <c r="X2" i="1" s="1"/>
  <c r="V3" i="1"/>
  <c r="V4" i="1"/>
  <c r="V5" i="1"/>
  <c r="V6" i="1"/>
  <c r="V9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6" i="1"/>
  <c r="V28" i="1"/>
  <c r="V29" i="1"/>
  <c r="V30" i="1"/>
  <c r="V31" i="1"/>
  <c r="V32" i="1"/>
  <c r="V2" i="1"/>
  <c r="T33" i="1" l="1"/>
</calcChain>
</file>

<file path=xl/sharedStrings.xml><?xml version="1.0" encoding="utf-8"?>
<sst xmlns="http://schemas.openxmlformats.org/spreadsheetml/2006/main" count="1473" uniqueCount="262">
  <si>
    <t>1000</t>
  </si>
  <si>
    <t>101</t>
  </si>
  <si>
    <t>EM Entrata merci</t>
  </si>
  <si>
    <t>YST1401A</t>
  </si>
  <si>
    <t>STAMPATO GREZZO A T CH14 IN A105</t>
  </si>
  <si>
    <t/>
  </si>
  <si>
    <t>PZ</t>
  </si>
  <si>
    <t>5000072081</t>
  </si>
  <si>
    <t>1</t>
  </si>
  <si>
    <t>1000258</t>
  </si>
  <si>
    <t>EUR</t>
  </si>
  <si>
    <t>YST2401A</t>
  </si>
  <si>
    <t>STAMPATO GREZZO A T CH24 IN A105</t>
  </si>
  <si>
    <t>5000070888</t>
  </si>
  <si>
    <t>1000259</t>
  </si>
  <si>
    <t>YST1901A</t>
  </si>
  <si>
    <t>STAMPATO GREZZO A T CH19 IN A105</t>
  </si>
  <si>
    <t>5000070611</t>
  </si>
  <si>
    <t>YSL2701A</t>
  </si>
  <si>
    <t>STAMPATO GREZZO A 90° CH27 IN A105</t>
  </si>
  <si>
    <t>5000069957</t>
  </si>
  <si>
    <t>YSL3601A</t>
  </si>
  <si>
    <t>STAMPATO GREZZO A 90° CH36 IN A105</t>
  </si>
  <si>
    <t>5000069956</t>
  </si>
  <si>
    <t>2</t>
  </si>
  <si>
    <t>YST3602S1</t>
  </si>
  <si>
    <t>STAMP. FLANGIA SPECIALE A T CH36 IN A105</t>
  </si>
  <si>
    <t>YSL4101A</t>
  </si>
  <si>
    <t>STAMPATO GREZZO 90° CH41 IN A105</t>
  </si>
  <si>
    <t>5000069497</t>
  </si>
  <si>
    <t>5000069498</t>
  </si>
  <si>
    <t>5000069075</t>
  </si>
  <si>
    <t>YZL36107007</t>
  </si>
  <si>
    <t>STAMPATO FLAN.90 SABBIATA+RICC. A.CARR.</t>
  </si>
  <si>
    <t>5000068871</t>
  </si>
  <si>
    <t>1000032</t>
  </si>
  <si>
    <t>5000068856</t>
  </si>
  <si>
    <t>YST4101A</t>
  </si>
  <si>
    <t>STAMPATO GREZZO A T CH41 IN A105</t>
  </si>
  <si>
    <t>3</t>
  </si>
  <si>
    <t>5000068089</t>
  </si>
  <si>
    <t>YST3601A</t>
  </si>
  <si>
    <t>STAMPATO GREZZO A T CH36 IN A105</t>
  </si>
  <si>
    <t>5000068088</t>
  </si>
  <si>
    <t>YSL1901A</t>
  </si>
  <si>
    <t>STAMPATO GREZZO A 90° CH19 IN A105</t>
  </si>
  <si>
    <t>5000067753</t>
  </si>
  <si>
    <t>YSL2701S1</t>
  </si>
  <si>
    <t>STAMPATO GREZZO A 90° CH27 IN A105 LUNGO</t>
  </si>
  <si>
    <t>YSX1901A</t>
  </si>
  <si>
    <t>STAMPATO GREZZO A X CH19 IN A105</t>
  </si>
  <si>
    <t>5000067752</t>
  </si>
  <si>
    <t>4</t>
  </si>
  <si>
    <t>5000067308</t>
  </si>
  <si>
    <t>YST1701A</t>
  </si>
  <si>
    <t>STAMPATO GREZZO A T CH17 IN A105</t>
  </si>
  <si>
    <t>5000067167</t>
  </si>
  <si>
    <t>2000016</t>
  </si>
  <si>
    <t>5000066671</t>
  </si>
  <si>
    <t>5000066210</t>
  </si>
  <si>
    <t>5000066130</t>
  </si>
  <si>
    <t>5000066057</t>
  </si>
  <si>
    <t>5000065348</t>
  </si>
  <si>
    <t>5000065347</t>
  </si>
  <si>
    <t>5000065063</t>
  </si>
  <si>
    <t>YSL1701A</t>
  </si>
  <si>
    <t>STAMPATO GREZZO A 90° CH17 IN A105</t>
  </si>
  <si>
    <t>5000064812</t>
  </si>
  <si>
    <t>Divisione</t>
  </si>
  <si>
    <t>Magazzino</t>
  </si>
  <si>
    <t>Tipo movimento</t>
  </si>
  <si>
    <t>Testo tipi movimento</t>
  </si>
  <si>
    <t>Materiale</t>
  </si>
  <si>
    <t>Testo breve materiale</t>
  </si>
  <si>
    <t>Stock speciale</t>
  </si>
  <si>
    <t>Data di reg.</t>
  </si>
  <si>
    <t>UM acquisizione</t>
  </si>
  <si>
    <t>Unità misura base</t>
  </si>
  <si>
    <t>Quantità</t>
  </si>
  <si>
    <t>Qtà in UM ord. acq.</t>
  </si>
  <si>
    <t>Ordine</t>
  </si>
  <si>
    <t>Bolla accomp. merci</t>
  </si>
  <si>
    <t>Cliente</t>
  </si>
  <si>
    <t>Documento materiale</t>
  </si>
  <si>
    <t>Posizione doc. mat.</t>
  </si>
  <si>
    <t>Fornitore</t>
  </si>
  <si>
    <t>Consumo</t>
  </si>
  <si>
    <t>Imp. divisa int.</t>
  </si>
  <si>
    <t>Divisa</t>
  </si>
  <si>
    <t>Abituale</t>
  </si>
  <si>
    <t>Desc.Fornitore</t>
  </si>
  <si>
    <t>Desc.Materiale</t>
  </si>
  <si>
    <t>Grp.Merci</t>
  </si>
  <si>
    <t>Gruppo Merci</t>
  </si>
  <si>
    <t>UM</t>
  </si>
  <si>
    <t>Mat.Fornitore</t>
  </si>
  <si>
    <t>In.Validità</t>
  </si>
  <si>
    <t>Fin.Validità</t>
  </si>
  <si>
    <t>Prz.Netto</t>
  </si>
  <si>
    <t>Prz.Unit.</t>
  </si>
  <si>
    <t>Prz.Lordo</t>
  </si>
  <si>
    <t>Val</t>
  </si>
  <si>
    <t>UP</t>
  </si>
  <si>
    <t>UMP</t>
  </si>
  <si>
    <t>Ult.Ordine</t>
  </si>
  <si>
    <t>Data Ult.O</t>
  </si>
  <si>
    <t>%Sconto</t>
  </si>
  <si>
    <t>1°Scaglionamento</t>
  </si>
  <si>
    <t>2°Scaglionamento</t>
  </si>
  <si>
    <t>3°Scaglionamento</t>
  </si>
  <si>
    <t>4°Scaglionamento</t>
  </si>
  <si>
    <t>5°Scaglionamento</t>
  </si>
  <si>
    <t>6°Scaglionamento</t>
  </si>
  <si>
    <t>QtàMin</t>
  </si>
  <si>
    <t>QtàStd.</t>
  </si>
  <si>
    <t>Cons.Pian.</t>
  </si>
  <si>
    <t>F</t>
  </si>
  <si>
    <t>0001000259</t>
  </si>
  <si>
    <t>X</t>
  </si>
  <si>
    <t>STAMPERIA ITALFORGE DI SIRONE SRL</t>
  </si>
  <si>
    <t>YSL1901S1</t>
  </si>
  <si>
    <t>STAMPATO GREZZO A 90° CH19 IN A105 LUNGO</t>
  </si>
  <si>
    <t>180010002</t>
  </si>
  <si>
    <t>Stamp. 90 S. L A1 05</t>
  </si>
  <si>
    <t>4500160880</t>
  </si>
  <si>
    <t>YSL2401</t>
  </si>
  <si>
    <t>STAMPATO GREZZO A 90° CH24 IN 35S20</t>
  </si>
  <si>
    <t>180000001</t>
  </si>
  <si>
    <t>Stamp.90° 35S20</t>
  </si>
  <si>
    <t>4500005248</t>
  </si>
  <si>
    <t>YSL2701</t>
  </si>
  <si>
    <t>STAMPATO GREZZO A 90° CH27 IN 35S20</t>
  </si>
  <si>
    <t>4500003348</t>
  </si>
  <si>
    <t>4500186640</t>
  </si>
  <si>
    <t>YSL3601</t>
  </si>
  <si>
    <t>STAMPATO GREZZO A 90° CH36 IN 35S20</t>
  </si>
  <si>
    <t>4500011397</t>
  </si>
  <si>
    <t>YSLSL01</t>
  </si>
  <si>
    <t>STAMPATO GREZZO A L CH22 L98 IN 35S20</t>
  </si>
  <si>
    <t>180010001</t>
  </si>
  <si>
    <t>Stamp. 90 Serie Lung</t>
  </si>
  <si>
    <t>4500002402</t>
  </si>
  <si>
    <t>YST1701</t>
  </si>
  <si>
    <t>STAMPATO GREZZO A T CH17 IN 35S20</t>
  </si>
  <si>
    <t>01</t>
  </si>
  <si>
    <t>Gruppo merci 1</t>
  </si>
  <si>
    <t>YST1901</t>
  </si>
  <si>
    <t>STAMPATO GREZZO A T CH19 IN 35S20</t>
  </si>
  <si>
    <t>4500002573</t>
  </si>
  <si>
    <t>YST2401</t>
  </si>
  <si>
    <t>STAMPATO GREZZO A T CH24 IN 35S20</t>
  </si>
  <si>
    <t>YST2701</t>
  </si>
  <si>
    <t>STAMPATO GREZZO A T CH27 IN 35S20</t>
  </si>
  <si>
    <t>4500001198</t>
  </si>
  <si>
    <t>YST3601</t>
  </si>
  <si>
    <t>STAMPATO GREZZO A T CH36 IN 35S20</t>
  </si>
  <si>
    <t>180030001</t>
  </si>
  <si>
    <t>Stamp. T 35S20</t>
  </si>
  <si>
    <t>4500000670</t>
  </si>
  <si>
    <t>YST4101</t>
  </si>
  <si>
    <t>STAMPATO GREZZO A T CH41 IN 35S20</t>
  </si>
  <si>
    <t>YSV1901</t>
  </si>
  <si>
    <t>STAMPATO GREZZO A 45° CH19 IN 35S20</t>
  </si>
  <si>
    <t>YSV2201</t>
  </si>
  <si>
    <t>STAMPATO GREZZO A 45° CH22 IN 35S20</t>
  </si>
  <si>
    <t>180020001</t>
  </si>
  <si>
    <t>Stamp. 45° 35S20</t>
  </si>
  <si>
    <t>4500002910</t>
  </si>
  <si>
    <t>YSV2701</t>
  </si>
  <si>
    <t>STAMPATO GREZZO A 45° CH27 IN 35S20</t>
  </si>
  <si>
    <t>YZL2815207</t>
  </si>
  <si>
    <t>STAMP.FLANGIA 64x57x101 IN A105</t>
  </si>
  <si>
    <t>180000002</t>
  </si>
  <si>
    <t>Stamp. 90° A 105</t>
  </si>
  <si>
    <t>4500024184</t>
  </si>
  <si>
    <t>YZL40518300</t>
  </si>
  <si>
    <t>STAMPATO FLANGIA L SAE 40,5x18,3_35S20</t>
  </si>
  <si>
    <t>4500002568</t>
  </si>
  <si>
    <t>0001000258</t>
  </si>
  <si>
    <t>STAMPERIA BRENNA &amp; C. SRL</t>
  </si>
  <si>
    <t>YSL1401</t>
  </si>
  <si>
    <t>STAMPATO GREZZO A 90° CH14 IN 35S20</t>
  </si>
  <si>
    <t>4500008021</t>
  </si>
  <si>
    <t>0001000032</t>
  </si>
  <si>
    <t>BERSANO CARLO S.R.L.</t>
  </si>
  <si>
    <t>110000002</t>
  </si>
  <si>
    <t>Adatt. da stampato N</t>
  </si>
  <si>
    <t>4500208085</t>
  </si>
  <si>
    <t>YSV1401</t>
  </si>
  <si>
    <t>STAMPATO GREZZO A 45° CH14 IN 35S20</t>
  </si>
  <si>
    <t>4500026186</t>
  </si>
  <si>
    <t>YST1401</t>
  </si>
  <si>
    <t>STAMPATO GREZZO A T CH14</t>
  </si>
  <si>
    <t>4500003350</t>
  </si>
  <si>
    <t>0002000016</t>
  </si>
  <si>
    <t>RAYMOND BARRE' S.A.</t>
  </si>
  <si>
    <t>YSL1701</t>
  </si>
  <si>
    <t>STAMPATO GREZZO A 90° CH17 IN 35S20</t>
  </si>
  <si>
    <t>4500005626</t>
  </si>
  <si>
    <t>YSL1901</t>
  </si>
  <si>
    <t>STAMPATO GREZZO A 90° CH19 IN 35S20</t>
  </si>
  <si>
    <t>4500003795</t>
  </si>
  <si>
    <t>4500209385</t>
  </si>
  <si>
    <t>YSLSL01A</t>
  </si>
  <si>
    <t>STAMPATO GREZZO A L CH22 L98 IN A105</t>
  </si>
  <si>
    <t>4500171934</t>
  </si>
  <si>
    <t>YSL2401A</t>
  </si>
  <si>
    <t>STAMPATO GREZZO A 90° CH24 IN A105</t>
  </si>
  <si>
    <t>YSV1901A</t>
  </si>
  <si>
    <t>STAMPATO GREZZO A 45° CH19 IN A105</t>
  </si>
  <si>
    <t>180020002</t>
  </si>
  <si>
    <t>Stamp. 45° A105</t>
  </si>
  <si>
    <t>4500105759</t>
  </si>
  <si>
    <t>180030002</t>
  </si>
  <si>
    <t>Stamp. T A 105</t>
  </si>
  <si>
    <t>4500209833</t>
  </si>
  <si>
    <t>4500187382</t>
  </si>
  <si>
    <t>4500206293</t>
  </si>
  <si>
    <t>5000,000/1,20</t>
  </si>
  <si>
    <t>10000,000/1,13</t>
  </si>
  <si>
    <t>YSL1401A</t>
  </si>
  <si>
    <t>STAMPATO GREZZO A 90° CH14 IN A105</t>
  </si>
  <si>
    <t>4500208277</t>
  </si>
  <si>
    <t>YSV2201A</t>
  </si>
  <si>
    <t>STAMPATO GREZZO A 45° CH22 IN A105</t>
  </si>
  <si>
    <t>4500209386</t>
  </si>
  <si>
    <t>YST2701A</t>
  </si>
  <si>
    <t>STAMPATO GREZZO A T CH27 IN A105</t>
  </si>
  <si>
    <t>4500208276</t>
  </si>
  <si>
    <t>5000,000/2,70</t>
  </si>
  <si>
    <t>10000,000/2,60</t>
  </si>
  <si>
    <t>4500193589</t>
  </si>
  <si>
    <t>4500198010</t>
  </si>
  <si>
    <t>1000,000/3,10</t>
  </si>
  <si>
    <t>2000,000/2,90</t>
  </si>
  <si>
    <t>4500190595</t>
  </si>
  <si>
    <t>YSV1401A</t>
  </si>
  <si>
    <t>STAMPATO GREZZO A 45° CH14 IN A105</t>
  </si>
  <si>
    <t>4500156002</t>
  </si>
  <si>
    <t>0001000130</t>
  </si>
  <si>
    <t>I.M.M. HYDRAULICS SPA</t>
  </si>
  <si>
    <t>YGTOLC176</t>
  </si>
  <si>
    <t>STAMPATO GREZZO A T CH17 INTERP.</t>
  </si>
  <si>
    <t>G-TOLC17-6</t>
  </si>
  <si>
    <t>4500155542</t>
  </si>
  <si>
    <t>YGTOLC411</t>
  </si>
  <si>
    <t>STAMPATO GREZZO A T CH41 INTERP.</t>
  </si>
  <si>
    <t>G-TOLC41-1</t>
  </si>
  <si>
    <t>YSL1401S1</t>
  </si>
  <si>
    <t>STAMPATO GREZZO 90° CH14 A105 RIDOTTO</t>
  </si>
  <si>
    <t>4500172194</t>
  </si>
  <si>
    <t>4500208991</t>
  </si>
  <si>
    <t>4500189285</t>
  </si>
  <si>
    <t>4500205694</t>
  </si>
  <si>
    <t>1000,000/1,80</t>
  </si>
  <si>
    <t>1999,000/1,80</t>
  </si>
  <si>
    <t>2000,000/1,70</t>
  </si>
  <si>
    <t>4500192611</t>
  </si>
  <si>
    <t>PREZZO UNITARIO 2016</t>
  </si>
  <si>
    <t>PREZZO UNITARIO 2024</t>
  </si>
  <si>
    <t>VALORE AL 2024</t>
  </si>
  <si>
    <t>DATA LISTINO AGGIORNATO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</si>
</sst>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\ &quot;€&quot;"/>
  </numFmts>
  <fonts count="3" x14ac:knownFonts="1">
    <font>
      <sz val="10"/>
      <name val="Arial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4" borderId="0" applyNumberFormat="0" applyBorder="0" applyAlignment="0" applyProtection="0"/>
    <xf numFmtId="0" fontId="2" fillId="5" borderId="0" applyNumberFormat="0" applyBorder="0" applyAlignment="0" applyProtection="0"/>
  </cellStyleXfs>
  <cellXfs count="21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14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0" fontId="0" fillId="3" borderId="1" xfId="0" applyFill="1" applyBorder="1" applyAlignment="1">
      <alignment vertical="top"/>
    </xf>
    <xf numFmtId="14" fontId="0" fillId="3" borderId="1" xfId="0" applyNumberFormat="1" applyFill="1" applyBorder="1" applyAlignment="1">
      <alignment horizontal="right" vertical="top"/>
    </xf>
    <xf numFmtId="3" fontId="0" fillId="3" borderId="1" xfId="0" applyNumberFormat="1" applyFill="1" applyBorder="1" applyAlignment="1">
      <alignment horizontal="right" vertical="top"/>
    </xf>
    <xf numFmtId="0" fontId="0" fillId="2" borderId="1" xfId="0" applyFill="1" applyBorder="1" applyAlignment="1">
      <alignment vertical="top" wrapText="1"/>
    </xf>
    <xf numFmtId="0" fontId="1" fillId="4" borderId="1" xfId="1" applyBorder="1" applyAlignment="1">
      <alignment vertical="top"/>
    </xf>
    <xf numFmtId="0" fontId="2" fillId="5" borderId="1" xfId="2" applyBorder="1" applyAlignment="1">
      <alignment vertical="top"/>
    </xf>
    <xf numFmtId="0" fontId="1" fillId="4" borderId="0" xfId="1" applyAlignment="1">
      <alignment vertical="top"/>
    </xf>
    <xf numFmtId="14" fontId="2" fillId="5" borderId="0" xfId="2" applyNumberFormat="1" applyAlignment="1">
      <alignment horizontal="right" vertical="top"/>
    </xf>
    <xf numFmtId="4" fontId="2" fillId="5" borderId="0" xfId="2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0" fontId="2" fillId="5" borderId="0" xfId="2" applyAlignment="1">
      <alignment vertical="top"/>
    </xf>
    <xf numFmtId="0" fontId="0" fillId="2" borderId="1" xfId="0" applyFill="1" applyBorder="1" applyAlignment="1">
      <alignment horizontal="left" vertical="top" wrapText="1"/>
    </xf>
    <xf numFmtId="165" fontId="0" fillId="0" borderId="0" xfId="0" applyNumberFormat="1" applyAlignment="1">
      <alignment vertical="top"/>
    </xf>
    <xf numFmtId="14" fontId="0" fillId="0" borderId="0" xfId="0" applyNumberFormat="1" applyAlignment="1">
      <alignment vertical="top"/>
    </xf>
    <xf numFmtId="165" fontId="0" fillId="3" borderId="1" xfId="0" applyNumberFormat="1" applyFill="1" applyBorder="1" applyAlignment="1">
      <alignment horizontal="right" vertical="top"/>
    </xf>
    <xf numFmtId="165" fontId="0" fillId="6" borderId="1" xfId="0" applyNumberFormat="1" applyFill="1" applyBorder="1" applyAlignment="1">
      <alignment horizontal="right" vertical="top"/>
    </xf>
  </cellXfs>
  <cellStyles count="3">
    <cellStyle name="Neutrale" xfId="2" builtinId="28"/>
    <cellStyle name="Normale" xfId="0" builtinId="0"/>
    <cellStyle name="Valore valido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3"/>
  <sheetViews>
    <sheetView tabSelected="1" topLeftCell="G1" workbookViewId="0">
      <selection activeCell="K33" sqref="K33"/>
    </sheetView>
  </sheetViews>
  <sheetFormatPr defaultRowHeight="12.5" x14ac:dyDescent="0.25"/>
  <cols>
    <col min="1" max="1" width="13" bestFit="1" customWidth="1"/>
    <col min="2" max="3" width="11" bestFit="1" customWidth="1"/>
    <col min="4" max="4" width="5" bestFit="1" customWidth="1"/>
    <col min="5" max="5" width="22" bestFit="1" customWidth="1"/>
    <col min="6" max="6" width="42" bestFit="1" customWidth="1"/>
    <col min="7" max="7" width="16" bestFit="1" customWidth="1"/>
    <col min="8" max="8" width="14" bestFit="1" customWidth="1"/>
    <col min="9" max="9" width="11" bestFit="1" customWidth="1"/>
    <col min="10" max="10" width="12" bestFit="1" customWidth="1"/>
    <col min="11" max="11" width="10" bestFit="1" customWidth="1"/>
    <col min="12" max="12" width="7" bestFit="1" customWidth="1"/>
    <col min="13" max="13" width="8" bestFit="1" customWidth="1"/>
    <col min="14" max="14" width="21" bestFit="1" customWidth="1"/>
    <col min="15" max="15" width="9" bestFit="1" customWidth="1"/>
    <col min="16" max="16" width="21" bestFit="1" customWidth="1"/>
    <col min="17" max="17" width="12" bestFit="1" customWidth="1"/>
    <col min="18" max="18" width="11" bestFit="1" customWidth="1"/>
    <col min="19" max="19" width="9" bestFit="1" customWidth="1"/>
    <col min="20" max="20" width="18" bestFit="1" customWidth="1"/>
    <col min="21" max="21" width="8" bestFit="1" customWidth="1"/>
    <col min="24" max="24" width="11.453125" bestFit="1" customWidth="1"/>
    <col min="25" max="25" width="9.90625" bestFit="1" customWidth="1"/>
  </cols>
  <sheetData>
    <row r="1" spans="1:25" ht="50" x14ac:dyDescent="0.25">
      <c r="A1" s="1" t="s">
        <v>72</v>
      </c>
      <c r="B1" s="1" t="s">
        <v>68</v>
      </c>
      <c r="C1" s="1" t="s">
        <v>69</v>
      </c>
      <c r="D1" s="8" t="s">
        <v>70</v>
      </c>
      <c r="E1" s="1" t="s">
        <v>71</v>
      </c>
      <c r="F1" s="1" t="s">
        <v>73</v>
      </c>
      <c r="G1" s="1" t="s">
        <v>74</v>
      </c>
      <c r="H1" s="1" t="s">
        <v>75</v>
      </c>
      <c r="I1" s="8" t="s">
        <v>76</v>
      </c>
      <c r="J1" s="8" t="s">
        <v>77</v>
      </c>
      <c r="K1" s="1" t="s">
        <v>78</v>
      </c>
      <c r="L1" s="8" t="s">
        <v>79</v>
      </c>
      <c r="M1" s="1" t="s">
        <v>80</v>
      </c>
      <c r="N1" s="1" t="s">
        <v>81</v>
      </c>
      <c r="O1" s="1" t="s">
        <v>82</v>
      </c>
      <c r="P1" s="1" t="s">
        <v>83</v>
      </c>
      <c r="Q1" s="8" t="s">
        <v>84</v>
      </c>
      <c r="R1" s="1" t="s">
        <v>85</v>
      </c>
      <c r="S1" s="1" t="s">
        <v>86</v>
      </c>
      <c r="T1" s="1" t="s">
        <v>87</v>
      </c>
      <c r="U1" s="1" t="s">
        <v>88</v>
      </c>
      <c r="V1" s="8" t="s">
        <v>258</v>
      </c>
      <c r="W1" s="8" t="s">
        <v>259</v>
      </c>
      <c r="X1" s="8" t="s">
        <v>260</v>
      </c>
      <c r="Y1" s="16" t="s">
        <v>261</v>
      </c>
    </row>
    <row r="2" spans="1:25" x14ac:dyDescent="0.25">
      <c r="A2" t="s">
        <v>3</v>
      </c>
      <c r="B2" t="s">
        <v>0</v>
      </c>
      <c r="C2" t="s">
        <v>0</v>
      </c>
      <c r="D2" t="s">
        <v>1</v>
      </c>
      <c r="E2" t="s">
        <v>2</v>
      </c>
      <c r="F2" t="s">
        <v>4</v>
      </c>
      <c r="G2" t="s">
        <v>5</v>
      </c>
      <c r="H2" s="2">
        <v>45279</v>
      </c>
      <c r="I2" t="s">
        <v>6</v>
      </c>
      <c r="J2" t="s">
        <v>6</v>
      </c>
      <c r="K2" s="3">
        <v>5034</v>
      </c>
      <c r="L2" s="3">
        <v>5034</v>
      </c>
      <c r="M2" t="s">
        <v>5</v>
      </c>
      <c r="N2" t="s">
        <v>5</v>
      </c>
      <c r="O2" t="s">
        <v>5</v>
      </c>
      <c r="P2" t="s">
        <v>7</v>
      </c>
      <c r="Q2" t="s">
        <v>8</v>
      </c>
      <c r="R2" t="s">
        <v>9</v>
      </c>
      <c r="S2" t="s">
        <v>5</v>
      </c>
      <c r="T2" s="4">
        <v>3372.78</v>
      </c>
      <c r="U2" t="s">
        <v>10</v>
      </c>
      <c r="V2">
        <f>T2/L2</f>
        <v>0.67</v>
      </c>
      <c r="W2">
        <f>VLOOKUP(A2,LISTINO!D:N,10,FALSE)</f>
        <v>0.92</v>
      </c>
      <c r="X2" s="17">
        <f>W2*L2</f>
        <v>4631.2800000000007</v>
      </c>
      <c r="Y2" s="18">
        <f>VLOOKUP(A2,LISTINO!D:M,7,FALSE)</f>
        <v>45231</v>
      </c>
    </row>
    <row r="3" spans="1:25" x14ac:dyDescent="0.25">
      <c r="A3" t="s">
        <v>11</v>
      </c>
      <c r="B3" t="s">
        <v>0</v>
      </c>
      <c r="C3" t="s">
        <v>0</v>
      </c>
      <c r="D3" t="s">
        <v>1</v>
      </c>
      <c r="E3" t="s">
        <v>2</v>
      </c>
      <c r="F3" t="s">
        <v>12</v>
      </c>
      <c r="G3" t="s">
        <v>5</v>
      </c>
      <c r="H3" s="2">
        <v>45226</v>
      </c>
      <c r="I3" t="s">
        <v>6</v>
      </c>
      <c r="J3" t="s">
        <v>6</v>
      </c>
      <c r="K3" s="3">
        <v>3097</v>
      </c>
      <c r="L3" s="3">
        <v>3097</v>
      </c>
      <c r="M3" t="s">
        <v>5</v>
      </c>
      <c r="N3" t="s">
        <v>5</v>
      </c>
      <c r="O3" t="s">
        <v>5</v>
      </c>
      <c r="P3" t="s">
        <v>13</v>
      </c>
      <c r="Q3" t="s">
        <v>8</v>
      </c>
      <c r="R3" t="s">
        <v>14</v>
      </c>
      <c r="S3" t="s">
        <v>5</v>
      </c>
      <c r="T3" s="4">
        <v>3654.46</v>
      </c>
      <c r="U3" t="s">
        <v>10</v>
      </c>
      <c r="V3">
        <f t="shared" ref="V3:V32" si="0">T3/L3</f>
        <v>1.18</v>
      </c>
      <c r="W3">
        <f>VLOOKUP(A3,LISTINO!D:N,10,FALSE)</f>
        <v>2.2000000000000002</v>
      </c>
      <c r="X3" s="17">
        <f t="shared" ref="X3:X32" si="1">W3*L3</f>
        <v>6813.4000000000005</v>
      </c>
      <c r="Y3" s="18">
        <f>VLOOKUP(A3,LISTINO!D:M,7,FALSE)</f>
        <v>45108</v>
      </c>
    </row>
    <row r="4" spans="1:25" x14ac:dyDescent="0.25">
      <c r="A4" t="s">
        <v>15</v>
      </c>
      <c r="B4" t="s">
        <v>0</v>
      </c>
      <c r="C4" t="s">
        <v>0</v>
      </c>
      <c r="D4" t="s">
        <v>1</v>
      </c>
      <c r="E4" t="s">
        <v>2</v>
      </c>
      <c r="F4" t="s">
        <v>16</v>
      </c>
      <c r="G4" t="s">
        <v>5</v>
      </c>
      <c r="H4" s="2">
        <v>45215</v>
      </c>
      <c r="I4" t="s">
        <v>6</v>
      </c>
      <c r="J4" t="s">
        <v>6</v>
      </c>
      <c r="K4" s="3">
        <v>9471</v>
      </c>
      <c r="L4" s="3">
        <v>9471</v>
      </c>
      <c r="M4" t="s">
        <v>5</v>
      </c>
      <c r="N4" t="s">
        <v>5</v>
      </c>
      <c r="O4" t="s">
        <v>5</v>
      </c>
      <c r="P4" t="s">
        <v>17</v>
      </c>
      <c r="Q4" t="s">
        <v>8</v>
      </c>
      <c r="R4" t="s">
        <v>9</v>
      </c>
      <c r="S4" t="s">
        <v>5</v>
      </c>
      <c r="T4" s="4">
        <v>8713.32</v>
      </c>
      <c r="U4" t="s">
        <v>10</v>
      </c>
      <c r="V4">
        <f t="shared" si="0"/>
        <v>0.91999999999999993</v>
      </c>
      <c r="W4">
        <f>VLOOKUP(A4,LISTINO!D:N,10,FALSE)</f>
        <v>1.58</v>
      </c>
      <c r="X4" s="17">
        <f t="shared" si="1"/>
        <v>14964.18</v>
      </c>
      <c r="Y4" s="18">
        <f>VLOOKUP(A4,LISTINO!D:M,7,FALSE)</f>
        <v>44652</v>
      </c>
    </row>
    <row r="5" spans="1:25" x14ac:dyDescent="0.25">
      <c r="A5" t="s">
        <v>18</v>
      </c>
      <c r="B5" t="s">
        <v>0</v>
      </c>
      <c r="C5" t="s">
        <v>0</v>
      </c>
      <c r="D5" t="s">
        <v>1</v>
      </c>
      <c r="E5" t="s">
        <v>2</v>
      </c>
      <c r="F5" t="s">
        <v>19</v>
      </c>
      <c r="G5" t="s">
        <v>5</v>
      </c>
      <c r="H5" s="2">
        <v>45189</v>
      </c>
      <c r="I5" t="s">
        <v>6</v>
      </c>
      <c r="J5" t="s">
        <v>6</v>
      </c>
      <c r="K5" s="3">
        <v>10918</v>
      </c>
      <c r="L5" s="3">
        <v>10918</v>
      </c>
      <c r="M5" t="s">
        <v>5</v>
      </c>
      <c r="N5" t="s">
        <v>5</v>
      </c>
      <c r="O5" t="s">
        <v>5</v>
      </c>
      <c r="P5" t="s">
        <v>20</v>
      </c>
      <c r="Q5" t="s">
        <v>8</v>
      </c>
      <c r="R5" t="s">
        <v>14</v>
      </c>
      <c r="S5" t="s">
        <v>5</v>
      </c>
      <c r="T5" s="4">
        <v>14302.58</v>
      </c>
      <c r="U5" t="s">
        <v>10</v>
      </c>
      <c r="V5">
        <f t="shared" si="0"/>
        <v>1.31</v>
      </c>
      <c r="W5">
        <f>VLOOKUP(A5,LISTINO!D:N,10,FALSE)</f>
        <v>2.0499999999999998</v>
      </c>
      <c r="X5" s="17">
        <f t="shared" si="1"/>
        <v>22381.899999999998</v>
      </c>
      <c r="Y5" s="18">
        <f>VLOOKUP(A5,LISTINO!D:M,7,FALSE)</f>
        <v>44652</v>
      </c>
    </row>
    <row r="6" spans="1:25" x14ac:dyDescent="0.25">
      <c r="A6" t="s">
        <v>21</v>
      </c>
      <c r="B6" t="s">
        <v>0</v>
      </c>
      <c r="C6" t="s">
        <v>0</v>
      </c>
      <c r="D6" t="s">
        <v>1</v>
      </c>
      <c r="E6" t="s">
        <v>2</v>
      </c>
      <c r="F6" t="s">
        <v>22</v>
      </c>
      <c r="G6" t="s">
        <v>5</v>
      </c>
      <c r="H6" s="2">
        <v>45189</v>
      </c>
      <c r="I6" t="s">
        <v>6</v>
      </c>
      <c r="J6" t="s">
        <v>6</v>
      </c>
      <c r="K6" s="3">
        <v>1029</v>
      </c>
      <c r="L6" s="3">
        <v>1029</v>
      </c>
      <c r="M6" t="s">
        <v>5</v>
      </c>
      <c r="N6" t="s">
        <v>5</v>
      </c>
      <c r="O6" t="s">
        <v>5</v>
      </c>
      <c r="P6" t="s">
        <v>23</v>
      </c>
      <c r="Q6" t="s">
        <v>24</v>
      </c>
      <c r="R6" t="s">
        <v>14</v>
      </c>
      <c r="S6" t="s">
        <v>5</v>
      </c>
      <c r="T6" s="4">
        <v>2428.44</v>
      </c>
      <c r="U6" t="s">
        <v>10</v>
      </c>
      <c r="V6">
        <f t="shared" si="0"/>
        <v>2.36</v>
      </c>
      <c r="W6">
        <f>VLOOKUP(A6,LISTINO!D:N,10,FALSE)</f>
        <v>3.1</v>
      </c>
      <c r="X6" s="17">
        <f t="shared" si="1"/>
        <v>3189.9</v>
      </c>
      <c r="Y6" s="18">
        <f>VLOOKUP(A6,LISTINO!D:M,7,FALSE)</f>
        <v>45536</v>
      </c>
    </row>
    <row r="7" spans="1:25" x14ac:dyDescent="0.25">
      <c r="A7" t="s">
        <v>25</v>
      </c>
      <c r="B7" t="s">
        <v>0</v>
      </c>
      <c r="C7" t="s">
        <v>0</v>
      </c>
      <c r="D7" t="s">
        <v>1</v>
      </c>
      <c r="E7" t="s">
        <v>2</v>
      </c>
      <c r="F7" t="s">
        <v>26</v>
      </c>
      <c r="G7" t="s">
        <v>5</v>
      </c>
      <c r="H7" s="2">
        <v>45189</v>
      </c>
      <c r="I7" t="s">
        <v>6</v>
      </c>
      <c r="J7" t="s">
        <v>6</v>
      </c>
      <c r="K7" s="3">
        <v>2881</v>
      </c>
      <c r="L7" s="3">
        <v>2881</v>
      </c>
      <c r="M7" t="s">
        <v>5</v>
      </c>
      <c r="N7" t="s">
        <v>5</v>
      </c>
      <c r="O7" t="s">
        <v>5</v>
      </c>
      <c r="P7" t="s">
        <v>23</v>
      </c>
      <c r="Q7" t="s">
        <v>8</v>
      </c>
      <c r="R7" t="s">
        <v>14</v>
      </c>
      <c r="S7" t="s">
        <v>5</v>
      </c>
      <c r="T7" s="4">
        <f>X7</f>
        <v>14981.2</v>
      </c>
      <c r="U7" t="s">
        <v>10</v>
      </c>
      <c r="V7">
        <f t="shared" si="0"/>
        <v>5.2</v>
      </c>
      <c r="W7">
        <f>VLOOKUP(A7,LISTINO!D:N,10,FALSE)</f>
        <v>5.2</v>
      </c>
      <c r="X7" s="17">
        <f t="shared" si="1"/>
        <v>14981.2</v>
      </c>
      <c r="Y7" s="18">
        <f>VLOOKUP(A7,LISTINO!D:M,7,FALSE)</f>
        <v>45093</v>
      </c>
    </row>
    <row r="8" spans="1:25" x14ac:dyDescent="0.25">
      <c r="A8" t="s">
        <v>27</v>
      </c>
      <c r="B8" t="s">
        <v>0</v>
      </c>
      <c r="C8" t="s">
        <v>0</v>
      </c>
      <c r="D8" t="s">
        <v>1</v>
      </c>
      <c r="E8" t="s">
        <v>2</v>
      </c>
      <c r="F8" t="s">
        <v>28</v>
      </c>
      <c r="G8" t="s">
        <v>5</v>
      </c>
      <c r="H8" s="2">
        <v>45169</v>
      </c>
      <c r="I8" t="s">
        <v>6</v>
      </c>
      <c r="J8" t="s">
        <v>6</v>
      </c>
      <c r="K8" s="3">
        <v>2004</v>
      </c>
      <c r="L8" s="3">
        <v>2004</v>
      </c>
      <c r="M8" t="s">
        <v>5</v>
      </c>
      <c r="N8" t="s">
        <v>5</v>
      </c>
      <c r="O8" t="s">
        <v>5</v>
      </c>
      <c r="P8" t="s">
        <v>29</v>
      </c>
      <c r="Q8" t="s">
        <v>8</v>
      </c>
      <c r="R8" t="s">
        <v>14</v>
      </c>
      <c r="S8" t="s">
        <v>5</v>
      </c>
      <c r="T8" s="4">
        <f>X8</f>
        <v>10420.800000000001</v>
      </c>
      <c r="U8" t="s">
        <v>10</v>
      </c>
      <c r="V8">
        <f t="shared" si="0"/>
        <v>5.2</v>
      </c>
      <c r="W8">
        <f>VLOOKUP(A8,LISTINO!D:N,10,FALSE)</f>
        <v>5.2</v>
      </c>
      <c r="X8" s="17">
        <f t="shared" si="1"/>
        <v>10420.800000000001</v>
      </c>
      <c r="Y8" s="18">
        <f>VLOOKUP(A8,LISTINO!D:M,7,FALSE)</f>
        <v>44866</v>
      </c>
    </row>
    <row r="9" spans="1:25" x14ac:dyDescent="0.25">
      <c r="A9" t="s">
        <v>11</v>
      </c>
      <c r="B9" t="s">
        <v>0</v>
      </c>
      <c r="C9" t="s">
        <v>0</v>
      </c>
      <c r="D9" t="s">
        <v>1</v>
      </c>
      <c r="E9" t="s">
        <v>2</v>
      </c>
      <c r="F9" t="s">
        <v>12</v>
      </c>
      <c r="G9" t="s">
        <v>5</v>
      </c>
      <c r="H9" s="2">
        <v>45169</v>
      </c>
      <c r="I9" t="s">
        <v>6</v>
      </c>
      <c r="J9" t="s">
        <v>6</v>
      </c>
      <c r="K9" s="3">
        <v>762</v>
      </c>
      <c r="L9" s="3">
        <v>762</v>
      </c>
      <c r="M9" t="s">
        <v>5</v>
      </c>
      <c r="N9" t="s">
        <v>5</v>
      </c>
      <c r="O9" t="s">
        <v>5</v>
      </c>
      <c r="P9" t="s">
        <v>30</v>
      </c>
      <c r="Q9" t="s">
        <v>8</v>
      </c>
      <c r="R9" t="s">
        <v>14</v>
      </c>
      <c r="S9" t="s">
        <v>5</v>
      </c>
      <c r="T9" s="4">
        <v>899.16</v>
      </c>
      <c r="U9" t="s">
        <v>10</v>
      </c>
      <c r="V9">
        <f t="shared" si="0"/>
        <v>1.18</v>
      </c>
      <c r="W9">
        <f>VLOOKUP(A9,LISTINO!D:N,10,FALSE)</f>
        <v>2.2000000000000002</v>
      </c>
      <c r="X9" s="17">
        <f t="shared" si="1"/>
        <v>1676.4</v>
      </c>
      <c r="Y9" s="18">
        <f>VLOOKUP(A9,LISTINO!D:M,7,FALSE)</f>
        <v>45108</v>
      </c>
    </row>
    <row r="10" spans="1:25" x14ac:dyDescent="0.25">
      <c r="A10" t="s">
        <v>27</v>
      </c>
      <c r="B10" t="s">
        <v>0</v>
      </c>
      <c r="C10" t="s">
        <v>0</v>
      </c>
      <c r="D10" t="s">
        <v>1</v>
      </c>
      <c r="E10" t="s">
        <v>2</v>
      </c>
      <c r="F10" t="s">
        <v>28</v>
      </c>
      <c r="G10" t="s">
        <v>5</v>
      </c>
      <c r="H10" s="2">
        <v>45134</v>
      </c>
      <c r="I10" t="s">
        <v>6</v>
      </c>
      <c r="J10" t="s">
        <v>6</v>
      </c>
      <c r="K10" s="3">
        <v>2261</v>
      </c>
      <c r="L10" s="3">
        <v>2261</v>
      </c>
      <c r="M10" t="s">
        <v>5</v>
      </c>
      <c r="N10" t="s">
        <v>5</v>
      </c>
      <c r="O10" t="s">
        <v>5</v>
      </c>
      <c r="P10" t="s">
        <v>31</v>
      </c>
      <c r="Q10" t="s">
        <v>8</v>
      </c>
      <c r="R10" t="s">
        <v>14</v>
      </c>
      <c r="S10" t="s">
        <v>5</v>
      </c>
      <c r="T10" s="4">
        <f>X10</f>
        <v>11757.2</v>
      </c>
      <c r="U10" t="s">
        <v>10</v>
      </c>
      <c r="V10">
        <f t="shared" si="0"/>
        <v>5.2</v>
      </c>
      <c r="W10">
        <f>VLOOKUP(A10,LISTINO!D:N,10,FALSE)</f>
        <v>5.2</v>
      </c>
      <c r="X10" s="17">
        <f t="shared" si="1"/>
        <v>11757.2</v>
      </c>
      <c r="Y10" s="18">
        <f>VLOOKUP(A10,LISTINO!D:M,7,FALSE)</f>
        <v>44866</v>
      </c>
    </row>
    <row r="11" spans="1:25" x14ac:dyDescent="0.25">
      <c r="A11" t="s">
        <v>32</v>
      </c>
      <c r="B11" t="s">
        <v>0</v>
      </c>
      <c r="C11" t="s">
        <v>0</v>
      </c>
      <c r="D11" t="s">
        <v>1</v>
      </c>
      <c r="E11" t="s">
        <v>2</v>
      </c>
      <c r="F11" t="s">
        <v>33</v>
      </c>
      <c r="G11" t="s">
        <v>5</v>
      </c>
      <c r="H11" s="2">
        <v>45126</v>
      </c>
      <c r="I11" t="s">
        <v>6</v>
      </c>
      <c r="J11" t="s">
        <v>6</v>
      </c>
      <c r="K11" s="3">
        <v>1049</v>
      </c>
      <c r="L11" s="3">
        <v>1049</v>
      </c>
      <c r="M11" t="s">
        <v>5</v>
      </c>
      <c r="N11" t="s">
        <v>5</v>
      </c>
      <c r="O11" t="s">
        <v>5</v>
      </c>
      <c r="P11" t="s">
        <v>34</v>
      </c>
      <c r="Q11" t="s">
        <v>8</v>
      </c>
      <c r="R11" t="s">
        <v>35</v>
      </c>
      <c r="S11" t="s">
        <v>5</v>
      </c>
      <c r="T11" s="4">
        <v>2937.2</v>
      </c>
      <c r="U11" t="s">
        <v>10</v>
      </c>
      <c r="V11">
        <f t="shared" si="0"/>
        <v>2.8</v>
      </c>
      <c r="W11">
        <f>VLOOKUP(A11,LISTINO!D:N,10,FALSE)</f>
        <v>4</v>
      </c>
      <c r="X11" s="17">
        <f t="shared" si="1"/>
        <v>4196</v>
      </c>
      <c r="Y11" s="18">
        <f>VLOOKUP(A11,LISTINO!D:M,7,FALSE)</f>
        <v>44713</v>
      </c>
    </row>
    <row r="12" spans="1:25" x14ac:dyDescent="0.25">
      <c r="A12" t="s">
        <v>21</v>
      </c>
      <c r="B12" t="s">
        <v>0</v>
      </c>
      <c r="C12" t="s">
        <v>0</v>
      </c>
      <c r="D12" t="s">
        <v>1</v>
      </c>
      <c r="E12" t="s">
        <v>2</v>
      </c>
      <c r="F12" t="s">
        <v>22</v>
      </c>
      <c r="G12" t="s">
        <v>5</v>
      </c>
      <c r="H12" s="2">
        <v>45125</v>
      </c>
      <c r="I12" t="s">
        <v>6</v>
      </c>
      <c r="J12" t="s">
        <v>6</v>
      </c>
      <c r="K12" s="3">
        <v>2405</v>
      </c>
      <c r="L12" s="3">
        <v>2405</v>
      </c>
      <c r="M12" t="s">
        <v>5</v>
      </c>
      <c r="N12" t="s">
        <v>5</v>
      </c>
      <c r="O12" t="s">
        <v>5</v>
      </c>
      <c r="P12" t="s">
        <v>36</v>
      </c>
      <c r="Q12" t="s">
        <v>8</v>
      </c>
      <c r="R12" t="s">
        <v>14</v>
      </c>
      <c r="S12" t="s">
        <v>5</v>
      </c>
      <c r="T12" s="4">
        <v>5675.8</v>
      </c>
      <c r="U12" t="s">
        <v>10</v>
      </c>
      <c r="V12">
        <f t="shared" si="0"/>
        <v>2.36</v>
      </c>
      <c r="W12">
        <f>VLOOKUP(A12,LISTINO!D:N,10,FALSE)</f>
        <v>3.1</v>
      </c>
      <c r="X12" s="17">
        <f t="shared" si="1"/>
        <v>7455.5</v>
      </c>
      <c r="Y12" s="18">
        <f>VLOOKUP(A12,LISTINO!D:M,7,FALSE)</f>
        <v>45536</v>
      </c>
    </row>
    <row r="13" spans="1:25" x14ac:dyDescent="0.25">
      <c r="A13" t="s">
        <v>11</v>
      </c>
      <c r="B13" t="s">
        <v>0</v>
      </c>
      <c r="C13" t="s">
        <v>0</v>
      </c>
      <c r="D13" t="s">
        <v>1</v>
      </c>
      <c r="E13" t="s">
        <v>2</v>
      </c>
      <c r="F13" t="s">
        <v>12</v>
      </c>
      <c r="G13" t="s">
        <v>5</v>
      </c>
      <c r="H13" s="2">
        <v>45125</v>
      </c>
      <c r="I13" t="s">
        <v>6</v>
      </c>
      <c r="J13" t="s">
        <v>6</v>
      </c>
      <c r="K13" s="3">
        <v>2359</v>
      </c>
      <c r="L13" s="3">
        <v>2359</v>
      </c>
      <c r="M13" t="s">
        <v>5</v>
      </c>
      <c r="N13" t="s">
        <v>5</v>
      </c>
      <c r="O13" t="s">
        <v>5</v>
      </c>
      <c r="P13" t="s">
        <v>36</v>
      </c>
      <c r="Q13" t="s">
        <v>24</v>
      </c>
      <c r="R13" t="s">
        <v>14</v>
      </c>
      <c r="S13" t="s">
        <v>5</v>
      </c>
      <c r="T13" s="4">
        <v>2783.62</v>
      </c>
      <c r="U13" t="s">
        <v>10</v>
      </c>
      <c r="V13">
        <f t="shared" si="0"/>
        <v>1.18</v>
      </c>
      <c r="W13">
        <f>VLOOKUP(A13,LISTINO!D:N,10,FALSE)</f>
        <v>2.2000000000000002</v>
      </c>
      <c r="X13" s="17">
        <f t="shared" si="1"/>
        <v>5189.8</v>
      </c>
      <c r="Y13" s="18">
        <f>VLOOKUP(A13,LISTINO!D:M,7,FALSE)</f>
        <v>45108</v>
      </c>
    </row>
    <row r="14" spans="1:25" x14ac:dyDescent="0.25">
      <c r="A14" t="s">
        <v>37</v>
      </c>
      <c r="B14" t="s">
        <v>0</v>
      </c>
      <c r="C14" t="s">
        <v>0</v>
      </c>
      <c r="D14" t="s">
        <v>1</v>
      </c>
      <c r="E14" t="s">
        <v>2</v>
      </c>
      <c r="F14" t="s">
        <v>38</v>
      </c>
      <c r="G14" t="s">
        <v>5</v>
      </c>
      <c r="H14" s="2">
        <v>45125</v>
      </c>
      <c r="I14" t="s">
        <v>6</v>
      </c>
      <c r="J14" t="s">
        <v>6</v>
      </c>
      <c r="K14" s="3">
        <v>1264</v>
      </c>
      <c r="L14" s="3">
        <v>1264</v>
      </c>
      <c r="M14" t="s">
        <v>5</v>
      </c>
      <c r="N14" t="s">
        <v>5</v>
      </c>
      <c r="O14" t="s">
        <v>5</v>
      </c>
      <c r="P14" t="s">
        <v>36</v>
      </c>
      <c r="Q14" t="s">
        <v>39</v>
      </c>
      <c r="R14" t="s">
        <v>14</v>
      </c>
      <c r="S14" t="s">
        <v>5</v>
      </c>
      <c r="T14" s="4">
        <v>6320</v>
      </c>
      <c r="U14" t="s">
        <v>10</v>
      </c>
      <c r="V14">
        <f t="shared" si="0"/>
        <v>5</v>
      </c>
      <c r="W14">
        <f>VLOOKUP(A14,LISTINO!D:N,10,FALSE)</f>
        <v>8.1</v>
      </c>
      <c r="X14" s="17">
        <f t="shared" si="1"/>
        <v>10238.4</v>
      </c>
      <c r="Y14" s="18">
        <f>VLOOKUP(A14,LISTINO!D:M,7,FALSE)</f>
        <v>44562</v>
      </c>
    </row>
    <row r="15" spans="1:25" x14ac:dyDescent="0.25">
      <c r="A15" t="s">
        <v>21</v>
      </c>
      <c r="B15" t="s">
        <v>0</v>
      </c>
      <c r="C15" t="s">
        <v>0</v>
      </c>
      <c r="D15" t="s">
        <v>1</v>
      </c>
      <c r="E15" t="s">
        <v>2</v>
      </c>
      <c r="F15" t="s">
        <v>22</v>
      </c>
      <c r="G15" t="s">
        <v>5</v>
      </c>
      <c r="H15" s="2">
        <v>45093</v>
      </c>
      <c r="I15" t="s">
        <v>6</v>
      </c>
      <c r="J15" t="s">
        <v>6</v>
      </c>
      <c r="K15" s="3">
        <v>1031</v>
      </c>
      <c r="L15" s="3">
        <v>1031</v>
      </c>
      <c r="M15" t="s">
        <v>5</v>
      </c>
      <c r="N15" t="s">
        <v>5</v>
      </c>
      <c r="O15" t="s">
        <v>5</v>
      </c>
      <c r="P15" t="s">
        <v>40</v>
      </c>
      <c r="Q15" t="s">
        <v>8</v>
      </c>
      <c r="R15" t="s">
        <v>14</v>
      </c>
      <c r="S15" t="s">
        <v>5</v>
      </c>
      <c r="T15" s="4">
        <v>2433.16</v>
      </c>
      <c r="U15" t="s">
        <v>10</v>
      </c>
      <c r="V15">
        <f t="shared" si="0"/>
        <v>2.36</v>
      </c>
      <c r="W15">
        <f>VLOOKUP(A15,LISTINO!D:N,10,FALSE)</f>
        <v>3.1</v>
      </c>
      <c r="X15" s="17">
        <f t="shared" si="1"/>
        <v>3196.1</v>
      </c>
      <c r="Y15" s="18">
        <f>VLOOKUP(A15,LISTINO!D:M,7,FALSE)</f>
        <v>45536</v>
      </c>
    </row>
    <row r="16" spans="1:25" x14ac:dyDescent="0.25">
      <c r="A16" t="s">
        <v>41</v>
      </c>
      <c r="B16" t="s">
        <v>0</v>
      </c>
      <c r="C16" t="s">
        <v>0</v>
      </c>
      <c r="D16" t="s">
        <v>1</v>
      </c>
      <c r="E16" t="s">
        <v>2</v>
      </c>
      <c r="F16" t="s">
        <v>42</v>
      </c>
      <c r="G16" t="s">
        <v>5</v>
      </c>
      <c r="H16" s="2">
        <v>45093</v>
      </c>
      <c r="I16" t="s">
        <v>6</v>
      </c>
      <c r="J16" t="s">
        <v>6</v>
      </c>
      <c r="K16" s="3">
        <v>2179</v>
      </c>
      <c r="L16" s="3">
        <v>2179</v>
      </c>
      <c r="M16" t="s">
        <v>5</v>
      </c>
      <c r="N16" t="s">
        <v>5</v>
      </c>
      <c r="O16" t="s">
        <v>5</v>
      </c>
      <c r="P16" t="s">
        <v>43</v>
      </c>
      <c r="Q16" t="s">
        <v>8</v>
      </c>
      <c r="R16" t="s">
        <v>14</v>
      </c>
      <c r="S16" t="s">
        <v>5</v>
      </c>
      <c r="T16" s="4">
        <v>6776.69</v>
      </c>
      <c r="U16" t="s">
        <v>10</v>
      </c>
      <c r="V16">
        <f t="shared" si="0"/>
        <v>3.11</v>
      </c>
      <c r="W16">
        <f>VLOOKUP(A16,LISTINO!D:N,10,FALSE)</f>
        <v>4.8600000000000003</v>
      </c>
      <c r="X16" s="17">
        <f t="shared" si="1"/>
        <v>10589.94</v>
      </c>
      <c r="Y16" s="18">
        <f>VLOOKUP(A16,LISTINO!D:M,7,FALSE)</f>
        <v>44562</v>
      </c>
    </row>
    <row r="17" spans="1:25" x14ac:dyDescent="0.25">
      <c r="A17" t="s">
        <v>44</v>
      </c>
      <c r="B17" t="s">
        <v>0</v>
      </c>
      <c r="C17" t="s">
        <v>0</v>
      </c>
      <c r="D17" t="s">
        <v>1</v>
      </c>
      <c r="E17" t="s">
        <v>2</v>
      </c>
      <c r="F17" t="s">
        <v>45</v>
      </c>
      <c r="G17" t="s">
        <v>5</v>
      </c>
      <c r="H17" s="2">
        <v>45077</v>
      </c>
      <c r="I17" t="s">
        <v>6</v>
      </c>
      <c r="J17" t="s">
        <v>6</v>
      </c>
      <c r="K17" s="3">
        <v>9863</v>
      </c>
      <c r="L17" s="3">
        <v>9863</v>
      </c>
      <c r="M17" t="s">
        <v>5</v>
      </c>
      <c r="N17" t="s">
        <v>5</v>
      </c>
      <c r="O17" t="s">
        <v>5</v>
      </c>
      <c r="P17" t="s">
        <v>46</v>
      </c>
      <c r="Q17" t="s">
        <v>8</v>
      </c>
      <c r="R17" t="s">
        <v>14</v>
      </c>
      <c r="S17" t="s">
        <v>5</v>
      </c>
      <c r="T17" s="4">
        <v>6509.58</v>
      </c>
      <c r="U17" t="s">
        <v>10</v>
      </c>
      <c r="V17">
        <f t="shared" si="0"/>
        <v>0.66</v>
      </c>
      <c r="W17">
        <f>VLOOKUP(A17,LISTINO!D:N,10,FALSE)</f>
        <v>0.9</v>
      </c>
      <c r="X17" s="17">
        <f t="shared" si="1"/>
        <v>8876.7000000000007</v>
      </c>
      <c r="Y17" s="18">
        <f>VLOOKUP(A17,LISTINO!D:M,7,FALSE)</f>
        <v>44652</v>
      </c>
    </row>
    <row r="18" spans="1:25" x14ac:dyDescent="0.25">
      <c r="A18" t="s">
        <v>18</v>
      </c>
      <c r="B18" t="s">
        <v>0</v>
      </c>
      <c r="C18" t="s">
        <v>0</v>
      </c>
      <c r="D18" t="s">
        <v>1</v>
      </c>
      <c r="E18" t="s">
        <v>2</v>
      </c>
      <c r="F18" t="s">
        <v>19</v>
      </c>
      <c r="G18" t="s">
        <v>5</v>
      </c>
      <c r="H18" s="2">
        <v>45077</v>
      </c>
      <c r="I18" t="s">
        <v>6</v>
      </c>
      <c r="J18" t="s">
        <v>6</v>
      </c>
      <c r="K18" s="3">
        <v>10524</v>
      </c>
      <c r="L18" s="3">
        <v>10524</v>
      </c>
      <c r="M18" t="s">
        <v>5</v>
      </c>
      <c r="N18" t="s">
        <v>5</v>
      </c>
      <c r="O18" t="s">
        <v>5</v>
      </c>
      <c r="P18" t="s">
        <v>46</v>
      </c>
      <c r="Q18" t="s">
        <v>24</v>
      </c>
      <c r="R18" t="s">
        <v>14</v>
      </c>
      <c r="S18" t="s">
        <v>5</v>
      </c>
      <c r="T18" s="4">
        <v>13786.44</v>
      </c>
      <c r="U18" t="s">
        <v>10</v>
      </c>
      <c r="V18">
        <f t="shared" si="0"/>
        <v>1.31</v>
      </c>
      <c r="W18">
        <f>VLOOKUP(A18,LISTINO!D:N,10,FALSE)</f>
        <v>2.0499999999999998</v>
      </c>
      <c r="X18" s="17">
        <f t="shared" si="1"/>
        <v>21574.199999999997</v>
      </c>
      <c r="Y18" s="18">
        <f>VLOOKUP(A18,LISTINO!D:M,7,FALSE)</f>
        <v>44652</v>
      </c>
    </row>
    <row r="19" spans="1:25" x14ac:dyDescent="0.25">
      <c r="A19" t="s">
        <v>47</v>
      </c>
      <c r="B19" t="s">
        <v>0</v>
      </c>
      <c r="C19" t="s">
        <v>0</v>
      </c>
      <c r="D19" t="s">
        <v>1</v>
      </c>
      <c r="E19" t="s">
        <v>2</v>
      </c>
      <c r="F19" t="s">
        <v>48</v>
      </c>
      <c r="G19" t="s">
        <v>5</v>
      </c>
      <c r="H19" s="2">
        <v>45077</v>
      </c>
      <c r="I19" t="s">
        <v>6</v>
      </c>
      <c r="J19" t="s">
        <v>6</v>
      </c>
      <c r="K19" s="3">
        <v>2495</v>
      </c>
      <c r="L19" s="3">
        <v>2495</v>
      </c>
      <c r="M19" t="s">
        <v>5</v>
      </c>
      <c r="N19" t="s">
        <v>5</v>
      </c>
      <c r="O19" t="s">
        <v>5</v>
      </c>
      <c r="P19" t="s">
        <v>46</v>
      </c>
      <c r="Q19" t="s">
        <v>39</v>
      </c>
      <c r="R19" t="s">
        <v>14</v>
      </c>
      <c r="S19" t="s">
        <v>5</v>
      </c>
      <c r="T19" s="4">
        <v>4116.75</v>
      </c>
      <c r="U19" t="s">
        <v>10</v>
      </c>
      <c r="V19">
        <f t="shared" si="0"/>
        <v>1.65</v>
      </c>
      <c r="W19">
        <f>VLOOKUP(A19,LISTINO!D:N,10,FALSE)</f>
        <v>2.5</v>
      </c>
      <c r="X19" s="17">
        <f t="shared" si="1"/>
        <v>6237.5</v>
      </c>
      <c r="Y19" s="18">
        <f>VLOOKUP(A19,LISTINO!D:M,7,FALSE)</f>
        <v>44958</v>
      </c>
    </row>
    <row r="20" spans="1:25" x14ac:dyDescent="0.25">
      <c r="A20" t="s">
        <v>49</v>
      </c>
      <c r="B20" t="s">
        <v>0</v>
      </c>
      <c r="C20" t="s">
        <v>0</v>
      </c>
      <c r="D20" t="s">
        <v>1</v>
      </c>
      <c r="E20" t="s">
        <v>2</v>
      </c>
      <c r="F20" t="s">
        <v>50</v>
      </c>
      <c r="G20" t="s">
        <v>5</v>
      </c>
      <c r="H20" s="2">
        <v>45077</v>
      </c>
      <c r="I20" t="s">
        <v>6</v>
      </c>
      <c r="J20" t="s">
        <v>6</v>
      </c>
      <c r="K20" s="3">
        <v>1146</v>
      </c>
      <c r="L20" s="3">
        <v>1146</v>
      </c>
      <c r="M20" t="s">
        <v>5</v>
      </c>
      <c r="N20" t="s">
        <v>5</v>
      </c>
      <c r="O20" t="s">
        <v>5</v>
      </c>
      <c r="P20" t="s">
        <v>51</v>
      </c>
      <c r="Q20" t="s">
        <v>8</v>
      </c>
      <c r="R20" t="s">
        <v>14</v>
      </c>
      <c r="S20" t="s">
        <v>5</v>
      </c>
      <c r="T20" s="4">
        <v>1054.32</v>
      </c>
      <c r="U20" t="s">
        <v>10</v>
      </c>
      <c r="V20">
        <f t="shared" si="0"/>
        <v>0.91999999999999993</v>
      </c>
      <c r="W20">
        <f>VLOOKUP(A20,LISTINO!D:N,10,FALSE)</f>
        <v>1.8</v>
      </c>
      <c r="X20" s="17">
        <f t="shared" si="1"/>
        <v>2062.8000000000002</v>
      </c>
      <c r="Y20" s="18">
        <f>VLOOKUP(A20,LISTINO!D:M,7,FALSE)</f>
        <v>45536</v>
      </c>
    </row>
    <row r="21" spans="1:25" x14ac:dyDescent="0.25">
      <c r="A21" t="s">
        <v>49</v>
      </c>
      <c r="B21" t="s">
        <v>0</v>
      </c>
      <c r="C21" t="s">
        <v>0</v>
      </c>
      <c r="D21" t="s">
        <v>1</v>
      </c>
      <c r="E21" t="s">
        <v>2</v>
      </c>
      <c r="F21" t="s">
        <v>50</v>
      </c>
      <c r="G21" t="s">
        <v>5</v>
      </c>
      <c r="H21" s="2">
        <v>45077</v>
      </c>
      <c r="I21" t="s">
        <v>6</v>
      </c>
      <c r="J21" t="s">
        <v>6</v>
      </c>
      <c r="K21" s="3">
        <v>1192</v>
      </c>
      <c r="L21" s="3">
        <v>1192</v>
      </c>
      <c r="M21" t="s">
        <v>5</v>
      </c>
      <c r="N21" t="s">
        <v>5</v>
      </c>
      <c r="O21" t="s">
        <v>5</v>
      </c>
      <c r="P21" t="s">
        <v>46</v>
      </c>
      <c r="Q21" t="s">
        <v>52</v>
      </c>
      <c r="R21" t="s">
        <v>14</v>
      </c>
      <c r="S21" t="s">
        <v>5</v>
      </c>
      <c r="T21" s="4">
        <v>1096.6400000000001</v>
      </c>
      <c r="U21" t="s">
        <v>10</v>
      </c>
      <c r="V21">
        <f t="shared" si="0"/>
        <v>0.92</v>
      </c>
      <c r="W21">
        <f>VLOOKUP(A21,LISTINO!D:N,10,FALSE)</f>
        <v>1.8</v>
      </c>
      <c r="X21" s="17">
        <f t="shared" si="1"/>
        <v>2145.6</v>
      </c>
      <c r="Y21" s="18">
        <f>VLOOKUP(A21,LISTINO!D:M,7,FALSE)</f>
        <v>45536</v>
      </c>
    </row>
    <row r="22" spans="1:25" x14ac:dyDescent="0.25">
      <c r="A22" t="s">
        <v>41</v>
      </c>
      <c r="B22" t="s">
        <v>0</v>
      </c>
      <c r="C22" t="s">
        <v>0</v>
      </c>
      <c r="D22" t="s">
        <v>1</v>
      </c>
      <c r="E22" t="s">
        <v>2</v>
      </c>
      <c r="F22" t="s">
        <v>42</v>
      </c>
      <c r="G22" t="s">
        <v>5</v>
      </c>
      <c r="H22" s="2">
        <v>45057</v>
      </c>
      <c r="I22" t="s">
        <v>6</v>
      </c>
      <c r="J22" t="s">
        <v>6</v>
      </c>
      <c r="K22" s="3">
        <v>2171</v>
      </c>
      <c r="L22" s="3">
        <v>2171</v>
      </c>
      <c r="M22" t="s">
        <v>5</v>
      </c>
      <c r="N22" t="s">
        <v>5</v>
      </c>
      <c r="O22" t="s">
        <v>5</v>
      </c>
      <c r="P22" t="s">
        <v>53</v>
      </c>
      <c r="Q22" t="s">
        <v>8</v>
      </c>
      <c r="R22" t="s">
        <v>14</v>
      </c>
      <c r="S22" t="s">
        <v>5</v>
      </c>
      <c r="T22" s="4">
        <v>6751.81</v>
      </c>
      <c r="U22" t="s">
        <v>10</v>
      </c>
      <c r="V22">
        <f t="shared" si="0"/>
        <v>3.1100000000000003</v>
      </c>
      <c r="W22">
        <f>VLOOKUP(A22,LISTINO!D:N,10,FALSE)</f>
        <v>4.8600000000000003</v>
      </c>
      <c r="X22" s="17">
        <f t="shared" si="1"/>
        <v>10551.060000000001</v>
      </c>
      <c r="Y22" s="18">
        <f>VLOOKUP(A22,LISTINO!D:M,7,FALSE)</f>
        <v>44562</v>
      </c>
    </row>
    <row r="23" spans="1:25" x14ac:dyDescent="0.25">
      <c r="A23" t="s">
        <v>54</v>
      </c>
      <c r="B23" t="s">
        <v>0</v>
      </c>
      <c r="C23" t="s">
        <v>0</v>
      </c>
      <c r="D23" t="s">
        <v>1</v>
      </c>
      <c r="E23" t="s">
        <v>2</v>
      </c>
      <c r="F23" t="s">
        <v>55</v>
      </c>
      <c r="G23" t="s">
        <v>5</v>
      </c>
      <c r="H23" s="2">
        <v>45051</v>
      </c>
      <c r="I23" t="s">
        <v>6</v>
      </c>
      <c r="J23" t="s">
        <v>6</v>
      </c>
      <c r="K23" s="3">
        <v>5060</v>
      </c>
      <c r="L23" s="3">
        <v>5060</v>
      </c>
      <c r="M23" t="s">
        <v>5</v>
      </c>
      <c r="N23" t="s">
        <v>5</v>
      </c>
      <c r="O23" t="s">
        <v>5</v>
      </c>
      <c r="P23" t="s">
        <v>56</v>
      </c>
      <c r="Q23" t="s">
        <v>8</v>
      </c>
      <c r="R23" t="s">
        <v>57</v>
      </c>
      <c r="S23" t="s">
        <v>5</v>
      </c>
      <c r="T23" s="4">
        <v>3289</v>
      </c>
      <c r="U23" t="s">
        <v>10</v>
      </c>
      <c r="V23">
        <f t="shared" si="0"/>
        <v>0.65</v>
      </c>
      <c r="W23">
        <f>VLOOKUP(A23,LISTINO!D:N,10,FALSE)</f>
        <v>1.2</v>
      </c>
      <c r="X23" s="17">
        <f t="shared" si="1"/>
        <v>6072</v>
      </c>
      <c r="Y23" s="18">
        <f>VLOOKUP(A23,LISTINO!D:M,7,FALSE)</f>
        <v>45413</v>
      </c>
    </row>
    <row r="24" spans="1:25" x14ac:dyDescent="0.25">
      <c r="A24" t="s">
        <v>15</v>
      </c>
      <c r="B24" t="s">
        <v>0</v>
      </c>
      <c r="C24" t="s">
        <v>0</v>
      </c>
      <c r="D24" t="s">
        <v>1</v>
      </c>
      <c r="E24" t="s">
        <v>2</v>
      </c>
      <c r="F24" t="s">
        <v>16</v>
      </c>
      <c r="G24" t="s">
        <v>5</v>
      </c>
      <c r="H24" s="2">
        <v>45030</v>
      </c>
      <c r="I24" t="s">
        <v>6</v>
      </c>
      <c r="J24" t="s">
        <v>6</v>
      </c>
      <c r="K24" s="3">
        <v>9959</v>
      </c>
      <c r="L24" s="3">
        <v>9959</v>
      </c>
      <c r="M24" t="s">
        <v>5</v>
      </c>
      <c r="N24" t="s">
        <v>5</v>
      </c>
      <c r="O24" t="s">
        <v>5</v>
      </c>
      <c r="P24" t="s">
        <v>58</v>
      </c>
      <c r="Q24" t="s">
        <v>8</v>
      </c>
      <c r="R24" t="s">
        <v>9</v>
      </c>
      <c r="S24" t="s">
        <v>5</v>
      </c>
      <c r="T24" s="4">
        <v>9162.2800000000007</v>
      </c>
      <c r="U24" t="s">
        <v>10</v>
      </c>
      <c r="V24">
        <f t="shared" si="0"/>
        <v>0.92</v>
      </c>
      <c r="W24">
        <f>VLOOKUP(A24,LISTINO!D:N,10,FALSE)</f>
        <v>1.58</v>
      </c>
      <c r="X24" s="17">
        <f t="shared" si="1"/>
        <v>15735.220000000001</v>
      </c>
      <c r="Y24" s="18">
        <f>VLOOKUP(A24,LISTINO!D:M,7,FALSE)</f>
        <v>44652</v>
      </c>
    </row>
    <row r="25" spans="1:25" x14ac:dyDescent="0.25">
      <c r="A25" t="s">
        <v>27</v>
      </c>
      <c r="B25" t="s">
        <v>0</v>
      </c>
      <c r="C25" t="s">
        <v>0</v>
      </c>
      <c r="D25" t="s">
        <v>1</v>
      </c>
      <c r="E25" t="s">
        <v>2</v>
      </c>
      <c r="F25" t="s">
        <v>28</v>
      </c>
      <c r="G25" t="s">
        <v>5</v>
      </c>
      <c r="H25" s="2">
        <v>45006</v>
      </c>
      <c r="I25" t="s">
        <v>6</v>
      </c>
      <c r="J25" t="s">
        <v>6</v>
      </c>
      <c r="K25" s="3">
        <v>2183</v>
      </c>
      <c r="L25" s="3">
        <v>2183</v>
      </c>
      <c r="M25" t="s">
        <v>5</v>
      </c>
      <c r="N25" t="s">
        <v>5</v>
      </c>
      <c r="O25" t="s">
        <v>5</v>
      </c>
      <c r="P25" t="s">
        <v>59</v>
      </c>
      <c r="Q25" t="s">
        <v>24</v>
      </c>
      <c r="R25" t="s">
        <v>14</v>
      </c>
      <c r="S25" t="s">
        <v>5</v>
      </c>
      <c r="T25" s="4">
        <f>X25</f>
        <v>11351.6</v>
      </c>
      <c r="U25" t="s">
        <v>10</v>
      </c>
      <c r="V25">
        <f t="shared" si="0"/>
        <v>5.2</v>
      </c>
      <c r="W25">
        <f>VLOOKUP(A25,LISTINO!D:N,10,FALSE)</f>
        <v>5.2</v>
      </c>
      <c r="X25" s="17">
        <f t="shared" si="1"/>
        <v>11351.6</v>
      </c>
      <c r="Y25" s="18">
        <f>VLOOKUP(A25,LISTINO!D:M,7,FALSE)</f>
        <v>44866</v>
      </c>
    </row>
    <row r="26" spans="1:25" x14ac:dyDescent="0.25">
      <c r="A26" t="s">
        <v>11</v>
      </c>
      <c r="B26" t="s">
        <v>0</v>
      </c>
      <c r="C26" t="s">
        <v>0</v>
      </c>
      <c r="D26" t="s">
        <v>1</v>
      </c>
      <c r="E26" t="s">
        <v>2</v>
      </c>
      <c r="F26" t="s">
        <v>12</v>
      </c>
      <c r="G26" t="s">
        <v>5</v>
      </c>
      <c r="H26" s="2">
        <v>45006</v>
      </c>
      <c r="I26" t="s">
        <v>6</v>
      </c>
      <c r="J26" t="s">
        <v>6</v>
      </c>
      <c r="K26" s="3">
        <v>3389</v>
      </c>
      <c r="L26" s="3">
        <v>3389</v>
      </c>
      <c r="M26" t="s">
        <v>5</v>
      </c>
      <c r="N26" t="s">
        <v>5</v>
      </c>
      <c r="O26" t="s">
        <v>5</v>
      </c>
      <c r="P26" t="s">
        <v>59</v>
      </c>
      <c r="Q26" t="s">
        <v>8</v>
      </c>
      <c r="R26" t="s">
        <v>14</v>
      </c>
      <c r="S26" t="s">
        <v>5</v>
      </c>
      <c r="T26" s="4">
        <v>3999.02</v>
      </c>
      <c r="U26" t="s">
        <v>10</v>
      </c>
      <c r="V26">
        <f t="shared" si="0"/>
        <v>1.18</v>
      </c>
      <c r="W26">
        <f>VLOOKUP(A26,LISTINO!D:N,10,FALSE)</f>
        <v>2.2000000000000002</v>
      </c>
      <c r="X26" s="17">
        <f t="shared" si="1"/>
        <v>7455.8</v>
      </c>
      <c r="Y26" s="18">
        <f>VLOOKUP(A26,LISTINO!D:M,7,FALSE)</f>
        <v>45108</v>
      </c>
    </row>
    <row r="27" spans="1:25" x14ac:dyDescent="0.25">
      <c r="A27" t="s">
        <v>27</v>
      </c>
      <c r="B27" t="s">
        <v>0</v>
      </c>
      <c r="C27" t="s">
        <v>0</v>
      </c>
      <c r="D27" t="s">
        <v>1</v>
      </c>
      <c r="E27" t="s">
        <v>2</v>
      </c>
      <c r="F27" t="s">
        <v>28</v>
      </c>
      <c r="G27" t="s">
        <v>5</v>
      </c>
      <c r="H27" s="2">
        <v>45002</v>
      </c>
      <c r="I27" t="s">
        <v>6</v>
      </c>
      <c r="J27" t="s">
        <v>6</v>
      </c>
      <c r="K27" s="3">
        <v>2170</v>
      </c>
      <c r="L27" s="3">
        <v>2170</v>
      </c>
      <c r="M27" t="s">
        <v>5</v>
      </c>
      <c r="N27" t="s">
        <v>5</v>
      </c>
      <c r="O27" t="s">
        <v>5</v>
      </c>
      <c r="P27" t="s">
        <v>60</v>
      </c>
      <c r="Q27" t="s">
        <v>8</v>
      </c>
      <c r="R27" t="s">
        <v>57</v>
      </c>
      <c r="S27" t="s">
        <v>5</v>
      </c>
      <c r="T27" s="4">
        <f>X27</f>
        <v>11284</v>
      </c>
      <c r="U27" t="s">
        <v>10</v>
      </c>
      <c r="V27">
        <f t="shared" si="0"/>
        <v>5.2</v>
      </c>
      <c r="W27">
        <f>VLOOKUP(A27,LISTINO!D:N,10,FALSE)</f>
        <v>5.2</v>
      </c>
      <c r="X27" s="17">
        <f t="shared" si="1"/>
        <v>11284</v>
      </c>
      <c r="Y27" s="18">
        <f>VLOOKUP(A27,LISTINO!D:M,7,FALSE)</f>
        <v>44866</v>
      </c>
    </row>
    <row r="28" spans="1:25" x14ac:dyDescent="0.25">
      <c r="A28" t="s">
        <v>21</v>
      </c>
      <c r="B28" t="s">
        <v>0</v>
      </c>
      <c r="C28" t="s">
        <v>0</v>
      </c>
      <c r="D28" t="s">
        <v>1</v>
      </c>
      <c r="E28" t="s">
        <v>2</v>
      </c>
      <c r="F28" t="s">
        <v>22</v>
      </c>
      <c r="G28" t="s">
        <v>5</v>
      </c>
      <c r="H28" s="2">
        <v>44999</v>
      </c>
      <c r="I28" t="s">
        <v>6</v>
      </c>
      <c r="J28" t="s">
        <v>6</v>
      </c>
      <c r="K28" s="3">
        <v>1126</v>
      </c>
      <c r="L28" s="3">
        <v>1126</v>
      </c>
      <c r="M28" t="s">
        <v>5</v>
      </c>
      <c r="N28" t="s">
        <v>5</v>
      </c>
      <c r="O28" t="s">
        <v>5</v>
      </c>
      <c r="P28" t="s">
        <v>61</v>
      </c>
      <c r="Q28" t="s">
        <v>8</v>
      </c>
      <c r="R28" t="s">
        <v>14</v>
      </c>
      <c r="S28" t="s">
        <v>5</v>
      </c>
      <c r="T28" s="4">
        <v>2657.36</v>
      </c>
      <c r="U28" t="s">
        <v>10</v>
      </c>
      <c r="V28">
        <f t="shared" si="0"/>
        <v>2.3600000000000003</v>
      </c>
      <c r="W28">
        <f>VLOOKUP(A28,LISTINO!D:N,10,FALSE)</f>
        <v>3.1</v>
      </c>
      <c r="X28" s="17">
        <f t="shared" si="1"/>
        <v>3490.6</v>
      </c>
      <c r="Y28" s="18">
        <f>VLOOKUP(A28,LISTINO!D:M,7,FALSE)</f>
        <v>45536</v>
      </c>
    </row>
    <row r="29" spans="1:25" x14ac:dyDescent="0.25">
      <c r="A29" t="s">
        <v>18</v>
      </c>
      <c r="B29" t="s">
        <v>0</v>
      </c>
      <c r="C29" t="s">
        <v>0</v>
      </c>
      <c r="D29" t="s">
        <v>1</v>
      </c>
      <c r="E29" t="s">
        <v>2</v>
      </c>
      <c r="F29" t="s">
        <v>19</v>
      </c>
      <c r="G29" t="s">
        <v>5</v>
      </c>
      <c r="H29" s="2">
        <v>44966</v>
      </c>
      <c r="I29" t="s">
        <v>6</v>
      </c>
      <c r="J29" t="s">
        <v>6</v>
      </c>
      <c r="K29" s="3">
        <v>10454</v>
      </c>
      <c r="L29" s="3">
        <v>10454</v>
      </c>
      <c r="M29" t="s">
        <v>5</v>
      </c>
      <c r="N29" t="s">
        <v>5</v>
      </c>
      <c r="O29" t="s">
        <v>5</v>
      </c>
      <c r="P29" t="s">
        <v>62</v>
      </c>
      <c r="Q29" t="s">
        <v>8</v>
      </c>
      <c r="R29" t="s">
        <v>57</v>
      </c>
      <c r="S29" t="s">
        <v>5</v>
      </c>
      <c r="T29" s="4">
        <v>13694.74</v>
      </c>
      <c r="U29" t="s">
        <v>10</v>
      </c>
      <c r="V29">
        <f t="shared" si="0"/>
        <v>1.31</v>
      </c>
      <c r="W29">
        <f>VLOOKUP(A29,LISTINO!D:N,10,FALSE)</f>
        <v>2.0499999999999998</v>
      </c>
      <c r="X29" s="17">
        <f t="shared" si="1"/>
        <v>21430.699999999997</v>
      </c>
      <c r="Y29" s="18">
        <f>VLOOKUP(A29,LISTINO!D:M,7,FALSE)</f>
        <v>44652</v>
      </c>
    </row>
    <row r="30" spans="1:25" x14ac:dyDescent="0.25">
      <c r="A30" t="s">
        <v>54</v>
      </c>
      <c r="B30" t="s">
        <v>0</v>
      </c>
      <c r="C30" t="s">
        <v>0</v>
      </c>
      <c r="D30" t="s">
        <v>1</v>
      </c>
      <c r="E30" t="s">
        <v>2</v>
      </c>
      <c r="F30" t="s">
        <v>55</v>
      </c>
      <c r="G30" t="s">
        <v>5</v>
      </c>
      <c r="H30" s="2">
        <v>44966</v>
      </c>
      <c r="I30" t="s">
        <v>6</v>
      </c>
      <c r="J30" t="s">
        <v>6</v>
      </c>
      <c r="K30" s="3">
        <v>5178</v>
      </c>
      <c r="L30" s="3">
        <v>5178</v>
      </c>
      <c r="M30" t="s">
        <v>5</v>
      </c>
      <c r="N30" t="s">
        <v>5</v>
      </c>
      <c r="O30" t="s">
        <v>5</v>
      </c>
      <c r="P30" t="s">
        <v>63</v>
      </c>
      <c r="Q30" t="s">
        <v>8</v>
      </c>
      <c r="R30" t="s">
        <v>57</v>
      </c>
      <c r="S30" t="s">
        <v>5</v>
      </c>
      <c r="T30" s="4">
        <v>3365.7</v>
      </c>
      <c r="U30" t="s">
        <v>10</v>
      </c>
      <c r="V30">
        <f t="shared" si="0"/>
        <v>0.64999999999999991</v>
      </c>
      <c r="W30">
        <f>VLOOKUP(A30,LISTINO!D:N,10,FALSE)</f>
        <v>1.2</v>
      </c>
      <c r="X30" s="17">
        <f t="shared" si="1"/>
        <v>6213.5999999999995</v>
      </c>
      <c r="Y30" s="18">
        <f>VLOOKUP(A30,LISTINO!D:M,7,FALSE)</f>
        <v>45413</v>
      </c>
    </row>
    <row r="31" spans="1:25" x14ac:dyDescent="0.25">
      <c r="A31" t="s">
        <v>44</v>
      </c>
      <c r="B31" t="s">
        <v>0</v>
      </c>
      <c r="C31" t="s">
        <v>0</v>
      </c>
      <c r="D31" t="s">
        <v>1</v>
      </c>
      <c r="E31" t="s">
        <v>2</v>
      </c>
      <c r="F31" t="s">
        <v>45</v>
      </c>
      <c r="G31" t="s">
        <v>5</v>
      </c>
      <c r="H31" s="2">
        <v>44952</v>
      </c>
      <c r="I31" t="s">
        <v>6</v>
      </c>
      <c r="J31" t="s">
        <v>6</v>
      </c>
      <c r="K31" s="3">
        <v>10396</v>
      </c>
      <c r="L31" s="3">
        <v>10396</v>
      </c>
      <c r="M31" t="s">
        <v>5</v>
      </c>
      <c r="N31" t="s">
        <v>5</v>
      </c>
      <c r="O31" t="s">
        <v>5</v>
      </c>
      <c r="P31" t="s">
        <v>64</v>
      </c>
      <c r="Q31" t="s">
        <v>8</v>
      </c>
      <c r="R31" t="s">
        <v>14</v>
      </c>
      <c r="S31" t="s">
        <v>5</v>
      </c>
      <c r="T31" s="4">
        <v>6861.36</v>
      </c>
      <c r="U31" t="s">
        <v>10</v>
      </c>
      <c r="V31">
        <f t="shared" si="0"/>
        <v>0.65999999999999992</v>
      </c>
      <c r="W31">
        <f>VLOOKUP(A31,LISTINO!D:N,10,FALSE)</f>
        <v>0.9</v>
      </c>
      <c r="X31" s="17">
        <f t="shared" si="1"/>
        <v>9356.4</v>
      </c>
      <c r="Y31" s="18">
        <f>VLOOKUP(A31,LISTINO!D:M,7,FALSE)</f>
        <v>44652</v>
      </c>
    </row>
    <row r="32" spans="1:25" x14ac:dyDescent="0.25">
      <c r="A32" t="s">
        <v>65</v>
      </c>
      <c r="B32" t="s">
        <v>0</v>
      </c>
      <c r="C32" t="s">
        <v>0</v>
      </c>
      <c r="D32" t="s">
        <v>1</v>
      </c>
      <c r="E32" t="s">
        <v>2</v>
      </c>
      <c r="F32" t="s">
        <v>66</v>
      </c>
      <c r="G32" t="s">
        <v>5</v>
      </c>
      <c r="H32" s="2">
        <v>44939</v>
      </c>
      <c r="I32" t="s">
        <v>6</v>
      </c>
      <c r="J32" t="s">
        <v>6</v>
      </c>
      <c r="K32" s="3">
        <v>10168</v>
      </c>
      <c r="L32" s="3">
        <v>10168</v>
      </c>
      <c r="M32" t="s">
        <v>5</v>
      </c>
      <c r="N32" t="s">
        <v>5</v>
      </c>
      <c r="O32" t="s">
        <v>5</v>
      </c>
      <c r="P32" t="s">
        <v>67</v>
      </c>
      <c r="Q32" t="s">
        <v>8</v>
      </c>
      <c r="R32" t="s">
        <v>57</v>
      </c>
      <c r="S32" t="s">
        <v>5</v>
      </c>
      <c r="T32" s="4">
        <v>4067.2</v>
      </c>
      <c r="U32" t="s">
        <v>10</v>
      </c>
      <c r="V32">
        <f t="shared" si="0"/>
        <v>0.39999999999999997</v>
      </c>
      <c r="W32">
        <f>VLOOKUP(A32,LISTINO!D:N,10,FALSE)</f>
        <v>0.63</v>
      </c>
      <c r="X32" s="17">
        <f t="shared" si="1"/>
        <v>6405.84</v>
      </c>
      <c r="Y32" s="18">
        <f>VLOOKUP(A32,LISTINO!D:M,7,FALSE)</f>
        <v>44652</v>
      </c>
    </row>
    <row r="33" spans="1:25" x14ac:dyDescent="0.25">
      <c r="A33" s="5" t="s">
        <v>5</v>
      </c>
      <c r="B33" s="5" t="s">
        <v>5</v>
      </c>
      <c r="C33" s="5" t="s">
        <v>5</v>
      </c>
      <c r="D33" s="5" t="s">
        <v>5</v>
      </c>
      <c r="E33" s="5" t="s">
        <v>5</v>
      </c>
      <c r="F33" s="5" t="s">
        <v>5</v>
      </c>
      <c r="G33" s="5" t="s">
        <v>5</v>
      </c>
      <c r="H33" s="6"/>
      <c r="I33" s="5" t="s">
        <v>5</v>
      </c>
      <c r="J33" s="5" t="s">
        <v>6</v>
      </c>
      <c r="K33" s="7">
        <f>SUM(K2:K32)</f>
        <v>135218</v>
      </c>
      <c r="L33" s="7"/>
      <c r="M33" s="5" t="s">
        <v>5</v>
      </c>
      <c r="N33" s="5" t="s">
        <v>5</v>
      </c>
      <c r="O33" s="5" t="s">
        <v>5</v>
      </c>
      <c r="P33" s="5" t="s">
        <v>5</v>
      </c>
      <c r="Q33" s="5" t="s">
        <v>5</v>
      </c>
      <c r="R33" s="5" t="s">
        <v>5</v>
      </c>
      <c r="S33" s="5" t="s">
        <v>5</v>
      </c>
      <c r="T33" s="19">
        <f>SUM(T2:T32)</f>
        <v>200504.21</v>
      </c>
      <c r="U33" s="5" t="s">
        <v>5</v>
      </c>
      <c r="V33" s="5"/>
      <c r="W33" s="5"/>
      <c r="X33" s="20">
        <f>SUM(X2:X32)</f>
        <v>281925.62000000005</v>
      </c>
      <c r="Y33" s="5"/>
    </row>
  </sheetData>
  <autoFilter ref="A1:Y33" xr:uid="{00000000-0001-0000-0000-000000000000}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B85A4-CD77-4CE8-93EF-160A018246BC}">
  <dimension ref="A1:AD47"/>
  <sheetViews>
    <sheetView workbookViewId="0">
      <selection activeCell="D11" sqref="D11"/>
    </sheetView>
  </sheetViews>
  <sheetFormatPr defaultRowHeight="14.5" x14ac:dyDescent="0.25"/>
  <cols>
    <col min="1" max="1" width="12" bestFit="1" customWidth="1"/>
    <col min="2" max="2" width="10" bestFit="1" customWidth="1"/>
    <col min="3" max="3" width="35" bestFit="1" customWidth="1"/>
    <col min="4" max="4" width="13" style="11" bestFit="1" customWidth="1"/>
    <col min="5" max="5" width="42" bestFit="1" customWidth="1"/>
    <col min="6" max="6" width="11" bestFit="1" customWidth="1"/>
    <col min="7" max="7" width="22" bestFit="1" customWidth="1"/>
    <col min="8" max="8" width="4" bestFit="1" customWidth="1"/>
    <col min="9" max="9" width="15" bestFit="1" customWidth="1"/>
    <col min="10" max="10" width="13" style="15" bestFit="1" customWidth="1"/>
    <col min="11" max="11" width="14" bestFit="1" customWidth="1"/>
    <col min="12" max="12" width="11" bestFit="1" customWidth="1"/>
    <col min="13" max="13" width="11" style="15" bestFit="1" customWidth="1"/>
    <col min="14" max="14" width="11" bestFit="1" customWidth="1"/>
    <col min="15" max="17" width="5" bestFit="1" customWidth="1"/>
    <col min="18" max="18" width="12" bestFit="1" customWidth="1"/>
    <col min="19" max="19" width="13" bestFit="1" customWidth="1"/>
    <col min="20" max="20" width="9" bestFit="1" customWidth="1"/>
    <col min="21" max="26" width="18" bestFit="1" customWidth="1"/>
    <col min="27" max="28" width="11" bestFit="1" customWidth="1"/>
    <col min="29" max="29" width="12" bestFit="1" customWidth="1"/>
    <col min="30" max="30" width="3" bestFit="1" customWidth="1"/>
  </cols>
  <sheetData>
    <row r="1" spans="1:30" x14ac:dyDescent="0.25">
      <c r="A1" s="1" t="s">
        <v>85</v>
      </c>
      <c r="B1" s="1" t="s">
        <v>89</v>
      </c>
      <c r="C1" s="1" t="s">
        <v>90</v>
      </c>
      <c r="D1" s="9" t="s">
        <v>72</v>
      </c>
      <c r="E1" s="1" t="s">
        <v>91</v>
      </c>
      <c r="F1" s="1" t="s">
        <v>92</v>
      </c>
      <c r="G1" s="1" t="s">
        <v>93</v>
      </c>
      <c r="H1" s="1" t="s">
        <v>94</v>
      </c>
      <c r="I1" s="1" t="s">
        <v>95</v>
      </c>
      <c r="J1" s="10" t="s">
        <v>96</v>
      </c>
      <c r="K1" s="1" t="s">
        <v>97</v>
      </c>
      <c r="L1" s="1" t="s">
        <v>98</v>
      </c>
      <c r="M1" s="10" t="s">
        <v>99</v>
      </c>
      <c r="N1" s="1" t="s">
        <v>100</v>
      </c>
      <c r="O1" s="1" t="s">
        <v>101</v>
      </c>
      <c r="P1" s="1" t="s">
        <v>102</v>
      </c>
      <c r="Q1" s="1" t="s">
        <v>103</v>
      </c>
      <c r="R1" s="1" t="s">
        <v>104</v>
      </c>
      <c r="S1" s="1" t="s">
        <v>105</v>
      </c>
      <c r="T1" s="1" t="s">
        <v>106</v>
      </c>
      <c r="U1" s="1" t="s">
        <v>107</v>
      </c>
      <c r="V1" s="1" t="s">
        <v>108</v>
      </c>
      <c r="W1" s="1" t="s">
        <v>109</v>
      </c>
      <c r="X1" s="1" t="s">
        <v>110</v>
      </c>
      <c r="Y1" s="1" t="s">
        <v>111</v>
      </c>
      <c r="Z1" s="1" t="s">
        <v>112</v>
      </c>
      <c r="AA1" s="1" t="s">
        <v>113</v>
      </c>
      <c r="AB1" s="1" t="s">
        <v>114</v>
      </c>
      <c r="AC1" s="1" t="s">
        <v>115</v>
      </c>
      <c r="AD1" s="1" t="s">
        <v>116</v>
      </c>
    </row>
    <row r="2" spans="1:30" x14ac:dyDescent="0.25">
      <c r="A2" t="s">
        <v>117</v>
      </c>
      <c r="B2" t="s">
        <v>118</v>
      </c>
      <c r="C2" t="s">
        <v>119</v>
      </c>
      <c r="D2" s="11" t="s">
        <v>120</v>
      </c>
      <c r="E2" t="s">
        <v>121</v>
      </c>
      <c r="F2" t="s">
        <v>122</v>
      </c>
      <c r="G2" t="s">
        <v>123</v>
      </c>
      <c r="H2" t="s">
        <v>6</v>
      </c>
      <c r="I2" t="s">
        <v>5</v>
      </c>
      <c r="J2" s="12">
        <v>44378</v>
      </c>
      <c r="K2" s="2">
        <v>2958465</v>
      </c>
      <c r="L2" s="4">
        <v>0.93</v>
      </c>
      <c r="M2" s="13">
        <v>0.93</v>
      </c>
      <c r="N2" s="4">
        <v>0.93</v>
      </c>
      <c r="O2" t="s">
        <v>10</v>
      </c>
      <c r="P2" s="3">
        <v>1</v>
      </c>
      <c r="Q2" t="s">
        <v>6</v>
      </c>
      <c r="R2" t="s">
        <v>124</v>
      </c>
      <c r="S2" s="2">
        <v>44399</v>
      </c>
      <c r="T2" s="4">
        <v>0</v>
      </c>
      <c r="U2" t="s">
        <v>5</v>
      </c>
      <c r="V2" t="s">
        <v>5</v>
      </c>
      <c r="W2" t="s">
        <v>5</v>
      </c>
      <c r="X2" t="s">
        <v>5</v>
      </c>
      <c r="Y2" t="s">
        <v>5</v>
      </c>
      <c r="Z2" t="s">
        <v>5</v>
      </c>
      <c r="AA2" s="14">
        <v>4000</v>
      </c>
      <c r="AB2" s="14">
        <v>4000</v>
      </c>
      <c r="AC2" s="3">
        <v>60</v>
      </c>
      <c r="AD2" t="s">
        <v>5</v>
      </c>
    </row>
    <row r="3" spans="1:30" x14ac:dyDescent="0.25">
      <c r="A3" t="s">
        <v>117</v>
      </c>
      <c r="B3" t="s">
        <v>118</v>
      </c>
      <c r="C3" t="s">
        <v>119</v>
      </c>
      <c r="D3" s="11" t="s">
        <v>125</v>
      </c>
      <c r="E3" t="s">
        <v>126</v>
      </c>
      <c r="F3" t="s">
        <v>127</v>
      </c>
      <c r="G3" t="s">
        <v>128</v>
      </c>
      <c r="H3" t="s">
        <v>6</v>
      </c>
      <c r="I3" t="s">
        <v>5</v>
      </c>
      <c r="J3" s="12">
        <v>40589</v>
      </c>
      <c r="K3" s="2">
        <v>73050</v>
      </c>
      <c r="L3" s="4">
        <v>9.5</v>
      </c>
      <c r="M3" s="13">
        <v>0.95</v>
      </c>
      <c r="N3" s="4">
        <v>9.5</v>
      </c>
      <c r="O3" t="s">
        <v>10</v>
      </c>
      <c r="P3" s="3">
        <v>10</v>
      </c>
      <c r="Q3" t="s">
        <v>6</v>
      </c>
      <c r="R3" t="s">
        <v>129</v>
      </c>
      <c r="S3" s="2">
        <v>40917</v>
      </c>
      <c r="T3" s="4">
        <v>0</v>
      </c>
      <c r="U3" t="s">
        <v>5</v>
      </c>
      <c r="V3" t="s">
        <v>5</v>
      </c>
      <c r="W3" t="s">
        <v>5</v>
      </c>
      <c r="X3" t="s">
        <v>5</v>
      </c>
      <c r="Y3" t="s">
        <v>5</v>
      </c>
      <c r="Z3" t="s">
        <v>5</v>
      </c>
      <c r="AA3" s="14">
        <v>4000</v>
      </c>
      <c r="AB3" s="14">
        <v>4000</v>
      </c>
      <c r="AC3" s="3">
        <v>60</v>
      </c>
      <c r="AD3" t="s">
        <v>118</v>
      </c>
    </row>
    <row r="4" spans="1:30" x14ac:dyDescent="0.25">
      <c r="A4" t="s">
        <v>117</v>
      </c>
      <c r="B4" t="s">
        <v>118</v>
      </c>
      <c r="C4" t="s">
        <v>119</v>
      </c>
      <c r="D4" s="11" t="s">
        <v>130</v>
      </c>
      <c r="E4" t="s">
        <v>131</v>
      </c>
      <c r="F4" t="s">
        <v>127</v>
      </c>
      <c r="G4" t="s">
        <v>128</v>
      </c>
      <c r="H4" t="s">
        <v>6</v>
      </c>
      <c r="I4" t="s">
        <v>5</v>
      </c>
      <c r="J4" s="12">
        <v>40589</v>
      </c>
      <c r="K4" s="2">
        <v>73050</v>
      </c>
      <c r="L4" s="4">
        <v>14.3</v>
      </c>
      <c r="M4" s="13">
        <v>1.43</v>
      </c>
      <c r="N4" s="4">
        <v>14.3</v>
      </c>
      <c r="O4" t="s">
        <v>10</v>
      </c>
      <c r="P4" s="3">
        <v>10</v>
      </c>
      <c r="Q4" t="s">
        <v>6</v>
      </c>
      <c r="R4" t="s">
        <v>132</v>
      </c>
      <c r="S4" s="2">
        <v>40710</v>
      </c>
      <c r="T4" s="4">
        <v>0</v>
      </c>
      <c r="U4" t="s">
        <v>5</v>
      </c>
      <c r="V4" t="s">
        <v>5</v>
      </c>
      <c r="W4" t="s">
        <v>5</v>
      </c>
      <c r="X4" t="s">
        <v>5</v>
      </c>
      <c r="Y4" t="s">
        <v>5</v>
      </c>
      <c r="Z4" t="s">
        <v>5</v>
      </c>
      <c r="AA4" s="14">
        <v>10000</v>
      </c>
      <c r="AB4" s="14">
        <v>10000</v>
      </c>
      <c r="AC4" s="3">
        <v>60</v>
      </c>
      <c r="AD4" t="s">
        <v>118</v>
      </c>
    </row>
    <row r="5" spans="1:30" x14ac:dyDescent="0.25">
      <c r="A5" t="s">
        <v>117</v>
      </c>
      <c r="B5" t="s">
        <v>118</v>
      </c>
      <c r="C5" t="s">
        <v>119</v>
      </c>
      <c r="D5" s="11" t="s">
        <v>47</v>
      </c>
      <c r="E5" t="s">
        <v>48</v>
      </c>
      <c r="F5" t="s">
        <v>122</v>
      </c>
      <c r="G5" t="s">
        <v>123</v>
      </c>
      <c r="H5" t="s">
        <v>6</v>
      </c>
      <c r="I5" t="s">
        <v>5</v>
      </c>
      <c r="J5" s="12">
        <v>44958</v>
      </c>
      <c r="K5" s="2">
        <v>2958465</v>
      </c>
      <c r="L5" s="4">
        <v>2.5</v>
      </c>
      <c r="M5" s="13">
        <v>2.5</v>
      </c>
      <c r="N5" s="4">
        <v>2.5</v>
      </c>
      <c r="O5" t="s">
        <v>10</v>
      </c>
      <c r="P5" s="3">
        <v>1</v>
      </c>
      <c r="Q5" t="s">
        <v>6</v>
      </c>
      <c r="R5" t="s">
        <v>133</v>
      </c>
      <c r="S5" s="2">
        <v>44964</v>
      </c>
      <c r="T5" s="4">
        <v>0</v>
      </c>
      <c r="U5" t="s">
        <v>5</v>
      </c>
      <c r="V5" t="s">
        <v>5</v>
      </c>
      <c r="W5" t="s">
        <v>5</v>
      </c>
      <c r="X5" t="s">
        <v>5</v>
      </c>
      <c r="Y5" t="s">
        <v>5</v>
      </c>
      <c r="Z5" t="s">
        <v>5</v>
      </c>
      <c r="AA5" s="14">
        <v>2000</v>
      </c>
      <c r="AB5" s="14">
        <v>2000</v>
      </c>
      <c r="AC5" s="3">
        <v>60</v>
      </c>
      <c r="AD5" t="s">
        <v>5</v>
      </c>
    </row>
    <row r="6" spans="1:30" x14ac:dyDescent="0.25">
      <c r="A6" t="s">
        <v>117</v>
      </c>
      <c r="B6" t="s">
        <v>118</v>
      </c>
      <c r="C6" t="s">
        <v>119</v>
      </c>
      <c r="D6" s="11" t="s">
        <v>134</v>
      </c>
      <c r="E6" t="s">
        <v>135</v>
      </c>
      <c r="F6" t="s">
        <v>127</v>
      </c>
      <c r="G6" t="s">
        <v>128</v>
      </c>
      <c r="H6" t="s">
        <v>6</v>
      </c>
      <c r="I6" t="s">
        <v>5</v>
      </c>
      <c r="J6" s="12">
        <v>40589</v>
      </c>
      <c r="K6" s="2">
        <v>73050</v>
      </c>
      <c r="L6" s="4">
        <v>24.8</v>
      </c>
      <c r="M6" s="13">
        <v>2.48</v>
      </c>
      <c r="N6" s="4">
        <v>24.8</v>
      </c>
      <c r="O6" t="s">
        <v>10</v>
      </c>
      <c r="P6" s="3">
        <v>10</v>
      </c>
      <c r="Q6" t="s">
        <v>6</v>
      </c>
      <c r="R6" t="s">
        <v>136</v>
      </c>
      <c r="S6" s="2">
        <v>41387</v>
      </c>
      <c r="T6" s="4">
        <v>0</v>
      </c>
      <c r="U6" t="s">
        <v>5</v>
      </c>
      <c r="V6" t="s">
        <v>5</v>
      </c>
      <c r="W6" t="s">
        <v>5</v>
      </c>
      <c r="X6" t="s">
        <v>5</v>
      </c>
      <c r="Y6" t="s">
        <v>5</v>
      </c>
      <c r="Z6" t="s">
        <v>5</v>
      </c>
      <c r="AA6" s="14">
        <v>1500</v>
      </c>
      <c r="AB6" s="14">
        <v>1500</v>
      </c>
      <c r="AC6" s="3">
        <v>60</v>
      </c>
      <c r="AD6" t="s">
        <v>118</v>
      </c>
    </row>
    <row r="7" spans="1:30" x14ac:dyDescent="0.25">
      <c r="A7" t="s">
        <v>117</v>
      </c>
      <c r="B7" t="s">
        <v>118</v>
      </c>
      <c r="C7" t="s">
        <v>119</v>
      </c>
      <c r="D7" s="11" t="s">
        <v>137</v>
      </c>
      <c r="E7" t="s">
        <v>138</v>
      </c>
      <c r="F7" t="s">
        <v>139</v>
      </c>
      <c r="G7" t="s">
        <v>140</v>
      </c>
      <c r="H7" t="s">
        <v>6</v>
      </c>
      <c r="I7" t="s">
        <v>5</v>
      </c>
      <c r="J7" s="12">
        <v>40589</v>
      </c>
      <c r="K7" s="2">
        <v>73050</v>
      </c>
      <c r="L7" s="4">
        <v>12.9</v>
      </c>
      <c r="M7" s="13">
        <v>12.9</v>
      </c>
      <c r="N7" s="4">
        <v>12.9</v>
      </c>
      <c r="O7" t="s">
        <v>10</v>
      </c>
      <c r="P7" s="3">
        <v>1</v>
      </c>
      <c r="Q7" t="s">
        <v>6</v>
      </c>
      <c r="R7" t="s">
        <v>141</v>
      </c>
      <c r="S7" s="2">
        <v>40613</v>
      </c>
      <c r="T7" s="4">
        <v>0</v>
      </c>
      <c r="U7" t="s">
        <v>5</v>
      </c>
      <c r="V7" t="s">
        <v>5</v>
      </c>
      <c r="W7" t="s">
        <v>5</v>
      </c>
      <c r="X7" t="s">
        <v>5</v>
      </c>
      <c r="Y7" t="s">
        <v>5</v>
      </c>
      <c r="Z7" t="s">
        <v>5</v>
      </c>
      <c r="AA7" s="14">
        <v>4000</v>
      </c>
      <c r="AB7" s="14">
        <v>4000</v>
      </c>
      <c r="AC7" s="3">
        <v>60</v>
      </c>
      <c r="AD7" t="s">
        <v>5</v>
      </c>
    </row>
    <row r="8" spans="1:30" x14ac:dyDescent="0.25">
      <c r="A8" t="s">
        <v>117</v>
      </c>
      <c r="B8" t="s">
        <v>118</v>
      </c>
      <c r="C8" t="s">
        <v>119</v>
      </c>
      <c r="D8" s="11" t="s">
        <v>142</v>
      </c>
      <c r="E8" t="s">
        <v>143</v>
      </c>
      <c r="F8" t="s">
        <v>144</v>
      </c>
      <c r="G8" t="s">
        <v>145</v>
      </c>
      <c r="H8" t="s">
        <v>6</v>
      </c>
      <c r="I8" t="s">
        <v>5</v>
      </c>
      <c r="J8" s="12">
        <v>40589</v>
      </c>
      <c r="K8" s="2">
        <v>73050</v>
      </c>
      <c r="L8" s="4">
        <v>8.17</v>
      </c>
      <c r="M8" s="13">
        <v>0.82</v>
      </c>
      <c r="N8" s="4">
        <v>8.17</v>
      </c>
      <c r="O8" t="s">
        <v>10</v>
      </c>
      <c r="P8" s="3">
        <v>10</v>
      </c>
      <c r="Q8" t="s">
        <v>6</v>
      </c>
      <c r="R8" t="s">
        <v>132</v>
      </c>
      <c r="S8" s="2">
        <v>40710</v>
      </c>
      <c r="T8" s="4">
        <v>0</v>
      </c>
      <c r="U8" t="s">
        <v>5</v>
      </c>
      <c r="V8" t="s">
        <v>5</v>
      </c>
      <c r="W8" t="s">
        <v>5</v>
      </c>
      <c r="X8" t="s">
        <v>5</v>
      </c>
      <c r="Y8" t="s">
        <v>5</v>
      </c>
      <c r="Z8" t="s">
        <v>5</v>
      </c>
      <c r="AA8" s="14">
        <v>3000</v>
      </c>
      <c r="AB8" s="14">
        <v>3000</v>
      </c>
      <c r="AC8" s="3">
        <v>60</v>
      </c>
      <c r="AD8" t="s">
        <v>5</v>
      </c>
    </row>
    <row r="9" spans="1:30" x14ac:dyDescent="0.25">
      <c r="A9" t="s">
        <v>117</v>
      </c>
      <c r="B9" t="s">
        <v>118</v>
      </c>
      <c r="C9" t="s">
        <v>119</v>
      </c>
      <c r="D9" s="11" t="s">
        <v>146</v>
      </c>
      <c r="E9" t="s">
        <v>147</v>
      </c>
      <c r="F9" t="s">
        <v>144</v>
      </c>
      <c r="G9" t="s">
        <v>145</v>
      </c>
      <c r="H9" t="s">
        <v>6</v>
      </c>
      <c r="I9" t="s">
        <v>5</v>
      </c>
      <c r="J9" s="12">
        <v>40589</v>
      </c>
      <c r="K9" s="2">
        <v>73050</v>
      </c>
      <c r="L9" s="4">
        <v>9.8000000000000007</v>
      </c>
      <c r="M9" s="13">
        <v>9.8000000000000007</v>
      </c>
      <c r="N9" s="4">
        <v>9.8000000000000007</v>
      </c>
      <c r="O9" t="s">
        <v>10</v>
      </c>
      <c r="P9" s="3">
        <v>1</v>
      </c>
      <c r="Q9" t="s">
        <v>6</v>
      </c>
      <c r="R9" t="s">
        <v>148</v>
      </c>
      <c r="S9" s="2">
        <v>40631</v>
      </c>
      <c r="T9" s="4">
        <v>0</v>
      </c>
      <c r="U9" t="s">
        <v>5</v>
      </c>
      <c r="V9" t="s">
        <v>5</v>
      </c>
      <c r="W9" t="s">
        <v>5</v>
      </c>
      <c r="X9" t="s">
        <v>5</v>
      </c>
      <c r="Y9" t="s">
        <v>5</v>
      </c>
      <c r="Z9" t="s">
        <v>5</v>
      </c>
      <c r="AA9" s="14">
        <v>3000</v>
      </c>
      <c r="AB9" s="14">
        <v>3000</v>
      </c>
      <c r="AC9" s="3">
        <v>60</v>
      </c>
      <c r="AD9" t="s">
        <v>5</v>
      </c>
    </row>
    <row r="10" spans="1:30" x14ac:dyDescent="0.25">
      <c r="A10" t="s">
        <v>117</v>
      </c>
      <c r="B10" t="s">
        <v>118</v>
      </c>
      <c r="C10" t="s">
        <v>119</v>
      </c>
      <c r="D10" s="11" t="s">
        <v>149</v>
      </c>
      <c r="E10" t="s">
        <v>150</v>
      </c>
      <c r="F10" t="s">
        <v>144</v>
      </c>
      <c r="G10" t="s">
        <v>145</v>
      </c>
      <c r="H10" t="s">
        <v>6</v>
      </c>
      <c r="I10" t="s">
        <v>5</v>
      </c>
      <c r="J10" s="12">
        <v>40589</v>
      </c>
      <c r="K10" s="2">
        <v>73050</v>
      </c>
      <c r="L10" s="4">
        <v>13.15</v>
      </c>
      <c r="M10" s="13">
        <v>1.32</v>
      </c>
      <c r="N10" s="4">
        <v>13.15</v>
      </c>
      <c r="O10" t="s">
        <v>10</v>
      </c>
      <c r="P10" s="3">
        <v>10</v>
      </c>
      <c r="Q10" t="s">
        <v>6</v>
      </c>
      <c r="R10" t="s">
        <v>141</v>
      </c>
      <c r="S10" s="2">
        <v>40613</v>
      </c>
      <c r="T10" s="4">
        <v>0</v>
      </c>
      <c r="U10" t="s">
        <v>5</v>
      </c>
      <c r="V10" t="s">
        <v>5</v>
      </c>
      <c r="W10" t="s">
        <v>5</v>
      </c>
      <c r="X10" t="s">
        <v>5</v>
      </c>
      <c r="Y10" t="s">
        <v>5</v>
      </c>
      <c r="Z10" t="s">
        <v>5</v>
      </c>
      <c r="AA10" s="14">
        <v>4000</v>
      </c>
      <c r="AB10" s="14">
        <v>4000</v>
      </c>
      <c r="AC10" s="3">
        <v>60</v>
      </c>
      <c r="AD10" t="s">
        <v>118</v>
      </c>
    </row>
    <row r="11" spans="1:30" x14ac:dyDescent="0.25">
      <c r="A11" t="s">
        <v>117</v>
      </c>
      <c r="B11" t="s">
        <v>118</v>
      </c>
      <c r="C11" t="s">
        <v>119</v>
      </c>
      <c r="D11" s="11" t="s">
        <v>151</v>
      </c>
      <c r="E11" t="s">
        <v>152</v>
      </c>
      <c r="F11" t="s">
        <v>144</v>
      </c>
      <c r="G11" t="s">
        <v>145</v>
      </c>
      <c r="H11" t="s">
        <v>6</v>
      </c>
      <c r="I11" t="s">
        <v>5</v>
      </c>
      <c r="J11" s="12">
        <v>40589</v>
      </c>
      <c r="K11" s="2">
        <v>73050</v>
      </c>
      <c r="L11" s="4">
        <v>21.51</v>
      </c>
      <c r="M11" s="13">
        <v>2.15</v>
      </c>
      <c r="N11" s="4">
        <v>21.51</v>
      </c>
      <c r="O11" t="s">
        <v>10</v>
      </c>
      <c r="P11" s="3">
        <v>10</v>
      </c>
      <c r="Q11" t="s">
        <v>6</v>
      </c>
      <c r="R11" t="s">
        <v>153</v>
      </c>
      <c r="S11" s="2">
        <v>40491</v>
      </c>
      <c r="T11" s="4">
        <v>0</v>
      </c>
      <c r="U11" t="s">
        <v>5</v>
      </c>
      <c r="V11" t="s">
        <v>5</v>
      </c>
      <c r="W11" t="s">
        <v>5</v>
      </c>
      <c r="X11" t="s">
        <v>5</v>
      </c>
      <c r="Y11" t="s">
        <v>5</v>
      </c>
      <c r="Z11" t="s">
        <v>5</v>
      </c>
      <c r="AA11" s="14">
        <v>3000</v>
      </c>
      <c r="AB11" s="14">
        <v>3000</v>
      </c>
      <c r="AC11" s="3">
        <v>60</v>
      </c>
      <c r="AD11" t="s">
        <v>118</v>
      </c>
    </row>
    <row r="12" spans="1:30" x14ac:dyDescent="0.25">
      <c r="A12" t="s">
        <v>117</v>
      </c>
      <c r="B12" t="s">
        <v>118</v>
      </c>
      <c r="C12" t="s">
        <v>119</v>
      </c>
      <c r="D12" s="11" t="s">
        <v>154</v>
      </c>
      <c r="E12" t="s">
        <v>155</v>
      </c>
      <c r="F12" t="s">
        <v>156</v>
      </c>
      <c r="G12" t="s">
        <v>157</v>
      </c>
      <c r="H12" t="s">
        <v>6</v>
      </c>
      <c r="I12" t="s">
        <v>5</v>
      </c>
      <c r="J12" s="12">
        <v>40589</v>
      </c>
      <c r="K12" s="2">
        <v>73050</v>
      </c>
      <c r="L12" s="4">
        <v>33.049999999999997</v>
      </c>
      <c r="M12" s="13">
        <v>3.31</v>
      </c>
      <c r="N12" s="4">
        <v>33.049999999999997</v>
      </c>
      <c r="O12" t="s">
        <v>10</v>
      </c>
      <c r="P12" s="3">
        <v>10</v>
      </c>
      <c r="Q12" t="s">
        <v>6</v>
      </c>
      <c r="R12" t="s">
        <v>158</v>
      </c>
      <c r="S12" s="2">
        <v>40439</v>
      </c>
      <c r="T12" s="4">
        <v>0</v>
      </c>
      <c r="U12" t="s">
        <v>5</v>
      </c>
      <c r="V12" t="s">
        <v>5</v>
      </c>
      <c r="W12" t="s">
        <v>5</v>
      </c>
      <c r="X12" t="s">
        <v>5</v>
      </c>
      <c r="Y12" t="s">
        <v>5</v>
      </c>
      <c r="Z12" t="s">
        <v>5</v>
      </c>
      <c r="AA12" s="14">
        <v>2000</v>
      </c>
      <c r="AB12" s="14">
        <v>2000</v>
      </c>
      <c r="AC12" s="3">
        <v>60</v>
      </c>
      <c r="AD12" t="s">
        <v>118</v>
      </c>
    </row>
    <row r="13" spans="1:30" x14ac:dyDescent="0.25">
      <c r="A13" t="s">
        <v>117</v>
      </c>
      <c r="B13" t="s">
        <v>118</v>
      </c>
      <c r="C13" t="s">
        <v>119</v>
      </c>
      <c r="D13" s="11" t="s">
        <v>159</v>
      </c>
      <c r="E13" t="s">
        <v>160</v>
      </c>
      <c r="F13" t="s">
        <v>144</v>
      </c>
      <c r="G13" t="s">
        <v>145</v>
      </c>
      <c r="H13" t="s">
        <v>6</v>
      </c>
      <c r="I13" t="s">
        <v>5</v>
      </c>
      <c r="J13" s="12">
        <v>40589</v>
      </c>
      <c r="K13" s="2">
        <v>73050</v>
      </c>
      <c r="L13" s="4">
        <v>52.18</v>
      </c>
      <c r="M13" s="13">
        <v>5.22</v>
      </c>
      <c r="N13" s="4">
        <v>52.18</v>
      </c>
      <c r="O13" t="s">
        <v>10</v>
      </c>
      <c r="P13" s="3">
        <v>10</v>
      </c>
      <c r="Q13" t="s">
        <v>6</v>
      </c>
      <c r="R13" t="s">
        <v>141</v>
      </c>
      <c r="S13" s="2">
        <v>40613</v>
      </c>
      <c r="T13" s="4">
        <v>0</v>
      </c>
      <c r="U13" t="s">
        <v>5</v>
      </c>
      <c r="V13" t="s">
        <v>5</v>
      </c>
      <c r="W13" t="s">
        <v>5</v>
      </c>
      <c r="X13" t="s">
        <v>5</v>
      </c>
      <c r="Y13" t="s">
        <v>5</v>
      </c>
      <c r="Z13" t="s">
        <v>5</v>
      </c>
      <c r="AA13" s="14">
        <v>500</v>
      </c>
      <c r="AB13" s="14">
        <v>500</v>
      </c>
      <c r="AC13" s="3">
        <v>60</v>
      </c>
      <c r="AD13" t="s">
        <v>5</v>
      </c>
    </row>
    <row r="14" spans="1:30" x14ac:dyDescent="0.25">
      <c r="A14" t="s">
        <v>117</v>
      </c>
      <c r="B14" t="s">
        <v>118</v>
      </c>
      <c r="C14" t="s">
        <v>119</v>
      </c>
      <c r="D14" s="11" t="s">
        <v>161</v>
      </c>
      <c r="E14" t="s">
        <v>162</v>
      </c>
      <c r="F14" t="s">
        <v>144</v>
      </c>
      <c r="G14" t="s">
        <v>145</v>
      </c>
      <c r="H14" t="s">
        <v>6</v>
      </c>
      <c r="I14" t="s">
        <v>5</v>
      </c>
      <c r="J14" s="12"/>
      <c r="K14" s="2"/>
      <c r="L14" s="4">
        <v>0</v>
      </c>
      <c r="M14" s="13">
        <v>0</v>
      </c>
      <c r="N14" s="4">
        <v>0</v>
      </c>
      <c r="O14" t="s">
        <v>5</v>
      </c>
      <c r="P14" s="3">
        <v>0</v>
      </c>
      <c r="Q14" t="s">
        <v>5</v>
      </c>
      <c r="R14" t="s">
        <v>5</v>
      </c>
      <c r="S14" s="2"/>
      <c r="T14" s="4">
        <v>0</v>
      </c>
      <c r="U14" t="s">
        <v>5</v>
      </c>
      <c r="V14" t="s">
        <v>5</v>
      </c>
      <c r="W14" t="s">
        <v>5</v>
      </c>
      <c r="X14" t="s">
        <v>5</v>
      </c>
      <c r="Y14" t="s">
        <v>5</v>
      </c>
      <c r="Z14" t="s">
        <v>5</v>
      </c>
      <c r="AA14" s="14">
        <v>4000</v>
      </c>
      <c r="AB14" s="14">
        <v>4000</v>
      </c>
      <c r="AC14" s="3">
        <v>60</v>
      </c>
      <c r="AD14" t="s">
        <v>5</v>
      </c>
    </row>
    <row r="15" spans="1:30" x14ac:dyDescent="0.25">
      <c r="A15" t="s">
        <v>117</v>
      </c>
      <c r="B15" t="s">
        <v>118</v>
      </c>
      <c r="C15" t="s">
        <v>119</v>
      </c>
      <c r="D15" s="11" t="s">
        <v>163</v>
      </c>
      <c r="E15" t="s">
        <v>164</v>
      </c>
      <c r="F15" t="s">
        <v>165</v>
      </c>
      <c r="G15" t="s">
        <v>166</v>
      </c>
      <c r="H15" t="s">
        <v>6</v>
      </c>
      <c r="I15" t="s">
        <v>5</v>
      </c>
      <c r="J15" s="12">
        <v>40664</v>
      </c>
      <c r="K15" s="2">
        <v>73050</v>
      </c>
      <c r="L15" s="4">
        <v>8</v>
      </c>
      <c r="M15" s="13">
        <v>0.8</v>
      </c>
      <c r="N15" s="4">
        <v>8</v>
      </c>
      <c r="O15" t="s">
        <v>10</v>
      </c>
      <c r="P15" s="3">
        <v>10</v>
      </c>
      <c r="Q15" t="s">
        <v>6</v>
      </c>
      <c r="R15" t="s">
        <v>167</v>
      </c>
      <c r="S15" s="2">
        <v>40665</v>
      </c>
      <c r="T15" s="4">
        <v>0</v>
      </c>
      <c r="U15" t="s">
        <v>5</v>
      </c>
      <c r="V15" t="s">
        <v>5</v>
      </c>
      <c r="W15" t="s">
        <v>5</v>
      </c>
      <c r="X15" t="s">
        <v>5</v>
      </c>
      <c r="Y15" t="s">
        <v>5</v>
      </c>
      <c r="Z15" t="s">
        <v>5</v>
      </c>
      <c r="AA15" s="14">
        <v>2000</v>
      </c>
      <c r="AB15" s="14">
        <v>2000</v>
      </c>
      <c r="AC15" s="3">
        <v>60</v>
      </c>
      <c r="AD15" t="s">
        <v>118</v>
      </c>
    </row>
    <row r="16" spans="1:30" x14ac:dyDescent="0.25">
      <c r="A16" t="s">
        <v>117</v>
      </c>
      <c r="B16" t="s">
        <v>118</v>
      </c>
      <c r="C16" t="s">
        <v>119</v>
      </c>
      <c r="D16" s="11" t="s">
        <v>168</v>
      </c>
      <c r="E16" t="s">
        <v>169</v>
      </c>
      <c r="F16" t="s">
        <v>144</v>
      </c>
      <c r="G16" t="s">
        <v>145</v>
      </c>
      <c r="H16" t="s">
        <v>6</v>
      </c>
      <c r="I16" t="s">
        <v>5</v>
      </c>
      <c r="J16" s="12">
        <v>40589</v>
      </c>
      <c r="K16" s="2">
        <v>73050</v>
      </c>
      <c r="L16" s="4">
        <v>16</v>
      </c>
      <c r="M16" s="13">
        <v>1.6</v>
      </c>
      <c r="N16" s="4">
        <v>16</v>
      </c>
      <c r="O16" t="s">
        <v>10</v>
      </c>
      <c r="P16" s="3">
        <v>10</v>
      </c>
      <c r="Q16" t="s">
        <v>6</v>
      </c>
      <c r="R16" t="s">
        <v>5</v>
      </c>
      <c r="S16" s="2"/>
      <c r="T16" s="4">
        <v>0</v>
      </c>
      <c r="U16" t="s">
        <v>5</v>
      </c>
      <c r="V16" t="s">
        <v>5</v>
      </c>
      <c r="W16" t="s">
        <v>5</v>
      </c>
      <c r="X16" t="s">
        <v>5</v>
      </c>
      <c r="Y16" t="s">
        <v>5</v>
      </c>
      <c r="Z16" t="s">
        <v>5</v>
      </c>
      <c r="AA16" s="14">
        <v>2000</v>
      </c>
      <c r="AB16" s="14">
        <v>2000</v>
      </c>
      <c r="AC16" s="3">
        <v>60</v>
      </c>
      <c r="AD16" t="s">
        <v>118</v>
      </c>
    </row>
    <row r="17" spans="1:30" x14ac:dyDescent="0.25">
      <c r="A17" t="s">
        <v>117</v>
      </c>
      <c r="B17" t="s">
        <v>118</v>
      </c>
      <c r="C17" t="s">
        <v>119</v>
      </c>
      <c r="D17" s="11" t="s">
        <v>170</v>
      </c>
      <c r="E17" t="s">
        <v>171</v>
      </c>
      <c r="F17" t="s">
        <v>172</v>
      </c>
      <c r="G17" t="s">
        <v>173</v>
      </c>
      <c r="H17" t="s">
        <v>6</v>
      </c>
      <c r="I17" t="s">
        <v>5</v>
      </c>
      <c r="J17" s="12">
        <v>40787</v>
      </c>
      <c r="K17" s="2">
        <v>73050</v>
      </c>
      <c r="L17" s="4">
        <v>238</v>
      </c>
      <c r="M17" s="13">
        <v>2.38</v>
      </c>
      <c r="N17" s="4">
        <v>238</v>
      </c>
      <c r="O17" t="s">
        <v>10</v>
      </c>
      <c r="P17" s="3">
        <v>100</v>
      </c>
      <c r="Q17" t="s">
        <v>6</v>
      </c>
      <c r="R17" t="s">
        <v>174</v>
      </c>
      <c r="S17" s="2">
        <v>41709</v>
      </c>
      <c r="T17" s="4">
        <v>0</v>
      </c>
      <c r="U17" t="s">
        <v>5</v>
      </c>
      <c r="V17" t="s">
        <v>5</v>
      </c>
      <c r="W17" t="s">
        <v>5</v>
      </c>
      <c r="X17" t="s">
        <v>5</v>
      </c>
      <c r="Y17" t="s">
        <v>5</v>
      </c>
      <c r="Z17" t="s">
        <v>5</v>
      </c>
      <c r="AA17" s="14">
        <v>1000</v>
      </c>
      <c r="AB17" s="14">
        <v>1000</v>
      </c>
      <c r="AC17" s="3">
        <v>60</v>
      </c>
      <c r="AD17" t="s">
        <v>5</v>
      </c>
    </row>
    <row r="18" spans="1:30" x14ac:dyDescent="0.25">
      <c r="A18" t="s">
        <v>117</v>
      </c>
      <c r="B18" t="s">
        <v>118</v>
      </c>
      <c r="C18" t="s">
        <v>119</v>
      </c>
      <c r="D18" s="11" t="s">
        <v>175</v>
      </c>
      <c r="E18" t="s">
        <v>176</v>
      </c>
      <c r="F18" t="s">
        <v>127</v>
      </c>
      <c r="G18" t="s">
        <v>128</v>
      </c>
      <c r="H18" t="s">
        <v>6</v>
      </c>
      <c r="I18" t="s">
        <v>5</v>
      </c>
      <c r="J18" s="12">
        <v>40589</v>
      </c>
      <c r="K18" s="2">
        <v>73050</v>
      </c>
      <c r="L18" s="4">
        <v>15.3</v>
      </c>
      <c r="M18" s="13">
        <v>1.53</v>
      </c>
      <c r="N18" s="4">
        <v>15.3</v>
      </c>
      <c r="O18" t="s">
        <v>10</v>
      </c>
      <c r="P18" s="3">
        <v>10</v>
      </c>
      <c r="Q18" t="s">
        <v>6</v>
      </c>
      <c r="R18" t="s">
        <v>177</v>
      </c>
      <c r="S18" s="2">
        <v>40631</v>
      </c>
      <c r="T18" s="4">
        <v>0</v>
      </c>
      <c r="U18" t="s">
        <v>5</v>
      </c>
      <c r="V18" t="s">
        <v>5</v>
      </c>
      <c r="W18" t="s">
        <v>5</v>
      </c>
      <c r="X18" t="s">
        <v>5</v>
      </c>
      <c r="Y18" t="s">
        <v>5</v>
      </c>
      <c r="Z18" t="s">
        <v>5</v>
      </c>
      <c r="AA18" s="14">
        <v>0</v>
      </c>
      <c r="AB18" s="14">
        <v>1</v>
      </c>
      <c r="AC18" s="3">
        <v>60</v>
      </c>
      <c r="AD18" t="s">
        <v>118</v>
      </c>
    </row>
    <row r="19" spans="1:30" x14ac:dyDescent="0.25">
      <c r="A19" t="s">
        <v>178</v>
      </c>
      <c r="B19" t="s">
        <v>118</v>
      </c>
      <c r="C19" t="s">
        <v>179</v>
      </c>
      <c r="D19" s="11" t="s">
        <v>180</v>
      </c>
      <c r="E19" t="s">
        <v>181</v>
      </c>
      <c r="F19" t="s">
        <v>127</v>
      </c>
      <c r="G19" t="s">
        <v>128</v>
      </c>
      <c r="H19" t="s">
        <v>6</v>
      </c>
      <c r="I19" t="s">
        <v>5</v>
      </c>
      <c r="J19" s="12">
        <v>40589</v>
      </c>
      <c r="K19" s="2">
        <v>73050</v>
      </c>
      <c r="L19" s="4">
        <v>3.9</v>
      </c>
      <c r="M19" s="13">
        <v>0.39</v>
      </c>
      <c r="N19" s="4">
        <v>3.9</v>
      </c>
      <c r="O19" t="s">
        <v>10</v>
      </c>
      <c r="P19" s="3">
        <v>10</v>
      </c>
      <c r="Q19" t="s">
        <v>6</v>
      </c>
      <c r="R19" t="s">
        <v>182</v>
      </c>
      <c r="S19" s="2">
        <v>41208</v>
      </c>
      <c r="T19" s="4">
        <v>0</v>
      </c>
      <c r="U19" t="s">
        <v>5</v>
      </c>
      <c r="V19" t="s">
        <v>5</v>
      </c>
      <c r="W19" t="s">
        <v>5</v>
      </c>
      <c r="X19" t="s">
        <v>5</v>
      </c>
      <c r="Y19" t="s">
        <v>5</v>
      </c>
      <c r="Z19" t="s">
        <v>5</v>
      </c>
      <c r="AA19" s="14">
        <v>10000</v>
      </c>
      <c r="AB19" s="14">
        <v>10000</v>
      </c>
      <c r="AC19" s="3">
        <v>60</v>
      </c>
      <c r="AD19" t="s">
        <v>118</v>
      </c>
    </row>
    <row r="20" spans="1:30" x14ac:dyDescent="0.25">
      <c r="A20" t="s">
        <v>183</v>
      </c>
      <c r="B20" t="s">
        <v>118</v>
      </c>
      <c r="C20" t="s">
        <v>184</v>
      </c>
      <c r="D20" s="11" t="s">
        <v>32</v>
      </c>
      <c r="E20" t="s">
        <v>33</v>
      </c>
      <c r="F20" t="s">
        <v>185</v>
      </c>
      <c r="G20" t="s">
        <v>186</v>
      </c>
      <c r="H20" t="s">
        <v>6</v>
      </c>
      <c r="I20" t="s">
        <v>5</v>
      </c>
      <c r="J20" s="12">
        <v>44713</v>
      </c>
      <c r="K20" s="2">
        <v>2958465</v>
      </c>
      <c r="L20" s="4">
        <v>4</v>
      </c>
      <c r="M20" s="13">
        <v>4</v>
      </c>
      <c r="N20" s="4">
        <v>4</v>
      </c>
      <c r="O20" t="s">
        <v>10</v>
      </c>
      <c r="P20" s="3">
        <v>1</v>
      </c>
      <c r="Q20" t="s">
        <v>6</v>
      </c>
      <c r="R20" t="s">
        <v>187</v>
      </c>
      <c r="S20" s="2">
        <v>45467</v>
      </c>
      <c r="T20" s="4">
        <v>0</v>
      </c>
      <c r="U20" t="s">
        <v>5</v>
      </c>
      <c r="V20" t="s">
        <v>5</v>
      </c>
      <c r="W20" t="s">
        <v>5</v>
      </c>
      <c r="X20" t="s">
        <v>5</v>
      </c>
      <c r="Y20" t="s">
        <v>5</v>
      </c>
      <c r="Z20" t="s">
        <v>5</v>
      </c>
      <c r="AA20" s="14">
        <v>1000</v>
      </c>
      <c r="AB20" s="14">
        <v>1000</v>
      </c>
      <c r="AC20" s="3">
        <v>40</v>
      </c>
      <c r="AD20" t="s">
        <v>5</v>
      </c>
    </row>
    <row r="21" spans="1:30" x14ac:dyDescent="0.25">
      <c r="A21" t="s">
        <v>117</v>
      </c>
      <c r="B21" t="s">
        <v>118</v>
      </c>
      <c r="C21" t="s">
        <v>119</v>
      </c>
      <c r="D21" s="11" t="s">
        <v>188</v>
      </c>
      <c r="E21" t="s">
        <v>189</v>
      </c>
      <c r="F21" t="s">
        <v>144</v>
      </c>
      <c r="G21" t="s">
        <v>145</v>
      </c>
      <c r="H21" t="s">
        <v>6</v>
      </c>
      <c r="I21" t="s">
        <v>5</v>
      </c>
      <c r="J21" s="12">
        <v>40360</v>
      </c>
      <c r="K21" s="2">
        <v>73050</v>
      </c>
      <c r="L21" s="4">
        <v>0.5</v>
      </c>
      <c r="M21" s="13">
        <v>0.5</v>
      </c>
      <c r="N21" s="4">
        <v>0.5</v>
      </c>
      <c r="O21" t="s">
        <v>10</v>
      </c>
      <c r="P21" s="3">
        <v>1</v>
      </c>
      <c r="Q21" t="s">
        <v>6</v>
      </c>
      <c r="R21" t="s">
        <v>190</v>
      </c>
      <c r="S21" s="2">
        <v>41745</v>
      </c>
      <c r="T21" s="4">
        <v>0</v>
      </c>
      <c r="U21" t="s">
        <v>5</v>
      </c>
      <c r="V21" t="s">
        <v>5</v>
      </c>
      <c r="W21" t="s">
        <v>5</v>
      </c>
      <c r="X21" t="s">
        <v>5</v>
      </c>
      <c r="Y21" t="s">
        <v>5</v>
      </c>
      <c r="Z21" t="s">
        <v>5</v>
      </c>
      <c r="AA21" s="14">
        <v>5000</v>
      </c>
      <c r="AB21" s="14">
        <v>5000</v>
      </c>
      <c r="AC21" s="3">
        <v>60</v>
      </c>
      <c r="AD21" t="s">
        <v>5</v>
      </c>
    </row>
    <row r="22" spans="1:30" x14ac:dyDescent="0.25">
      <c r="A22" t="s">
        <v>178</v>
      </c>
      <c r="B22" t="s">
        <v>118</v>
      </c>
      <c r="C22" t="s">
        <v>179</v>
      </c>
      <c r="D22" s="11" t="s">
        <v>191</v>
      </c>
      <c r="E22" t="s">
        <v>192</v>
      </c>
      <c r="F22" t="s">
        <v>144</v>
      </c>
      <c r="G22" t="s">
        <v>145</v>
      </c>
      <c r="H22" t="s">
        <v>6</v>
      </c>
      <c r="I22" t="s">
        <v>5</v>
      </c>
      <c r="J22" s="12">
        <v>43862</v>
      </c>
      <c r="K22" s="2">
        <v>2958465</v>
      </c>
      <c r="L22" s="4">
        <v>0.73</v>
      </c>
      <c r="M22" s="13">
        <v>0.73</v>
      </c>
      <c r="N22" s="4">
        <v>0.73</v>
      </c>
      <c r="O22" t="s">
        <v>10</v>
      </c>
      <c r="P22" s="3">
        <v>1</v>
      </c>
      <c r="Q22" t="s">
        <v>6</v>
      </c>
      <c r="R22" t="s">
        <v>193</v>
      </c>
      <c r="S22" s="2">
        <v>40710</v>
      </c>
      <c r="T22" s="4">
        <v>0</v>
      </c>
      <c r="U22" t="s">
        <v>5</v>
      </c>
      <c r="V22" t="s">
        <v>5</v>
      </c>
      <c r="W22" t="s">
        <v>5</v>
      </c>
      <c r="X22" t="s">
        <v>5</v>
      </c>
      <c r="Y22" t="s">
        <v>5</v>
      </c>
      <c r="Z22" t="s">
        <v>5</v>
      </c>
      <c r="AA22" s="14">
        <v>5000</v>
      </c>
      <c r="AB22" s="14">
        <v>5000</v>
      </c>
      <c r="AC22" s="3">
        <v>10</v>
      </c>
      <c r="AD22" t="s">
        <v>118</v>
      </c>
    </row>
    <row r="23" spans="1:30" x14ac:dyDescent="0.25">
      <c r="A23" t="s">
        <v>194</v>
      </c>
      <c r="B23" t="s">
        <v>118</v>
      </c>
      <c r="C23" t="s">
        <v>195</v>
      </c>
      <c r="D23" s="11" t="s">
        <v>196</v>
      </c>
      <c r="E23" t="s">
        <v>197</v>
      </c>
      <c r="F23" t="s">
        <v>127</v>
      </c>
      <c r="G23" t="s">
        <v>128</v>
      </c>
      <c r="H23" t="s">
        <v>6</v>
      </c>
      <c r="I23" t="s">
        <v>5</v>
      </c>
      <c r="J23" s="12">
        <v>40422</v>
      </c>
      <c r="K23" s="2">
        <v>2958465</v>
      </c>
      <c r="L23" s="4">
        <v>0.45</v>
      </c>
      <c r="M23" s="13">
        <v>0.45</v>
      </c>
      <c r="N23" s="4">
        <v>0.45</v>
      </c>
      <c r="O23" t="s">
        <v>10</v>
      </c>
      <c r="P23" s="3">
        <v>1</v>
      </c>
      <c r="Q23" t="s">
        <v>6</v>
      </c>
      <c r="R23" t="s">
        <v>198</v>
      </c>
      <c r="S23" s="2">
        <v>40956</v>
      </c>
      <c r="T23" s="4">
        <v>0</v>
      </c>
      <c r="U23" t="s">
        <v>5</v>
      </c>
      <c r="V23" t="s">
        <v>5</v>
      </c>
      <c r="W23" t="s">
        <v>5</v>
      </c>
      <c r="X23" t="s">
        <v>5</v>
      </c>
      <c r="Y23" t="s">
        <v>5</v>
      </c>
      <c r="Z23" t="s">
        <v>5</v>
      </c>
      <c r="AA23" s="14">
        <v>10000</v>
      </c>
      <c r="AB23" s="14">
        <v>10000</v>
      </c>
      <c r="AC23" s="3">
        <v>20</v>
      </c>
      <c r="AD23" t="s">
        <v>5</v>
      </c>
    </row>
    <row r="24" spans="1:30" x14ac:dyDescent="0.25">
      <c r="A24" t="s">
        <v>194</v>
      </c>
      <c r="B24" t="s">
        <v>118</v>
      </c>
      <c r="C24" t="s">
        <v>195</v>
      </c>
      <c r="D24" s="11" t="s">
        <v>199</v>
      </c>
      <c r="E24" t="s">
        <v>200</v>
      </c>
      <c r="F24" t="s">
        <v>127</v>
      </c>
      <c r="G24" t="s">
        <v>128</v>
      </c>
      <c r="H24" t="s">
        <v>6</v>
      </c>
      <c r="I24" t="s">
        <v>5</v>
      </c>
      <c r="J24" s="12"/>
      <c r="K24" s="2"/>
      <c r="L24" s="4">
        <v>0</v>
      </c>
      <c r="M24" s="13">
        <v>0</v>
      </c>
      <c r="N24" s="4">
        <v>0</v>
      </c>
      <c r="O24" t="s">
        <v>5</v>
      </c>
      <c r="P24" s="3">
        <v>0</v>
      </c>
      <c r="Q24" t="s">
        <v>5</v>
      </c>
      <c r="R24" t="s">
        <v>201</v>
      </c>
      <c r="S24" s="2">
        <v>40746</v>
      </c>
      <c r="T24" s="4">
        <v>0</v>
      </c>
      <c r="U24" t="s">
        <v>5</v>
      </c>
      <c r="V24" t="s">
        <v>5</v>
      </c>
      <c r="W24" t="s">
        <v>5</v>
      </c>
      <c r="X24" t="s">
        <v>5</v>
      </c>
      <c r="Y24" t="s">
        <v>5</v>
      </c>
      <c r="Z24" t="s">
        <v>5</v>
      </c>
      <c r="AA24" s="14">
        <v>10000</v>
      </c>
      <c r="AB24" s="14">
        <v>10000</v>
      </c>
      <c r="AC24" s="3">
        <v>60</v>
      </c>
      <c r="AD24" t="s">
        <v>5</v>
      </c>
    </row>
    <row r="25" spans="1:30" x14ac:dyDescent="0.25">
      <c r="A25" t="s">
        <v>117</v>
      </c>
      <c r="B25" t="s">
        <v>118</v>
      </c>
      <c r="C25" t="s">
        <v>119</v>
      </c>
      <c r="D25" s="11" t="s">
        <v>18</v>
      </c>
      <c r="E25" t="s">
        <v>19</v>
      </c>
      <c r="F25" t="s">
        <v>172</v>
      </c>
      <c r="G25" t="s">
        <v>173</v>
      </c>
      <c r="H25" t="s">
        <v>6</v>
      </c>
      <c r="I25" t="s">
        <v>5</v>
      </c>
      <c r="J25" s="12">
        <v>44652</v>
      </c>
      <c r="K25" s="2">
        <v>45565</v>
      </c>
      <c r="L25" s="4">
        <v>2.0499999999999998</v>
      </c>
      <c r="M25" s="13">
        <v>2.0499999999999998</v>
      </c>
      <c r="N25" s="4">
        <v>2.0499999999999998</v>
      </c>
      <c r="O25" t="s">
        <v>10</v>
      </c>
      <c r="P25" s="3">
        <v>1</v>
      </c>
      <c r="Q25" t="s">
        <v>6</v>
      </c>
      <c r="R25" t="s">
        <v>202</v>
      </c>
      <c r="S25" s="2">
        <v>45496</v>
      </c>
      <c r="T25" s="4">
        <v>0</v>
      </c>
      <c r="U25" t="s">
        <v>5</v>
      </c>
      <c r="V25" t="s">
        <v>5</v>
      </c>
      <c r="W25" t="s">
        <v>5</v>
      </c>
      <c r="X25" t="s">
        <v>5</v>
      </c>
      <c r="Y25" t="s">
        <v>5</v>
      </c>
      <c r="Z25" t="s">
        <v>5</v>
      </c>
      <c r="AA25" s="14">
        <v>10000</v>
      </c>
      <c r="AB25" s="14">
        <v>10000</v>
      </c>
      <c r="AC25" s="3">
        <v>60</v>
      </c>
      <c r="AD25" t="s">
        <v>118</v>
      </c>
    </row>
    <row r="26" spans="1:30" x14ac:dyDescent="0.25">
      <c r="A26" t="s">
        <v>117</v>
      </c>
      <c r="B26" t="s">
        <v>118</v>
      </c>
      <c r="C26" t="s">
        <v>119</v>
      </c>
      <c r="D26" s="11" t="s">
        <v>203</v>
      </c>
      <c r="E26" t="s">
        <v>204</v>
      </c>
      <c r="F26" t="s">
        <v>122</v>
      </c>
      <c r="G26" t="s">
        <v>123</v>
      </c>
      <c r="H26" t="s">
        <v>6</v>
      </c>
      <c r="I26" t="s">
        <v>5</v>
      </c>
      <c r="J26" s="12">
        <v>44562</v>
      </c>
      <c r="K26" s="2">
        <v>2958465</v>
      </c>
      <c r="L26" s="4">
        <v>1.7</v>
      </c>
      <c r="M26" s="13">
        <v>1.7</v>
      </c>
      <c r="N26" s="4">
        <v>1.7</v>
      </c>
      <c r="O26" t="s">
        <v>10</v>
      </c>
      <c r="P26" s="3">
        <v>1</v>
      </c>
      <c r="Q26" t="s">
        <v>6</v>
      </c>
      <c r="R26" t="s">
        <v>205</v>
      </c>
      <c r="S26" s="2">
        <v>44581</v>
      </c>
      <c r="T26" s="4">
        <v>0</v>
      </c>
      <c r="U26" t="s">
        <v>5</v>
      </c>
      <c r="V26" t="s">
        <v>5</v>
      </c>
      <c r="W26" t="s">
        <v>5</v>
      </c>
      <c r="X26" t="s">
        <v>5</v>
      </c>
      <c r="Y26" t="s">
        <v>5</v>
      </c>
      <c r="Z26" t="s">
        <v>5</v>
      </c>
      <c r="AA26" s="14">
        <v>4000</v>
      </c>
      <c r="AB26" s="14">
        <v>4000</v>
      </c>
      <c r="AC26" s="3">
        <v>60</v>
      </c>
      <c r="AD26" t="s">
        <v>5</v>
      </c>
    </row>
    <row r="27" spans="1:30" x14ac:dyDescent="0.25">
      <c r="A27" t="s">
        <v>117</v>
      </c>
      <c r="B27" t="s">
        <v>118</v>
      </c>
      <c r="C27" t="s">
        <v>119</v>
      </c>
      <c r="D27" s="11" t="s">
        <v>206</v>
      </c>
      <c r="E27" t="s">
        <v>207</v>
      </c>
      <c r="F27" t="s">
        <v>172</v>
      </c>
      <c r="G27" t="s">
        <v>173</v>
      </c>
      <c r="H27" t="s">
        <v>6</v>
      </c>
      <c r="I27" t="s">
        <v>5</v>
      </c>
      <c r="J27" s="12">
        <v>44562</v>
      </c>
      <c r="K27" s="2">
        <v>2958465</v>
      </c>
      <c r="L27" s="4">
        <v>1.45</v>
      </c>
      <c r="M27" s="13">
        <v>1.45</v>
      </c>
      <c r="N27" s="4">
        <v>1.45</v>
      </c>
      <c r="O27" t="s">
        <v>10</v>
      </c>
      <c r="P27" s="3">
        <v>1</v>
      </c>
      <c r="Q27" t="s">
        <v>6</v>
      </c>
      <c r="R27" t="s">
        <v>205</v>
      </c>
      <c r="S27" s="2">
        <v>44581</v>
      </c>
      <c r="T27" s="4">
        <v>0</v>
      </c>
      <c r="U27" t="s">
        <v>5</v>
      </c>
      <c r="V27" t="s">
        <v>5</v>
      </c>
      <c r="W27" t="s">
        <v>5</v>
      </c>
      <c r="X27" t="s">
        <v>5</v>
      </c>
      <c r="Y27" t="s">
        <v>5</v>
      </c>
      <c r="Z27" t="s">
        <v>5</v>
      </c>
      <c r="AA27" s="14">
        <v>4000</v>
      </c>
      <c r="AB27" s="14">
        <v>4000</v>
      </c>
      <c r="AC27" s="3">
        <v>60</v>
      </c>
      <c r="AD27" t="s">
        <v>5</v>
      </c>
    </row>
    <row r="28" spans="1:30" x14ac:dyDescent="0.25">
      <c r="A28" t="s">
        <v>117</v>
      </c>
      <c r="B28" t="s">
        <v>118</v>
      </c>
      <c r="C28" t="s">
        <v>119</v>
      </c>
      <c r="D28" s="11" t="s">
        <v>208</v>
      </c>
      <c r="E28" t="s">
        <v>209</v>
      </c>
      <c r="F28" t="s">
        <v>210</v>
      </c>
      <c r="G28" t="s">
        <v>211</v>
      </c>
      <c r="H28" t="s">
        <v>6</v>
      </c>
      <c r="I28" t="s">
        <v>5</v>
      </c>
      <c r="J28" s="12">
        <v>44628</v>
      </c>
      <c r="K28" s="2">
        <v>2958465</v>
      </c>
      <c r="L28" s="4">
        <v>0.9</v>
      </c>
      <c r="M28" s="13">
        <v>0.9</v>
      </c>
      <c r="N28" s="4">
        <v>0.9</v>
      </c>
      <c r="O28" t="s">
        <v>10</v>
      </c>
      <c r="P28" s="3">
        <v>1</v>
      </c>
      <c r="Q28" t="s">
        <v>6</v>
      </c>
      <c r="R28" t="s">
        <v>212</v>
      </c>
      <c r="S28" s="2">
        <v>43410</v>
      </c>
      <c r="T28" s="4">
        <v>0</v>
      </c>
      <c r="U28" t="s">
        <v>5</v>
      </c>
      <c r="V28" t="s">
        <v>5</v>
      </c>
      <c r="W28" t="s">
        <v>5</v>
      </c>
      <c r="X28" t="s">
        <v>5</v>
      </c>
      <c r="Y28" t="s">
        <v>5</v>
      </c>
      <c r="Z28" t="s">
        <v>5</v>
      </c>
      <c r="AA28" s="14">
        <v>3000</v>
      </c>
      <c r="AB28" s="14">
        <v>3000</v>
      </c>
      <c r="AC28" s="3">
        <v>60</v>
      </c>
      <c r="AD28" t="s">
        <v>5</v>
      </c>
    </row>
    <row r="29" spans="1:30" x14ac:dyDescent="0.25">
      <c r="A29" t="s">
        <v>117</v>
      </c>
      <c r="B29" t="s">
        <v>118</v>
      </c>
      <c r="C29" t="s">
        <v>119</v>
      </c>
      <c r="D29" s="11" t="s">
        <v>37</v>
      </c>
      <c r="E29" t="s">
        <v>38</v>
      </c>
      <c r="F29" t="s">
        <v>213</v>
      </c>
      <c r="G29" t="s">
        <v>214</v>
      </c>
      <c r="H29" t="s">
        <v>6</v>
      </c>
      <c r="I29" t="s">
        <v>5</v>
      </c>
      <c r="J29" s="12">
        <v>44562</v>
      </c>
      <c r="K29" s="2">
        <v>45565</v>
      </c>
      <c r="L29" s="4">
        <v>8.1</v>
      </c>
      <c r="M29" s="13">
        <v>8.1</v>
      </c>
      <c r="N29" s="4">
        <v>8.1</v>
      </c>
      <c r="O29" t="s">
        <v>10</v>
      </c>
      <c r="P29" s="3">
        <v>1</v>
      </c>
      <c r="Q29" t="s">
        <v>6</v>
      </c>
      <c r="R29" t="s">
        <v>215</v>
      </c>
      <c r="S29" s="2">
        <v>45511</v>
      </c>
      <c r="T29" s="4">
        <v>0</v>
      </c>
      <c r="U29" t="s">
        <v>5</v>
      </c>
      <c r="V29" t="s">
        <v>5</v>
      </c>
      <c r="W29" t="s">
        <v>5</v>
      </c>
      <c r="X29" t="s">
        <v>5</v>
      </c>
      <c r="Y29" t="s">
        <v>5</v>
      </c>
      <c r="Z29" t="s">
        <v>5</v>
      </c>
      <c r="AA29" s="14">
        <v>1000</v>
      </c>
      <c r="AB29" s="14">
        <v>1000</v>
      </c>
      <c r="AC29" s="3">
        <v>60</v>
      </c>
      <c r="AD29" t="s">
        <v>118</v>
      </c>
    </row>
    <row r="30" spans="1:30" x14ac:dyDescent="0.25">
      <c r="A30" t="s">
        <v>178</v>
      </c>
      <c r="B30" t="s">
        <v>118</v>
      </c>
      <c r="C30" t="s">
        <v>179</v>
      </c>
      <c r="D30" s="11" t="s">
        <v>15</v>
      </c>
      <c r="E30" t="s">
        <v>16</v>
      </c>
      <c r="F30" t="s">
        <v>213</v>
      </c>
      <c r="G30" t="s">
        <v>214</v>
      </c>
      <c r="H30" t="s">
        <v>6</v>
      </c>
      <c r="I30" t="s">
        <v>5</v>
      </c>
      <c r="J30" s="12">
        <v>44652</v>
      </c>
      <c r="K30" s="2">
        <v>2958465</v>
      </c>
      <c r="L30" s="4">
        <v>1.58</v>
      </c>
      <c r="M30" s="13">
        <v>1.58</v>
      </c>
      <c r="N30" s="4">
        <v>1.58</v>
      </c>
      <c r="O30" t="s">
        <v>10</v>
      </c>
      <c r="P30" s="3">
        <v>1</v>
      </c>
      <c r="Q30" t="s">
        <v>6</v>
      </c>
      <c r="R30" t="s">
        <v>216</v>
      </c>
      <c r="S30" s="2">
        <v>44986</v>
      </c>
      <c r="T30" s="4">
        <v>0</v>
      </c>
      <c r="U30" t="s">
        <v>5</v>
      </c>
      <c r="V30" t="s">
        <v>5</v>
      </c>
      <c r="W30" t="s">
        <v>5</v>
      </c>
      <c r="X30" t="s">
        <v>5</v>
      </c>
      <c r="Y30" t="s">
        <v>5</v>
      </c>
      <c r="Z30" t="s">
        <v>5</v>
      </c>
      <c r="AA30" s="14">
        <v>3000</v>
      </c>
      <c r="AB30" s="14">
        <v>3000</v>
      </c>
      <c r="AC30" s="3">
        <v>60</v>
      </c>
      <c r="AD30" t="s">
        <v>5</v>
      </c>
    </row>
    <row r="31" spans="1:30" x14ac:dyDescent="0.25">
      <c r="A31" t="s">
        <v>178</v>
      </c>
      <c r="B31" t="s">
        <v>118</v>
      </c>
      <c r="C31" t="s">
        <v>179</v>
      </c>
      <c r="D31" s="11" t="s">
        <v>54</v>
      </c>
      <c r="E31" t="s">
        <v>55</v>
      </c>
      <c r="F31" t="s">
        <v>213</v>
      </c>
      <c r="G31" t="s">
        <v>214</v>
      </c>
      <c r="H31" t="s">
        <v>6</v>
      </c>
      <c r="I31" t="s">
        <v>5</v>
      </c>
      <c r="J31" s="12">
        <v>45413</v>
      </c>
      <c r="K31" s="2">
        <v>2958465</v>
      </c>
      <c r="L31" s="4">
        <v>1.2</v>
      </c>
      <c r="M31" s="13">
        <v>1.2</v>
      </c>
      <c r="N31" s="4">
        <v>1.2</v>
      </c>
      <c r="O31" t="s">
        <v>10</v>
      </c>
      <c r="P31" s="3">
        <v>1</v>
      </c>
      <c r="Q31" t="s">
        <v>6</v>
      </c>
      <c r="R31" t="s">
        <v>217</v>
      </c>
      <c r="S31" s="2">
        <v>45422</v>
      </c>
      <c r="T31" s="4">
        <v>0</v>
      </c>
      <c r="U31" t="s">
        <v>218</v>
      </c>
      <c r="V31" t="s">
        <v>219</v>
      </c>
      <c r="W31" t="s">
        <v>5</v>
      </c>
      <c r="X31" t="s">
        <v>5</v>
      </c>
      <c r="Y31" t="s">
        <v>5</v>
      </c>
      <c r="Z31" t="s">
        <v>5</v>
      </c>
      <c r="AA31" s="14">
        <v>5000</v>
      </c>
      <c r="AB31" s="14">
        <v>5000</v>
      </c>
      <c r="AC31" s="3">
        <v>60</v>
      </c>
      <c r="AD31" t="s">
        <v>5</v>
      </c>
    </row>
    <row r="32" spans="1:30" x14ac:dyDescent="0.25">
      <c r="A32" t="s">
        <v>178</v>
      </c>
      <c r="B32" t="s">
        <v>118</v>
      </c>
      <c r="C32" t="s">
        <v>179</v>
      </c>
      <c r="D32" s="11" t="s">
        <v>220</v>
      </c>
      <c r="E32" t="s">
        <v>221</v>
      </c>
      <c r="F32" t="s">
        <v>172</v>
      </c>
      <c r="G32" t="s">
        <v>173</v>
      </c>
      <c r="H32" t="s">
        <v>6</v>
      </c>
      <c r="I32" t="s">
        <v>5</v>
      </c>
      <c r="J32" s="12">
        <v>44562</v>
      </c>
      <c r="K32" s="2">
        <v>45565</v>
      </c>
      <c r="L32" s="4">
        <v>4.54</v>
      </c>
      <c r="M32" s="13">
        <v>0.45</v>
      </c>
      <c r="N32" s="4">
        <v>4.54</v>
      </c>
      <c r="O32" t="s">
        <v>10</v>
      </c>
      <c r="P32" s="3">
        <v>10</v>
      </c>
      <c r="Q32" t="s">
        <v>6</v>
      </c>
      <c r="R32" t="s">
        <v>222</v>
      </c>
      <c r="S32" s="2">
        <v>45474</v>
      </c>
      <c r="T32" s="4">
        <v>0</v>
      </c>
      <c r="U32" t="s">
        <v>5</v>
      </c>
      <c r="V32" t="s">
        <v>5</v>
      </c>
      <c r="W32" t="s">
        <v>5</v>
      </c>
      <c r="X32" t="s">
        <v>5</v>
      </c>
      <c r="Y32" t="s">
        <v>5</v>
      </c>
      <c r="Z32" t="s">
        <v>5</v>
      </c>
      <c r="AA32" s="14">
        <v>5000</v>
      </c>
      <c r="AB32" s="14">
        <v>5000</v>
      </c>
      <c r="AC32" s="3">
        <v>60</v>
      </c>
      <c r="AD32" t="s">
        <v>118</v>
      </c>
    </row>
    <row r="33" spans="1:30" x14ac:dyDescent="0.25">
      <c r="A33" t="s">
        <v>117</v>
      </c>
      <c r="B33" t="s">
        <v>118</v>
      </c>
      <c r="C33" t="s">
        <v>119</v>
      </c>
      <c r="D33" s="11" t="s">
        <v>223</v>
      </c>
      <c r="E33" t="s">
        <v>224</v>
      </c>
      <c r="F33" t="s">
        <v>210</v>
      </c>
      <c r="G33" t="s">
        <v>211</v>
      </c>
      <c r="H33" t="s">
        <v>6</v>
      </c>
      <c r="I33" t="s">
        <v>5</v>
      </c>
      <c r="J33" s="12">
        <v>44378</v>
      </c>
      <c r="K33" s="2">
        <v>2958465</v>
      </c>
      <c r="L33" s="4">
        <v>1.1200000000000001</v>
      </c>
      <c r="M33" s="13">
        <v>1.1200000000000001</v>
      </c>
      <c r="N33" s="4">
        <v>1.1200000000000001</v>
      </c>
      <c r="O33" t="s">
        <v>10</v>
      </c>
      <c r="P33" s="3">
        <v>1</v>
      </c>
      <c r="Q33" t="s">
        <v>6</v>
      </c>
      <c r="R33" t="s">
        <v>225</v>
      </c>
      <c r="S33" s="2">
        <v>45496</v>
      </c>
      <c r="T33" s="4">
        <v>0</v>
      </c>
      <c r="U33" t="s">
        <v>5</v>
      </c>
      <c r="V33" t="s">
        <v>5</v>
      </c>
      <c r="W33" t="s">
        <v>5</v>
      </c>
      <c r="X33" t="s">
        <v>5</v>
      </c>
      <c r="Y33" t="s">
        <v>5</v>
      </c>
      <c r="Z33" t="s">
        <v>5</v>
      </c>
      <c r="AA33" s="14">
        <v>2000</v>
      </c>
      <c r="AB33" s="14">
        <v>2000</v>
      </c>
      <c r="AC33" s="3">
        <v>60</v>
      </c>
      <c r="AD33" t="s">
        <v>5</v>
      </c>
    </row>
    <row r="34" spans="1:30" x14ac:dyDescent="0.25">
      <c r="A34" t="s">
        <v>117</v>
      </c>
      <c r="B34" t="s">
        <v>118</v>
      </c>
      <c r="C34" t="s">
        <v>119</v>
      </c>
      <c r="D34" s="11" t="s">
        <v>226</v>
      </c>
      <c r="E34" t="s">
        <v>227</v>
      </c>
      <c r="F34" t="s">
        <v>213</v>
      </c>
      <c r="G34" t="s">
        <v>214</v>
      </c>
      <c r="H34" t="s">
        <v>6</v>
      </c>
      <c r="I34" t="s">
        <v>5</v>
      </c>
      <c r="J34" s="12">
        <v>45536</v>
      </c>
      <c r="K34" s="2">
        <v>2958465</v>
      </c>
      <c r="L34" s="4">
        <v>2.7</v>
      </c>
      <c r="M34" s="13">
        <v>2.7</v>
      </c>
      <c r="N34" s="4">
        <v>2.7</v>
      </c>
      <c r="O34" t="s">
        <v>10</v>
      </c>
      <c r="P34" s="3">
        <v>1</v>
      </c>
      <c r="Q34" t="s">
        <v>6</v>
      </c>
      <c r="R34" t="s">
        <v>228</v>
      </c>
      <c r="S34" s="2">
        <v>45474</v>
      </c>
      <c r="T34" s="4">
        <v>0</v>
      </c>
      <c r="U34" t="s">
        <v>229</v>
      </c>
      <c r="V34" t="s">
        <v>230</v>
      </c>
      <c r="W34" t="s">
        <v>5</v>
      </c>
      <c r="X34" t="s">
        <v>5</v>
      </c>
      <c r="Y34" t="s">
        <v>5</v>
      </c>
      <c r="Z34" t="s">
        <v>5</v>
      </c>
      <c r="AA34" s="14">
        <v>3000</v>
      </c>
      <c r="AB34" s="14">
        <v>3000</v>
      </c>
      <c r="AC34" s="3">
        <v>60</v>
      </c>
      <c r="AD34" t="s">
        <v>5</v>
      </c>
    </row>
    <row r="35" spans="1:30" x14ac:dyDescent="0.25">
      <c r="A35" t="s">
        <v>117</v>
      </c>
      <c r="B35" t="s">
        <v>118</v>
      </c>
      <c r="C35" t="s">
        <v>119</v>
      </c>
      <c r="D35" s="11" t="s">
        <v>11</v>
      </c>
      <c r="E35" t="s">
        <v>12</v>
      </c>
      <c r="F35" t="s">
        <v>213</v>
      </c>
      <c r="G35" t="s">
        <v>214</v>
      </c>
      <c r="H35" t="s">
        <v>6</v>
      </c>
      <c r="I35" t="s">
        <v>5</v>
      </c>
      <c r="J35" s="12">
        <v>45108</v>
      </c>
      <c r="K35" s="2">
        <v>2958465</v>
      </c>
      <c r="L35" s="4">
        <v>2.2000000000000002</v>
      </c>
      <c r="M35" s="13">
        <v>2.2000000000000002</v>
      </c>
      <c r="N35" s="4">
        <v>2.2000000000000002</v>
      </c>
      <c r="O35" t="s">
        <v>10</v>
      </c>
      <c r="P35" s="3">
        <v>1</v>
      </c>
      <c r="Q35" t="s">
        <v>6</v>
      </c>
      <c r="R35" t="s">
        <v>231</v>
      </c>
      <c r="S35" s="2">
        <v>45117</v>
      </c>
      <c r="T35" s="4">
        <v>0</v>
      </c>
      <c r="U35" t="s">
        <v>5</v>
      </c>
      <c r="V35" t="s">
        <v>5</v>
      </c>
      <c r="W35" t="s">
        <v>5</v>
      </c>
      <c r="X35" t="s">
        <v>5</v>
      </c>
      <c r="Y35" t="s">
        <v>5</v>
      </c>
      <c r="Z35" t="s">
        <v>5</v>
      </c>
      <c r="AA35" s="14">
        <v>3000</v>
      </c>
      <c r="AB35" s="14">
        <v>3000</v>
      </c>
      <c r="AC35" s="3">
        <v>10</v>
      </c>
      <c r="AD35" t="s">
        <v>5</v>
      </c>
    </row>
    <row r="36" spans="1:30" x14ac:dyDescent="0.25">
      <c r="A36" t="s">
        <v>178</v>
      </c>
      <c r="B36" t="s">
        <v>118</v>
      </c>
      <c r="C36" t="s">
        <v>179</v>
      </c>
      <c r="D36" s="11" t="s">
        <v>3</v>
      </c>
      <c r="E36" t="s">
        <v>4</v>
      </c>
      <c r="F36" t="s">
        <v>213</v>
      </c>
      <c r="G36" t="s">
        <v>214</v>
      </c>
      <c r="H36" t="s">
        <v>6</v>
      </c>
      <c r="I36" t="s">
        <v>5</v>
      </c>
      <c r="J36" s="12">
        <v>45231</v>
      </c>
      <c r="K36" s="2">
        <v>2958465</v>
      </c>
      <c r="L36" s="4">
        <v>0.92</v>
      </c>
      <c r="M36" s="13">
        <v>0.92</v>
      </c>
      <c r="N36" s="4">
        <v>0.92</v>
      </c>
      <c r="O36" t="s">
        <v>10</v>
      </c>
      <c r="P36" s="3">
        <v>1</v>
      </c>
      <c r="Q36" t="s">
        <v>6</v>
      </c>
      <c r="R36" t="s">
        <v>232</v>
      </c>
      <c r="S36" s="2">
        <v>45230</v>
      </c>
      <c r="T36" s="4">
        <v>0</v>
      </c>
      <c r="U36" t="s">
        <v>5</v>
      </c>
      <c r="V36" t="s">
        <v>5</v>
      </c>
      <c r="W36" t="s">
        <v>5</v>
      </c>
      <c r="X36" t="s">
        <v>5</v>
      </c>
      <c r="Y36" t="s">
        <v>5</v>
      </c>
      <c r="Z36" t="s">
        <v>5</v>
      </c>
      <c r="AA36" s="14">
        <v>5000</v>
      </c>
      <c r="AB36" s="14">
        <v>5000</v>
      </c>
      <c r="AC36" s="3">
        <v>10</v>
      </c>
      <c r="AD36" t="s">
        <v>118</v>
      </c>
    </row>
    <row r="37" spans="1:30" x14ac:dyDescent="0.25">
      <c r="A37" t="s">
        <v>117</v>
      </c>
      <c r="B37" t="s">
        <v>118</v>
      </c>
      <c r="C37" t="s">
        <v>119</v>
      </c>
      <c r="D37" s="11" t="s">
        <v>21</v>
      </c>
      <c r="E37" t="s">
        <v>22</v>
      </c>
      <c r="F37" t="s">
        <v>172</v>
      </c>
      <c r="G37" t="s">
        <v>173</v>
      </c>
      <c r="H37" t="s">
        <v>6</v>
      </c>
      <c r="I37" t="s">
        <v>21</v>
      </c>
      <c r="J37" s="12">
        <v>45536</v>
      </c>
      <c r="K37" s="2">
        <v>2958465</v>
      </c>
      <c r="L37" s="4">
        <v>3.1</v>
      </c>
      <c r="M37" s="13">
        <v>3.1</v>
      </c>
      <c r="N37" s="4">
        <v>3.1</v>
      </c>
      <c r="O37" t="s">
        <v>10</v>
      </c>
      <c r="P37" s="3">
        <v>1</v>
      </c>
      <c r="Q37" t="s">
        <v>6</v>
      </c>
      <c r="R37" t="s">
        <v>228</v>
      </c>
      <c r="S37" s="2">
        <v>45474</v>
      </c>
      <c r="T37" s="4">
        <v>0</v>
      </c>
      <c r="U37" t="s">
        <v>233</v>
      </c>
      <c r="V37" t="s">
        <v>234</v>
      </c>
      <c r="W37" t="s">
        <v>5</v>
      </c>
      <c r="X37" t="s">
        <v>5</v>
      </c>
      <c r="Y37" t="s">
        <v>5</v>
      </c>
      <c r="Z37" t="s">
        <v>5</v>
      </c>
      <c r="AA37" s="14">
        <v>1000</v>
      </c>
      <c r="AB37" s="14">
        <v>1000</v>
      </c>
      <c r="AC37" s="3">
        <v>10</v>
      </c>
      <c r="AD37" t="s">
        <v>5</v>
      </c>
    </row>
    <row r="38" spans="1:30" x14ac:dyDescent="0.25">
      <c r="A38" t="s">
        <v>117</v>
      </c>
      <c r="B38" t="s">
        <v>118</v>
      </c>
      <c r="C38" t="s">
        <v>119</v>
      </c>
      <c r="D38" s="11" t="s">
        <v>44</v>
      </c>
      <c r="E38" t="s">
        <v>45</v>
      </c>
      <c r="F38" t="s">
        <v>172</v>
      </c>
      <c r="G38" t="s">
        <v>173</v>
      </c>
      <c r="H38" t="s">
        <v>6</v>
      </c>
      <c r="I38" t="s">
        <v>5</v>
      </c>
      <c r="J38" s="12">
        <v>44652</v>
      </c>
      <c r="K38" s="2">
        <v>2958465</v>
      </c>
      <c r="L38" s="4">
        <v>0.9</v>
      </c>
      <c r="M38" s="13">
        <v>0.9</v>
      </c>
      <c r="N38" s="4">
        <v>0.9</v>
      </c>
      <c r="O38" t="s">
        <v>10</v>
      </c>
      <c r="P38" s="3">
        <v>1</v>
      </c>
      <c r="Q38" t="s">
        <v>6</v>
      </c>
      <c r="R38" t="s">
        <v>228</v>
      </c>
      <c r="S38" s="2">
        <v>45474</v>
      </c>
      <c r="T38" s="4">
        <v>0</v>
      </c>
      <c r="U38" t="s">
        <v>5</v>
      </c>
      <c r="V38" t="s">
        <v>5</v>
      </c>
      <c r="W38" t="s">
        <v>5</v>
      </c>
      <c r="X38" t="s">
        <v>5</v>
      </c>
      <c r="Y38" t="s">
        <v>5</v>
      </c>
      <c r="Z38" t="s">
        <v>5</v>
      </c>
      <c r="AA38" s="14">
        <v>10000</v>
      </c>
      <c r="AB38" s="14">
        <v>10000</v>
      </c>
      <c r="AC38" s="3">
        <v>60</v>
      </c>
      <c r="AD38" t="s">
        <v>118</v>
      </c>
    </row>
    <row r="39" spans="1:30" x14ac:dyDescent="0.25">
      <c r="A39" t="s">
        <v>117</v>
      </c>
      <c r="B39" t="s">
        <v>118</v>
      </c>
      <c r="C39" t="s">
        <v>119</v>
      </c>
      <c r="D39" s="11" t="s">
        <v>41</v>
      </c>
      <c r="E39" t="s">
        <v>42</v>
      </c>
      <c r="F39" t="s">
        <v>213</v>
      </c>
      <c r="G39" t="s">
        <v>214</v>
      </c>
      <c r="H39" t="s">
        <v>6</v>
      </c>
      <c r="I39" t="s">
        <v>5</v>
      </c>
      <c r="J39" s="12">
        <v>44562</v>
      </c>
      <c r="K39" s="2">
        <v>2958465</v>
      </c>
      <c r="L39" s="4">
        <v>4.8600000000000003</v>
      </c>
      <c r="M39" s="13">
        <v>4.8600000000000003</v>
      </c>
      <c r="N39" s="4">
        <v>4.8600000000000003</v>
      </c>
      <c r="O39" t="s">
        <v>10</v>
      </c>
      <c r="P39" s="3">
        <v>1</v>
      </c>
      <c r="Q39" t="s">
        <v>6</v>
      </c>
      <c r="R39" t="s">
        <v>235</v>
      </c>
      <c r="S39" s="2">
        <v>45052</v>
      </c>
      <c r="T39" s="4">
        <v>0</v>
      </c>
      <c r="U39" t="s">
        <v>5</v>
      </c>
      <c r="V39" t="s">
        <v>5</v>
      </c>
      <c r="W39" t="s">
        <v>5</v>
      </c>
      <c r="X39" t="s">
        <v>5</v>
      </c>
      <c r="Y39" t="s">
        <v>5</v>
      </c>
      <c r="Z39" t="s">
        <v>5</v>
      </c>
      <c r="AA39" s="14">
        <v>2000</v>
      </c>
      <c r="AB39" s="14">
        <v>2000</v>
      </c>
      <c r="AC39" s="3">
        <v>10</v>
      </c>
      <c r="AD39" t="s">
        <v>5</v>
      </c>
    </row>
    <row r="40" spans="1:30" x14ac:dyDescent="0.25">
      <c r="A40" t="s">
        <v>178</v>
      </c>
      <c r="B40" t="s">
        <v>118</v>
      </c>
      <c r="C40" t="s">
        <v>179</v>
      </c>
      <c r="D40" s="11" t="s">
        <v>236</v>
      </c>
      <c r="E40" t="s">
        <v>237</v>
      </c>
      <c r="F40" t="s">
        <v>210</v>
      </c>
      <c r="G40" t="s">
        <v>211</v>
      </c>
      <c r="H40" t="s">
        <v>6</v>
      </c>
      <c r="I40" t="s">
        <v>5</v>
      </c>
      <c r="J40" s="12">
        <v>44348</v>
      </c>
      <c r="K40" s="2">
        <v>2958465</v>
      </c>
      <c r="L40" s="4">
        <v>0.59</v>
      </c>
      <c r="M40" s="13">
        <v>0.59</v>
      </c>
      <c r="N40" s="4">
        <v>0.59</v>
      </c>
      <c r="O40" t="s">
        <v>10</v>
      </c>
      <c r="P40" s="3">
        <v>1</v>
      </c>
      <c r="Q40" t="s">
        <v>6</v>
      </c>
      <c r="R40" t="s">
        <v>238</v>
      </c>
      <c r="S40" s="2">
        <v>44340</v>
      </c>
      <c r="T40" s="4">
        <v>0</v>
      </c>
      <c r="U40" t="s">
        <v>5</v>
      </c>
      <c r="V40" t="s">
        <v>5</v>
      </c>
      <c r="W40" t="s">
        <v>5</v>
      </c>
      <c r="X40" t="s">
        <v>5</v>
      </c>
      <c r="Y40" t="s">
        <v>5</v>
      </c>
      <c r="Z40" t="s">
        <v>5</v>
      </c>
      <c r="AA40" s="14">
        <v>3000</v>
      </c>
      <c r="AB40" s="14">
        <v>3000</v>
      </c>
      <c r="AC40" s="3">
        <v>10</v>
      </c>
      <c r="AD40" t="s">
        <v>5</v>
      </c>
    </row>
    <row r="41" spans="1:30" x14ac:dyDescent="0.25">
      <c r="A41" t="s">
        <v>239</v>
      </c>
      <c r="B41" t="s">
        <v>118</v>
      </c>
      <c r="C41" t="s">
        <v>240</v>
      </c>
      <c r="D41" s="11" t="s">
        <v>241</v>
      </c>
      <c r="E41" t="s">
        <v>242</v>
      </c>
      <c r="F41" t="s">
        <v>213</v>
      </c>
      <c r="G41" t="s">
        <v>214</v>
      </c>
      <c r="H41" t="s">
        <v>6</v>
      </c>
      <c r="I41" t="s">
        <v>243</v>
      </c>
      <c r="J41" s="12">
        <v>44317</v>
      </c>
      <c r="K41" s="2">
        <v>2958465</v>
      </c>
      <c r="L41" s="4">
        <v>1.05</v>
      </c>
      <c r="M41" s="13">
        <v>1.05</v>
      </c>
      <c r="N41" s="4">
        <v>1.05</v>
      </c>
      <c r="O41" t="s">
        <v>10</v>
      </c>
      <c r="P41" s="3">
        <v>1</v>
      </c>
      <c r="Q41" t="s">
        <v>6</v>
      </c>
      <c r="R41" t="s">
        <v>244</v>
      </c>
      <c r="S41" s="2">
        <v>44335</v>
      </c>
      <c r="T41" s="4">
        <v>0</v>
      </c>
      <c r="U41" t="s">
        <v>5</v>
      </c>
      <c r="V41" t="s">
        <v>5</v>
      </c>
      <c r="W41" t="s">
        <v>5</v>
      </c>
      <c r="X41" t="s">
        <v>5</v>
      </c>
      <c r="Y41" t="s">
        <v>5</v>
      </c>
      <c r="Z41" t="s">
        <v>5</v>
      </c>
      <c r="AA41" s="14">
        <v>2500</v>
      </c>
      <c r="AB41" s="14">
        <v>2500</v>
      </c>
      <c r="AC41" s="3">
        <v>60</v>
      </c>
      <c r="AD41" t="s">
        <v>5</v>
      </c>
    </row>
    <row r="42" spans="1:30" x14ac:dyDescent="0.25">
      <c r="A42" t="s">
        <v>239</v>
      </c>
      <c r="B42" t="s">
        <v>118</v>
      </c>
      <c r="C42" t="s">
        <v>240</v>
      </c>
      <c r="D42" s="11" t="s">
        <v>245</v>
      </c>
      <c r="E42" t="s">
        <v>246</v>
      </c>
      <c r="F42" t="s">
        <v>213</v>
      </c>
      <c r="G42" t="s">
        <v>214</v>
      </c>
      <c r="H42" t="s">
        <v>6</v>
      </c>
      <c r="I42" t="s">
        <v>247</v>
      </c>
      <c r="J42" s="12">
        <v>44317</v>
      </c>
      <c r="K42" s="2">
        <v>2958465</v>
      </c>
      <c r="L42" s="4">
        <v>6.35</v>
      </c>
      <c r="M42" s="13">
        <v>6.35</v>
      </c>
      <c r="N42" s="4">
        <v>6.35</v>
      </c>
      <c r="O42" t="s">
        <v>10</v>
      </c>
      <c r="P42" s="3">
        <v>1</v>
      </c>
      <c r="Q42" t="s">
        <v>6</v>
      </c>
      <c r="R42" t="s">
        <v>244</v>
      </c>
      <c r="S42" s="2">
        <v>44335</v>
      </c>
      <c r="T42" s="4">
        <v>0</v>
      </c>
      <c r="U42" t="s">
        <v>5</v>
      </c>
      <c r="V42" t="s">
        <v>5</v>
      </c>
      <c r="W42" t="s">
        <v>5</v>
      </c>
      <c r="X42" t="s">
        <v>5</v>
      </c>
      <c r="Y42" t="s">
        <v>5</v>
      </c>
      <c r="Z42" t="s">
        <v>5</v>
      </c>
      <c r="AA42" s="14">
        <v>300</v>
      </c>
      <c r="AB42" s="14">
        <v>300</v>
      </c>
      <c r="AC42" s="3">
        <v>60</v>
      </c>
      <c r="AD42" t="s">
        <v>5</v>
      </c>
    </row>
    <row r="43" spans="1:30" x14ac:dyDescent="0.25">
      <c r="A43" t="s">
        <v>178</v>
      </c>
      <c r="B43" t="s">
        <v>118</v>
      </c>
      <c r="C43" t="s">
        <v>179</v>
      </c>
      <c r="D43" s="11" t="s">
        <v>248</v>
      </c>
      <c r="E43" t="s">
        <v>249</v>
      </c>
      <c r="F43" t="s">
        <v>172</v>
      </c>
      <c r="G43" t="s">
        <v>173</v>
      </c>
      <c r="H43" t="s">
        <v>6</v>
      </c>
      <c r="I43" t="s">
        <v>5</v>
      </c>
      <c r="J43" s="12">
        <v>44562</v>
      </c>
      <c r="K43" s="2">
        <v>2958465</v>
      </c>
      <c r="L43" s="4">
        <v>4.54</v>
      </c>
      <c r="M43" s="13">
        <v>0.45</v>
      </c>
      <c r="N43" s="4">
        <v>4.54</v>
      </c>
      <c r="O43" t="s">
        <v>10</v>
      </c>
      <c r="P43" s="3">
        <v>10</v>
      </c>
      <c r="Q43" t="s">
        <v>6</v>
      </c>
      <c r="R43" t="s">
        <v>250</v>
      </c>
      <c r="S43" s="2">
        <v>44588</v>
      </c>
      <c r="T43" s="4">
        <v>0</v>
      </c>
      <c r="U43" t="s">
        <v>5</v>
      </c>
      <c r="V43" t="s">
        <v>5</v>
      </c>
      <c r="W43" t="s">
        <v>5</v>
      </c>
      <c r="X43" t="s">
        <v>5</v>
      </c>
      <c r="Y43" t="s">
        <v>5</v>
      </c>
      <c r="Z43" t="s">
        <v>5</v>
      </c>
      <c r="AA43" s="14">
        <v>30000</v>
      </c>
      <c r="AB43" s="14">
        <v>30000</v>
      </c>
      <c r="AC43" s="3">
        <v>60</v>
      </c>
      <c r="AD43" t="s">
        <v>5</v>
      </c>
    </row>
    <row r="44" spans="1:30" x14ac:dyDescent="0.25">
      <c r="A44" t="s">
        <v>117</v>
      </c>
      <c r="B44" t="s">
        <v>118</v>
      </c>
      <c r="C44" t="s">
        <v>119</v>
      </c>
      <c r="D44" s="11" t="s">
        <v>65</v>
      </c>
      <c r="E44" t="s">
        <v>66</v>
      </c>
      <c r="F44" t="s">
        <v>172</v>
      </c>
      <c r="G44" t="s">
        <v>173</v>
      </c>
      <c r="H44" t="s">
        <v>6</v>
      </c>
      <c r="I44" t="s">
        <v>5</v>
      </c>
      <c r="J44" s="12">
        <v>44652</v>
      </c>
      <c r="K44" s="2">
        <v>45565</v>
      </c>
      <c r="L44" s="4">
        <v>0.63</v>
      </c>
      <c r="M44" s="13">
        <v>0.63</v>
      </c>
      <c r="N44" s="4">
        <v>0.63</v>
      </c>
      <c r="O44" t="s">
        <v>10</v>
      </c>
      <c r="P44" s="3">
        <v>1</v>
      </c>
      <c r="Q44" t="s">
        <v>6</v>
      </c>
      <c r="R44" t="s">
        <v>251</v>
      </c>
      <c r="S44" s="2">
        <v>45489</v>
      </c>
      <c r="T44" s="4">
        <v>0</v>
      </c>
      <c r="U44" t="s">
        <v>5</v>
      </c>
      <c r="V44" t="s">
        <v>5</v>
      </c>
      <c r="W44" t="s">
        <v>5</v>
      </c>
      <c r="X44" t="s">
        <v>5</v>
      </c>
      <c r="Y44" t="s">
        <v>5</v>
      </c>
      <c r="Z44" t="s">
        <v>5</v>
      </c>
      <c r="AA44" s="14">
        <v>10000</v>
      </c>
      <c r="AB44" s="14">
        <v>10000</v>
      </c>
      <c r="AC44" s="3">
        <v>60</v>
      </c>
      <c r="AD44" t="s">
        <v>118</v>
      </c>
    </row>
    <row r="45" spans="1:30" x14ac:dyDescent="0.25">
      <c r="A45" t="s">
        <v>117</v>
      </c>
      <c r="B45" t="s">
        <v>118</v>
      </c>
      <c r="C45" t="s">
        <v>119</v>
      </c>
      <c r="D45" s="11" t="s">
        <v>27</v>
      </c>
      <c r="E45" t="s">
        <v>28</v>
      </c>
      <c r="F45" t="s">
        <v>172</v>
      </c>
      <c r="G45" t="s">
        <v>173</v>
      </c>
      <c r="H45" t="s">
        <v>6</v>
      </c>
      <c r="I45" t="s">
        <v>5</v>
      </c>
      <c r="J45" s="12">
        <v>44866</v>
      </c>
      <c r="K45" s="2">
        <v>2958465</v>
      </c>
      <c r="L45" s="4">
        <v>5.2</v>
      </c>
      <c r="M45" s="13">
        <v>5.2</v>
      </c>
      <c r="N45" s="4">
        <v>5.2</v>
      </c>
      <c r="O45" t="s">
        <v>10</v>
      </c>
      <c r="P45" s="3">
        <v>1</v>
      </c>
      <c r="Q45" t="s">
        <v>6</v>
      </c>
      <c r="R45" t="s">
        <v>252</v>
      </c>
      <c r="S45" s="2">
        <v>45027</v>
      </c>
      <c r="T45" s="4">
        <v>0</v>
      </c>
      <c r="U45" t="s">
        <v>5</v>
      </c>
      <c r="V45" t="s">
        <v>5</v>
      </c>
      <c r="W45" t="s">
        <v>5</v>
      </c>
      <c r="X45" t="s">
        <v>5</v>
      </c>
      <c r="Y45" t="s">
        <v>5</v>
      </c>
      <c r="Z45" t="s">
        <v>5</v>
      </c>
      <c r="AA45" s="14">
        <v>2000</v>
      </c>
      <c r="AB45" s="14">
        <v>2000</v>
      </c>
      <c r="AC45" s="3">
        <v>60</v>
      </c>
      <c r="AD45" t="s">
        <v>5</v>
      </c>
    </row>
    <row r="46" spans="1:30" x14ac:dyDescent="0.25">
      <c r="A46" t="s">
        <v>117</v>
      </c>
      <c r="B46" t="s">
        <v>118</v>
      </c>
      <c r="C46" t="s">
        <v>119</v>
      </c>
      <c r="D46" s="11" t="s">
        <v>49</v>
      </c>
      <c r="E46" t="s">
        <v>50</v>
      </c>
      <c r="F46" t="s">
        <v>213</v>
      </c>
      <c r="G46" t="s">
        <v>214</v>
      </c>
      <c r="H46" t="s">
        <v>6</v>
      </c>
      <c r="I46" t="s">
        <v>5</v>
      </c>
      <c r="J46" s="12">
        <v>45536</v>
      </c>
      <c r="K46" s="2">
        <v>2958465</v>
      </c>
      <c r="L46" s="4">
        <v>1.8</v>
      </c>
      <c r="M46" s="13">
        <v>1.8</v>
      </c>
      <c r="N46" s="4">
        <v>1.8</v>
      </c>
      <c r="O46" t="s">
        <v>10</v>
      </c>
      <c r="P46" s="3">
        <v>1</v>
      </c>
      <c r="Q46" t="s">
        <v>6</v>
      </c>
      <c r="R46" t="s">
        <v>253</v>
      </c>
      <c r="S46" s="2">
        <v>45404</v>
      </c>
      <c r="T46" s="4">
        <v>0</v>
      </c>
      <c r="U46" t="s">
        <v>254</v>
      </c>
      <c r="V46" t="s">
        <v>255</v>
      </c>
      <c r="W46" t="s">
        <v>256</v>
      </c>
      <c r="X46" t="s">
        <v>5</v>
      </c>
      <c r="Y46" t="s">
        <v>5</v>
      </c>
      <c r="Z46" t="s">
        <v>5</v>
      </c>
      <c r="AA46" s="14">
        <v>2000</v>
      </c>
      <c r="AB46" s="14">
        <v>2000</v>
      </c>
      <c r="AC46" s="3">
        <v>60</v>
      </c>
      <c r="AD46" t="s">
        <v>5</v>
      </c>
    </row>
    <row r="47" spans="1:30" x14ac:dyDescent="0.25">
      <c r="A47" t="s">
        <v>117</v>
      </c>
      <c r="B47" t="s">
        <v>118</v>
      </c>
      <c r="C47" t="s">
        <v>119</v>
      </c>
      <c r="D47" s="11" t="s">
        <v>25</v>
      </c>
      <c r="E47" t="s">
        <v>26</v>
      </c>
      <c r="F47" t="s">
        <v>213</v>
      </c>
      <c r="G47" t="s">
        <v>214</v>
      </c>
      <c r="H47" t="s">
        <v>6</v>
      </c>
      <c r="I47" t="s">
        <v>5</v>
      </c>
      <c r="J47" s="12">
        <v>45093</v>
      </c>
      <c r="K47" s="2">
        <v>2958465</v>
      </c>
      <c r="L47" s="4">
        <v>5.2</v>
      </c>
      <c r="M47" s="13">
        <v>5.2</v>
      </c>
      <c r="N47" s="4">
        <v>5.2</v>
      </c>
      <c r="O47" t="s">
        <v>10</v>
      </c>
      <c r="P47" s="3">
        <v>1</v>
      </c>
      <c r="Q47" t="s">
        <v>6</v>
      </c>
      <c r="R47" t="s">
        <v>257</v>
      </c>
      <c r="S47" s="2">
        <v>45093</v>
      </c>
      <c r="T47" s="4">
        <v>0</v>
      </c>
      <c r="U47" t="s">
        <v>5</v>
      </c>
      <c r="V47" t="s">
        <v>5</v>
      </c>
      <c r="W47" t="s">
        <v>5</v>
      </c>
      <c r="X47" t="s">
        <v>5</v>
      </c>
      <c r="Y47" t="s">
        <v>5</v>
      </c>
      <c r="Z47" t="s">
        <v>5</v>
      </c>
      <c r="AA47" s="14">
        <v>3000</v>
      </c>
      <c r="AB47" s="14">
        <v>3000</v>
      </c>
      <c r="AC47" s="3">
        <v>10</v>
      </c>
      <c r="AD47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LISTINO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Andrea Tessarin</cp:lastModifiedBy>
  <cp:revision>1</cp:revision>
  <dcterms:created xsi:type="dcterms:W3CDTF">2024-09-04T15:00:05Z</dcterms:created>
  <dcterms:modified xsi:type="dcterms:W3CDTF">2024-09-11T13:19:04Z</dcterms:modified>
  <cp:category/>
</cp:coreProperties>
</file>