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wilsonmar/gits/wilsonmar/wilsonmar.github.io/assets/"/>
    </mc:Choice>
  </mc:AlternateContent>
  <xr:revisionPtr revIDLastSave="0" documentId="10_ncr:8100000_{6EF50D3D-43F3-054C-B829-5CBA43DA0C19}" xr6:coauthVersionLast="32" xr6:coauthVersionMax="32" xr10:uidLastSave="{00000000-0000-0000-0000-000000000000}"/>
  <bookViews>
    <workbookView xWindow="0" yWindow="460" windowWidth="22980" windowHeight="14500" xr2:uid="{00000000-000D-0000-FFFF-FFFF00000000}"/>
  </bookViews>
  <sheets>
    <sheet name="Tasks" sheetId="1" r:id="rId1"/>
    <sheet name="Totals" sheetId="2" r:id="rId2"/>
    <sheet name="BangBuck" sheetId="3" r:id="rId3"/>
  </sheets>
  <definedNames>
    <definedName name="_xlnm.Print_Titles" localSheetId="0">Tasks!$1:$1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2" l="1"/>
  <c r="E25" i="1"/>
  <c r="E22" i="1"/>
  <c r="E21" i="1"/>
  <c r="E17" i="1"/>
  <c r="E16" i="1"/>
  <c r="E14" i="1"/>
  <c r="E13" i="1"/>
  <c r="E12" i="1"/>
  <c r="E11" i="1"/>
  <c r="E10" i="1"/>
  <c r="E9" i="1"/>
  <c r="E7" i="1"/>
  <c r="E6" i="1"/>
  <c r="E5" i="1"/>
  <c r="E4" i="1"/>
  <c r="G2" i="2"/>
  <c r="A28" i="1" s="1"/>
  <c r="D18" i="1"/>
  <c r="E18" i="1" s="1"/>
  <c r="D20" i="1"/>
  <c r="E20" i="1" s="1"/>
  <c r="D24" i="1"/>
  <c r="D26" i="1"/>
  <c r="E26" i="1" s="1"/>
  <c r="D29" i="1"/>
  <c r="E29" i="1" s="1"/>
  <c r="J1" i="2"/>
  <c r="I1" i="2"/>
  <c r="H1" i="2"/>
  <c r="G1" i="2"/>
  <c r="F1" i="2"/>
  <c r="D1" i="2"/>
  <c r="C1" i="2"/>
  <c r="B1" i="2"/>
  <c r="A1" i="2"/>
  <c r="D28" i="1" l="1"/>
  <c r="E24" i="1"/>
  <c r="D2" i="2" l="1"/>
  <c r="E28" i="1"/>
  <c r="F20" i="1" l="1"/>
  <c r="G20" i="1" s="1"/>
  <c r="F4" i="1"/>
  <c r="G4" i="1" s="1"/>
  <c r="F25" i="1"/>
  <c r="G25" i="1" s="1"/>
  <c r="F11" i="1"/>
  <c r="G11" i="1" s="1"/>
  <c r="F13" i="1"/>
  <c r="G13" i="1" s="1"/>
  <c r="F17" i="1"/>
  <c r="G17" i="1" s="1"/>
  <c r="F14" i="1"/>
  <c r="G14" i="1" s="1"/>
  <c r="F12" i="1"/>
  <c r="G12" i="1" s="1"/>
  <c r="F29" i="1"/>
  <c r="G29" i="1" s="1"/>
  <c r="F22" i="1"/>
  <c r="G22" i="1" s="1"/>
  <c r="F21" i="1"/>
  <c r="G21" i="1" s="1"/>
  <c r="F2" i="1"/>
  <c r="G2" i="1" s="1"/>
  <c r="F10" i="1"/>
  <c r="G10" i="1" s="1"/>
  <c r="F9" i="1"/>
  <c r="G9" i="1" s="1"/>
  <c r="F18" i="1"/>
  <c r="G18" i="1" s="1"/>
  <c r="F7" i="1"/>
  <c r="G7" i="1" s="1"/>
  <c r="F6" i="1"/>
  <c r="G6" i="1" s="1"/>
  <c r="F26" i="1"/>
  <c r="G26" i="1" s="1"/>
  <c r="F5" i="1"/>
  <c r="G5" i="1" s="1"/>
  <c r="F16" i="1"/>
  <c r="G16" i="1" s="1"/>
  <c r="F24" i="1"/>
  <c r="G24" i="1" s="1"/>
  <c r="F28" i="1"/>
  <c r="G28" i="1" s="1"/>
</calcChain>
</file>

<file path=xl/sharedStrings.xml><?xml version="1.0" encoding="utf-8"?>
<sst xmlns="http://schemas.openxmlformats.org/spreadsheetml/2006/main" count="41" uniqueCount="40">
  <si>
    <t>Urgency</t>
  </si>
  <si>
    <t>Key resources / partners</t>
  </si>
  <si>
    <t>Conferences to participate (sign up deadlines)</t>
  </si>
  <si>
    <t>Spiffs to hand out</t>
  </si>
  <si>
    <t>Webinar recordings</t>
  </si>
  <si>
    <t>Media themes (tweet handles)</t>
  </si>
  <si>
    <t>Agents embedded into Centos</t>
  </si>
  <si>
    <t>Benchmark publication</t>
  </si>
  <si>
    <t>Benchmark generation runs</t>
  </si>
  <si>
    <t>Tweet text and timings</t>
  </si>
  <si>
    <t>Meetups setup in partner cities</t>
  </si>
  <si>
    <t>Webinar capabilities (website, graphics, editors)</t>
  </si>
  <si>
    <t>Yield</t>
  </si>
  <si>
    <t>FTW</t>
  </si>
  <si>
    <t>Critical path</t>
  </si>
  <si>
    <t>Benchmark software under test</t>
  </si>
  <si>
    <t>Blog articles text writing</t>
  </si>
  <si>
    <t>Note</t>
  </si>
  <si>
    <t>Meetups at cities</t>
  </si>
  <si>
    <t>#</t>
  </si>
  <si>
    <t>Demo software docker install scripts</t>
  </si>
  <si>
    <t>Into AWS</t>
  </si>
  <si>
    <t>Days</t>
  </si>
  <si>
    <t>%</t>
  </si>
  <si>
    <t>Effort</t>
  </si>
  <si>
    <t>Publishing timing</t>
  </si>
  <si>
    <t>Conference participation</t>
  </si>
  <si>
    <t>blogs and articles</t>
  </si>
  <si>
    <t>Benchmark data</t>
  </si>
  <si>
    <t>Show Sumo's value</t>
  </si>
  <si>
    <t>multi-use</t>
  </si>
  <si>
    <t>Relationships</t>
  </si>
  <si>
    <t>Deliverables</t>
  </si>
  <si>
    <t>Services agreement signed</t>
  </si>
  <si>
    <t>within initial timeframe</t>
  </si>
  <si>
    <t>Weekly status</t>
  </si>
  <si>
    <t>Company events</t>
  </si>
  <si>
    <t>Ext.</t>
  </si>
  <si>
    <t>Cities/regions targets list</t>
  </si>
  <si>
    <t>Billing/liab. Insurance by MBO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</si>
</sst>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Arial Narrow"/>
    </font>
    <font>
      <sz val="11"/>
      <color rgb="FFFF0000"/>
      <name val="Arial Narrow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9" fontId="2" fillId="0" borderId="0" xfId="2" applyFont="1" applyAlignment="1">
      <alignment horizontal="right"/>
    </xf>
    <xf numFmtId="9" fontId="1" fillId="0" borderId="0" xfId="2" applyFont="1" applyAlignment="1">
      <alignment horizontal="right"/>
    </xf>
    <xf numFmtId="164" fontId="2" fillId="0" borderId="0" xfId="1" applyNumberFormat="1" applyFont="1"/>
    <xf numFmtId="164" fontId="1" fillId="0" borderId="0" xfId="1" applyNumberFormat="1" applyFont="1"/>
    <xf numFmtId="165" fontId="1" fillId="0" borderId="0" xfId="0" applyNumberFormat="1" applyFont="1"/>
    <xf numFmtId="0" fontId="5" fillId="0" borderId="0" xfId="0" applyFont="1"/>
    <xf numFmtId="0" fontId="6" fillId="0" borderId="0" xfId="0" applyFont="1"/>
    <xf numFmtId="165" fontId="6" fillId="0" borderId="0" xfId="1" applyNumberFormat="1" applyFont="1"/>
    <xf numFmtId="164" fontId="2" fillId="0" borderId="1" xfId="1" applyNumberFormat="1" applyFont="1" applyBorder="1"/>
    <xf numFmtId="164" fontId="0" fillId="0" borderId="0" xfId="1" applyNumberFormat="1" applyFont="1"/>
    <xf numFmtId="0" fontId="1" fillId="0" borderId="0" xfId="0" applyFont="1" applyBorder="1"/>
  </cellXfs>
  <cellStyles count="2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I3" sqref="I3"/>
    </sheetView>
  </sheetViews>
  <sheetFormatPr baseColWidth="10" defaultColWidth="8.83203125" defaultRowHeight="14" x14ac:dyDescent="0.15"/>
  <cols>
    <col min="1" max="1" width="4" style="10" bestFit="1" customWidth="1"/>
    <col min="2" max="2" width="34.83203125" style="1" bestFit="1" customWidth="1"/>
    <col min="3" max="3" width="7.33203125" style="1" bestFit="1" customWidth="1"/>
    <col min="4" max="4" width="5.83203125" style="1" bestFit="1" customWidth="1"/>
    <col min="5" max="5" width="5.83203125" style="1" customWidth="1"/>
    <col min="6" max="6" width="5.83203125" style="5" customWidth="1"/>
    <col min="7" max="7" width="5.83203125" style="7" customWidth="1"/>
    <col min="8" max="8" width="15.1640625" style="1" bestFit="1" customWidth="1"/>
    <col min="9" max="9" width="34.1640625" style="1" customWidth="1"/>
    <col min="10" max="16384" width="8.83203125" style="1"/>
  </cols>
  <sheetData>
    <row r="1" spans="1:10" s="2" customFormat="1" x14ac:dyDescent="0.15">
      <c r="A1" s="9" t="s">
        <v>19</v>
      </c>
      <c r="B1" s="2" t="s">
        <v>32</v>
      </c>
      <c r="C1" s="2" t="s">
        <v>0</v>
      </c>
      <c r="D1" s="2" t="s">
        <v>24</v>
      </c>
      <c r="E1" s="2" t="s">
        <v>37</v>
      </c>
      <c r="F1" s="4" t="s">
        <v>23</v>
      </c>
      <c r="G1" s="6" t="s">
        <v>22</v>
      </c>
      <c r="H1" s="2" t="s">
        <v>12</v>
      </c>
      <c r="I1" s="2" t="s">
        <v>17</v>
      </c>
      <c r="J1" s="2" t="s">
        <v>19</v>
      </c>
    </row>
    <row r="2" spans="1:10" s="2" customFormat="1" x14ac:dyDescent="0.15">
      <c r="A2" s="9"/>
      <c r="B2" s="1" t="s">
        <v>33</v>
      </c>
      <c r="C2" s="1">
        <v>1</v>
      </c>
      <c r="D2" s="1">
        <v>2</v>
      </c>
      <c r="E2" s="1"/>
      <c r="F2" s="5">
        <f>D2/Totals!D$2</f>
        <v>2.0964360587002094E-2</v>
      </c>
      <c r="G2" s="7">
        <f>F2*Totals!G$2</f>
        <v>1.2578616352201257</v>
      </c>
      <c r="I2" s="1" t="s">
        <v>39</v>
      </c>
    </row>
    <row r="3" spans="1:10" s="2" customFormat="1" x14ac:dyDescent="0.15">
      <c r="A3" s="9"/>
      <c r="B3" s="1"/>
      <c r="F3" s="4"/>
      <c r="G3" s="7"/>
      <c r="I3" s="1"/>
    </row>
    <row r="4" spans="1:10" x14ac:dyDescent="0.15">
      <c r="B4" s="1" t="s">
        <v>1</v>
      </c>
      <c r="C4" s="1">
        <v>2</v>
      </c>
      <c r="D4" s="1">
        <v>4</v>
      </c>
      <c r="E4" s="1">
        <f>IF(A4&gt;0,D4*A4,D4)</f>
        <v>4</v>
      </c>
      <c r="F4" s="5">
        <f>D4/Totals!D$2</f>
        <v>4.1928721174004188E-2</v>
      </c>
      <c r="G4" s="7">
        <f>F4*Totals!G$2</f>
        <v>2.5157232704402515</v>
      </c>
      <c r="I4" s="1" t="s">
        <v>31</v>
      </c>
    </row>
    <row r="5" spans="1:10" x14ac:dyDescent="0.15">
      <c r="B5" s="1" t="s">
        <v>38</v>
      </c>
      <c r="C5" s="1">
        <v>2</v>
      </c>
      <c r="D5" s="1">
        <v>3</v>
      </c>
      <c r="E5" s="1">
        <f>IF(A5&gt;0,D5*A5,D5)</f>
        <v>3</v>
      </c>
      <c r="F5" s="5">
        <f>D5/Totals!D$2</f>
        <v>3.1446540880503145E-2</v>
      </c>
      <c r="G5" s="7">
        <f>F5*Totals!G$2</f>
        <v>1.8867924528301887</v>
      </c>
    </row>
    <row r="6" spans="1:10" x14ac:dyDescent="0.15">
      <c r="A6" s="10">
        <v>5</v>
      </c>
      <c r="B6" s="1" t="s">
        <v>2</v>
      </c>
      <c r="C6" s="1">
        <v>2</v>
      </c>
      <c r="D6" s="1">
        <v>2</v>
      </c>
      <c r="E6" s="1">
        <f>IF(A6&gt;0,D6*A6,D6)</f>
        <v>10</v>
      </c>
      <c r="F6" s="5">
        <f>D6/Totals!D$2</f>
        <v>2.0964360587002094E-2</v>
      </c>
      <c r="G6" s="7">
        <f>F6*Totals!G$2</f>
        <v>1.2578616352201257</v>
      </c>
      <c r="I6" s="1" t="s">
        <v>14</v>
      </c>
    </row>
    <row r="7" spans="1:10" x14ac:dyDescent="0.15">
      <c r="B7" s="1" t="s">
        <v>5</v>
      </c>
      <c r="C7" s="1">
        <v>2</v>
      </c>
      <c r="D7" s="1">
        <v>3</v>
      </c>
      <c r="E7" s="1">
        <f>IF(A7&gt;0,D7*A7,D7)</f>
        <v>3</v>
      </c>
      <c r="F7" s="5">
        <f>D7/Totals!D$2</f>
        <v>3.1446540880503145E-2</v>
      </c>
      <c r="G7" s="7">
        <f>F7*Totals!G$2</f>
        <v>1.8867924528301887</v>
      </c>
    </row>
    <row r="9" spans="1:10" x14ac:dyDescent="0.15">
      <c r="B9" s="1" t="s">
        <v>20</v>
      </c>
      <c r="C9" s="1">
        <v>3</v>
      </c>
      <c r="D9" s="1">
        <v>7</v>
      </c>
      <c r="E9" s="1">
        <f t="shared" ref="E9:E14" si="0">IF(A9&gt;0,D9*A9,D9)</f>
        <v>7</v>
      </c>
      <c r="F9" s="5">
        <f>D9/Totals!D$2</f>
        <v>7.337526205450734E-2</v>
      </c>
      <c r="G9" s="7">
        <f>F9*Totals!G$2</f>
        <v>4.4025157232704402</v>
      </c>
      <c r="I9" s="1" t="s">
        <v>21</v>
      </c>
    </row>
    <row r="10" spans="1:10" x14ac:dyDescent="0.15">
      <c r="B10" s="1" t="s">
        <v>6</v>
      </c>
      <c r="C10" s="1">
        <v>3</v>
      </c>
      <c r="D10" s="1">
        <v>8</v>
      </c>
      <c r="E10" s="1">
        <f t="shared" si="0"/>
        <v>8</v>
      </c>
      <c r="F10" s="5">
        <f>D10/Totals!D$2</f>
        <v>8.3857442348008376E-2</v>
      </c>
      <c r="G10" s="7">
        <f>F10*Totals!G$2</f>
        <v>5.0314465408805029</v>
      </c>
      <c r="I10" s="1" t="s">
        <v>13</v>
      </c>
    </row>
    <row r="11" spans="1:10" x14ac:dyDescent="0.15">
      <c r="B11" s="1" t="s">
        <v>15</v>
      </c>
      <c r="C11" s="1">
        <v>3</v>
      </c>
      <c r="D11" s="1">
        <v>3</v>
      </c>
      <c r="E11" s="1">
        <f t="shared" si="0"/>
        <v>3</v>
      </c>
      <c r="F11" s="5">
        <f>D11/Totals!D$2</f>
        <v>3.1446540880503145E-2</v>
      </c>
      <c r="G11" s="7">
        <f>F11*Totals!G$2</f>
        <v>1.8867924528301887</v>
      </c>
    </row>
    <row r="12" spans="1:10" x14ac:dyDescent="0.15">
      <c r="B12" s="1" t="s">
        <v>28</v>
      </c>
      <c r="C12" s="1">
        <v>3</v>
      </c>
      <c r="D12" s="1">
        <v>3</v>
      </c>
      <c r="E12" s="1">
        <f t="shared" si="0"/>
        <v>3</v>
      </c>
      <c r="F12" s="5">
        <f>D12/Totals!D$2</f>
        <v>3.1446540880503145E-2</v>
      </c>
      <c r="G12" s="7">
        <f>F12*Totals!G$2</f>
        <v>1.8867924528301887</v>
      </c>
    </row>
    <row r="13" spans="1:10" x14ac:dyDescent="0.15">
      <c r="B13" s="1" t="s">
        <v>8</v>
      </c>
      <c r="C13" s="1">
        <v>3</v>
      </c>
      <c r="D13" s="1">
        <v>6</v>
      </c>
      <c r="E13" s="1">
        <f t="shared" si="0"/>
        <v>6</v>
      </c>
      <c r="F13" s="5">
        <f>D13/Totals!D$2</f>
        <v>6.2893081761006289E-2</v>
      </c>
      <c r="G13" s="7">
        <f>F13*Totals!G$2</f>
        <v>3.7735849056603774</v>
      </c>
      <c r="I13" s="1" t="s">
        <v>29</v>
      </c>
    </row>
    <row r="14" spans="1:10" x14ac:dyDescent="0.15">
      <c r="B14" s="1" t="s">
        <v>7</v>
      </c>
      <c r="C14" s="1">
        <v>3</v>
      </c>
      <c r="D14" s="1">
        <v>3</v>
      </c>
      <c r="E14" s="1">
        <f t="shared" si="0"/>
        <v>3</v>
      </c>
      <c r="F14" s="5">
        <f>D14/Totals!D$2</f>
        <v>3.1446540880503145E-2</v>
      </c>
      <c r="G14" s="7">
        <f>F14*Totals!G$2</f>
        <v>1.8867924528301887</v>
      </c>
      <c r="I14" s="1" t="s">
        <v>27</v>
      </c>
    </row>
    <row r="16" spans="1:10" x14ac:dyDescent="0.15">
      <c r="B16" s="1" t="s">
        <v>25</v>
      </c>
      <c r="C16" s="1">
        <v>4</v>
      </c>
      <c r="D16" s="1">
        <v>2</v>
      </c>
      <c r="E16" s="1">
        <f>IF(A16&gt;0,D16*A16,D16)</f>
        <v>2</v>
      </c>
      <c r="F16" s="5">
        <f>D16/Totals!D$2</f>
        <v>2.0964360587002094E-2</v>
      </c>
      <c r="G16" s="7">
        <f>F16*Totals!G$2</f>
        <v>1.2578616352201257</v>
      </c>
    </row>
    <row r="17" spans="1:9" x14ac:dyDescent="0.15">
      <c r="B17" s="1" t="s">
        <v>11</v>
      </c>
      <c r="C17" s="1">
        <v>4</v>
      </c>
      <c r="D17" s="1">
        <v>2</v>
      </c>
      <c r="E17" s="1">
        <f>IF(A17&gt;0,D17*A17,D17)</f>
        <v>2</v>
      </c>
      <c r="F17" s="5">
        <f>D17/Totals!D$2</f>
        <v>2.0964360587002094E-2</v>
      </c>
      <c r="G17" s="7">
        <f>F17*Totals!G$2</f>
        <v>1.2578616352201257</v>
      </c>
    </row>
    <row r="18" spans="1:9" x14ac:dyDescent="0.15">
      <c r="A18" s="10">
        <v>3</v>
      </c>
      <c r="B18" s="1" t="s">
        <v>4</v>
      </c>
      <c r="C18" s="1">
        <v>4</v>
      </c>
      <c r="D18" s="1">
        <f>A18*2</f>
        <v>6</v>
      </c>
      <c r="E18" s="1">
        <f>IF(A18&gt;0,D18*A18,D18)</f>
        <v>18</v>
      </c>
      <c r="F18" s="5">
        <f>D18/Totals!D$2</f>
        <v>6.2893081761006289E-2</v>
      </c>
      <c r="G18" s="7">
        <f>F18*Totals!G$2</f>
        <v>3.7735849056603774</v>
      </c>
      <c r="I18" s="1" t="s">
        <v>30</v>
      </c>
    </row>
    <row r="20" spans="1:9" x14ac:dyDescent="0.15">
      <c r="A20" s="10">
        <v>3</v>
      </c>
      <c r="B20" s="1" t="s">
        <v>16</v>
      </c>
      <c r="C20" s="1">
        <v>4</v>
      </c>
      <c r="D20" s="1">
        <f>A20*2</f>
        <v>6</v>
      </c>
      <c r="E20" s="1">
        <f>IF(A20&gt;0,D20*A20,D20)</f>
        <v>18</v>
      </c>
      <c r="F20" s="5">
        <f>D20/Totals!D$2</f>
        <v>6.2893081761006289E-2</v>
      </c>
      <c r="G20" s="7">
        <f>F20*Totals!G$2</f>
        <v>3.7735849056603774</v>
      </c>
    </row>
    <row r="21" spans="1:9" x14ac:dyDescent="0.15">
      <c r="A21" s="10">
        <v>30</v>
      </c>
      <c r="B21" s="1" t="s">
        <v>9</v>
      </c>
      <c r="C21" s="1">
        <v>4</v>
      </c>
      <c r="D21" s="1">
        <v>2</v>
      </c>
      <c r="E21" s="1">
        <f>IF(A21&gt;0,D21*A21,D21)</f>
        <v>60</v>
      </c>
      <c r="F21" s="5">
        <f>D21/Totals!D$2</f>
        <v>2.0964360587002094E-2</v>
      </c>
      <c r="G21" s="7">
        <f>F21*Totals!G$2</f>
        <v>1.2578616352201257</v>
      </c>
    </row>
    <row r="22" spans="1:9" x14ac:dyDescent="0.15">
      <c r="B22" s="1" t="s">
        <v>3</v>
      </c>
      <c r="C22" s="1">
        <v>4</v>
      </c>
      <c r="D22" s="1">
        <v>1</v>
      </c>
      <c r="E22" s="1">
        <f>IF(A22&gt;0,D22*A22,D22)</f>
        <v>1</v>
      </c>
      <c r="F22" s="5">
        <f>D22/Totals!D$2</f>
        <v>1.0482180293501047E-2</v>
      </c>
      <c r="G22" s="7">
        <f>F22*Totals!G$2</f>
        <v>0.62893081761006286</v>
      </c>
    </row>
    <row r="24" spans="1:9" x14ac:dyDescent="0.15">
      <c r="A24" s="10">
        <v>2</v>
      </c>
      <c r="B24" s="1" t="s">
        <v>26</v>
      </c>
      <c r="C24" s="1">
        <v>5</v>
      </c>
      <c r="D24" s="1">
        <f>A24*4</f>
        <v>8</v>
      </c>
      <c r="E24" s="1">
        <f>IF(A24&gt;0,D24*A24,D24)</f>
        <v>16</v>
      </c>
      <c r="F24" s="5">
        <f>D24/Totals!D$2</f>
        <v>8.3857442348008376E-2</v>
      </c>
      <c r="G24" s="7">
        <f>F24*Totals!G$2</f>
        <v>5.0314465408805029</v>
      </c>
      <c r="I24" s="1" t="s">
        <v>34</v>
      </c>
    </row>
    <row r="25" spans="1:9" x14ac:dyDescent="0.15">
      <c r="B25" s="1" t="s">
        <v>10</v>
      </c>
      <c r="C25" s="1">
        <v>5</v>
      </c>
      <c r="D25" s="1">
        <v>3</v>
      </c>
      <c r="E25" s="1">
        <f>IF(A25&gt;0,D25*A25,D25)</f>
        <v>3</v>
      </c>
      <c r="F25" s="5">
        <f>D25/Totals!D$2</f>
        <v>3.1446540880503145E-2</v>
      </c>
      <c r="G25" s="7">
        <f>F25*Totals!G$2</f>
        <v>1.8867924528301887</v>
      </c>
    </row>
    <row r="26" spans="1:9" x14ac:dyDescent="0.15">
      <c r="A26" s="10">
        <v>10</v>
      </c>
      <c r="B26" s="1" t="s">
        <v>18</v>
      </c>
      <c r="C26" s="1">
        <v>5</v>
      </c>
      <c r="D26" s="1">
        <f>A26</f>
        <v>10</v>
      </c>
      <c r="E26" s="1">
        <f>IF(A26&gt;0,D26*A26,D26)</f>
        <v>100</v>
      </c>
      <c r="F26" s="5">
        <f>D26/Totals!D$2</f>
        <v>0.10482180293501048</v>
      </c>
      <c r="G26" s="7">
        <f>F26*Totals!G$2</f>
        <v>6.2893081761006284</v>
      </c>
    </row>
    <row r="28" spans="1:9" x14ac:dyDescent="0.15">
      <c r="A28" s="11">
        <f>Totals!G2/5</f>
        <v>12</v>
      </c>
      <c r="B28" s="1" t="s">
        <v>35</v>
      </c>
      <c r="D28" s="8">
        <f>A28*0.7</f>
        <v>8.3999999999999986</v>
      </c>
      <c r="E28" s="1">
        <f>IF(A28&gt;0,D28*A28,D28)</f>
        <v>100.79999999999998</v>
      </c>
      <c r="F28" s="5">
        <f>D28/Totals!D$2</f>
        <v>8.8050314465408785E-2</v>
      </c>
      <c r="G28" s="7">
        <f>F28*Totals!G$2</f>
        <v>5.2830188679245271</v>
      </c>
    </row>
    <row r="29" spans="1:9" x14ac:dyDescent="0.15">
      <c r="A29" s="11">
        <v>3</v>
      </c>
      <c r="B29" s="1" t="s">
        <v>36</v>
      </c>
      <c r="D29" s="8">
        <f>A29</f>
        <v>3</v>
      </c>
      <c r="E29" s="1">
        <f>IF(A29&gt;0,D29*A29,D29)</f>
        <v>9</v>
      </c>
      <c r="F29" s="5">
        <f>D29/Totals!D$2</f>
        <v>3.1446540880503145E-2</v>
      </c>
      <c r="G29" s="7">
        <f>F29*Totals!G$2</f>
        <v>1.8867924528301887</v>
      </c>
    </row>
    <row r="31" spans="1:9" x14ac:dyDescent="0.15">
      <c r="F31" s="1"/>
    </row>
  </sheetData>
  <phoneticPr fontId="4" type="noConversion"/>
  <conditionalFormatting sqref="D32:E1048576 D1:E10 D12:E18 D20:E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E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E1048576 D1:E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workbookViewId="0">
      <selection activeCell="F2" sqref="F2"/>
    </sheetView>
  </sheetViews>
  <sheetFormatPr baseColWidth="10" defaultColWidth="8.83203125" defaultRowHeight="15" x14ac:dyDescent="0.2"/>
  <cols>
    <col min="7" max="7" width="8.83203125" style="13"/>
  </cols>
  <sheetData>
    <row r="1" spans="1:10" x14ac:dyDescent="0.2">
      <c r="A1" t="str">
        <f>Tasks!A1</f>
        <v>#</v>
      </c>
      <c r="B1" t="str">
        <f>Tasks!B1</f>
        <v>Deliverables</v>
      </c>
      <c r="C1" t="str">
        <f>Tasks!C1</f>
        <v>Urgency</v>
      </c>
      <c r="D1" t="str">
        <f>Tasks!D1</f>
        <v>Effort</v>
      </c>
      <c r="E1" t="str">
        <f>Tasks!E1</f>
        <v>Ext.</v>
      </c>
      <c r="F1" t="str">
        <f>Tasks!F1</f>
        <v>%</v>
      </c>
      <c r="G1" s="13" t="str">
        <f>Tasks!G1</f>
        <v>Days</v>
      </c>
      <c r="H1" t="str">
        <f>Tasks!H1</f>
        <v>Yield</v>
      </c>
      <c r="I1" t="str">
        <f>Tasks!I1</f>
        <v>Note</v>
      </c>
      <c r="J1" t="str">
        <f>Tasks!J1</f>
        <v>#</v>
      </c>
    </row>
    <row r="2" spans="1:10" ht="16" thickBot="1" x14ac:dyDescent="0.25">
      <c r="D2" s="3">
        <f>SUM(Tasks!D1:D30)</f>
        <v>95.4</v>
      </c>
      <c r="E2" s="14"/>
      <c r="G2" s="12">
        <f>3*20</f>
        <v>60</v>
      </c>
    </row>
    <row r="3" spans="1:10" ht="16" thickTop="1" x14ac:dyDescent="0.2"/>
  </sheetData>
  <conditionalFormatting sqref="D2:E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E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Tasks</vt:lpstr>
      <vt:lpstr>Totals</vt:lpstr>
      <vt:lpstr>BangBuck</vt:lpstr>
      <vt:lpstr>Tasks!Print_Titles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Mar, Wilson</dc:creator>
  <cp:lastModifiedBy>Wilson Mar</cp:lastModifiedBy>
  <dcterms:created xsi:type="dcterms:W3CDTF">2016-02-23T12:53:31Z</dcterms:created>
  <dcterms:modified xsi:type="dcterms:W3CDTF">2018-05-17T09:14:57Z</dcterms:modified>
</cp:coreProperties>
</file>