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BH201 .C6</t>
        </is>
      </c>
      <c r="C2" t="inlineStr">
        <is>
          <t>0                      BH 0201000C  6</t>
        </is>
      </c>
      <c r="D2" t="inlineStr">
        <is>
          <t>The significance of beauty in nature and art.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Cory, Herbert E. (Herbert Ellsworth), 1883-1947.</t>
        </is>
      </c>
      <c r="L2" t="inlineStr">
        <is>
          <t>Milwaukee, Bruce Pub. Co. [1947]</t>
        </is>
      </c>
      <c r="M2" t="inlineStr">
        <is>
          <t>1947</t>
        </is>
      </c>
      <c r="O2" t="inlineStr">
        <is>
          <t>eng</t>
        </is>
      </c>
      <c r="P2" t="inlineStr">
        <is>
          <t>___</t>
        </is>
      </c>
      <c r="R2" t="inlineStr">
        <is>
          <t xml:space="preserve">BH </t>
        </is>
      </c>
      <c r="S2" t="n">
        <v>4</v>
      </c>
      <c r="T2" t="n">
        <v>4</v>
      </c>
      <c r="U2" t="inlineStr">
        <is>
          <t>2004-12-13</t>
        </is>
      </c>
      <c r="V2" t="inlineStr">
        <is>
          <t>2004-12-13</t>
        </is>
      </c>
      <c r="W2" t="inlineStr">
        <is>
          <t>1990-09-11</t>
        </is>
      </c>
      <c r="X2" t="inlineStr">
        <is>
          <t>1990-09-11</t>
        </is>
      </c>
      <c r="Y2" t="n">
        <v>205</v>
      </c>
      <c r="Z2" t="n">
        <v>182</v>
      </c>
      <c r="AA2" t="n">
        <v>189</v>
      </c>
      <c r="AB2" t="n">
        <v>4</v>
      </c>
      <c r="AC2" t="n">
        <v>4</v>
      </c>
      <c r="AD2" t="n">
        <v>27</v>
      </c>
      <c r="AE2" t="n">
        <v>27</v>
      </c>
      <c r="AF2" t="n">
        <v>6</v>
      </c>
      <c r="AG2" t="n">
        <v>6</v>
      </c>
      <c r="AH2" t="n">
        <v>7</v>
      </c>
      <c r="AI2" t="n">
        <v>7</v>
      </c>
      <c r="AJ2" t="n">
        <v>20</v>
      </c>
      <c r="AK2" t="n">
        <v>20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HYPERLINK("http://catalog.hathitrust.org/Record/008304379","HathiTrust Record")</f>
        <v/>
      </c>
      <c r="AS2">
        <f>HYPERLINK("https://creighton-primo.hosted.exlibrisgroup.com/primo-explore/search?tab=default_tab&amp;search_scope=EVERYTHING&amp;vid=01CRU&amp;lang=en_US&amp;offset=0&amp;query=any,contains,991003208699702656","Catalog Record")</f>
        <v/>
      </c>
      <c r="AT2">
        <f>HYPERLINK("http://www.worldcat.org/oclc/734432","WorldCat Record")</f>
        <v/>
      </c>
      <c r="AU2" t="inlineStr">
        <is>
          <t>1773335:eng</t>
        </is>
      </c>
      <c r="AV2" t="inlineStr">
        <is>
          <t>734432</t>
        </is>
      </c>
      <c r="AW2" t="inlineStr">
        <is>
          <t>991003208699702656</t>
        </is>
      </c>
      <c r="AX2" t="inlineStr">
        <is>
          <t>991003208699702656</t>
        </is>
      </c>
      <c r="AY2" t="inlineStr">
        <is>
          <t>2259466470002656</t>
        </is>
      </c>
      <c r="AZ2" t="inlineStr">
        <is>
          <t>BOOK</t>
        </is>
      </c>
      <c r="BC2" t="inlineStr">
        <is>
          <t>32285000301928</t>
        </is>
      </c>
      <c r="BD2" t="inlineStr">
        <is>
          <t>893705016</t>
        </is>
      </c>
    </row>
    <row r="3">
      <c r="A3" t="inlineStr">
        <is>
          <t>No</t>
        </is>
      </c>
      <c r="B3" t="inlineStr">
        <is>
          <t>BH201 .E84 1989</t>
        </is>
      </c>
      <c r="C3" t="inlineStr">
        <is>
          <t>0                      BH 0201000E  84          1989</t>
        </is>
      </c>
      <c r="D3" t="inlineStr">
        <is>
          <t>Esthetics contemporary / edited by Richard Kostelanetz.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Buffalo, N.Y. : Prometheus Books, 1989.</t>
        </is>
      </c>
      <c r="M3" t="inlineStr">
        <is>
          <t>1989</t>
        </is>
      </c>
      <c r="N3" t="inlineStr">
        <is>
          <t>Rev. ed.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BH </t>
        </is>
      </c>
      <c r="S3" t="n">
        <v>2</v>
      </c>
      <c r="T3" t="n">
        <v>2</v>
      </c>
      <c r="U3" t="inlineStr">
        <is>
          <t>1993-08-28</t>
        </is>
      </c>
      <c r="V3" t="inlineStr">
        <is>
          <t>1993-08-28</t>
        </is>
      </c>
      <c r="W3" t="inlineStr">
        <is>
          <t>1990-09-11</t>
        </is>
      </c>
      <c r="X3" t="inlineStr">
        <is>
          <t>1990-09-11</t>
        </is>
      </c>
      <c r="Y3" t="n">
        <v>252</v>
      </c>
      <c r="Z3" t="n">
        <v>192</v>
      </c>
      <c r="AA3" t="n">
        <v>573</v>
      </c>
      <c r="AB3" t="n">
        <v>3</v>
      </c>
      <c r="AC3" t="n">
        <v>7</v>
      </c>
      <c r="AD3" t="n">
        <v>10</v>
      </c>
      <c r="AE3" t="n">
        <v>27</v>
      </c>
      <c r="AF3" t="n">
        <v>1</v>
      </c>
      <c r="AG3" t="n">
        <v>7</v>
      </c>
      <c r="AH3" t="n">
        <v>3</v>
      </c>
      <c r="AI3" t="n">
        <v>6</v>
      </c>
      <c r="AJ3" t="n">
        <v>6</v>
      </c>
      <c r="AK3" t="n">
        <v>13</v>
      </c>
      <c r="AL3" t="n">
        <v>2</v>
      </c>
      <c r="AM3" t="n">
        <v>6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HYPERLINK("http://catalog.hathitrust.org/Record/002644923","HathiTrust Record")</f>
        <v/>
      </c>
      <c r="AS3">
        <f>HYPERLINK("https://creighton-primo.hosted.exlibrisgroup.com/primo-explore/search?tab=default_tab&amp;search_scope=EVERYTHING&amp;vid=01CRU&amp;lang=en_US&amp;offset=0&amp;query=any,contains,991001353119702656","Catalog Record")</f>
        <v/>
      </c>
      <c r="AT3">
        <f>HYPERLINK("http://www.worldcat.org/oclc/18462743","WorldCat Record")</f>
        <v/>
      </c>
      <c r="AU3" t="inlineStr">
        <is>
          <t>54210251:eng</t>
        </is>
      </c>
      <c r="AV3" t="inlineStr">
        <is>
          <t>18462743</t>
        </is>
      </c>
      <c r="AW3" t="inlineStr">
        <is>
          <t>991001353119702656</t>
        </is>
      </c>
      <c r="AX3" t="inlineStr">
        <is>
          <t>991001353119702656</t>
        </is>
      </c>
      <c r="AY3" t="inlineStr">
        <is>
          <t>2257688360002656</t>
        </is>
      </c>
      <c r="AZ3" t="inlineStr">
        <is>
          <t>BOOK</t>
        </is>
      </c>
      <c r="BB3" t="inlineStr">
        <is>
          <t>9780879754808</t>
        </is>
      </c>
      <c r="BC3" t="inlineStr">
        <is>
          <t>32285000301936</t>
        </is>
      </c>
      <c r="BD3" t="inlineStr">
        <is>
          <t>893432801</t>
        </is>
      </c>
    </row>
    <row r="4">
      <c r="A4" t="inlineStr">
        <is>
          <t>No</t>
        </is>
      </c>
      <c r="B4" t="inlineStr">
        <is>
          <t>BH201 .N32</t>
        </is>
      </c>
      <c r="C4" t="inlineStr">
        <is>
          <t>0                      BH 0201000N  32</t>
        </is>
      </c>
      <c r="D4" t="inlineStr">
        <is>
          <t>The artist as creator.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Nahm, Milton C. (Milton Charles), 1903-1991.</t>
        </is>
      </c>
      <c r="L4" t="inlineStr">
        <is>
          <t>Baltimore, Johns Hopkins Press, 1956.</t>
        </is>
      </c>
      <c r="M4" t="inlineStr">
        <is>
          <t>1956</t>
        </is>
      </c>
      <c r="O4" t="inlineStr">
        <is>
          <t>eng</t>
        </is>
      </c>
      <c r="P4" t="inlineStr">
        <is>
          <t>mdu</t>
        </is>
      </c>
      <c r="R4" t="inlineStr">
        <is>
          <t xml:space="preserve">BH </t>
        </is>
      </c>
      <c r="S4" t="n">
        <v>1</v>
      </c>
      <c r="T4" t="n">
        <v>1</v>
      </c>
      <c r="U4" t="inlineStr">
        <is>
          <t>2005-02-23</t>
        </is>
      </c>
      <c r="V4" t="inlineStr">
        <is>
          <t>2005-02-23</t>
        </is>
      </c>
      <c r="W4" t="inlineStr">
        <is>
          <t>1996-08-08</t>
        </is>
      </c>
      <c r="X4" t="inlineStr">
        <is>
          <t>1996-08-08</t>
        </is>
      </c>
      <c r="Y4" t="n">
        <v>410</v>
      </c>
      <c r="Z4" t="n">
        <v>387</v>
      </c>
      <c r="AA4" t="n">
        <v>420</v>
      </c>
      <c r="AB4" t="n">
        <v>3</v>
      </c>
      <c r="AC4" t="n">
        <v>3</v>
      </c>
      <c r="AD4" t="n">
        <v>25</v>
      </c>
      <c r="AE4" t="n">
        <v>26</v>
      </c>
      <c r="AF4" t="n">
        <v>10</v>
      </c>
      <c r="AG4" t="n">
        <v>11</v>
      </c>
      <c r="AH4" t="n">
        <v>7</v>
      </c>
      <c r="AI4" t="n">
        <v>7</v>
      </c>
      <c r="AJ4" t="n">
        <v>13</v>
      </c>
      <c r="AK4" t="n">
        <v>14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Yes</t>
        </is>
      </c>
      <c r="AQ4" t="inlineStr">
        <is>
          <t>No</t>
        </is>
      </c>
      <c r="AR4">
        <f>HYPERLINK("http://catalog.hathitrust.org/Record/001919989","HathiTrust Record")</f>
        <v/>
      </c>
      <c r="AS4">
        <f>HYPERLINK("https://creighton-primo.hosted.exlibrisgroup.com/primo-explore/search?tab=default_tab&amp;search_scope=EVERYTHING&amp;vid=01CRU&amp;lang=en_US&amp;offset=0&amp;query=any,contains,991002581199702656","Catalog Record")</f>
        <v/>
      </c>
      <c r="AT4">
        <f>HYPERLINK("http://www.worldcat.org/oclc/375173","WorldCat Record")</f>
        <v/>
      </c>
      <c r="AU4" t="inlineStr">
        <is>
          <t>375901144:eng</t>
        </is>
      </c>
      <c r="AV4" t="inlineStr">
        <is>
          <t>375173</t>
        </is>
      </c>
      <c r="AW4" t="inlineStr">
        <is>
          <t>991002581199702656</t>
        </is>
      </c>
      <c r="AX4" t="inlineStr">
        <is>
          <t>991002581199702656</t>
        </is>
      </c>
      <c r="AY4" t="inlineStr">
        <is>
          <t>2264043720002656</t>
        </is>
      </c>
      <c r="AZ4" t="inlineStr">
        <is>
          <t>BOOK</t>
        </is>
      </c>
      <c r="BC4" t="inlineStr">
        <is>
          <t>32285002258654</t>
        </is>
      </c>
      <c r="BD4" t="inlineStr">
        <is>
          <t>893610020</t>
        </is>
      </c>
    </row>
    <row r="5">
      <c r="A5" t="inlineStr">
        <is>
          <t>No</t>
        </is>
      </c>
      <c r="B5" t="inlineStr">
        <is>
          <t>BH202.M32 I5</t>
        </is>
      </c>
      <c r="C5" t="inlineStr">
        <is>
          <t>0                      BH 0202000M  32                 I  5</t>
        </is>
      </c>
      <c r="D5" t="inlineStr">
        <is>
          <t>Imitation &amp; design, and other essays, ed. by William Blissett.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MacCallum, Reid, 1897-1949.</t>
        </is>
      </c>
      <c r="L5" t="inlineStr">
        <is>
          <t>[Toronto] University of Toronto Press, 1953.</t>
        </is>
      </c>
      <c r="M5" t="inlineStr">
        <is>
          <t>1953</t>
        </is>
      </c>
      <c r="O5" t="inlineStr">
        <is>
          <t>eng</t>
        </is>
      </c>
      <c r="P5" t="inlineStr">
        <is>
          <t>onc</t>
        </is>
      </c>
      <c r="R5" t="inlineStr">
        <is>
          <t xml:space="preserve">BH </t>
        </is>
      </c>
      <c r="S5" t="n">
        <v>1</v>
      </c>
      <c r="T5" t="n">
        <v>1</v>
      </c>
      <c r="U5" t="inlineStr">
        <is>
          <t>2005-02-23</t>
        </is>
      </c>
      <c r="V5" t="inlineStr">
        <is>
          <t>2005-02-23</t>
        </is>
      </c>
      <c r="W5" t="inlineStr">
        <is>
          <t>1996-08-08</t>
        </is>
      </c>
      <c r="X5" t="inlineStr">
        <is>
          <t>1996-08-08</t>
        </is>
      </c>
      <c r="Y5" t="n">
        <v>210</v>
      </c>
      <c r="Z5" t="n">
        <v>160</v>
      </c>
      <c r="AA5" t="n">
        <v>221</v>
      </c>
      <c r="AB5" t="n">
        <v>2</v>
      </c>
      <c r="AC5" t="n">
        <v>3</v>
      </c>
      <c r="AD5" t="n">
        <v>8</v>
      </c>
      <c r="AE5" t="n">
        <v>15</v>
      </c>
      <c r="AF5" t="n">
        <v>1</v>
      </c>
      <c r="AG5" t="n">
        <v>6</v>
      </c>
      <c r="AH5" t="n">
        <v>2</v>
      </c>
      <c r="AI5" t="n">
        <v>3</v>
      </c>
      <c r="AJ5" t="n">
        <v>5</v>
      </c>
      <c r="AK5" t="n">
        <v>6</v>
      </c>
      <c r="AL5" t="n">
        <v>1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HYPERLINK("http://catalog.hathitrust.org/Record/001389304","HathiTrust Record")</f>
        <v/>
      </c>
      <c r="AS5">
        <f>HYPERLINK("https://creighton-primo.hosted.exlibrisgroup.com/primo-explore/search?tab=default_tab&amp;search_scope=EVERYTHING&amp;vid=01CRU&amp;lang=en_US&amp;offset=0&amp;query=any,contains,991002796059702656","Catalog Record")</f>
        <v/>
      </c>
      <c r="AT5">
        <f>HYPERLINK("http://www.worldcat.org/oclc/445282","WorldCat Record")</f>
        <v/>
      </c>
      <c r="AU5" t="inlineStr">
        <is>
          <t>57611996:eng</t>
        </is>
      </c>
      <c r="AV5" t="inlineStr">
        <is>
          <t>445282</t>
        </is>
      </c>
      <c r="AW5" t="inlineStr">
        <is>
          <t>991002796059702656</t>
        </is>
      </c>
      <c r="AX5" t="inlineStr">
        <is>
          <t>991002796059702656</t>
        </is>
      </c>
      <c r="AY5" t="inlineStr">
        <is>
          <t>2265577080002656</t>
        </is>
      </c>
      <c r="AZ5" t="inlineStr">
        <is>
          <t>BOOK</t>
        </is>
      </c>
      <c r="BC5" t="inlineStr">
        <is>
          <t>32285002258704</t>
        </is>
      </c>
      <c r="BD5" t="inlineStr">
        <is>
          <t>893880427</t>
        </is>
      </c>
    </row>
    <row r="6">
      <c r="A6" t="inlineStr">
        <is>
          <t>No</t>
        </is>
      </c>
      <c r="B6" t="inlineStr">
        <is>
          <t>BH203 .D3713 1970</t>
        </is>
      </c>
      <c r="C6" t="inlineStr">
        <is>
          <t>0                      BH 0203000D  3713        1970</t>
        </is>
      </c>
      <c r="D6" t="inlineStr">
        <is>
          <t>Aesthetics and theory of art. Ästhetik und allgemeine Kunstwissenschaft. Translated by Stephen A. Emery. With a foreword by Thomas Munro.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Dessoir, Max, 1867-1947.</t>
        </is>
      </c>
      <c r="L6" t="inlineStr">
        <is>
          <t>Detroit, Wayne State University Press, 1970.</t>
        </is>
      </c>
      <c r="M6" t="inlineStr">
        <is>
          <t>1970</t>
        </is>
      </c>
      <c r="O6" t="inlineStr">
        <is>
          <t>eng</t>
        </is>
      </c>
      <c r="P6" t="inlineStr">
        <is>
          <t>miu</t>
        </is>
      </c>
      <c r="R6" t="inlineStr">
        <is>
          <t xml:space="preserve">BH </t>
        </is>
      </c>
      <c r="S6" t="n">
        <v>3</v>
      </c>
      <c r="T6" t="n">
        <v>3</v>
      </c>
      <c r="U6" t="inlineStr">
        <is>
          <t>1998-01-27</t>
        </is>
      </c>
      <c r="V6" t="inlineStr">
        <is>
          <t>1998-01-27</t>
        </is>
      </c>
      <c r="W6" t="inlineStr">
        <is>
          <t>1996-08-08</t>
        </is>
      </c>
      <c r="X6" t="inlineStr">
        <is>
          <t>1996-08-08</t>
        </is>
      </c>
      <c r="Y6" t="n">
        <v>485</v>
      </c>
      <c r="Z6" t="n">
        <v>409</v>
      </c>
      <c r="AA6" t="n">
        <v>411</v>
      </c>
      <c r="AB6" t="n">
        <v>3</v>
      </c>
      <c r="AC6" t="n">
        <v>3</v>
      </c>
      <c r="AD6" t="n">
        <v>21</v>
      </c>
      <c r="AE6" t="n">
        <v>21</v>
      </c>
      <c r="AF6" t="n">
        <v>6</v>
      </c>
      <c r="AG6" t="n">
        <v>6</v>
      </c>
      <c r="AH6" t="n">
        <v>5</v>
      </c>
      <c r="AI6" t="n">
        <v>5</v>
      </c>
      <c r="AJ6" t="n">
        <v>14</v>
      </c>
      <c r="AK6" t="n">
        <v>14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HYPERLINK("http://catalog.hathitrust.org/Record/001389348","HathiTrust Record")</f>
        <v/>
      </c>
      <c r="AS6">
        <f>HYPERLINK("https://creighton-primo.hosted.exlibrisgroup.com/primo-explore/search?tab=default_tab&amp;search_scope=EVERYTHING&amp;vid=01CRU&amp;lang=en_US&amp;offset=0&amp;query=any,contains,991000500959702656","Catalog Record")</f>
        <v/>
      </c>
      <c r="AT6">
        <f>HYPERLINK("http://www.worldcat.org/oclc/81331","WorldCat Record")</f>
        <v/>
      </c>
      <c r="AU6" t="inlineStr">
        <is>
          <t>4820430316:eng</t>
        </is>
      </c>
      <c r="AV6" t="inlineStr">
        <is>
          <t>81331</t>
        </is>
      </c>
      <c r="AW6" t="inlineStr">
        <is>
          <t>991000500959702656</t>
        </is>
      </c>
      <c r="AX6" t="inlineStr">
        <is>
          <t>991000500959702656</t>
        </is>
      </c>
      <c r="AY6" t="inlineStr">
        <is>
          <t>2269896480002656</t>
        </is>
      </c>
      <c r="AZ6" t="inlineStr">
        <is>
          <t>BOOK</t>
        </is>
      </c>
      <c r="BB6" t="inlineStr">
        <is>
          <t>9780814313831</t>
        </is>
      </c>
      <c r="BC6" t="inlineStr">
        <is>
          <t>32285002258712</t>
        </is>
      </c>
      <c r="BD6" t="inlineStr">
        <is>
          <t>893890745</t>
        </is>
      </c>
    </row>
    <row r="7">
      <c r="A7" t="inlineStr">
        <is>
          <t>No</t>
        </is>
      </c>
      <c r="B7" t="inlineStr">
        <is>
          <t>BH205 .O717</t>
        </is>
      </c>
      <c r="C7" t="inlineStr">
        <is>
          <t>0                      BH 0205000O  717</t>
        </is>
      </c>
      <c r="D7" t="inlineStr">
        <is>
          <t>The dehumanization of art, and other writings on art and culture. [Translated from the Spanish by Willard R. Trask]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Ortega y Gasset, José, 1883-1955.</t>
        </is>
      </c>
      <c r="L7" t="inlineStr">
        <is>
          <t>Garden City, N.Y., Doubleday, 1956.</t>
        </is>
      </c>
      <c r="M7" t="inlineStr">
        <is>
          <t>1956</t>
        </is>
      </c>
      <c r="O7" t="inlineStr">
        <is>
          <t>eng</t>
        </is>
      </c>
      <c r="P7" t="inlineStr">
        <is>
          <t>nyu</t>
        </is>
      </c>
      <c r="Q7" t="inlineStr">
        <is>
          <t>Doubleday anchor book, A72</t>
        </is>
      </c>
      <c r="R7" t="inlineStr">
        <is>
          <t xml:space="preserve">BH </t>
        </is>
      </c>
      <c r="S7" t="n">
        <v>3</v>
      </c>
      <c r="T7" t="n">
        <v>3</v>
      </c>
      <c r="U7" t="inlineStr">
        <is>
          <t>2009-10-16</t>
        </is>
      </c>
      <c r="V7" t="inlineStr">
        <is>
          <t>2009-10-16</t>
        </is>
      </c>
      <c r="W7" t="inlineStr">
        <is>
          <t>1996-08-08</t>
        </is>
      </c>
      <c r="X7" t="inlineStr">
        <is>
          <t>1996-08-08</t>
        </is>
      </c>
      <c r="Y7" t="n">
        <v>716</v>
      </c>
      <c r="Z7" t="n">
        <v>625</v>
      </c>
      <c r="AA7" t="n">
        <v>634</v>
      </c>
      <c r="AB7" t="n">
        <v>5</v>
      </c>
      <c r="AC7" t="n">
        <v>5</v>
      </c>
      <c r="AD7" t="n">
        <v>25</v>
      </c>
      <c r="AE7" t="n">
        <v>25</v>
      </c>
      <c r="AF7" t="n">
        <v>8</v>
      </c>
      <c r="AG7" t="n">
        <v>8</v>
      </c>
      <c r="AH7" t="n">
        <v>5</v>
      </c>
      <c r="AI7" t="n">
        <v>5</v>
      </c>
      <c r="AJ7" t="n">
        <v>13</v>
      </c>
      <c r="AK7" t="n">
        <v>13</v>
      </c>
      <c r="AL7" t="n">
        <v>4</v>
      </c>
      <c r="AM7" t="n">
        <v>4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HYPERLINK("http://catalog.hathitrust.org/Record/001389376","HathiTrust Record")</f>
        <v/>
      </c>
      <c r="AS7">
        <f>HYPERLINK("https://creighton-primo.hosted.exlibrisgroup.com/primo-explore/search?tab=default_tab&amp;search_scope=EVERYTHING&amp;vid=01CRU&amp;lang=en_US&amp;offset=0&amp;query=any,contains,991002572249702656","Catalog Record")</f>
        <v/>
      </c>
      <c r="AT7">
        <f>HYPERLINK("http://www.worldcat.org/oclc/374025","WorldCat Record")</f>
        <v/>
      </c>
      <c r="AU7" t="inlineStr">
        <is>
          <t>3863794395:eng</t>
        </is>
      </c>
      <c r="AV7" t="inlineStr">
        <is>
          <t>374025</t>
        </is>
      </c>
      <c r="AW7" t="inlineStr">
        <is>
          <t>991002572249702656</t>
        </is>
      </c>
      <c r="AX7" t="inlineStr">
        <is>
          <t>991002572249702656</t>
        </is>
      </c>
      <c r="AY7" t="inlineStr">
        <is>
          <t>2262174510002656</t>
        </is>
      </c>
      <c r="AZ7" t="inlineStr">
        <is>
          <t>BOOK</t>
        </is>
      </c>
      <c r="BC7" t="inlineStr">
        <is>
          <t>32285002258738</t>
        </is>
      </c>
      <c r="BD7" t="inlineStr">
        <is>
          <t>893716621</t>
        </is>
      </c>
    </row>
    <row r="8">
      <c r="A8" t="inlineStr">
        <is>
          <t>No</t>
        </is>
      </c>
      <c r="B8" t="inlineStr">
        <is>
          <t>BH21 .A35 1989</t>
        </is>
      </c>
      <c r="C8" t="inlineStr">
        <is>
          <t>0                      BH 0021000A  35          1989</t>
        </is>
      </c>
      <c r="D8" t="inlineStr">
        <is>
          <t>Aesthetics : a critical anthology / George Dickie, Richard Sclafani, Ronald Roblin, editors.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New York : St. Martin's Press, c1989.</t>
        </is>
      </c>
      <c r="M8" t="inlineStr">
        <is>
          <t>1989</t>
        </is>
      </c>
      <c r="N8" t="inlineStr">
        <is>
          <t>2nd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BH </t>
        </is>
      </c>
      <c r="S8" t="n">
        <v>3</v>
      </c>
      <c r="T8" t="n">
        <v>3</v>
      </c>
      <c r="U8" t="inlineStr">
        <is>
          <t>2005-02-14</t>
        </is>
      </c>
      <c r="V8" t="inlineStr">
        <is>
          <t>2005-02-14</t>
        </is>
      </c>
      <c r="W8" t="inlineStr">
        <is>
          <t>1994-01-20</t>
        </is>
      </c>
      <c r="X8" t="inlineStr">
        <is>
          <t>1994-01-20</t>
        </is>
      </c>
      <c r="Y8" t="n">
        <v>234</v>
      </c>
      <c r="Z8" t="n">
        <v>167</v>
      </c>
      <c r="AA8" t="n">
        <v>441</v>
      </c>
      <c r="AB8" t="n">
        <v>1</v>
      </c>
      <c r="AC8" t="n">
        <v>5</v>
      </c>
      <c r="AD8" t="n">
        <v>4</v>
      </c>
      <c r="AE8" t="n">
        <v>15</v>
      </c>
      <c r="AF8" t="n">
        <v>1</v>
      </c>
      <c r="AG8" t="n">
        <v>4</v>
      </c>
      <c r="AH8" t="n">
        <v>3</v>
      </c>
      <c r="AI8" t="n">
        <v>3</v>
      </c>
      <c r="AJ8" t="n">
        <v>3</v>
      </c>
      <c r="AK8" t="n">
        <v>10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HYPERLINK("https://creighton-primo.hosted.exlibrisgroup.com/primo-explore/search?tab=default_tab&amp;search_scope=EVERYTHING&amp;vid=01CRU&amp;lang=en_US&amp;offset=0&amp;query=any,contains,991001500989702656","Catalog Record")</f>
        <v/>
      </c>
      <c r="AT8">
        <f>HYPERLINK("http://www.worldcat.org/oclc/19796202","WorldCat Record")</f>
        <v/>
      </c>
      <c r="AU8" t="inlineStr">
        <is>
          <t>3768819778:eng</t>
        </is>
      </c>
      <c r="AV8" t="inlineStr">
        <is>
          <t>19796202</t>
        </is>
      </c>
      <c r="AW8" t="inlineStr">
        <is>
          <t>991001500989702656</t>
        </is>
      </c>
      <c r="AX8" t="inlineStr">
        <is>
          <t>991001500989702656</t>
        </is>
      </c>
      <c r="AY8" t="inlineStr">
        <is>
          <t>2259699930002656</t>
        </is>
      </c>
      <c r="AZ8" t="inlineStr">
        <is>
          <t>BOOK</t>
        </is>
      </c>
      <c r="BB8" t="inlineStr">
        <is>
          <t>9780312003098</t>
        </is>
      </c>
      <c r="BC8" t="inlineStr">
        <is>
          <t>32285001832350</t>
        </is>
      </c>
      <c r="BD8" t="inlineStr">
        <is>
          <t>893497128</t>
        </is>
      </c>
    </row>
    <row r="9">
      <c r="A9" t="inlineStr">
        <is>
          <t>No</t>
        </is>
      </c>
      <c r="B9" t="inlineStr">
        <is>
          <t>BH21 .H64</t>
        </is>
      </c>
      <c r="C9" t="inlineStr">
        <is>
          <t>0                      BH 0021000H  64</t>
        </is>
      </c>
      <c r="D9" t="inlineStr">
        <is>
          <t>Introductory readings in aesthetics.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Hospers, John, 1918-2011 compiler.</t>
        </is>
      </c>
      <c r="L9" t="inlineStr">
        <is>
          <t>New York, Free Press [1969]</t>
        </is>
      </c>
      <c r="M9" t="inlineStr">
        <is>
          <t>1969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BH </t>
        </is>
      </c>
      <c r="S9" t="n">
        <v>3</v>
      </c>
      <c r="T9" t="n">
        <v>3</v>
      </c>
      <c r="U9" t="inlineStr">
        <is>
          <t>2005-11-22</t>
        </is>
      </c>
      <c r="V9" t="inlineStr">
        <is>
          <t>2005-11-22</t>
        </is>
      </c>
      <c r="W9" t="inlineStr">
        <is>
          <t>1996-08-08</t>
        </is>
      </c>
      <c r="X9" t="inlineStr">
        <is>
          <t>1996-08-08</t>
        </is>
      </c>
      <c r="Y9" t="n">
        <v>715</v>
      </c>
      <c r="Z9" t="n">
        <v>530</v>
      </c>
      <c r="AA9" t="n">
        <v>544</v>
      </c>
      <c r="AB9" t="n">
        <v>5</v>
      </c>
      <c r="AC9" t="n">
        <v>5</v>
      </c>
      <c r="AD9" t="n">
        <v>25</v>
      </c>
      <c r="AE9" t="n">
        <v>26</v>
      </c>
      <c r="AF9" t="n">
        <v>9</v>
      </c>
      <c r="AG9" t="n">
        <v>10</v>
      </c>
      <c r="AH9" t="n">
        <v>5</v>
      </c>
      <c r="AI9" t="n">
        <v>5</v>
      </c>
      <c r="AJ9" t="n">
        <v>11</v>
      </c>
      <c r="AK9" t="n">
        <v>11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HYPERLINK("http://catalog.hathitrust.org/Record/000000142","HathiTrust Record")</f>
        <v/>
      </c>
      <c r="AS9">
        <f>HYPERLINK("https://creighton-primo.hosted.exlibrisgroup.com/primo-explore/search?tab=default_tab&amp;search_scope=EVERYTHING&amp;vid=01CRU&amp;lang=en_US&amp;offset=0&amp;query=any,contains,991000004059702656","Catalog Record")</f>
        <v/>
      </c>
      <c r="AT9">
        <f>HYPERLINK("http://www.worldcat.org/oclc/12449","WorldCat Record")</f>
        <v/>
      </c>
      <c r="AU9" t="inlineStr">
        <is>
          <t>909787391:eng</t>
        </is>
      </c>
      <c r="AV9" t="inlineStr">
        <is>
          <t>12449</t>
        </is>
      </c>
      <c r="AW9" t="inlineStr">
        <is>
          <t>991000004059702656</t>
        </is>
      </c>
      <c r="AX9" t="inlineStr">
        <is>
          <t>991000004059702656</t>
        </is>
      </c>
      <c r="AY9" t="inlineStr">
        <is>
          <t>2265025950002656</t>
        </is>
      </c>
      <c r="AZ9" t="inlineStr">
        <is>
          <t>BOOK</t>
        </is>
      </c>
      <c r="BC9" t="inlineStr">
        <is>
          <t>32285002258282</t>
        </is>
      </c>
      <c r="BD9" t="inlineStr">
        <is>
          <t>893626147</t>
        </is>
      </c>
    </row>
    <row r="10">
      <c r="A10" t="inlineStr">
        <is>
          <t>No</t>
        </is>
      </c>
      <c r="B10" t="inlineStr">
        <is>
          <t>BH21 .M3 1978</t>
        </is>
      </c>
      <c r="C10" t="inlineStr">
        <is>
          <t>0                      BH 0021000M  3           1978</t>
        </is>
      </c>
      <c r="D10" t="inlineStr">
        <is>
          <t>Philosophy looks at the arts : contemporary readings in aesthetics / edited by Joseph Margolis.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Margolis, Joseph, 1924- editor.</t>
        </is>
      </c>
      <c r="L10" t="inlineStr">
        <is>
          <t>Philadelphia : Temple University Press, 1978.</t>
        </is>
      </c>
      <c r="M10" t="inlineStr">
        <is>
          <t>1978</t>
        </is>
      </c>
      <c r="N10" t="inlineStr">
        <is>
          <t>Rev. ed.</t>
        </is>
      </c>
      <c r="O10" t="inlineStr">
        <is>
          <t>eng</t>
        </is>
      </c>
      <c r="P10" t="inlineStr">
        <is>
          <t>pau</t>
        </is>
      </c>
      <c r="R10" t="inlineStr">
        <is>
          <t xml:space="preserve">BH </t>
        </is>
      </c>
      <c r="S10" t="n">
        <v>1</v>
      </c>
      <c r="T10" t="n">
        <v>1</v>
      </c>
      <c r="U10" t="inlineStr">
        <is>
          <t>2005-02-23</t>
        </is>
      </c>
      <c r="V10" t="inlineStr">
        <is>
          <t>2005-02-23</t>
        </is>
      </c>
      <c r="W10" t="inlineStr">
        <is>
          <t>1990-09-11</t>
        </is>
      </c>
      <c r="X10" t="inlineStr">
        <is>
          <t>1990-09-11</t>
        </is>
      </c>
      <c r="Y10" t="n">
        <v>589</v>
      </c>
      <c r="Z10" t="n">
        <v>479</v>
      </c>
      <c r="AA10" t="n">
        <v>488</v>
      </c>
      <c r="AB10" t="n">
        <v>3</v>
      </c>
      <c r="AC10" t="n">
        <v>3</v>
      </c>
      <c r="AD10" t="n">
        <v>18</v>
      </c>
      <c r="AE10" t="n">
        <v>18</v>
      </c>
      <c r="AF10" t="n">
        <v>5</v>
      </c>
      <c r="AG10" t="n">
        <v>5</v>
      </c>
      <c r="AH10" t="n">
        <v>8</v>
      </c>
      <c r="AI10" t="n">
        <v>8</v>
      </c>
      <c r="AJ10" t="n">
        <v>7</v>
      </c>
      <c r="AK10" t="n">
        <v>7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HYPERLINK("http://catalog.hathitrust.org/Record/000132862","HathiTrust Record")</f>
        <v/>
      </c>
      <c r="AS10">
        <f>HYPERLINK("https://creighton-primo.hosted.exlibrisgroup.com/primo-explore/search?tab=default_tab&amp;search_scope=EVERYTHING&amp;vid=01CRU&amp;lang=en_US&amp;offset=0&amp;query=any,contains,991004508429702656","Catalog Record")</f>
        <v/>
      </c>
      <c r="AT10">
        <f>HYPERLINK("http://www.worldcat.org/oclc/3750603","WorldCat Record")</f>
        <v/>
      </c>
      <c r="AU10" t="inlineStr">
        <is>
          <t>5218401315:eng</t>
        </is>
      </c>
      <c r="AV10" t="inlineStr">
        <is>
          <t>3750603</t>
        </is>
      </c>
      <c r="AW10" t="inlineStr">
        <is>
          <t>991004508429702656</t>
        </is>
      </c>
      <c r="AX10" t="inlineStr">
        <is>
          <t>991004508429702656</t>
        </is>
      </c>
      <c r="AY10" t="inlineStr">
        <is>
          <t>2256609340002656</t>
        </is>
      </c>
      <c r="AZ10" t="inlineStr">
        <is>
          <t>BOOK</t>
        </is>
      </c>
      <c r="BB10" t="inlineStr">
        <is>
          <t>9780877221234</t>
        </is>
      </c>
      <c r="BC10" t="inlineStr">
        <is>
          <t>32285000301605</t>
        </is>
      </c>
      <c r="BD10" t="inlineStr">
        <is>
          <t>893782319</t>
        </is>
      </c>
    </row>
    <row r="11">
      <c r="A11" t="inlineStr">
        <is>
          <t>No</t>
        </is>
      </c>
      <c r="B11" t="inlineStr">
        <is>
          <t>BH21 .N33 1975</t>
        </is>
      </c>
      <c r="C11" t="inlineStr">
        <is>
          <t>0                      BH 0021000N  33          1975</t>
        </is>
      </c>
      <c r="D11" t="inlineStr">
        <is>
          <t>Readings in philosophy of art and aesthetics / [compiled by] Milton C. Nahm.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Nahm, Milton C. (Milton Charles), 1903-1991, compiler.</t>
        </is>
      </c>
      <c r="L11" t="inlineStr">
        <is>
          <t>Englewood Cliffs, N.J. : Prentice-Hall, [1974, c1975]</t>
        </is>
      </c>
      <c r="M11" t="inlineStr">
        <is>
          <t>1974</t>
        </is>
      </c>
      <c r="O11" t="inlineStr">
        <is>
          <t>eng</t>
        </is>
      </c>
      <c r="P11" t="inlineStr">
        <is>
          <t>nju</t>
        </is>
      </c>
      <c r="R11" t="inlineStr">
        <is>
          <t xml:space="preserve">BH </t>
        </is>
      </c>
      <c r="S11" t="n">
        <v>3</v>
      </c>
      <c r="T11" t="n">
        <v>3</v>
      </c>
      <c r="U11" t="inlineStr">
        <is>
          <t>2005-02-14</t>
        </is>
      </c>
      <c r="V11" t="inlineStr">
        <is>
          <t>2005-02-14</t>
        </is>
      </c>
      <c r="W11" t="inlineStr">
        <is>
          <t>1990-09-11</t>
        </is>
      </c>
      <c r="X11" t="inlineStr">
        <is>
          <t>1990-09-11</t>
        </is>
      </c>
      <c r="Y11" t="n">
        <v>359</v>
      </c>
      <c r="Z11" t="n">
        <v>270</v>
      </c>
      <c r="AA11" t="n">
        <v>271</v>
      </c>
      <c r="AB11" t="n">
        <v>3</v>
      </c>
      <c r="AC11" t="n">
        <v>3</v>
      </c>
      <c r="AD11" t="n">
        <v>11</v>
      </c>
      <c r="AE11" t="n">
        <v>11</v>
      </c>
      <c r="AF11" t="n">
        <v>2</v>
      </c>
      <c r="AG11" t="n">
        <v>2</v>
      </c>
      <c r="AH11" t="n">
        <v>3</v>
      </c>
      <c r="AI11" t="n">
        <v>3</v>
      </c>
      <c r="AJ11" t="n">
        <v>8</v>
      </c>
      <c r="AK11" t="n">
        <v>8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HYPERLINK("http://catalog.hathitrust.org/Record/000014941","HathiTrust Record")</f>
        <v/>
      </c>
      <c r="AS11">
        <f>HYPERLINK("https://creighton-primo.hosted.exlibrisgroup.com/primo-explore/search?tab=default_tab&amp;search_scope=EVERYTHING&amp;vid=01CRU&amp;lang=en_US&amp;offset=0&amp;query=any,contains,991003395419702656","Catalog Record")</f>
        <v/>
      </c>
      <c r="AT11">
        <f>HYPERLINK("http://www.worldcat.org/oclc/934310","WorldCat Record")</f>
        <v/>
      </c>
      <c r="AU11" t="inlineStr">
        <is>
          <t>375901146:eng</t>
        </is>
      </c>
      <c r="AV11" t="inlineStr">
        <is>
          <t>934310</t>
        </is>
      </c>
      <c r="AW11" t="inlineStr">
        <is>
          <t>991003395419702656</t>
        </is>
      </c>
      <c r="AX11" t="inlineStr">
        <is>
          <t>991003395419702656</t>
        </is>
      </c>
      <c r="AY11" t="inlineStr">
        <is>
          <t>2269656380002656</t>
        </is>
      </c>
      <c r="AZ11" t="inlineStr">
        <is>
          <t>BOOK</t>
        </is>
      </c>
      <c r="BB11" t="inlineStr">
        <is>
          <t>9780137608928</t>
        </is>
      </c>
      <c r="BC11" t="inlineStr">
        <is>
          <t>32285000301613</t>
        </is>
      </c>
      <c r="BD11" t="inlineStr">
        <is>
          <t>893868384</t>
        </is>
      </c>
    </row>
    <row r="12">
      <c r="A12" t="inlineStr">
        <is>
          <t>No</t>
        </is>
      </c>
      <c r="B12" t="inlineStr">
        <is>
          <t>BH21 .T5</t>
        </is>
      </c>
      <c r="C12" t="inlineStr">
        <is>
          <t>0                      BH 0021000T  5</t>
        </is>
      </c>
      <c r="D12" t="inlineStr">
        <is>
          <t>Philosophy of art and aesthetics, from Plato to Wittgenstein [by] Frank A. Tillman [and] Steven M. Cahn.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Tillman, Frank A., 1923-</t>
        </is>
      </c>
      <c r="L12" t="inlineStr">
        <is>
          <t>New York, Harper &amp; Row [1969]</t>
        </is>
      </c>
      <c r="M12" t="inlineStr">
        <is>
          <t>1969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BH </t>
        </is>
      </c>
      <c r="S12" t="n">
        <v>9</v>
      </c>
      <c r="T12" t="n">
        <v>9</v>
      </c>
      <c r="U12" t="inlineStr">
        <is>
          <t>2009-11-23</t>
        </is>
      </c>
      <c r="V12" t="inlineStr">
        <is>
          <t>2009-11-23</t>
        </is>
      </c>
      <c r="W12" t="inlineStr">
        <is>
          <t>1996-08-08</t>
        </is>
      </c>
      <c r="X12" t="inlineStr">
        <is>
          <t>1996-08-08</t>
        </is>
      </c>
      <c r="Y12" t="n">
        <v>607</v>
      </c>
      <c r="Z12" t="n">
        <v>481</v>
      </c>
      <c r="AA12" t="n">
        <v>489</v>
      </c>
      <c r="AB12" t="n">
        <v>5</v>
      </c>
      <c r="AC12" t="n">
        <v>5</v>
      </c>
      <c r="AD12" t="n">
        <v>25</v>
      </c>
      <c r="AE12" t="n">
        <v>25</v>
      </c>
      <c r="AF12" t="n">
        <v>12</v>
      </c>
      <c r="AG12" t="n">
        <v>12</v>
      </c>
      <c r="AH12" t="n">
        <v>5</v>
      </c>
      <c r="AI12" t="n">
        <v>5</v>
      </c>
      <c r="AJ12" t="n">
        <v>13</v>
      </c>
      <c r="AK12" t="n">
        <v>13</v>
      </c>
      <c r="AL12" t="n">
        <v>3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HYPERLINK("https://creighton-primo.hosted.exlibrisgroup.com/primo-explore/search?tab=default_tab&amp;search_scope=EVERYTHING&amp;vid=01CRU&amp;lang=en_US&amp;offset=0&amp;query=any,contains,991000002939702656","Catalog Record")</f>
        <v/>
      </c>
      <c r="AT12">
        <f>HYPERLINK("http://www.worldcat.org/oclc/11784","WorldCat Record")</f>
        <v/>
      </c>
      <c r="AU12" t="inlineStr">
        <is>
          <t>1134806:eng</t>
        </is>
      </c>
      <c r="AV12" t="inlineStr">
        <is>
          <t>11784</t>
        </is>
      </c>
      <c r="AW12" t="inlineStr">
        <is>
          <t>991000002939702656</t>
        </is>
      </c>
      <c r="AX12" t="inlineStr">
        <is>
          <t>991000002939702656</t>
        </is>
      </c>
      <c r="AY12" t="inlineStr">
        <is>
          <t>2265483780002656</t>
        </is>
      </c>
      <c r="AZ12" t="inlineStr">
        <is>
          <t>BOOK</t>
        </is>
      </c>
      <c r="BC12" t="inlineStr">
        <is>
          <t>32285002258340</t>
        </is>
      </c>
      <c r="BD12" t="inlineStr">
        <is>
          <t>893419103</t>
        </is>
      </c>
    </row>
    <row r="13">
      <c r="A13" t="inlineStr">
        <is>
          <t>No</t>
        </is>
      </c>
      <c r="B13" t="inlineStr">
        <is>
          <t>BH211.P53 R62 1991</t>
        </is>
      </c>
      <c r="C13" t="inlineStr">
        <is>
          <t>0                      BH 0211000P  53                 R  62          1991</t>
        </is>
      </c>
      <c r="D13" t="inlineStr">
        <is>
          <t>Inquiry into the picturesque / Sidney K.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Sidney K., 1943-</t>
        </is>
      </c>
      <c r="L13" t="inlineStr">
        <is>
          <t>Chicago : University of Chicago Press, 1991.</t>
        </is>
      </c>
      <c r="M13" t="inlineStr">
        <is>
          <t>1991</t>
        </is>
      </c>
      <c r="O13" t="inlineStr">
        <is>
          <t>eng</t>
        </is>
      </c>
      <c r="P13" t="inlineStr">
        <is>
          <t>ilu</t>
        </is>
      </c>
      <c r="R13" t="inlineStr">
        <is>
          <t xml:space="preserve">BH </t>
        </is>
      </c>
      <c r="S13" t="n">
        <v>1</v>
      </c>
      <c r="T13" t="n">
        <v>1</v>
      </c>
      <c r="U13" t="inlineStr">
        <is>
          <t>2002-11-20</t>
        </is>
      </c>
      <c r="V13" t="inlineStr">
        <is>
          <t>2002-11-20</t>
        </is>
      </c>
      <c r="W13" t="inlineStr">
        <is>
          <t>2002-11-20</t>
        </is>
      </c>
      <c r="X13" t="inlineStr">
        <is>
          <t>2002-11-20</t>
        </is>
      </c>
      <c r="Y13" t="n">
        <v>404</v>
      </c>
      <c r="Z13" t="n">
        <v>293</v>
      </c>
      <c r="AA13" t="n">
        <v>293</v>
      </c>
      <c r="AB13" t="n">
        <v>2</v>
      </c>
      <c r="AC13" t="n">
        <v>2</v>
      </c>
      <c r="AD13" t="n">
        <v>14</v>
      </c>
      <c r="AE13" t="n">
        <v>14</v>
      </c>
      <c r="AF13" t="n">
        <v>3</v>
      </c>
      <c r="AG13" t="n">
        <v>3</v>
      </c>
      <c r="AH13" t="n">
        <v>6</v>
      </c>
      <c r="AI13" t="n">
        <v>6</v>
      </c>
      <c r="AJ13" t="n">
        <v>6</v>
      </c>
      <c r="AK13" t="n">
        <v>6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HYPERLINK("https://creighton-primo.hosted.exlibrisgroup.com/primo-explore/search?tab=default_tab&amp;search_scope=EVERYTHING&amp;vid=01CRU&amp;lang=en_US&amp;offset=0&amp;query=any,contains,991003948109702656","Catalog Record")</f>
        <v/>
      </c>
      <c r="AT13">
        <f>HYPERLINK("http://www.worldcat.org/oclc/22629941","WorldCat Record")</f>
        <v/>
      </c>
      <c r="AU13" t="inlineStr">
        <is>
          <t>24359521:eng</t>
        </is>
      </c>
      <c r="AV13" t="inlineStr">
        <is>
          <t>22629941</t>
        </is>
      </c>
      <c r="AW13" t="inlineStr">
        <is>
          <t>991003948109702656</t>
        </is>
      </c>
      <c r="AX13" t="inlineStr">
        <is>
          <t>991003948109702656</t>
        </is>
      </c>
      <c r="AY13" t="inlineStr">
        <is>
          <t>2268920270002656</t>
        </is>
      </c>
      <c r="AZ13" t="inlineStr">
        <is>
          <t>BOOK</t>
        </is>
      </c>
      <c r="BB13" t="inlineStr">
        <is>
          <t>9780226722511</t>
        </is>
      </c>
      <c r="BC13" t="inlineStr">
        <is>
          <t>32285004665153</t>
        </is>
      </c>
      <c r="BD13" t="inlineStr">
        <is>
          <t>893788103</t>
        </is>
      </c>
    </row>
    <row r="14">
      <c r="A14" t="inlineStr">
        <is>
          <t>No</t>
        </is>
      </c>
      <c r="B14" t="inlineStr">
        <is>
          <t>BH221.G3 G47 1984</t>
        </is>
      </c>
      <c r="C14" t="inlineStr">
        <is>
          <t>0                      BH 0221000G  3                  G  47          1984</t>
        </is>
      </c>
      <c r="D14" t="inlineStr">
        <is>
          <t>German aesthetic and literary criticism. Kant, Fichte, Schelling, Schopenhauer, Hegel / edited and introduced by David Simpson.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Cambridge [Cambridgeshire] ; New York : Cambridge University Press, 1984.</t>
        </is>
      </c>
      <c r="M14" t="inlineStr">
        <is>
          <t>1984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BH </t>
        </is>
      </c>
      <c r="S14" t="n">
        <v>3</v>
      </c>
      <c r="T14" t="n">
        <v>3</v>
      </c>
      <c r="U14" t="inlineStr">
        <is>
          <t>2000-02-10</t>
        </is>
      </c>
      <c r="V14" t="inlineStr">
        <is>
          <t>2000-02-10</t>
        </is>
      </c>
      <c r="W14" t="inlineStr">
        <is>
          <t>1990-09-11</t>
        </is>
      </c>
      <c r="X14" t="inlineStr">
        <is>
          <t>1990-09-11</t>
        </is>
      </c>
      <c r="Y14" t="n">
        <v>537</v>
      </c>
      <c r="Z14" t="n">
        <v>403</v>
      </c>
      <c r="AA14" t="n">
        <v>477</v>
      </c>
      <c r="AB14" t="n">
        <v>3</v>
      </c>
      <c r="AC14" t="n">
        <v>4</v>
      </c>
      <c r="AD14" t="n">
        <v>21</v>
      </c>
      <c r="AE14" t="n">
        <v>26</v>
      </c>
      <c r="AF14" t="n">
        <v>10</v>
      </c>
      <c r="AG14" t="n">
        <v>13</v>
      </c>
      <c r="AH14" t="n">
        <v>3</v>
      </c>
      <c r="AI14" t="n">
        <v>5</v>
      </c>
      <c r="AJ14" t="n">
        <v>14</v>
      </c>
      <c r="AK14" t="n">
        <v>15</v>
      </c>
      <c r="AL14" t="n">
        <v>2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HYPERLINK("http://catalog.hathitrust.org/Record/000122331","HathiTrust Record")</f>
        <v/>
      </c>
      <c r="AS14">
        <f>HYPERLINK("https://creighton-primo.hosted.exlibrisgroup.com/primo-explore/search?tab=default_tab&amp;search_scope=EVERYTHING&amp;vid=01CRU&amp;lang=en_US&amp;offset=0&amp;query=any,contains,991000273619702656","Catalog Record")</f>
        <v/>
      </c>
      <c r="AT14">
        <f>HYPERLINK("http://www.worldcat.org/oclc/9893339","WorldCat Record")</f>
        <v/>
      </c>
      <c r="AU14" t="inlineStr">
        <is>
          <t>375697195:eng</t>
        </is>
      </c>
      <c r="AV14" t="inlineStr">
        <is>
          <t>9893339</t>
        </is>
      </c>
      <c r="AW14" t="inlineStr">
        <is>
          <t>991000273619702656</t>
        </is>
      </c>
      <c r="AX14" t="inlineStr">
        <is>
          <t>991000273619702656</t>
        </is>
      </c>
      <c r="AY14" t="inlineStr">
        <is>
          <t>2265730180002656</t>
        </is>
      </c>
      <c r="AZ14" t="inlineStr">
        <is>
          <t>BOOK</t>
        </is>
      </c>
      <c r="BB14" t="inlineStr">
        <is>
          <t>9780521280860</t>
        </is>
      </c>
      <c r="BC14" t="inlineStr">
        <is>
          <t>32285000301977</t>
        </is>
      </c>
      <c r="BD14" t="inlineStr">
        <is>
          <t>893413233</t>
        </is>
      </c>
    </row>
    <row r="15">
      <c r="A15" t="inlineStr">
        <is>
          <t>No</t>
        </is>
      </c>
      <c r="B15" t="inlineStr">
        <is>
          <t>BH221.G34 W37413 1989</t>
        </is>
      </c>
      <c r="C15" t="inlineStr">
        <is>
          <t>0                      BH 0221000G  34                 W  37413       1989</t>
        </is>
      </c>
      <c r="D15" t="inlineStr">
        <is>
          <t>Cassirer, Panofsky, and Warburg : symbol, art, and history / Silvia Ferretti ; translated by Richard Pierce.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Ferretti, Silvia.</t>
        </is>
      </c>
      <c r="L15" t="inlineStr">
        <is>
          <t>New Haven : Yale University Press, c1989.</t>
        </is>
      </c>
      <c r="M15" t="inlineStr">
        <is>
          <t>1989</t>
        </is>
      </c>
      <c r="O15" t="inlineStr">
        <is>
          <t>eng</t>
        </is>
      </c>
      <c r="P15" t="inlineStr">
        <is>
          <t>ctu</t>
        </is>
      </c>
      <c r="R15" t="inlineStr">
        <is>
          <t xml:space="preserve">BH </t>
        </is>
      </c>
      <c r="S15" t="n">
        <v>1</v>
      </c>
      <c r="T15" t="n">
        <v>1</v>
      </c>
      <c r="U15" t="inlineStr">
        <is>
          <t>1997-10-31</t>
        </is>
      </c>
      <c r="V15" t="inlineStr">
        <is>
          <t>1997-10-31</t>
        </is>
      </c>
      <c r="W15" t="inlineStr">
        <is>
          <t>1990-04-25</t>
        </is>
      </c>
      <c r="X15" t="inlineStr">
        <is>
          <t>1990-04-25</t>
        </is>
      </c>
      <c r="Y15" t="n">
        <v>490</v>
      </c>
      <c r="Z15" t="n">
        <v>356</v>
      </c>
      <c r="AA15" t="n">
        <v>356</v>
      </c>
      <c r="AB15" t="n">
        <v>4</v>
      </c>
      <c r="AC15" t="n">
        <v>4</v>
      </c>
      <c r="AD15" t="n">
        <v>20</v>
      </c>
      <c r="AE15" t="n">
        <v>20</v>
      </c>
      <c r="AF15" t="n">
        <v>4</v>
      </c>
      <c r="AG15" t="n">
        <v>4</v>
      </c>
      <c r="AH15" t="n">
        <v>6</v>
      </c>
      <c r="AI15" t="n">
        <v>6</v>
      </c>
      <c r="AJ15" t="n">
        <v>14</v>
      </c>
      <c r="AK15" t="n">
        <v>14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HYPERLINK("https://creighton-primo.hosted.exlibrisgroup.com/primo-explore/search?tab=default_tab&amp;search_scope=EVERYTHING&amp;vid=01CRU&amp;lang=en_US&amp;offset=0&amp;query=any,contains,991001455529702656","Catalog Record")</f>
        <v/>
      </c>
      <c r="AT15">
        <f>HYPERLINK("http://www.worldcat.org/oclc/19354914","WorldCat Record")</f>
        <v/>
      </c>
      <c r="AU15" t="inlineStr">
        <is>
          <t>21168659:eng</t>
        </is>
      </c>
      <c r="AV15" t="inlineStr">
        <is>
          <t>19354914</t>
        </is>
      </c>
      <c r="AW15" t="inlineStr">
        <is>
          <t>991001455529702656</t>
        </is>
      </c>
      <c r="AX15" t="inlineStr">
        <is>
          <t>991001455529702656</t>
        </is>
      </c>
      <c r="AY15" t="inlineStr">
        <is>
          <t>2270517640002656</t>
        </is>
      </c>
      <c r="AZ15" t="inlineStr">
        <is>
          <t>BOOK</t>
        </is>
      </c>
      <c r="BB15" t="inlineStr">
        <is>
          <t>9780300045161</t>
        </is>
      </c>
      <c r="BC15" t="inlineStr">
        <is>
          <t>32285000115997</t>
        </is>
      </c>
      <c r="BD15" t="inlineStr">
        <is>
          <t>893615140</t>
        </is>
      </c>
    </row>
    <row r="16">
      <c r="A16" t="inlineStr">
        <is>
          <t>No</t>
        </is>
      </c>
      <c r="B16" t="inlineStr">
        <is>
          <t>BH301.C6 G37 1976</t>
        </is>
      </c>
      <c r="C16" t="inlineStr">
        <is>
          <t>0                      BH 0301000C  6                  G  37          1976</t>
        </is>
      </c>
      <c r="D16" t="inlineStr">
        <is>
          <t>On being blue : a philosophical inquiry / William Gass.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Gass, William H., 1924-2017.</t>
        </is>
      </c>
      <c r="L16" t="inlineStr">
        <is>
          <t>Boston : D. R. Godine, c1976.</t>
        </is>
      </c>
      <c r="M16" t="inlineStr">
        <is>
          <t>1975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BH </t>
        </is>
      </c>
      <c r="S16" t="n">
        <v>2</v>
      </c>
      <c r="T16" t="n">
        <v>2</v>
      </c>
      <c r="U16" t="inlineStr">
        <is>
          <t>2006-02-21</t>
        </is>
      </c>
      <c r="V16" t="inlineStr">
        <is>
          <t>2006-02-21</t>
        </is>
      </c>
      <c r="W16" t="inlineStr">
        <is>
          <t>1991-10-29</t>
        </is>
      </c>
      <c r="X16" t="inlineStr">
        <is>
          <t>1991-10-29</t>
        </is>
      </c>
      <c r="Y16" t="n">
        <v>690</v>
      </c>
      <c r="Z16" t="n">
        <v>604</v>
      </c>
      <c r="AA16" t="n">
        <v>774</v>
      </c>
      <c r="AB16" t="n">
        <v>3</v>
      </c>
      <c r="AC16" t="n">
        <v>3</v>
      </c>
      <c r="AD16" t="n">
        <v>25</v>
      </c>
      <c r="AE16" t="n">
        <v>30</v>
      </c>
      <c r="AF16" t="n">
        <v>8</v>
      </c>
      <c r="AG16" t="n">
        <v>12</v>
      </c>
      <c r="AH16" t="n">
        <v>7</v>
      </c>
      <c r="AI16" t="n">
        <v>8</v>
      </c>
      <c r="AJ16" t="n">
        <v>15</v>
      </c>
      <c r="AK16" t="n">
        <v>17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HYPERLINK("http://catalog.hathitrust.org/Record/000735979","HathiTrust Record")</f>
        <v/>
      </c>
      <c r="AS16">
        <f>HYPERLINK("https://creighton-primo.hosted.exlibrisgroup.com/primo-explore/search?tab=default_tab&amp;search_scope=EVERYTHING&amp;vid=01CRU&amp;lang=en_US&amp;offset=0&amp;query=any,contains,991004159379702656","Catalog Record")</f>
        <v/>
      </c>
      <c r="AT16">
        <f>HYPERLINK("http://www.worldcat.org/oclc/2545525","WorldCat Record")</f>
        <v/>
      </c>
      <c r="AU16" t="inlineStr">
        <is>
          <t>5675252:eng</t>
        </is>
      </c>
      <c r="AV16" t="inlineStr">
        <is>
          <t>2545525</t>
        </is>
      </c>
      <c r="AW16" t="inlineStr">
        <is>
          <t>991004159379702656</t>
        </is>
      </c>
      <c r="AX16" t="inlineStr">
        <is>
          <t>991004159379702656</t>
        </is>
      </c>
      <c r="AY16" t="inlineStr">
        <is>
          <t>2270639650002656</t>
        </is>
      </c>
      <c r="AZ16" t="inlineStr">
        <is>
          <t>BOOK</t>
        </is>
      </c>
      <c r="BB16" t="inlineStr">
        <is>
          <t>9780879231835</t>
        </is>
      </c>
      <c r="BC16" t="inlineStr">
        <is>
          <t>32285000803295</t>
        </is>
      </c>
      <c r="BD16" t="inlineStr">
        <is>
          <t>893500189</t>
        </is>
      </c>
    </row>
    <row r="17">
      <c r="A17" t="inlineStr">
        <is>
          <t>No</t>
        </is>
      </c>
      <c r="B17" t="inlineStr">
        <is>
          <t>BH301.I7 K53 1966a</t>
        </is>
      </c>
      <c r="C17" t="inlineStr">
        <is>
          <t>0                      BH 0301000I  7                  K  53          1966a</t>
        </is>
      </c>
      <c r="D17" t="inlineStr">
        <is>
          <t>The concept of irony, with constant reference to Socrates. Translated and with an introd. and notes by Lee M. Capel.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Kierkegaard, Søren, 1813-1855.</t>
        </is>
      </c>
      <c r="L17" t="inlineStr">
        <is>
          <t>New York, Harper &amp; Row [1966, c1965]</t>
        </is>
      </c>
      <c r="M17" t="inlineStr">
        <is>
          <t>1966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BH </t>
        </is>
      </c>
      <c r="S17" t="n">
        <v>1</v>
      </c>
      <c r="T17" t="n">
        <v>1</v>
      </c>
      <c r="U17" t="inlineStr">
        <is>
          <t>2000-12-27</t>
        </is>
      </c>
      <c r="V17" t="inlineStr">
        <is>
          <t>2000-12-27</t>
        </is>
      </c>
      <c r="W17" t="inlineStr">
        <is>
          <t>1996-08-08</t>
        </is>
      </c>
      <c r="X17" t="inlineStr">
        <is>
          <t>1996-08-08</t>
        </is>
      </c>
      <c r="Y17" t="n">
        <v>799</v>
      </c>
      <c r="Z17" t="n">
        <v>767</v>
      </c>
      <c r="AA17" t="n">
        <v>1133</v>
      </c>
      <c r="AB17" t="n">
        <v>8</v>
      </c>
      <c r="AC17" t="n">
        <v>13</v>
      </c>
      <c r="AD17" t="n">
        <v>34</v>
      </c>
      <c r="AE17" t="n">
        <v>55</v>
      </c>
      <c r="AF17" t="n">
        <v>14</v>
      </c>
      <c r="AG17" t="n">
        <v>22</v>
      </c>
      <c r="AH17" t="n">
        <v>6</v>
      </c>
      <c r="AI17" t="n">
        <v>10</v>
      </c>
      <c r="AJ17" t="n">
        <v>15</v>
      </c>
      <c r="AK17" t="n">
        <v>26</v>
      </c>
      <c r="AL17" t="n">
        <v>5</v>
      </c>
      <c r="AM17" t="n">
        <v>10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HYPERLINK("https://creighton-primo.hosted.exlibrisgroup.com/primo-explore/search?tab=default_tab&amp;search_scope=EVERYTHING&amp;vid=01CRU&amp;lang=en_US&amp;offset=0&amp;query=any,contains,991003595069702656","Catalog Record")</f>
        <v/>
      </c>
      <c r="AT17">
        <f>HYPERLINK("http://www.worldcat.org/oclc/1175572","WorldCat Record")</f>
        <v/>
      </c>
      <c r="AU17" t="inlineStr">
        <is>
          <t>654426124:eng</t>
        </is>
      </c>
      <c r="AV17" t="inlineStr">
        <is>
          <t>1175572</t>
        </is>
      </c>
      <c r="AW17" t="inlineStr">
        <is>
          <t>991003595069702656</t>
        </is>
      </c>
      <c r="AX17" t="inlineStr">
        <is>
          <t>991003595069702656</t>
        </is>
      </c>
      <c r="AY17" t="inlineStr">
        <is>
          <t>2271884040002656</t>
        </is>
      </c>
      <c r="AZ17" t="inlineStr">
        <is>
          <t>BOOK</t>
        </is>
      </c>
      <c r="BC17" t="inlineStr">
        <is>
          <t>32285002258860</t>
        </is>
      </c>
      <c r="BD17" t="inlineStr">
        <is>
          <t>893868600</t>
        </is>
      </c>
    </row>
    <row r="18">
      <c r="A18" t="inlineStr">
        <is>
          <t>No</t>
        </is>
      </c>
      <c r="B18" t="inlineStr">
        <is>
          <t>BH301.N3 S45</t>
        </is>
      </c>
      <c r="C18" t="inlineStr">
        <is>
          <t>0                      BH 0301000N  3                  S  45</t>
        </is>
      </c>
      <c r="D18" t="inlineStr">
        <is>
          <t>Man in the landscape; a historic view of the esthetics of nature.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Shepard, Paul, 1925-1996.</t>
        </is>
      </c>
      <c r="L18" t="inlineStr">
        <is>
          <t>New York, Knopf; [distributed by Random House] 1967.</t>
        </is>
      </c>
      <c r="M18" t="inlineStr">
        <is>
          <t>1967</t>
        </is>
      </c>
      <c r="N18" t="inlineStr">
        <is>
          <t>[1st ed.]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BH </t>
        </is>
      </c>
      <c r="S18" t="n">
        <v>3</v>
      </c>
      <c r="T18" t="n">
        <v>3</v>
      </c>
      <c r="U18" t="inlineStr">
        <is>
          <t>2002-03-20</t>
        </is>
      </c>
      <c r="V18" t="inlineStr">
        <is>
          <t>2002-03-20</t>
        </is>
      </c>
      <c r="W18" t="inlineStr">
        <is>
          <t>1996-08-08</t>
        </is>
      </c>
      <c r="X18" t="inlineStr">
        <is>
          <t>1996-08-08</t>
        </is>
      </c>
      <c r="Y18" t="n">
        <v>560</v>
      </c>
      <c r="Z18" t="n">
        <v>507</v>
      </c>
      <c r="AA18" t="n">
        <v>526</v>
      </c>
      <c r="AB18" t="n">
        <v>5</v>
      </c>
      <c r="AC18" t="n">
        <v>5</v>
      </c>
      <c r="AD18" t="n">
        <v>18</v>
      </c>
      <c r="AE18" t="n">
        <v>18</v>
      </c>
      <c r="AF18" t="n">
        <v>6</v>
      </c>
      <c r="AG18" t="n">
        <v>6</v>
      </c>
      <c r="AH18" t="n">
        <v>3</v>
      </c>
      <c r="AI18" t="n">
        <v>3</v>
      </c>
      <c r="AJ18" t="n">
        <v>12</v>
      </c>
      <c r="AK18" t="n">
        <v>12</v>
      </c>
      <c r="AL18" t="n">
        <v>4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HYPERLINK("http://catalog.hathitrust.org/Record/001389503","HathiTrust Record")</f>
        <v/>
      </c>
      <c r="AS18">
        <f>HYPERLINK("https://creighton-primo.hosted.exlibrisgroup.com/primo-explore/search?tab=default_tab&amp;search_scope=EVERYTHING&amp;vid=01CRU&amp;lang=en_US&amp;offset=0&amp;query=any,contains,991002592849702656","Catalog Record")</f>
        <v/>
      </c>
      <c r="AT18">
        <f>HYPERLINK("http://www.worldcat.org/oclc/376394","WorldCat Record")</f>
        <v/>
      </c>
      <c r="AU18" t="inlineStr">
        <is>
          <t>10227155150:eng</t>
        </is>
      </c>
      <c r="AV18" t="inlineStr">
        <is>
          <t>376394</t>
        </is>
      </c>
      <c r="AW18" t="inlineStr">
        <is>
          <t>991002592849702656</t>
        </is>
      </c>
      <c r="AX18" t="inlineStr">
        <is>
          <t>991002592849702656</t>
        </is>
      </c>
      <c r="AY18" t="inlineStr">
        <is>
          <t>2263598410002656</t>
        </is>
      </c>
      <c r="AZ18" t="inlineStr">
        <is>
          <t>BOOK</t>
        </is>
      </c>
      <c r="BC18" t="inlineStr">
        <is>
          <t>32285002258878</t>
        </is>
      </c>
      <c r="BD18" t="inlineStr">
        <is>
          <t>893591532</t>
        </is>
      </c>
    </row>
    <row r="19">
      <c r="A19" t="inlineStr">
        <is>
          <t>No</t>
        </is>
      </c>
      <c r="B19" t="inlineStr">
        <is>
          <t>BH301.S7 D4 1989</t>
        </is>
      </c>
      <c r="C19" t="inlineStr">
        <is>
          <t>0                      BH 0301000S  7                  D  4           1989</t>
        </is>
      </c>
      <c r="D19" t="inlineStr">
        <is>
          <t>The discourse of the sublime : readings in history, aesthetics, and the subject / Peter de Bolla.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De Bolla, Peter, 1957-</t>
        </is>
      </c>
      <c r="L19" t="inlineStr">
        <is>
          <t>Oxford [England] ; New York, NY, USA : B. Blackwell, 1989.</t>
        </is>
      </c>
      <c r="M19" t="inlineStr">
        <is>
          <t>1989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BH </t>
        </is>
      </c>
      <c r="S19" t="n">
        <v>1</v>
      </c>
      <c r="T19" t="n">
        <v>1</v>
      </c>
      <c r="U19" t="inlineStr">
        <is>
          <t>1993-02-10</t>
        </is>
      </c>
      <c r="V19" t="inlineStr">
        <is>
          <t>1993-02-10</t>
        </is>
      </c>
      <c r="W19" t="inlineStr">
        <is>
          <t>1991-03-08</t>
        </is>
      </c>
      <c r="X19" t="inlineStr">
        <is>
          <t>1991-03-08</t>
        </is>
      </c>
      <c r="Y19" t="n">
        <v>328</v>
      </c>
      <c r="Z19" t="n">
        <v>209</v>
      </c>
      <c r="AA19" t="n">
        <v>214</v>
      </c>
      <c r="AB19" t="n">
        <v>2</v>
      </c>
      <c r="AC19" t="n">
        <v>2</v>
      </c>
      <c r="AD19" t="n">
        <v>12</v>
      </c>
      <c r="AE19" t="n">
        <v>12</v>
      </c>
      <c r="AF19" t="n">
        <v>4</v>
      </c>
      <c r="AG19" t="n">
        <v>4</v>
      </c>
      <c r="AH19" t="n">
        <v>5</v>
      </c>
      <c r="AI19" t="n">
        <v>5</v>
      </c>
      <c r="AJ19" t="n">
        <v>6</v>
      </c>
      <c r="AK19" t="n">
        <v>6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HYPERLINK("https://creighton-primo.hosted.exlibrisgroup.com/primo-explore/search?tab=default_tab&amp;search_scope=EVERYTHING&amp;vid=01CRU&amp;lang=en_US&amp;offset=0&amp;query=any,contains,991001338989702656","Catalog Record")</f>
        <v/>
      </c>
      <c r="AT19">
        <f>HYPERLINK("http://www.worldcat.org/oclc/18379486","WorldCat Record")</f>
        <v/>
      </c>
      <c r="AU19" t="inlineStr">
        <is>
          <t>836718070:eng</t>
        </is>
      </c>
      <c r="AV19" t="inlineStr">
        <is>
          <t>18379486</t>
        </is>
      </c>
      <c r="AW19" t="inlineStr">
        <is>
          <t>991001338989702656</t>
        </is>
      </c>
      <c r="AX19" t="inlineStr">
        <is>
          <t>991001338989702656</t>
        </is>
      </c>
      <c r="AY19" t="inlineStr">
        <is>
          <t>2269785070002656</t>
        </is>
      </c>
      <c r="AZ19" t="inlineStr">
        <is>
          <t>BOOK</t>
        </is>
      </c>
      <c r="BB19" t="inlineStr">
        <is>
          <t>9780631161738</t>
        </is>
      </c>
      <c r="BC19" t="inlineStr">
        <is>
          <t>32285000493626</t>
        </is>
      </c>
      <c r="BD19" t="inlineStr">
        <is>
          <t>893231923</t>
        </is>
      </c>
    </row>
    <row r="20">
      <c r="A20" t="inlineStr">
        <is>
          <t>No</t>
        </is>
      </c>
      <c r="B20" t="inlineStr">
        <is>
          <t>BH301.S8 W66</t>
        </is>
      </c>
      <c r="C20" t="inlineStr">
        <is>
          <t>0                      BH 0301000S  8                  W  66</t>
        </is>
      </c>
      <c r="D20" t="inlineStr">
        <is>
          <t>The word "sublime" and its context, 1650 - 1760, by Theodore E. B. Wood.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Wood, Theodore E. B.</t>
        </is>
      </c>
      <c r="L20" t="inlineStr">
        <is>
          <t>The Hague, Mouton, 1972.</t>
        </is>
      </c>
      <c r="M20" t="inlineStr">
        <is>
          <t>1972</t>
        </is>
      </c>
      <c r="O20" t="inlineStr">
        <is>
          <t>eng</t>
        </is>
      </c>
      <c r="P20" t="inlineStr">
        <is>
          <t xml:space="preserve">ne </t>
        </is>
      </c>
      <c r="Q20" t="inlineStr">
        <is>
          <t>De proprietatibus litterarum. Series maior ; 7</t>
        </is>
      </c>
      <c r="R20" t="inlineStr">
        <is>
          <t xml:space="preserve">BH </t>
        </is>
      </c>
      <c r="S20" t="n">
        <v>1</v>
      </c>
      <c r="T20" t="n">
        <v>1</v>
      </c>
      <c r="U20" t="inlineStr">
        <is>
          <t>2004-06-23</t>
        </is>
      </c>
      <c r="V20" t="inlineStr">
        <is>
          <t>2004-06-23</t>
        </is>
      </c>
      <c r="W20" t="inlineStr">
        <is>
          <t>1996-08-08</t>
        </is>
      </c>
      <c r="X20" t="inlineStr">
        <is>
          <t>1996-08-08</t>
        </is>
      </c>
      <c r="Y20" t="n">
        <v>268</v>
      </c>
      <c r="Z20" t="n">
        <v>174</v>
      </c>
      <c r="AA20" t="n">
        <v>176</v>
      </c>
      <c r="AB20" t="n">
        <v>3</v>
      </c>
      <c r="AC20" t="n">
        <v>3</v>
      </c>
      <c r="AD20" t="n">
        <v>12</v>
      </c>
      <c r="AE20" t="n">
        <v>12</v>
      </c>
      <c r="AF20" t="n">
        <v>2</v>
      </c>
      <c r="AG20" t="n">
        <v>2</v>
      </c>
      <c r="AH20" t="n">
        <v>3</v>
      </c>
      <c r="AI20" t="n">
        <v>3</v>
      </c>
      <c r="AJ20" t="n">
        <v>9</v>
      </c>
      <c r="AK20" t="n">
        <v>9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HYPERLINK("http://catalog.hathitrust.org/Record/001389508","HathiTrust Record")</f>
        <v/>
      </c>
      <c r="AS20">
        <f>HYPERLINK("https://creighton-primo.hosted.exlibrisgroup.com/primo-explore/search?tab=default_tab&amp;search_scope=EVERYTHING&amp;vid=01CRU&amp;lang=en_US&amp;offset=0&amp;query=any,contains,991003020359702656","Catalog Record")</f>
        <v/>
      </c>
      <c r="AT20">
        <f>HYPERLINK("http://www.worldcat.org/oclc/585104","WorldCat Record")</f>
        <v/>
      </c>
      <c r="AU20" t="inlineStr">
        <is>
          <t>1749452:eng</t>
        </is>
      </c>
      <c r="AV20" t="inlineStr">
        <is>
          <t>585104</t>
        </is>
      </c>
      <c r="AW20" t="inlineStr">
        <is>
          <t>991003020359702656</t>
        </is>
      </c>
      <c r="AX20" t="inlineStr">
        <is>
          <t>991003020359702656</t>
        </is>
      </c>
      <c r="AY20" t="inlineStr">
        <is>
          <t>2270507670002656</t>
        </is>
      </c>
      <c r="AZ20" t="inlineStr">
        <is>
          <t>BOOK</t>
        </is>
      </c>
      <c r="BC20" t="inlineStr">
        <is>
          <t>32285002258936</t>
        </is>
      </c>
      <c r="BD20" t="inlineStr">
        <is>
          <t>893899536</t>
        </is>
      </c>
    </row>
    <row r="21">
      <c r="A21" t="inlineStr">
        <is>
          <t>No</t>
        </is>
      </c>
      <c r="B21" t="inlineStr">
        <is>
          <t>BH39 .A48 1981</t>
        </is>
      </c>
      <c r="C21" t="inlineStr">
        <is>
          <t>0                      BH 0039000A  48          1981</t>
        </is>
      </c>
      <c r="D21" t="inlineStr">
        <is>
          <t>Representation and the imagination : Beckett, Kafka, Nabokov, and Schoenberg / Daniel Albright.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Albright, Daniel, 1945-2015.</t>
        </is>
      </c>
      <c r="L21" t="inlineStr">
        <is>
          <t>Chicago : University of Chicago Press, 1981.</t>
        </is>
      </c>
      <c r="M21" t="inlineStr">
        <is>
          <t>1981</t>
        </is>
      </c>
      <c r="O21" t="inlineStr">
        <is>
          <t>eng</t>
        </is>
      </c>
      <c r="P21" t="inlineStr">
        <is>
          <t>ilu</t>
        </is>
      </c>
      <c r="R21" t="inlineStr">
        <is>
          <t xml:space="preserve">BH </t>
        </is>
      </c>
      <c r="S21" t="n">
        <v>1</v>
      </c>
      <c r="T21" t="n">
        <v>1</v>
      </c>
      <c r="U21" t="inlineStr">
        <is>
          <t>2008-12-10</t>
        </is>
      </c>
      <c r="V21" t="inlineStr">
        <is>
          <t>2008-12-10</t>
        </is>
      </c>
      <c r="W21" t="inlineStr">
        <is>
          <t>1990-09-11</t>
        </is>
      </c>
      <c r="X21" t="inlineStr">
        <is>
          <t>1990-09-11</t>
        </is>
      </c>
      <c r="Y21" t="n">
        <v>617</v>
      </c>
      <c r="Z21" t="n">
        <v>509</v>
      </c>
      <c r="AA21" t="n">
        <v>510</v>
      </c>
      <c r="AB21" t="n">
        <v>5</v>
      </c>
      <c r="AC21" t="n">
        <v>5</v>
      </c>
      <c r="AD21" t="n">
        <v>29</v>
      </c>
      <c r="AE21" t="n">
        <v>29</v>
      </c>
      <c r="AF21" t="n">
        <v>10</v>
      </c>
      <c r="AG21" t="n">
        <v>10</v>
      </c>
      <c r="AH21" t="n">
        <v>8</v>
      </c>
      <c r="AI21" t="n">
        <v>8</v>
      </c>
      <c r="AJ21" t="n">
        <v>16</v>
      </c>
      <c r="AK21" t="n">
        <v>16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HYPERLINK("https://creighton-primo.hosted.exlibrisgroup.com/primo-explore/search?tab=default_tab&amp;search_scope=EVERYTHING&amp;vid=01CRU&amp;lang=en_US&amp;offset=0&amp;query=any,contains,991005079879702656","Catalog Record")</f>
        <v/>
      </c>
      <c r="AT21">
        <f>HYPERLINK("http://www.worldcat.org/oclc/7170431","WorldCat Record")</f>
        <v/>
      </c>
      <c r="AU21" t="inlineStr">
        <is>
          <t>889651130:eng</t>
        </is>
      </c>
      <c r="AV21" t="inlineStr">
        <is>
          <t>7170431</t>
        </is>
      </c>
      <c r="AW21" t="inlineStr">
        <is>
          <t>991005079879702656</t>
        </is>
      </c>
      <c r="AX21" t="inlineStr">
        <is>
          <t>991005079879702656</t>
        </is>
      </c>
      <c r="AY21" t="inlineStr">
        <is>
          <t>2256725040002656</t>
        </is>
      </c>
      <c r="AZ21" t="inlineStr">
        <is>
          <t>BOOK</t>
        </is>
      </c>
      <c r="BB21" t="inlineStr">
        <is>
          <t>9780226012520</t>
        </is>
      </c>
      <c r="BC21" t="inlineStr">
        <is>
          <t>32285000301621</t>
        </is>
      </c>
      <c r="BD21" t="inlineStr">
        <is>
          <t>893338470</t>
        </is>
      </c>
    </row>
    <row r="22">
      <c r="A22" t="inlineStr">
        <is>
          <t>No</t>
        </is>
      </c>
      <c r="B22" t="inlineStr">
        <is>
          <t>BH39 .B37 1982</t>
        </is>
      </c>
      <c r="C22" t="inlineStr">
        <is>
          <t>0                      BH 0039000B  37          1982</t>
        </is>
      </c>
      <c r="D22" t="inlineStr">
        <is>
          <t>The aesthetic point of view : selected essays / Monroe C. Beardsley ; edited by Michael J. Wreen and Donald M. Callen.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Beardsley, Monroe C.</t>
        </is>
      </c>
      <c r="L22" t="inlineStr">
        <is>
          <t>Ithaca, N.Y. : Cornell University Press, 1982.</t>
        </is>
      </c>
      <c r="M22" t="inlineStr">
        <is>
          <t>1982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BH </t>
        </is>
      </c>
      <c r="S22" t="n">
        <v>1</v>
      </c>
      <c r="T22" t="n">
        <v>1</v>
      </c>
      <c r="U22" t="inlineStr">
        <is>
          <t>1993-04-13</t>
        </is>
      </c>
      <c r="V22" t="inlineStr">
        <is>
          <t>1993-04-13</t>
        </is>
      </c>
      <c r="W22" t="inlineStr">
        <is>
          <t>1990-09-11</t>
        </is>
      </c>
      <c r="X22" t="inlineStr">
        <is>
          <t>1990-09-11</t>
        </is>
      </c>
      <c r="Y22" t="n">
        <v>480</v>
      </c>
      <c r="Z22" t="n">
        <v>357</v>
      </c>
      <c r="AA22" t="n">
        <v>363</v>
      </c>
      <c r="AB22" t="n">
        <v>3</v>
      </c>
      <c r="AC22" t="n">
        <v>3</v>
      </c>
      <c r="AD22" t="n">
        <v>20</v>
      </c>
      <c r="AE22" t="n">
        <v>20</v>
      </c>
      <c r="AF22" t="n">
        <v>8</v>
      </c>
      <c r="AG22" t="n">
        <v>8</v>
      </c>
      <c r="AH22" t="n">
        <v>6</v>
      </c>
      <c r="AI22" t="n">
        <v>6</v>
      </c>
      <c r="AJ22" t="n">
        <v>12</v>
      </c>
      <c r="AK22" t="n">
        <v>12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HYPERLINK("http://catalog.hathitrust.org/Record/006251688","HathiTrust Record")</f>
        <v/>
      </c>
      <c r="AS22">
        <f>HYPERLINK("https://creighton-primo.hosted.exlibrisgroup.com/primo-explore/search?tab=default_tab&amp;search_scope=EVERYTHING&amp;vid=01CRU&amp;lang=en_US&amp;offset=0&amp;query=any,contains,991000057659702656","Catalog Record")</f>
        <v/>
      </c>
      <c r="AT22">
        <f>HYPERLINK("http://www.worldcat.org/oclc/8709461","WorldCat Record")</f>
        <v/>
      </c>
      <c r="AU22" t="inlineStr">
        <is>
          <t>974664699:eng</t>
        </is>
      </c>
      <c r="AV22" t="inlineStr">
        <is>
          <t>8709461</t>
        </is>
      </c>
      <c r="AW22" t="inlineStr">
        <is>
          <t>991000057659702656</t>
        </is>
      </c>
      <c r="AX22" t="inlineStr">
        <is>
          <t>991000057659702656</t>
        </is>
      </c>
      <c r="AY22" t="inlineStr">
        <is>
          <t>2256665540002656</t>
        </is>
      </c>
      <c r="AZ22" t="inlineStr">
        <is>
          <t>BOOK</t>
        </is>
      </c>
      <c r="BB22" t="inlineStr">
        <is>
          <t>9780801498800</t>
        </is>
      </c>
      <c r="BC22" t="inlineStr">
        <is>
          <t>32285000301647</t>
        </is>
      </c>
      <c r="BD22" t="inlineStr">
        <is>
          <t>893230839</t>
        </is>
      </c>
    </row>
    <row r="23">
      <c r="A23" t="inlineStr">
        <is>
          <t>No</t>
        </is>
      </c>
      <c r="B23" t="inlineStr">
        <is>
          <t>BH39 .D35 1986</t>
        </is>
      </c>
      <c r="C23" t="inlineStr">
        <is>
          <t>0                      BH 0039000D  35          1986</t>
        </is>
      </c>
      <c r="D23" t="inlineStr">
        <is>
          <t>The philosophical disenfranchisement of art / Arthur C. Danto.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Yes</t>
        </is>
      </c>
      <c r="J23" t="inlineStr">
        <is>
          <t>0</t>
        </is>
      </c>
      <c r="K23" t="inlineStr">
        <is>
          <t>Danto, Arthur C., 1924-2013.</t>
        </is>
      </c>
      <c r="L23" t="inlineStr">
        <is>
          <t>New York : Columbia University Press, 1986.</t>
        </is>
      </c>
      <c r="M23" t="inlineStr">
        <is>
          <t>1986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BH </t>
        </is>
      </c>
      <c r="S23" t="n">
        <v>3</v>
      </c>
      <c r="T23" t="n">
        <v>3</v>
      </c>
      <c r="U23" t="inlineStr">
        <is>
          <t>2008-10-14</t>
        </is>
      </c>
      <c r="V23" t="inlineStr">
        <is>
          <t>2008-10-14</t>
        </is>
      </c>
      <c r="W23" t="inlineStr">
        <is>
          <t>1990-04-12</t>
        </is>
      </c>
      <c r="X23" t="inlineStr">
        <is>
          <t>1990-04-12</t>
        </is>
      </c>
      <c r="Y23" t="n">
        <v>812</v>
      </c>
      <c r="Z23" t="n">
        <v>636</v>
      </c>
      <c r="AA23" t="n">
        <v>726</v>
      </c>
      <c r="AB23" t="n">
        <v>7</v>
      </c>
      <c r="AC23" t="n">
        <v>8</v>
      </c>
      <c r="AD23" t="n">
        <v>40</v>
      </c>
      <c r="AE23" t="n">
        <v>43</v>
      </c>
      <c r="AF23" t="n">
        <v>16</v>
      </c>
      <c r="AG23" t="n">
        <v>17</v>
      </c>
      <c r="AH23" t="n">
        <v>8</v>
      </c>
      <c r="AI23" t="n">
        <v>8</v>
      </c>
      <c r="AJ23" t="n">
        <v>21</v>
      </c>
      <c r="AK23" t="n">
        <v>22</v>
      </c>
      <c r="AL23" t="n">
        <v>6</v>
      </c>
      <c r="AM23" t="n">
        <v>7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HYPERLINK("https://creighton-primo.hosted.exlibrisgroup.com/primo-explore/search?tab=default_tab&amp;search_scope=EVERYTHING&amp;vid=01CRU&amp;lang=en_US&amp;offset=0&amp;query=any,contains,991000784799702656","Catalog Record")</f>
        <v/>
      </c>
      <c r="AT23">
        <f>HYPERLINK("http://www.worldcat.org/oclc/13123341","WorldCat Record")</f>
        <v/>
      </c>
      <c r="AU23" t="inlineStr">
        <is>
          <t>1082105:eng</t>
        </is>
      </c>
      <c r="AV23" t="inlineStr">
        <is>
          <t>13123341</t>
        </is>
      </c>
      <c r="AW23" t="inlineStr">
        <is>
          <t>991000784799702656</t>
        </is>
      </c>
      <c r="AX23" t="inlineStr">
        <is>
          <t>991000784799702656</t>
        </is>
      </c>
      <c r="AY23" t="inlineStr">
        <is>
          <t>2256483180002656</t>
        </is>
      </c>
      <c r="AZ23" t="inlineStr">
        <is>
          <t>BOOK</t>
        </is>
      </c>
      <c r="BB23" t="inlineStr">
        <is>
          <t>9780231063647</t>
        </is>
      </c>
      <c r="BC23" t="inlineStr">
        <is>
          <t>32285000100627</t>
        </is>
      </c>
      <c r="BD23" t="inlineStr">
        <is>
          <t>893796986</t>
        </is>
      </c>
    </row>
    <row r="24">
      <c r="A24" t="inlineStr">
        <is>
          <t>No</t>
        </is>
      </c>
      <c r="B24" t="inlineStr">
        <is>
          <t>BH39 .D493 1988</t>
        </is>
      </c>
      <c r="C24" t="inlineStr">
        <is>
          <t>0                      BH 0039000D  493         1988</t>
        </is>
      </c>
      <c r="D24" t="inlineStr">
        <is>
          <t>Evaluating art / George Dickie.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Dickie, George, 1926-</t>
        </is>
      </c>
      <c r="L24" t="inlineStr">
        <is>
          <t>Philadelphia : Temple University Press, 1988.</t>
        </is>
      </c>
      <c r="M24" t="inlineStr">
        <is>
          <t>1988</t>
        </is>
      </c>
      <c r="O24" t="inlineStr">
        <is>
          <t>eng</t>
        </is>
      </c>
      <c r="P24" t="inlineStr">
        <is>
          <t>pau</t>
        </is>
      </c>
      <c r="R24" t="inlineStr">
        <is>
          <t xml:space="preserve">BH </t>
        </is>
      </c>
      <c r="S24" t="n">
        <v>4</v>
      </c>
      <c r="T24" t="n">
        <v>4</v>
      </c>
      <c r="U24" t="inlineStr">
        <is>
          <t>1993-10-20</t>
        </is>
      </c>
      <c r="V24" t="inlineStr">
        <is>
          <t>1993-10-20</t>
        </is>
      </c>
      <c r="W24" t="inlineStr">
        <is>
          <t>1990-01-30</t>
        </is>
      </c>
      <c r="X24" t="inlineStr">
        <is>
          <t>1990-01-30</t>
        </is>
      </c>
      <c r="Y24" t="n">
        <v>540</v>
      </c>
      <c r="Z24" t="n">
        <v>445</v>
      </c>
      <c r="AA24" t="n">
        <v>658</v>
      </c>
      <c r="AB24" t="n">
        <v>4</v>
      </c>
      <c r="AC24" t="n">
        <v>4</v>
      </c>
      <c r="AD24" t="n">
        <v>23</v>
      </c>
      <c r="AE24" t="n">
        <v>32</v>
      </c>
      <c r="AF24" t="n">
        <v>10</v>
      </c>
      <c r="AG24" t="n">
        <v>16</v>
      </c>
      <c r="AH24" t="n">
        <v>7</v>
      </c>
      <c r="AI24" t="n">
        <v>9</v>
      </c>
      <c r="AJ24" t="n">
        <v>11</v>
      </c>
      <c r="AK24" t="n">
        <v>16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HYPERLINK("http://catalog.hathitrust.org/Record/001087057","HathiTrust Record")</f>
        <v/>
      </c>
      <c r="AS24">
        <f>HYPERLINK("https://creighton-primo.hosted.exlibrisgroup.com/primo-explore/search?tab=default_tab&amp;search_scope=EVERYTHING&amp;vid=01CRU&amp;lang=en_US&amp;offset=0&amp;query=any,contains,991001371909702656","Catalog Record")</f>
        <v/>
      </c>
      <c r="AT24">
        <f>HYPERLINK("http://www.worldcat.org/oclc/18587795","WorldCat Record")</f>
        <v/>
      </c>
      <c r="AU24" t="inlineStr">
        <is>
          <t>17973430:eng</t>
        </is>
      </c>
      <c r="AV24" t="inlineStr">
        <is>
          <t>18587795</t>
        </is>
      </c>
      <c r="AW24" t="inlineStr">
        <is>
          <t>991001371909702656</t>
        </is>
      </c>
      <c r="AX24" t="inlineStr">
        <is>
          <t>991001371909702656</t>
        </is>
      </c>
      <c r="AY24" t="inlineStr">
        <is>
          <t>2265621320002656</t>
        </is>
      </c>
      <c r="AZ24" t="inlineStr">
        <is>
          <t>BOOK</t>
        </is>
      </c>
      <c r="BB24" t="inlineStr">
        <is>
          <t>9780877225973</t>
        </is>
      </c>
      <c r="BC24" t="inlineStr">
        <is>
          <t>32285000031061</t>
        </is>
      </c>
      <c r="BD24" t="inlineStr">
        <is>
          <t>893497028</t>
        </is>
      </c>
    </row>
    <row r="25">
      <c r="A25" t="inlineStr">
        <is>
          <t>No</t>
        </is>
      </c>
      <c r="B25" t="inlineStr">
        <is>
          <t>BH39 .E76 1983</t>
        </is>
      </c>
      <c r="C25" t="inlineStr">
        <is>
          <t>0                      BH 0039000E  76          1983</t>
        </is>
      </c>
      <c r="D25" t="inlineStr">
        <is>
          <t>Essays on aesthetics : perspectives on the work of Monroe C. Beardsley / edited by John Fisher.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Philadelphia : Temple University Press, 1983.</t>
        </is>
      </c>
      <c r="M25" t="inlineStr">
        <is>
          <t>1983</t>
        </is>
      </c>
      <c r="O25" t="inlineStr">
        <is>
          <t>eng</t>
        </is>
      </c>
      <c r="P25" t="inlineStr">
        <is>
          <t>pau</t>
        </is>
      </c>
      <c r="R25" t="inlineStr">
        <is>
          <t xml:space="preserve">BH </t>
        </is>
      </c>
      <c r="S25" t="n">
        <v>4</v>
      </c>
      <c r="T25" t="n">
        <v>4</v>
      </c>
      <c r="U25" t="inlineStr">
        <is>
          <t>1999-10-21</t>
        </is>
      </c>
      <c r="V25" t="inlineStr">
        <is>
          <t>1999-10-21</t>
        </is>
      </c>
      <c r="W25" t="inlineStr">
        <is>
          <t>1990-02-21</t>
        </is>
      </c>
      <c r="X25" t="inlineStr">
        <is>
          <t>1990-02-21</t>
        </is>
      </c>
      <c r="Y25" t="n">
        <v>298</v>
      </c>
      <c r="Z25" t="n">
        <v>237</v>
      </c>
      <c r="AA25" t="n">
        <v>244</v>
      </c>
      <c r="AB25" t="n">
        <v>3</v>
      </c>
      <c r="AC25" t="n">
        <v>3</v>
      </c>
      <c r="AD25" t="n">
        <v>13</v>
      </c>
      <c r="AE25" t="n">
        <v>13</v>
      </c>
      <c r="AF25" t="n">
        <v>3</v>
      </c>
      <c r="AG25" t="n">
        <v>3</v>
      </c>
      <c r="AH25" t="n">
        <v>3</v>
      </c>
      <c r="AI25" t="n">
        <v>3</v>
      </c>
      <c r="AJ25" t="n">
        <v>9</v>
      </c>
      <c r="AK25" t="n">
        <v>9</v>
      </c>
      <c r="AL25" t="n">
        <v>2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HYPERLINK("http://catalog.hathitrust.org/Record/000239163","HathiTrust Record")</f>
        <v/>
      </c>
      <c r="AS25">
        <f>HYPERLINK("https://creighton-primo.hosted.exlibrisgroup.com/primo-explore/search?tab=default_tab&amp;search_scope=EVERYTHING&amp;vid=01CRU&amp;lang=en_US&amp;offset=0&amp;query=any,contains,991000134869702656","Catalog Record")</f>
        <v/>
      </c>
      <c r="AT25">
        <f>HYPERLINK("http://www.worldcat.org/oclc/9131855","WorldCat Record")</f>
        <v/>
      </c>
      <c r="AU25" t="inlineStr">
        <is>
          <t>43523886:eng</t>
        </is>
      </c>
      <c r="AV25" t="inlineStr">
        <is>
          <t>9131855</t>
        </is>
      </c>
      <c r="AW25" t="inlineStr">
        <is>
          <t>991000134869702656</t>
        </is>
      </c>
      <c r="AX25" t="inlineStr">
        <is>
          <t>991000134869702656</t>
        </is>
      </c>
      <c r="AY25" t="inlineStr">
        <is>
          <t>2267064210002656</t>
        </is>
      </c>
      <c r="AZ25" t="inlineStr">
        <is>
          <t>BOOK</t>
        </is>
      </c>
      <c r="BB25" t="inlineStr">
        <is>
          <t>9780877222873</t>
        </is>
      </c>
      <c r="BC25" t="inlineStr">
        <is>
          <t>32285000058163</t>
        </is>
      </c>
      <c r="BD25" t="inlineStr">
        <is>
          <t>893714345</t>
        </is>
      </c>
    </row>
    <row r="26">
      <c r="A26" t="inlineStr">
        <is>
          <t>No</t>
        </is>
      </c>
      <c r="B26" t="inlineStr">
        <is>
          <t>BH39 .E96 1993</t>
        </is>
      </c>
      <c r="C26" t="inlineStr">
        <is>
          <t>0                      BH 0039000E  96          1993</t>
        </is>
      </c>
      <c r="D26" t="inlineStr">
        <is>
          <t>Explanation and value in the arts / edited by Salim Kemal and Ivan Gaskell.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Cambridge ; New York : Cambridge University Press, 1993.</t>
        </is>
      </c>
      <c r="M26" t="inlineStr">
        <is>
          <t>1993</t>
        </is>
      </c>
      <c r="O26" t="inlineStr">
        <is>
          <t>eng</t>
        </is>
      </c>
      <c r="P26" t="inlineStr">
        <is>
          <t>enk</t>
        </is>
      </c>
      <c r="Q26" t="inlineStr">
        <is>
          <t>Cambridge studies in philosophy and the arts</t>
        </is>
      </c>
      <c r="R26" t="inlineStr">
        <is>
          <t xml:space="preserve">BH </t>
        </is>
      </c>
      <c r="S26" t="n">
        <v>2</v>
      </c>
      <c r="T26" t="n">
        <v>2</v>
      </c>
      <c r="U26" t="inlineStr">
        <is>
          <t>1994-04-11</t>
        </is>
      </c>
      <c r="V26" t="inlineStr">
        <is>
          <t>1994-04-11</t>
        </is>
      </c>
      <c r="W26" t="inlineStr">
        <is>
          <t>1994-03-11</t>
        </is>
      </c>
      <c r="X26" t="inlineStr">
        <is>
          <t>1994-03-11</t>
        </is>
      </c>
      <c r="Y26" t="n">
        <v>370</v>
      </c>
      <c r="Z26" t="n">
        <v>230</v>
      </c>
      <c r="AA26" t="n">
        <v>243</v>
      </c>
      <c r="AB26" t="n">
        <v>1</v>
      </c>
      <c r="AC26" t="n">
        <v>1</v>
      </c>
      <c r="AD26" t="n">
        <v>10</v>
      </c>
      <c r="AE26" t="n">
        <v>10</v>
      </c>
      <c r="AF26" t="n">
        <v>0</v>
      </c>
      <c r="AG26" t="n">
        <v>0</v>
      </c>
      <c r="AH26" t="n">
        <v>4</v>
      </c>
      <c r="AI26" t="n">
        <v>4</v>
      </c>
      <c r="AJ26" t="n">
        <v>7</v>
      </c>
      <c r="AK26" t="n">
        <v>7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HYPERLINK("https://creighton-primo.hosted.exlibrisgroup.com/primo-explore/search?tab=default_tab&amp;search_scope=EVERYTHING&amp;vid=01CRU&amp;lang=en_US&amp;offset=0&amp;query=any,contains,991002246819702656","Catalog Record")</f>
        <v/>
      </c>
      <c r="AT26">
        <f>HYPERLINK("http://www.worldcat.org/oclc/28966393","WorldCat Record")</f>
        <v/>
      </c>
      <c r="AU26" t="inlineStr">
        <is>
          <t>895809556:eng</t>
        </is>
      </c>
      <c r="AV26" t="inlineStr">
        <is>
          <t>28966393</t>
        </is>
      </c>
      <c r="AW26" t="inlineStr">
        <is>
          <t>991002246819702656</t>
        </is>
      </c>
      <c r="AX26" t="inlineStr">
        <is>
          <t>991002246819702656</t>
        </is>
      </c>
      <c r="AY26" t="inlineStr">
        <is>
          <t>2257598660002656</t>
        </is>
      </c>
      <c r="AZ26" t="inlineStr">
        <is>
          <t>BOOK</t>
        </is>
      </c>
      <c r="BB26" t="inlineStr">
        <is>
          <t>9780521419260</t>
        </is>
      </c>
      <c r="BC26" t="inlineStr">
        <is>
          <t>32285001855948</t>
        </is>
      </c>
      <c r="BD26" t="inlineStr">
        <is>
          <t>893879655</t>
        </is>
      </c>
    </row>
    <row r="27">
      <c r="A27" t="inlineStr">
        <is>
          <t>No</t>
        </is>
      </c>
      <c r="B27" t="inlineStr">
        <is>
          <t>BH39 .M39 1986</t>
        </is>
      </c>
      <c r="C27" t="inlineStr">
        <is>
          <t>0                      BH 0039000M  39          1986</t>
        </is>
      </c>
      <c r="D27" t="inlineStr">
        <is>
          <t>The aesthetic experience : an anthropologist looks at the visual arts / Jacques Maquet.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Maquet, Jacques Jérôme Pierre, 1919-2013.</t>
        </is>
      </c>
      <c r="L27" t="inlineStr">
        <is>
          <t>New Haven : Yale University Press, c1986.</t>
        </is>
      </c>
      <c r="M27" t="inlineStr">
        <is>
          <t>1986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BH </t>
        </is>
      </c>
      <c r="S27" t="n">
        <v>2</v>
      </c>
      <c r="T27" t="n">
        <v>2</v>
      </c>
      <c r="U27" t="inlineStr">
        <is>
          <t>2008-04-11</t>
        </is>
      </c>
      <c r="V27" t="inlineStr">
        <is>
          <t>2008-04-11</t>
        </is>
      </c>
      <c r="W27" t="inlineStr">
        <is>
          <t>1990-04-03</t>
        </is>
      </c>
      <c r="X27" t="inlineStr">
        <is>
          <t>1990-04-03</t>
        </is>
      </c>
      <c r="Y27" t="n">
        <v>968</v>
      </c>
      <c r="Z27" t="n">
        <v>758</v>
      </c>
      <c r="AA27" t="n">
        <v>766</v>
      </c>
      <c r="AB27" t="n">
        <v>4</v>
      </c>
      <c r="AC27" t="n">
        <v>4</v>
      </c>
      <c r="AD27" t="n">
        <v>31</v>
      </c>
      <c r="AE27" t="n">
        <v>31</v>
      </c>
      <c r="AF27" t="n">
        <v>12</v>
      </c>
      <c r="AG27" t="n">
        <v>12</v>
      </c>
      <c r="AH27" t="n">
        <v>8</v>
      </c>
      <c r="AI27" t="n">
        <v>8</v>
      </c>
      <c r="AJ27" t="n">
        <v>18</v>
      </c>
      <c r="AK27" t="n">
        <v>18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HYPERLINK("https://creighton-primo.hosted.exlibrisgroup.com/primo-explore/search?tab=default_tab&amp;search_scope=EVERYTHING&amp;vid=01CRU&amp;lang=en_US&amp;offset=0&amp;query=any,contains,991000619969702656","Catalog Record")</f>
        <v/>
      </c>
      <c r="AT27">
        <f>HYPERLINK("http://www.worldcat.org/oclc/11971141","WorldCat Record")</f>
        <v/>
      </c>
      <c r="AU27" t="inlineStr">
        <is>
          <t>9205016:eng</t>
        </is>
      </c>
      <c r="AV27" t="inlineStr">
        <is>
          <t>11971141</t>
        </is>
      </c>
      <c r="AW27" t="inlineStr">
        <is>
          <t>991000619969702656</t>
        </is>
      </c>
      <c r="AX27" t="inlineStr">
        <is>
          <t>991000619969702656</t>
        </is>
      </c>
      <c r="AY27" t="inlineStr">
        <is>
          <t>2256865160002656</t>
        </is>
      </c>
      <c r="AZ27" t="inlineStr">
        <is>
          <t>BOOK</t>
        </is>
      </c>
      <c r="BB27" t="inlineStr">
        <is>
          <t>9780300033427</t>
        </is>
      </c>
      <c r="BC27" t="inlineStr">
        <is>
          <t>32285000108703</t>
        </is>
      </c>
      <c r="BD27" t="inlineStr">
        <is>
          <t>893407368</t>
        </is>
      </c>
    </row>
    <row r="28">
      <c r="A28" t="inlineStr">
        <is>
          <t>No</t>
        </is>
      </c>
      <c r="B28" t="inlineStr">
        <is>
          <t>BH39 .M434 1991</t>
        </is>
      </c>
      <c r="C28" t="inlineStr">
        <is>
          <t>0                      BH 0039000M  434         1991</t>
        </is>
      </c>
      <c r="D28" t="inlineStr">
        <is>
          <t>Art &amp; discontent : theory at the millennium / Thomas McEvilley.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McEvilley, Thomas, 1939-2013.</t>
        </is>
      </c>
      <c r="L28" t="inlineStr">
        <is>
          <t>Kingston, N.Y. : McPherson &amp; Co., c1991.</t>
        </is>
      </c>
      <c r="M28" t="inlineStr">
        <is>
          <t>1991</t>
        </is>
      </c>
      <c r="N28" t="inlineStr">
        <is>
          <t>1st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BH </t>
        </is>
      </c>
      <c r="S28" t="n">
        <v>2</v>
      </c>
      <c r="T28" t="n">
        <v>2</v>
      </c>
      <c r="U28" t="inlineStr">
        <is>
          <t>2005-09-10</t>
        </is>
      </c>
      <c r="V28" t="inlineStr">
        <is>
          <t>2005-09-10</t>
        </is>
      </c>
      <c r="W28" t="inlineStr">
        <is>
          <t>1992-04-09</t>
        </is>
      </c>
      <c r="X28" t="inlineStr">
        <is>
          <t>1992-04-09</t>
        </is>
      </c>
      <c r="Y28" t="n">
        <v>306</v>
      </c>
      <c r="Z28" t="n">
        <v>225</v>
      </c>
      <c r="AA28" t="n">
        <v>259</v>
      </c>
      <c r="AB28" t="n">
        <v>1</v>
      </c>
      <c r="AC28" t="n">
        <v>1</v>
      </c>
      <c r="AD28" t="n">
        <v>6</v>
      </c>
      <c r="AE28" t="n">
        <v>8</v>
      </c>
      <c r="AF28" t="n">
        <v>4</v>
      </c>
      <c r="AG28" t="n">
        <v>5</v>
      </c>
      <c r="AH28" t="n">
        <v>0</v>
      </c>
      <c r="AI28" t="n">
        <v>1</v>
      </c>
      <c r="AJ28" t="n">
        <v>3</v>
      </c>
      <c r="AK28" t="n">
        <v>4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HYPERLINK("https://creighton-primo.hosted.exlibrisgroup.com/primo-explore/search?tab=default_tab&amp;search_scope=EVERYTHING&amp;vid=01CRU&amp;lang=en_US&amp;offset=0&amp;query=any,contains,991001782929702656","Catalog Record")</f>
        <v/>
      </c>
      <c r="AT28">
        <f>HYPERLINK("http://www.worldcat.org/oclc/22488839","WorldCat Record")</f>
        <v/>
      </c>
      <c r="AU28" t="inlineStr">
        <is>
          <t>33999412:eng</t>
        </is>
      </c>
      <c r="AV28" t="inlineStr">
        <is>
          <t>22488839</t>
        </is>
      </c>
      <c r="AW28" t="inlineStr">
        <is>
          <t>991001782929702656</t>
        </is>
      </c>
      <c r="AX28" t="inlineStr">
        <is>
          <t>991001782929702656</t>
        </is>
      </c>
      <c r="AY28" t="inlineStr">
        <is>
          <t>2267481830002656</t>
        </is>
      </c>
      <c r="AZ28" t="inlineStr">
        <is>
          <t>BOOK</t>
        </is>
      </c>
      <c r="BB28" t="inlineStr">
        <is>
          <t>9780929701134</t>
        </is>
      </c>
      <c r="BC28" t="inlineStr">
        <is>
          <t>32285001009272</t>
        </is>
      </c>
      <c r="BD28" t="inlineStr">
        <is>
          <t>893250502</t>
        </is>
      </c>
    </row>
    <row r="29">
      <c r="A29" t="inlineStr">
        <is>
          <t>No</t>
        </is>
      </c>
      <c r="B29" t="inlineStr">
        <is>
          <t>BH39 .M68 1984</t>
        </is>
      </c>
      <c r="C29" t="inlineStr">
        <is>
          <t>0                      BH 0039000M  68          1984</t>
        </is>
      </c>
      <c r="D29" t="inlineStr">
        <is>
          <t>Beauty restored / Mary Mothersill.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Mothersill, Mary.</t>
        </is>
      </c>
      <c r="L29" t="inlineStr">
        <is>
          <t>Oxford, [England] : Clarendon Press, 1984.</t>
        </is>
      </c>
      <c r="M29" t="inlineStr">
        <is>
          <t>1984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BH </t>
        </is>
      </c>
      <c r="S29" t="n">
        <v>3</v>
      </c>
      <c r="T29" t="n">
        <v>3</v>
      </c>
      <c r="U29" t="inlineStr">
        <is>
          <t>2002-07-03</t>
        </is>
      </c>
      <c r="V29" t="inlineStr">
        <is>
          <t>2002-07-03</t>
        </is>
      </c>
      <c r="W29" t="inlineStr">
        <is>
          <t>1990-09-11</t>
        </is>
      </c>
      <c r="X29" t="inlineStr">
        <is>
          <t>1990-09-11</t>
        </is>
      </c>
      <c r="Y29" t="n">
        <v>518</v>
      </c>
      <c r="Z29" t="n">
        <v>383</v>
      </c>
      <c r="AA29" t="n">
        <v>448</v>
      </c>
      <c r="AB29" t="n">
        <v>2</v>
      </c>
      <c r="AC29" t="n">
        <v>4</v>
      </c>
      <c r="AD29" t="n">
        <v>22</v>
      </c>
      <c r="AE29" t="n">
        <v>25</v>
      </c>
      <c r="AF29" t="n">
        <v>6</v>
      </c>
      <c r="AG29" t="n">
        <v>7</v>
      </c>
      <c r="AH29" t="n">
        <v>7</v>
      </c>
      <c r="AI29" t="n">
        <v>7</v>
      </c>
      <c r="AJ29" t="n">
        <v>16</v>
      </c>
      <c r="AK29" t="n">
        <v>16</v>
      </c>
      <c r="AL29" t="n">
        <v>1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HYPERLINK("http://catalog.hathitrust.org/Record/000568070","HathiTrust Record")</f>
        <v/>
      </c>
      <c r="AS29">
        <f>HYPERLINK("https://creighton-primo.hosted.exlibrisgroup.com/primo-explore/search?tab=default_tab&amp;search_scope=EVERYTHING&amp;vid=01CRU&amp;lang=en_US&amp;offset=0&amp;query=any,contains,991000557259702656","Catalog Record")</f>
        <v/>
      </c>
      <c r="AT29">
        <f>HYPERLINK("http://www.worldcat.org/oclc/11571176","WorldCat Record")</f>
        <v/>
      </c>
      <c r="AU29" t="inlineStr">
        <is>
          <t>4438959:eng</t>
        </is>
      </c>
      <c r="AV29" t="inlineStr">
        <is>
          <t>11571176</t>
        </is>
      </c>
      <c r="AW29" t="inlineStr">
        <is>
          <t>991000557259702656</t>
        </is>
      </c>
      <c r="AX29" t="inlineStr">
        <is>
          <t>991000557259702656</t>
        </is>
      </c>
      <c r="AY29" t="inlineStr">
        <is>
          <t>2268688570002656</t>
        </is>
      </c>
      <c r="AZ29" t="inlineStr">
        <is>
          <t>BOOK</t>
        </is>
      </c>
      <c r="BB29" t="inlineStr">
        <is>
          <t>9780198247296</t>
        </is>
      </c>
      <c r="BC29" t="inlineStr">
        <is>
          <t>32285000301753</t>
        </is>
      </c>
      <c r="BD29" t="inlineStr">
        <is>
          <t>893327395</t>
        </is>
      </c>
    </row>
    <row r="30">
      <c r="A30" t="inlineStr">
        <is>
          <t>No</t>
        </is>
      </c>
      <c r="B30" t="inlineStr">
        <is>
          <t>BH39 .M83</t>
        </is>
      </c>
      <c r="C30" t="inlineStr">
        <is>
          <t>0                      BH 0039000M  83</t>
        </is>
      </c>
      <c r="D30" t="inlineStr">
        <is>
          <t>Toward science in aesthetics; selected essays.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Munro, Thomas, 1897-1974.</t>
        </is>
      </c>
      <c r="L30" t="inlineStr">
        <is>
          <t>New York, Liberal Arts Press, 1956.</t>
        </is>
      </c>
      <c r="M30" t="inlineStr">
        <is>
          <t>1956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BH </t>
        </is>
      </c>
      <c r="S30" t="n">
        <v>1</v>
      </c>
      <c r="T30" t="n">
        <v>1</v>
      </c>
      <c r="U30" t="inlineStr">
        <is>
          <t>2007-10-07</t>
        </is>
      </c>
      <c r="V30" t="inlineStr">
        <is>
          <t>2007-10-07</t>
        </is>
      </c>
      <c r="W30" t="inlineStr">
        <is>
          <t>1996-08-08</t>
        </is>
      </c>
      <c r="X30" t="inlineStr">
        <is>
          <t>1996-08-08</t>
        </is>
      </c>
      <c r="Y30" t="n">
        <v>482</v>
      </c>
      <c r="Z30" t="n">
        <v>427</v>
      </c>
      <c r="AA30" t="n">
        <v>437</v>
      </c>
      <c r="AB30" t="n">
        <v>2</v>
      </c>
      <c r="AC30" t="n">
        <v>2</v>
      </c>
      <c r="AD30" t="n">
        <v>21</v>
      </c>
      <c r="AE30" t="n">
        <v>21</v>
      </c>
      <c r="AF30" t="n">
        <v>5</v>
      </c>
      <c r="AG30" t="n">
        <v>5</v>
      </c>
      <c r="AH30" t="n">
        <v>7</v>
      </c>
      <c r="AI30" t="n">
        <v>7</v>
      </c>
      <c r="AJ30" t="n">
        <v>15</v>
      </c>
      <c r="AK30" t="n">
        <v>15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R30">
        <f>HYPERLINK("http://catalog.hathitrust.org/Record/001389168","HathiTrust Record")</f>
        <v/>
      </c>
      <c r="AS30">
        <f>HYPERLINK("https://creighton-primo.hosted.exlibrisgroup.com/primo-explore/search?tab=default_tab&amp;search_scope=EVERYTHING&amp;vid=01CRU&amp;lang=en_US&amp;offset=0&amp;query=any,contains,991003107989702656","Catalog Record")</f>
        <v/>
      </c>
      <c r="AT30">
        <f>HYPERLINK("http://www.worldcat.org/oclc/655127","WorldCat Record")</f>
        <v/>
      </c>
      <c r="AU30" t="inlineStr">
        <is>
          <t>1616026:eng</t>
        </is>
      </c>
      <c r="AV30" t="inlineStr">
        <is>
          <t>655127</t>
        </is>
      </c>
      <c r="AW30" t="inlineStr">
        <is>
          <t>991003107989702656</t>
        </is>
      </c>
      <c r="AX30" t="inlineStr">
        <is>
          <t>991003107989702656</t>
        </is>
      </c>
      <c r="AY30" t="inlineStr">
        <is>
          <t>2260734700002656</t>
        </is>
      </c>
      <c r="AZ30" t="inlineStr">
        <is>
          <t>BOOK</t>
        </is>
      </c>
      <c r="BC30" t="inlineStr">
        <is>
          <t>32285002258464</t>
        </is>
      </c>
      <c r="BD30" t="inlineStr">
        <is>
          <t>893598275</t>
        </is>
      </c>
    </row>
    <row r="31">
      <c r="A31" t="inlineStr">
        <is>
          <t>No</t>
        </is>
      </c>
      <c r="B31" t="inlineStr">
        <is>
          <t>BH39 .N4</t>
        </is>
      </c>
      <c r="C31" t="inlineStr">
        <is>
          <t>0                      BH 0039000N  4</t>
        </is>
      </c>
      <c r="D31" t="inlineStr">
        <is>
          <t>Poetic values : their reality and our need of them / by John G. Neihardt.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Neihardt, John G., 1881-1973.</t>
        </is>
      </c>
      <c r="L31" t="inlineStr">
        <is>
          <t>New York : The Macmillan Company, 1925.</t>
        </is>
      </c>
      <c r="M31" t="inlineStr">
        <is>
          <t>1925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BH </t>
        </is>
      </c>
      <c r="S31" t="n">
        <v>4</v>
      </c>
      <c r="T31" t="n">
        <v>4</v>
      </c>
      <c r="U31" t="inlineStr">
        <is>
          <t>2004-10-24</t>
        </is>
      </c>
      <c r="V31" t="inlineStr">
        <is>
          <t>2004-10-24</t>
        </is>
      </c>
      <c r="W31" t="inlineStr">
        <is>
          <t>1990-09-18</t>
        </is>
      </c>
      <c r="X31" t="inlineStr">
        <is>
          <t>1990-09-18</t>
        </is>
      </c>
      <c r="Y31" t="n">
        <v>265</v>
      </c>
      <c r="Z31" t="n">
        <v>253</v>
      </c>
      <c r="AA31" t="n">
        <v>261</v>
      </c>
      <c r="AB31" t="n">
        <v>14</v>
      </c>
      <c r="AC31" t="n">
        <v>14</v>
      </c>
      <c r="AD31" t="n">
        <v>23</v>
      </c>
      <c r="AE31" t="n">
        <v>23</v>
      </c>
      <c r="AF31" t="n">
        <v>4</v>
      </c>
      <c r="AG31" t="n">
        <v>4</v>
      </c>
      <c r="AH31" t="n">
        <v>7</v>
      </c>
      <c r="AI31" t="n">
        <v>7</v>
      </c>
      <c r="AJ31" t="n">
        <v>9</v>
      </c>
      <c r="AK31" t="n">
        <v>9</v>
      </c>
      <c r="AL31" t="n">
        <v>8</v>
      </c>
      <c r="AM31" t="n">
        <v>8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HYPERLINK("http://catalog.hathitrust.org/Record/001919900","HathiTrust Record")</f>
        <v/>
      </c>
      <c r="AS31">
        <f>HYPERLINK("https://creighton-primo.hosted.exlibrisgroup.com/primo-explore/search?tab=default_tab&amp;search_scope=EVERYTHING&amp;vid=01CRU&amp;lang=en_US&amp;offset=0&amp;query=any,contains,991003235269702656","Catalog Record")</f>
        <v/>
      </c>
      <c r="AT31">
        <f>HYPERLINK("http://www.worldcat.org/oclc/760085","WorldCat Record")</f>
        <v/>
      </c>
      <c r="AU31" t="inlineStr">
        <is>
          <t>1630523:eng</t>
        </is>
      </c>
      <c r="AV31" t="inlineStr">
        <is>
          <t>760085</t>
        </is>
      </c>
      <c r="AW31" t="inlineStr">
        <is>
          <t>991003235269702656</t>
        </is>
      </c>
      <c r="AX31" t="inlineStr">
        <is>
          <t>991003235269702656</t>
        </is>
      </c>
      <c r="AY31" t="inlineStr">
        <is>
          <t>2266310870002656</t>
        </is>
      </c>
      <c r="AZ31" t="inlineStr">
        <is>
          <t>BOOK</t>
        </is>
      </c>
      <c r="BC31" t="inlineStr">
        <is>
          <t>32285000304500</t>
        </is>
      </c>
      <c r="BD31" t="inlineStr">
        <is>
          <t>893227833</t>
        </is>
      </c>
    </row>
    <row r="32">
      <c r="A32" t="inlineStr">
        <is>
          <t>No</t>
        </is>
      </c>
      <c r="B32" t="inlineStr">
        <is>
          <t>BH39 .S54</t>
        </is>
      </c>
      <c r="C32" t="inlineStr">
        <is>
          <t>0                      BH 0039000S  54</t>
        </is>
      </c>
      <c r="D32" t="inlineStr">
        <is>
          <t>A new theory of beauty / Guy Sircello.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Sircello, Guy.</t>
        </is>
      </c>
      <c r="L32" t="inlineStr">
        <is>
          <t>Princeton, N.J. : Princeton University Press, [1975]</t>
        </is>
      </c>
      <c r="M32" t="inlineStr">
        <is>
          <t>1975</t>
        </is>
      </c>
      <c r="O32" t="inlineStr">
        <is>
          <t>eng</t>
        </is>
      </c>
      <c r="P32" t="inlineStr">
        <is>
          <t>nju</t>
        </is>
      </c>
      <c r="Q32" t="inlineStr">
        <is>
          <t>Princeton essays on the arts ; 1</t>
        </is>
      </c>
      <c r="R32" t="inlineStr">
        <is>
          <t xml:space="preserve">BH </t>
        </is>
      </c>
      <c r="S32" t="n">
        <v>1</v>
      </c>
      <c r="T32" t="n">
        <v>1</v>
      </c>
      <c r="U32" t="inlineStr">
        <is>
          <t>2002-07-03</t>
        </is>
      </c>
      <c r="V32" t="inlineStr">
        <is>
          <t>2002-07-03</t>
        </is>
      </c>
      <c r="W32" t="inlineStr">
        <is>
          <t>1993-12-17</t>
        </is>
      </c>
      <c r="X32" t="inlineStr">
        <is>
          <t>1993-12-17</t>
        </is>
      </c>
      <c r="Y32" t="n">
        <v>769</v>
      </c>
      <c r="Z32" t="n">
        <v>614</v>
      </c>
      <c r="AA32" t="n">
        <v>905</v>
      </c>
      <c r="AB32" t="n">
        <v>5</v>
      </c>
      <c r="AC32" t="n">
        <v>7</v>
      </c>
      <c r="AD32" t="n">
        <v>32</v>
      </c>
      <c r="AE32" t="n">
        <v>44</v>
      </c>
      <c r="AF32" t="n">
        <v>12</v>
      </c>
      <c r="AG32" t="n">
        <v>19</v>
      </c>
      <c r="AH32" t="n">
        <v>9</v>
      </c>
      <c r="AI32" t="n">
        <v>11</v>
      </c>
      <c r="AJ32" t="n">
        <v>16</v>
      </c>
      <c r="AK32" t="n">
        <v>21</v>
      </c>
      <c r="AL32" t="n">
        <v>3</v>
      </c>
      <c r="AM32" t="n">
        <v>4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HYPERLINK("https://creighton-primo.hosted.exlibrisgroup.com/primo-explore/search?tab=default_tab&amp;search_scope=EVERYTHING&amp;vid=01CRU&amp;lang=en_US&amp;offset=0&amp;query=any,contains,991003746399702656","Catalog Record")</f>
        <v/>
      </c>
      <c r="AT32">
        <f>HYPERLINK("http://www.worldcat.org/oclc/1418657","WorldCat Record")</f>
        <v/>
      </c>
      <c r="AU32" t="inlineStr">
        <is>
          <t>2282017:eng</t>
        </is>
      </c>
      <c r="AV32" t="inlineStr">
        <is>
          <t>1418657</t>
        </is>
      </c>
      <c r="AW32" t="inlineStr">
        <is>
          <t>991003746399702656</t>
        </is>
      </c>
      <c r="AX32" t="inlineStr">
        <is>
          <t>991003746399702656</t>
        </is>
      </c>
      <c r="AY32" t="inlineStr">
        <is>
          <t>2261220590002656</t>
        </is>
      </c>
      <c r="AZ32" t="inlineStr">
        <is>
          <t>BOOK</t>
        </is>
      </c>
      <c r="BB32" t="inlineStr">
        <is>
          <t>9780691072111</t>
        </is>
      </c>
      <c r="BC32" t="inlineStr">
        <is>
          <t>32285001825685</t>
        </is>
      </c>
      <c r="BD32" t="inlineStr">
        <is>
          <t>893535603</t>
        </is>
      </c>
    </row>
    <row r="33">
      <c r="A33" t="inlineStr">
        <is>
          <t>No</t>
        </is>
      </c>
      <c r="B33" t="inlineStr">
        <is>
          <t>BH39 .S634 1982</t>
        </is>
      </c>
      <c r="C33" t="inlineStr">
        <is>
          <t>0                      BH 0039000S  634         1982</t>
        </is>
      </c>
      <c r="D33" t="inlineStr">
        <is>
          <t>The theory of the arts / Francis Sparshott.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Sparshott, Francis Edward, 1926-2015.</t>
        </is>
      </c>
      <c r="L33" t="inlineStr">
        <is>
          <t>Princeton, N.J. : Princeton University Press,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BH </t>
        </is>
      </c>
      <c r="S33" t="n">
        <v>3</v>
      </c>
      <c r="T33" t="n">
        <v>3</v>
      </c>
      <c r="U33" t="inlineStr">
        <is>
          <t>1994-05-23</t>
        </is>
      </c>
      <c r="V33" t="inlineStr">
        <is>
          <t>1994-05-23</t>
        </is>
      </c>
      <c r="W33" t="inlineStr">
        <is>
          <t>1990-09-11</t>
        </is>
      </c>
      <c r="X33" t="inlineStr">
        <is>
          <t>1990-09-11</t>
        </is>
      </c>
      <c r="Y33" t="n">
        <v>527</v>
      </c>
      <c r="Z33" t="n">
        <v>396</v>
      </c>
      <c r="AA33" t="n">
        <v>690</v>
      </c>
      <c r="AB33" t="n">
        <v>3</v>
      </c>
      <c r="AC33" t="n">
        <v>5</v>
      </c>
      <c r="AD33" t="n">
        <v>28</v>
      </c>
      <c r="AE33" t="n">
        <v>38</v>
      </c>
      <c r="AF33" t="n">
        <v>12</v>
      </c>
      <c r="AG33" t="n">
        <v>19</v>
      </c>
      <c r="AH33" t="n">
        <v>7</v>
      </c>
      <c r="AI33" t="n">
        <v>9</v>
      </c>
      <c r="AJ33" t="n">
        <v>17</v>
      </c>
      <c r="AK33" t="n">
        <v>20</v>
      </c>
      <c r="AL33" t="n">
        <v>2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HYPERLINK("https://creighton-primo.hosted.exlibrisgroup.com/primo-explore/search?tab=default_tab&amp;search_scope=EVERYTHING&amp;vid=01CRU&amp;lang=en_US&amp;offset=0&amp;query=any,contains,991005232149702656","Catalog Record")</f>
        <v/>
      </c>
      <c r="AT33">
        <f>HYPERLINK("http://www.worldcat.org/oclc/8344837","WorldCat Record")</f>
        <v/>
      </c>
      <c r="AU33" t="inlineStr">
        <is>
          <t>442155:eng</t>
        </is>
      </c>
      <c r="AV33" t="inlineStr">
        <is>
          <t>8344837</t>
        </is>
      </c>
      <c r="AW33" t="inlineStr">
        <is>
          <t>991005232149702656</t>
        </is>
      </c>
      <c r="AX33" t="inlineStr">
        <is>
          <t>991005232149702656</t>
        </is>
      </c>
      <c r="AY33" t="inlineStr">
        <is>
          <t>2260542860002656</t>
        </is>
      </c>
      <c r="AZ33" t="inlineStr">
        <is>
          <t>BOOK</t>
        </is>
      </c>
      <c r="BB33" t="inlineStr">
        <is>
          <t>9780691072661</t>
        </is>
      </c>
      <c r="BC33" t="inlineStr">
        <is>
          <t>32285000301803</t>
        </is>
      </c>
      <c r="BD33" t="inlineStr">
        <is>
          <t>893520674</t>
        </is>
      </c>
    </row>
    <row r="34">
      <c r="A34" t="inlineStr">
        <is>
          <t>No</t>
        </is>
      </c>
      <c r="B34" t="inlineStr">
        <is>
          <t>BH41 .A36</t>
        </is>
      </c>
      <c r="C34" t="inlineStr">
        <is>
          <t>0                      BH 0041000A  36</t>
        </is>
      </c>
      <c r="D34" t="inlineStr">
        <is>
          <t>Aesthetic concepts and education. Edited by Ralph A. Smith.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Urbana, University of Illinois Press [1970]</t>
        </is>
      </c>
      <c r="M34" t="inlineStr">
        <is>
          <t>1970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BH </t>
        </is>
      </c>
      <c r="S34" t="n">
        <v>2</v>
      </c>
      <c r="T34" t="n">
        <v>2</v>
      </c>
      <c r="U34" t="inlineStr">
        <is>
          <t>1999-12-04</t>
        </is>
      </c>
      <c r="V34" t="inlineStr">
        <is>
          <t>1999-12-04</t>
        </is>
      </c>
      <c r="W34" t="inlineStr">
        <is>
          <t>1996-08-08</t>
        </is>
      </c>
      <c r="X34" t="inlineStr">
        <is>
          <t>1996-08-08</t>
        </is>
      </c>
      <c r="Y34" t="n">
        <v>497</v>
      </c>
      <c r="Z34" t="n">
        <v>389</v>
      </c>
      <c r="AA34" t="n">
        <v>393</v>
      </c>
      <c r="AB34" t="n">
        <v>4</v>
      </c>
      <c r="AC34" t="n">
        <v>4</v>
      </c>
      <c r="AD34" t="n">
        <v>20</v>
      </c>
      <c r="AE34" t="n">
        <v>20</v>
      </c>
      <c r="AF34" t="n">
        <v>8</v>
      </c>
      <c r="AG34" t="n">
        <v>8</v>
      </c>
      <c r="AH34" t="n">
        <v>4</v>
      </c>
      <c r="AI34" t="n">
        <v>4</v>
      </c>
      <c r="AJ34" t="n">
        <v>12</v>
      </c>
      <c r="AK34" t="n">
        <v>12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HYPERLINK("https://creighton-primo.hosted.exlibrisgroup.com/primo-explore/search?tab=default_tab&amp;search_scope=EVERYTHING&amp;vid=01CRU&amp;lang=en_US&amp;offset=0&amp;query=any,contains,991000605629702656","Catalog Record")</f>
        <v/>
      </c>
      <c r="AT34">
        <f>HYPERLINK("http://www.worldcat.org/oclc/98965","WorldCat Record")</f>
        <v/>
      </c>
      <c r="AU34" t="inlineStr">
        <is>
          <t>53935826:eng</t>
        </is>
      </c>
      <c r="AV34" t="inlineStr">
        <is>
          <t>98965</t>
        </is>
      </c>
      <c r="AW34" t="inlineStr">
        <is>
          <t>991000605629702656</t>
        </is>
      </c>
      <c r="AX34" t="inlineStr">
        <is>
          <t>991000605629702656</t>
        </is>
      </c>
      <c r="AY34" t="inlineStr">
        <is>
          <t>2271985440002656</t>
        </is>
      </c>
      <c r="AZ34" t="inlineStr">
        <is>
          <t>BOOK</t>
        </is>
      </c>
      <c r="BB34" t="inlineStr">
        <is>
          <t>9780252000829</t>
        </is>
      </c>
      <c r="BC34" t="inlineStr">
        <is>
          <t>32285002258514</t>
        </is>
      </c>
      <c r="BD34" t="inlineStr">
        <is>
          <t>893502628</t>
        </is>
      </c>
    </row>
    <row r="35">
      <c r="A35" t="inlineStr">
        <is>
          <t>No</t>
        </is>
      </c>
      <c r="B35" t="inlineStr">
        <is>
          <t>BH41 .Z5</t>
        </is>
      </c>
      <c r="C35" t="inlineStr">
        <is>
          <t>0                      BH 0041000Z  5</t>
        </is>
      </c>
      <c r="D35" t="inlineStr">
        <is>
          <t>Philosophic turnings; essays in conceptual appreciation.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Ziff, Paul, 1920-2003.</t>
        </is>
      </c>
      <c r="L35" t="inlineStr">
        <is>
          <t>Ithaca, N.Y., Cornell University Press [1966]</t>
        </is>
      </c>
      <c r="M35" t="inlineStr">
        <is>
          <t>1966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BH </t>
        </is>
      </c>
      <c r="S35" t="n">
        <v>1</v>
      </c>
      <c r="T35" t="n">
        <v>1</v>
      </c>
      <c r="U35" t="inlineStr">
        <is>
          <t>2007-10-07</t>
        </is>
      </c>
      <c r="V35" t="inlineStr">
        <is>
          <t>2007-10-07</t>
        </is>
      </c>
      <c r="W35" t="inlineStr">
        <is>
          <t>1996-08-08</t>
        </is>
      </c>
      <c r="X35" t="inlineStr">
        <is>
          <t>1996-08-08</t>
        </is>
      </c>
      <c r="Y35" t="n">
        <v>716</v>
      </c>
      <c r="Z35" t="n">
        <v>617</v>
      </c>
      <c r="AA35" t="n">
        <v>624</v>
      </c>
      <c r="AB35" t="n">
        <v>4</v>
      </c>
      <c r="AC35" t="n">
        <v>4</v>
      </c>
      <c r="AD35" t="n">
        <v>29</v>
      </c>
      <c r="AE35" t="n">
        <v>29</v>
      </c>
      <c r="AF35" t="n">
        <v>12</v>
      </c>
      <c r="AG35" t="n">
        <v>12</v>
      </c>
      <c r="AH35" t="n">
        <v>5</v>
      </c>
      <c r="AI35" t="n">
        <v>5</v>
      </c>
      <c r="AJ35" t="n">
        <v>17</v>
      </c>
      <c r="AK35" t="n">
        <v>17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HYPERLINK("http://catalog.hathitrust.org/Record/001389226","HathiTrust Record")</f>
        <v/>
      </c>
      <c r="AS35">
        <f>HYPERLINK("https://creighton-primo.hosted.exlibrisgroup.com/primo-explore/search?tab=default_tab&amp;search_scope=EVERYTHING&amp;vid=01CRU&amp;lang=en_US&amp;offset=0&amp;query=any,contains,991002595619702656","Catalog Record")</f>
        <v/>
      </c>
      <c r="AT35">
        <f>HYPERLINK("http://www.worldcat.org/oclc/376643","WorldCat Record")</f>
        <v/>
      </c>
      <c r="AU35" t="inlineStr">
        <is>
          <t>377038828:eng</t>
        </is>
      </c>
      <c r="AV35" t="inlineStr">
        <is>
          <t>376643</t>
        </is>
      </c>
      <c r="AW35" t="inlineStr">
        <is>
          <t>991002595619702656</t>
        </is>
      </c>
      <c r="AX35" t="inlineStr">
        <is>
          <t>991002595619702656</t>
        </is>
      </c>
      <c r="AY35" t="inlineStr">
        <is>
          <t>2263608150002656</t>
        </is>
      </c>
      <c r="AZ35" t="inlineStr">
        <is>
          <t>BOOK</t>
        </is>
      </c>
      <c r="BC35" t="inlineStr">
        <is>
          <t>32285002258522</t>
        </is>
      </c>
      <c r="BD35" t="inlineStr">
        <is>
          <t>893498296</t>
        </is>
      </c>
    </row>
    <row r="36">
      <c r="A36" t="inlineStr">
        <is>
          <t>No</t>
        </is>
      </c>
      <c r="B36" t="inlineStr">
        <is>
          <t>BH81 .C3</t>
        </is>
      </c>
      <c r="C36" t="inlineStr">
        <is>
          <t>0                      BH 0081000C  3</t>
        </is>
      </c>
      <c r="D36" t="inlineStr">
        <is>
          <t>The theory of beauty / Edgar C. Frederick.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Carritt, E. F. (Edgar Frederick), 1876-1964.</t>
        </is>
      </c>
      <c r="L36" t="inlineStr">
        <is>
          <t>London : Methuen, [1914]</t>
        </is>
      </c>
      <c r="M36" t="inlineStr">
        <is>
          <t>1914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BH </t>
        </is>
      </c>
      <c r="S36" t="n">
        <v>4</v>
      </c>
      <c r="T36" t="n">
        <v>4</v>
      </c>
      <c r="U36" t="inlineStr">
        <is>
          <t>1996-09-10</t>
        </is>
      </c>
      <c r="V36" t="inlineStr">
        <is>
          <t>1996-09-10</t>
        </is>
      </c>
      <c r="W36" t="inlineStr">
        <is>
          <t>1996-08-08</t>
        </is>
      </c>
      <c r="X36" t="inlineStr">
        <is>
          <t>1996-08-08</t>
        </is>
      </c>
      <c r="Y36" t="n">
        <v>81</v>
      </c>
      <c r="Z36" t="n">
        <v>51</v>
      </c>
      <c r="AA36" t="n">
        <v>684</v>
      </c>
      <c r="AB36" t="n">
        <v>2</v>
      </c>
      <c r="AC36" t="n">
        <v>6</v>
      </c>
      <c r="AD36" t="n">
        <v>3</v>
      </c>
      <c r="AE36" t="n">
        <v>36</v>
      </c>
      <c r="AF36" t="n">
        <v>0</v>
      </c>
      <c r="AG36" t="n">
        <v>15</v>
      </c>
      <c r="AH36" t="n">
        <v>1</v>
      </c>
      <c r="AI36" t="n">
        <v>9</v>
      </c>
      <c r="AJ36" t="n">
        <v>1</v>
      </c>
      <c r="AK36" t="n">
        <v>20</v>
      </c>
      <c r="AL36" t="n">
        <v>1</v>
      </c>
      <c r="AM36" t="n">
        <v>4</v>
      </c>
      <c r="AN36" t="n">
        <v>0</v>
      </c>
      <c r="AO36" t="n">
        <v>0</v>
      </c>
      <c r="AP36" t="inlineStr">
        <is>
          <t>Yes</t>
        </is>
      </c>
      <c r="AQ36" t="inlineStr">
        <is>
          <t>No</t>
        </is>
      </c>
      <c r="AR36">
        <f>HYPERLINK("http://catalog.hathitrust.org/Record/001919982","HathiTrust Record")</f>
        <v/>
      </c>
      <c r="AS36">
        <f>HYPERLINK("https://creighton-primo.hosted.exlibrisgroup.com/primo-explore/search?tab=default_tab&amp;search_scope=EVERYTHING&amp;vid=01CRU&amp;lang=en_US&amp;offset=0&amp;query=any,contains,991004325859702656","Catalog Record")</f>
        <v/>
      </c>
      <c r="AT36">
        <f>HYPERLINK("http://www.worldcat.org/oclc/3037204","WorldCat Record")</f>
        <v/>
      </c>
      <c r="AU36" t="inlineStr">
        <is>
          <t>1440603:eng</t>
        </is>
      </c>
      <c r="AV36" t="inlineStr">
        <is>
          <t>3037204</t>
        </is>
      </c>
      <c r="AW36" t="inlineStr">
        <is>
          <t>991004325859702656</t>
        </is>
      </c>
      <c r="AX36" t="inlineStr">
        <is>
          <t>991004325859702656</t>
        </is>
      </c>
      <c r="AY36" t="inlineStr">
        <is>
          <t>2260587750002656</t>
        </is>
      </c>
      <c r="AZ36" t="inlineStr">
        <is>
          <t>BOOK</t>
        </is>
      </c>
      <c r="BC36" t="inlineStr">
        <is>
          <t>32285002258571</t>
        </is>
      </c>
      <c r="BD36" t="inlineStr">
        <is>
          <t>893875964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