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28F52F41-BD74-401C-AF0B-055666867151}" xr6:coauthVersionLast="47" xr6:coauthVersionMax="47" xr10:uidLastSave="{00000000-0000-0000-0000-000000000000}"/>
  <bookViews>
    <workbookView xWindow="-28920" yWindow="-120" windowWidth="29040" windowHeight="15840" xr2:uid="{3DEFA4A4-2E16-4C63-B565-9F04CDA3C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6" i="1" l="1"/>
  <c r="AS36" i="1"/>
  <c r="AR36" i="1"/>
  <c r="AT35" i="1"/>
  <c r="AS35" i="1"/>
  <c r="AR35" i="1"/>
  <c r="AT34" i="1"/>
  <c r="AS34" i="1"/>
  <c r="AT33" i="1"/>
  <c r="AS33" i="1"/>
  <c r="AT32" i="1"/>
  <c r="AS32" i="1"/>
  <c r="AT31" i="1"/>
  <c r="AS31" i="1"/>
  <c r="AR31" i="1"/>
  <c r="AT30" i="1"/>
  <c r="AS30" i="1"/>
  <c r="AR30" i="1"/>
  <c r="AT29" i="1"/>
  <c r="AS29" i="1"/>
  <c r="AR29" i="1"/>
  <c r="AT28" i="1"/>
  <c r="AS28" i="1"/>
  <c r="AT27" i="1"/>
  <c r="AS27" i="1"/>
  <c r="AT26" i="1"/>
  <c r="AS26" i="1"/>
  <c r="AT25" i="1"/>
  <c r="AS25" i="1"/>
  <c r="AR25" i="1"/>
  <c r="AT24" i="1"/>
  <c r="AS24" i="1"/>
  <c r="AR24" i="1"/>
  <c r="AT23" i="1"/>
  <c r="AS23" i="1"/>
  <c r="AT22" i="1"/>
  <c r="AS22" i="1"/>
  <c r="AR22" i="1"/>
  <c r="AT21" i="1"/>
  <c r="AS21" i="1"/>
  <c r="AT20" i="1"/>
  <c r="AS20" i="1"/>
  <c r="AR20" i="1"/>
  <c r="AT19" i="1"/>
  <c r="AS19" i="1"/>
  <c r="AT18" i="1"/>
  <c r="AS18" i="1"/>
  <c r="AR18" i="1"/>
  <c r="AT17" i="1"/>
  <c r="AS17" i="1"/>
  <c r="AT16" i="1"/>
  <c r="AS16" i="1"/>
  <c r="AR16" i="1"/>
  <c r="AT15" i="1"/>
  <c r="AS15" i="1"/>
  <c r="AT14" i="1"/>
  <c r="AS14" i="1"/>
  <c r="AR14" i="1"/>
  <c r="AT13" i="1"/>
  <c r="AS13" i="1"/>
  <c r="AT12" i="1"/>
  <c r="AS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<sst xmlns="http://schemas.openxmlformats.org/spreadsheetml/2006/main" count="1096" uniqueCount="550">
  <si>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</si>
  <si>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</si>
  <si>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</si>
  <si>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</si>
  <si>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</si>
  <si>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</si>
  <si>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</si>
  <si>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</si>
  <si>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</si>
  <si>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</si>
  <si>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</si>
  <si>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</si>
  <si>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</si>
  <si>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</si>
  <si>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</si>
  <si>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</si>
  <si>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</si>
  <si>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</si>
  <si>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</si>
  <si>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</si>
  <si>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</si>
  <si>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</si>
  <si>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</si>
  <si>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</si>
  <si>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</si>
  <si>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</si>
  <si>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</si>
  <si>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</si>
  <si>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</si>
  <si>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</si>
  <si>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</si>
  <si>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</si>
  <si>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</si>
  <si>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</si>
  <si>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</si>
  <si>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</si>
  <si>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</si>
  <si>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</si>
  <si>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</si>
  <si>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</si>
  <si>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</si>
  <si>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</si>
  <si>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</si>
  <si>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</si>
  <si>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</si>
  <si>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</si>
  <si>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</si>
  <si>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</si>
  <si>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</si>
  <si>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</si>
  <si>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</si>
  <si>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</si>
  <si>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</si>
  <si>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</si>
  <si>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</si>
  <si>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BH201 .C6</t>
  </si>
  <si>
    <t>0                      BH 0201000C  6</t>
  </si>
  <si>
    <t>The significance of beauty in nature and art.</t>
  </si>
  <si>
    <t>No</t>
  </si>
  <si>
    <t>1</t>
  </si>
  <si>
    <t>0</t>
  </si>
  <si>
    <t>Cory, Herbert E. (Herbert Ellsworth), 1883-1947.</t>
  </si>
  <si>
    <t>Milwaukee, Bruce Pub. Co. [1947]</t>
  </si>
  <si>
    <t>1947</t>
  </si>
  <si>
    <t>eng</t>
  </si>
  <si>
    <t>___</t>
  </si>
  <si>
    <t xml:space="preserve">BH </t>
  </si>
  <si>
    <t>2004-12-13</t>
  </si>
  <si>
    <t>1990-09-11</t>
  </si>
  <si>
    <t>Yes</t>
  </si>
  <si>
    <t>1773335:eng</t>
  </si>
  <si>
    <t>734432</t>
  </si>
  <si>
    <t>991003208699702656</t>
  </si>
  <si>
    <t>2259466470002656</t>
  </si>
  <si>
    <t>BOOK</t>
  </si>
  <si>
    <t>32285000301928</t>
  </si>
  <si>
    <t>893705016</t>
  </si>
  <si>
    <t>BH201 .E84 1989</t>
  </si>
  <si>
    <t>0                      BH 0201000E  84          1989</t>
  </si>
  <si>
    <t>Esthetics contemporary / edited by Richard Kostelanetz.</t>
  </si>
  <si>
    <t>Buffalo, N.Y. : Prometheus Books, 1989.</t>
  </si>
  <si>
    <t>1989</t>
  </si>
  <si>
    <t>Rev. ed.</t>
  </si>
  <si>
    <t>nyu</t>
  </si>
  <si>
    <t>1993-08-28</t>
  </si>
  <si>
    <t>54210251:eng</t>
  </si>
  <si>
    <t>18462743</t>
  </si>
  <si>
    <t>991001353119702656</t>
  </si>
  <si>
    <t>2257688360002656</t>
  </si>
  <si>
    <t>9780879754808</t>
  </si>
  <si>
    <t>32285000301936</t>
  </si>
  <si>
    <t>893432801</t>
  </si>
  <si>
    <t>BH201 .N32</t>
  </si>
  <si>
    <t>0                      BH 0201000N  32</t>
  </si>
  <si>
    <t>The artist as creator.</t>
  </si>
  <si>
    <t>Nahm, Milton C. (Milton Charles), 1903-1991.</t>
  </si>
  <si>
    <t>Baltimore, Johns Hopkins Press, 1956.</t>
  </si>
  <si>
    <t>1956</t>
  </si>
  <si>
    <t>mdu</t>
  </si>
  <si>
    <t>2005-02-23</t>
  </si>
  <si>
    <t>1996-08-08</t>
  </si>
  <si>
    <t>375901144:eng</t>
  </si>
  <si>
    <t>375173</t>
  </si>
  <si>
    <t>991002581199702656</t>
  </si>
  <si>
    <t>2264043720002656</t>
  </si>
  <si>
    <t>32285002258654</t>
  </si>
  <si>
    <t>893610020</t>
  </si>
  <si>
    <t>BH202.M32 I5</t>
  </si>
  <si>
    <t>0                      BH 0202000M  32                 I  5</t>
  </si>
  <si>
    <t>Imitation &amp; design, and other essays, ed. by William Blissett.</t>
  </si>
  <si>
    <t>MacCallum, Reid, 1897-1949.</t>
  </si>
  <si>
    <t>[Toronto] University of Toronto Press, 1953.</t>
  </si>
  <si>
    <t>1953</t>
  </si>
  <si>
    <t>onc</t>
  </si>
  <si>
    <t>57611996:eng</t>
  </si>
  <si>
    <t>445282</t>
  </si>
  <si>
    <t>991002796059702656</t>
  </si>
  <si>
    <t>2265577080002656</t>
  </si>
  <si>
    <t>32285002258704</t>
  </si>
  <si>
    <t>893880427</t>
  </si>
  <si>
    <t>BH203 .D3713 1970</t>
  </si>
  <si>
    <t>0                      BH 0203000D  3713        1970</t>
  </si>
  <si>
    <t>Aesthetics and theory of art. Ästhetik und allgemeine Kunstwissenschaft. Translated by Stephen A. Emery. With a foreword by Thomas Munro.</t>
  </si>
  <si>
    <t>Dessoir, Max, 1867-1947.</t>
  </si>
  <si>
    <t>Detroit, Wayne State University Press, 1970.</t>
  </si>
  <si>
    <t>1970</t>
  </si>
  <si>
    <t>miu</t>
  </si>
  <si>
    <t>1998-01-27</t>
  </si>
  <si>
    <t>4820430316:eng</t>
  </si>
  <si>
    <t>81331</t>
  </si>
  <si>
    <t>991000500959702656</t>
  </si>
  <si>
    <t>2269896480002656</t>
  </si>
  <si>
    <t>9780814313831</t>
  </si>
  <si>
    <t>32285002258712</t>
  </si>
  <si>
    <t>893890745</t>
  </si>
  <si>
    <t>BH205 .O717</t>
  </si>
  <si>
    <t>0                      BH 0205000O  717</t>
  </si>
  <si>
    <t>The dehumanization of art, and other writings on art and culture. [Translated from the Spanish by Willard R. Trask]</t>
  </si>
  <si>
    <t>Ortega y Gasset, José, 1883-1955.</t>
  </si>
  <si>
    <t>Garden City, N.Y., Doubleday, 1956.</t>
  </si>
  <si>
    <t>Doubleday anchor book, A72</t>
  </si>
  <si>
    <t>2009-10-16</t>
  </si>
  <si>
    <t>3863794395:eng</t>
  </si>
  <si>
    <t>374025</t>
  </si>
  <si>
    <t>991002572249702656</t>
  </si>
  <si>
    <t>2262174510002656</t>
  </si>
  <si>
    <t>32285002258738</t>
  </si>
  <si>
    <t>893716621</t>
  </si>
  <si>
    <t>BH21 .A35 1989</t>
  </si>
  <si>
    <t>0                      BH 0021000A  35          1989</t>
  </si>
  <si>
    <t>Aesthetics : a critical anthology / George Dickie, Richard Sclafani, Ronald Roblin, editors.</t>
  </si>
  <si>
    <t>New York : St. Martin's Press, c1989.</t>
  </si>
  <si>
    <t>2nd ed.</t>
  </si>
  <si>
    <t>2005-02-14</t>
  </si>
  <si>
    <t>1994-01-20</t>
  </si>
  <si>
    <t>3768819778:eng</t>
  </si>
  <si>
    <t>19796202</t>
  </si>
  <si>
    <t>991001500989702656</t>
  </si>
  <si>
    <t>2259699930002656</t>
  </si>
  <si>
    <t>9780312003098</t>
  </si>
  <si>
    <t>32285001832350</t>
  </si>
  <si>
    <t>893497128</t>
  </si>
  <si>
    <t>BH21 .H64</t>
  </si>
  <si>
    <t>0                      BH 0021000H  64</t>
  </si>
  <si>
    <t>Introductory readings in aesthetics.</t>
  </si>
  <si>
    <t>Hospers, John, 1918-2011 compiler.</t>
  </si>
  <si>
    <t>New York, Free Press [1969]</t>
  </si>
  <si>
    <t>1969</t>
  </si>
  <si>
    <t>2005-11-22</t>
  </si>
  <si>
    <t>909787391:eng</t>
  </si>
  <si>
    <t>12449</t>
  </si>
  <si>
    <t>991000004059702656</t>
  </si>
  <si>
    <t>2265025950002656</t>
  </si>
  <si>
    <t>32285002258282</t>
  </si>
  <si>
    <t>893626147</t>
  </si>
  <si>
    <t>BH21 .M3 1978</t>
  </si>
  <si>
    <t>0                      BH 0021000M  3           1978</t>
  </si>
  <si>
    <t>Philosophy looks at the arts : contemporary readings in aesthetics / edited by Joseph Margolis.</t>
  </si>
  <si>
    <t>Margolis, Joseph, 1924- editor.</t>
  </si>
  <si>
    <t>Philadelphia : Temple University Press, 1978.</t>
  </si>
  <si>
    <t>1978</t>
  </si>
  <si>
    <t>pau</t>
  </si>
  <si>
    <t>5218401315:eng</t>
  </si>
  <si>
    <t>3750603</t>
  </si>
  <si>
    <t>991004508429702656</t>
  </si>
  <si>
    <t>2256609340002656</t>
  </si>
  <si>
    <t>9780877221234</t>
  </si>
  <si>
    <t>32285000301605</t>
  </si>
  <si>
    <t>893782319</t>
  </si>
  <si>
    <t>BH21 .N33 1975</t>
  </si>
  <si>
    <t>0                      BH 0021000N  33          1975</t>
  </si>
  <si>
    <t>Readings in philosophy of art and aesthetics / [compiled by] Milton C. Nahm.</t>
  </si>
  <si>
    <t>Nahm, Milton C. (Milton Charles), 1903-1991, compiler.</t>
  </si>
  <si>
    <t>Englewood Cliffs, N.J. : Prentice-Hall, [1974, c1975]</t>
  </si>
  <si>
    <t>1974</t>
  </si>
  <si>
    <t>nju</t>
  </si>
  <si>
    <t>375901146:eng</t>
  </si>
  <si>
    <t>934310</t>
  </si>
  <si>
    <t>991003395419702656</t>
  </si>
  <si>
    <t>2269656380002656</t>
  </si>
  <si>
    <t>9780137608928</t>
  </si>
  <si>
    <t>32285000301613</t>
  </si>
  <si>
    <t>893868384</t>
  </si>
  <si>
    <t>BH21 .T5</t>
  </si>
  <si>
    <t>0                      BH 0021000T  5</t>
  </si>
  <si>
    <t>Philosophy of art and aesthetics, from Plato to Wittgenstein [by] Frank A. Tillman [and] Steven M. Cahn.</t>
  </si>
  <si>
    <t>Tillman, Frank A., 1923-</t>
  </si>
  <si>
    <t>New York, Harper &amp; Row [1969]</t>
  </si>
  <si>
    <t>2009-11-23</t>
  </si>
  <si>
    <t>1134806:eng</t>
  </si>
  <si>
    <t>11784</t>
  </si>
  <si>
    <t>991000002939702656</t>
  </si>
  <si>
    <t>2265483780002656</t>
  </si>
  <si>
    <t>32285002258340</t>
  </si>
  <si>
    <t>893419103</t>
  </si>
  <si>
    <t>BH211.P53 R62 1991</t>
  </si>
  <si>
    <t>0                      BH 0211000P  53                 R  62          1991</t>
  </si>
  <si>
    <t>Inquiry into the picturesque / Sidney K. Robinson.</t>
  </si>
  <si>
    <t>Robinson, Sidney K., 1943-</t>
  </si>
  <si>
    <t>Chicago : University of Chicago Press, 1991.</t>
  </si>
  <si>
    <t>1991</t>
  </si>
  <si>
    <t>ilu</t>
  </si>
  <si>
    <t>2002-11-20</t>
  </si>
  <si>
    <t>24359521:eng</t>
  </si>
  <si>
    <t>22629941</t>
  </si>
  <si>
    <t>991003948109702656</t>
  </si>
  <si>
    <t>2268920270002656</t>
  </si>
  <si>
    <t>9780226722511</t>
  </si>
  <si>
    <t>32285004665153</t>
  </si>
  <si>
    <t>893788103</t>
  </si>
  <si>
    <t>BH221.G3 G47 1984</t>
  </si>
  <si>
    <t>0                      BH 0221000G  3                  G  47          1984</t>
  </si>
  <si>
    <t>German aesthetic and literary criticism. Kant, Fichte, Schelling, Schopenhauer, Hegel / edited and introduced by David Simpson.</t>
  </si>
  <si>
    <t>Cambridge [Cambridgeshire] ; New York : Cambridge University Press, 1984.</t>
  </si>
  <si>
    <t>1984</t>
  </si>
  <si>
    <t>enk</t>
  </si>
  <si>
    <t>2000-02-10</t>
  </si>
  <si>
    <t>375697195:eng</t>
  </si>
  <si>
    <t>9893339</t>
  </si>
  <si>
    <t>991000273619702656</t>
  </si>
  <si>
    <t>2265730180002656</t>
  </si>
  <si>
    <t>9780521280860</t>
  </si>
  <si>
    <t>32285000301977</t>
  </si>
  <si>
    <t>893413233</t>
  </si>
  <si>
    <t>BH221.G34 W37413 1989</t>
  </si>
  <si>
    <t>0                      BH 0221000G  34                 W  37413       1989</t>
  </si>
  <si>
    <t>Cassirer, Panofsky, and Warburg : symbol, art, and history / Silvia Ferretti ; translated by Richard Pierce.</t>
  </si>
  <si>
    <t>Ferretti, Silvia.</t>
  </si>
  <si>
    <t>New Haven : Yale University Press, c1989.</t>
  </si>
  <si>
    <t>ctu</t>
  </si>
  <si>
    <t>1997-10-31</t>
  </si>
  <si>
    <t>1990-04-25</t>
  </si>
  <si>
    <t>21168659:eng</t>
  </si>
  <si>
    <t>19354914</t>
  </si>
  <si>
    <t>991001455529702656</t>
  </si>
  <si>
    <t>2270517640002656</t>
  </si>
  <si>
    <t>9780300045161</t>
  </si>
  <si>
    <t>32285000115997</t>
  </si>
  <si>
    <t>893615140</t>
  </si>
  <si>
    <t>BH301.C6 G37 1976</t>
  </si>
  <si>
    <t>0                      BH 0301000C  6                  G  37          1976</t>
  </si>
  <si>
    <t>On being blue : a philosophical inquiry / William Gass.</t>
  </si>
  <si>
    <t>Gass, William H., 1924-2017.</t>
  </si>
  <si>
    <t>Boston : D. R. Godine, c1976.</t>
  </si>
  <si>
    <t>1975</t>
  </si>
  <si>
    <t>mau</t>
  </si>
  <si>
    <t>2006-02-21</t>
  </si>
  <si>
    <t>1991-10-29</t>
  </si>
  <si>
    <t>5675252:eng</t>
  </si>
  <si>
    <t>2545525</t>
  </si>
  <si>
    <t>991004159379702656</t>
  </si>
  <si>
    <t>2270639650002656</t>
  </si>
  <si>
    <t>9780879231835</t>
  </si>
  <si>
    <t>32285000803295</t>
  </si>
  <si>
    <t>893500189</t>
  </si>
  <si>
    <t>BH301.I7 K53 1966a</t>
  </si>
  <si>
    <t>0                      BH 0301000I  7                  K  53          1966a</t>
  </si>
  <si>
    <t>The concept of irony, with constant reference to Socrates. Translated and with an introd. and notes by Lee M. Capel.</t>
  </si>
  <si>
    <t>Kierkegaard, Søren, 1813-1855.</t>
  </si>
  <si>
    <t>New York, Harper &amp; Row [1966, c1965]</t>
  </si>
  <si>
    <t>1966</t>
  </si>
  <si>
    <t>2000-12-27</t>
  </si>
  <si>
    <t>654426124:eng</t>
  </si>
  <si>
    <t>1175572</t>
  </si>
  <si>
    <t>991003595069702656</t>
  </si>
  <si>
    <t>2271884040002656</t>
  </si>
  <si>
    <t>32285002258860</t>
  </si>
  <si>
    <t>893868600</t>
  </si>
  <si>
    <t>BH301.N3 S45</t>
  </si>
  <si>
    <t>0                      BH 0301000N  3                  S  45</t>
  </si>
  <si>
    <t>Man in the landscape; a historic view of the esthetics of nature.</t>
  </si>
  <si>
    <t>Shepard, Paul, 1925-1996.</t>
  </si>
  <si>
    <t>New York, Knopf; [distributed by Random House] 1967.</t>
  </si>
  <si>
    <t>1967</t>
  </si>
  <si>
    <t>[1st ed.]</t>
  </si>
  <si>
    <t>2002-03-20</t>
  </si>
  <si>
    <t>10227155150:eng</t>
  </si>
  <si>
    <t>376394</t>
  </si>
  <si>
    <t>991002592849702656</t>
  </si>
  <si>
    <t>2263598410002656</t>
  </si>
  <si>
    <t>32285002258878</t>
  </si>
  <si>
    <t>893591532</t>
  </si>
  <si>
    <t>BH301.S7 D4 1989</t>
  </si>
  <si>
    <t>0                      BH 0301000S  7                  D  4           1989</t>
  </si>
  <si>
    <t>The discourse of the sublime : readings in history, aesthetics, and the subject / Peter de Bolla.</t>
  </si>
  <si>
    <t>De Bolla, Peter, 1957-</t>
  </si>
  <si>
    <t>Oxford [England] ; New York, NY, USA : B. Blackwell, 1989.</t>
  </si>
  <si>
    <t>1993-02-10</t>
  </si>
  <si>
    <t>1991-03-08</t>
  </si>
  <si>
    <t>836718070:eng</t>
  </si>
  <si>
    <t>18379486</t>
  </si>
  <si>
    <t>991001338989702656</t>
  </si>
  <si>
    <t>2269785070002656</t>
  </si>
  <si>
    <t>9780631161738</t>
  </si>
  <si>
    <t>32285000493626</t>
  </si>
  <si>
    <t>893231923</t>
  </si>
  <si>
    <t>BH301.S8 W66</t>
  </si>
  <si>
    <t>0                      BH 0301000S  8                  W  66</t>
  </si>
  <si>
    <t>The word "sublime" and its context, 1650 - 1760, by Theodore E. B. Wood.</t>
  </si>
  <si>
    <t>Wood, Theodore E. B.</t>
  </si>
  <si>
    <t>The Hague, Mouton, 1972.</t>
  </si>
  <si>
    <t>1972</t>
  </si>
  <si>
    <t xml:space="preserve">ne </t>
  </si>
  <si>
    <t>De proprietatibus litterarum. Series maior ; 7</t>
  </si>
  <si>
    <t>2004-06-23</t>
  </si>
  <si>
    <t>1749452:eng</t>
  </si>
  <si>
    <t>585104</t>
  </si>
  <si>
    <t>991003020359702656</t>
  </si>
  <si>
    <t>2270507670002656</t>
  </si>
  <si>
    <t>32285002258936</t>
  </si>
  <si>
    <t>893899536</t>
  </si>
  <si>
    <t>BH39 .A48 1981</t>
  </si>
  <si>
    <t>0                      BH 0039000A  48          1981</t>
  </si>
  <si>
    <t>Representation and the imagination : Beckett, Kafka, Nabokov, and Schoenberg / Daniel Albright.</t>
  </si>
  <si>
    <t>Albright, Daniel, 1945-2015.</t>
  </si>
  <si>
    <t>Chicago : University of Chicago Press, 1981.</t>
  </si>
  <si>
    <t>1981</t>
  </si>
  <si>
    <t>2008-12-10</t>
  </si>
  <si>
    <t>889651130:eng</t>
  </si>
  <si>
    <t>7170431</t>
  </si>
  <si>
    <t>991005079879702656</t>
  </si>
  <si>
    <t>2256725040002656</t>
  </si>
  <si>
    <t>9780226012520</t>
  </si>
  <si>
    <t>32285000301621</t>
  </si>
  <si>
    <t>893338470</t>
  </si>
  <si>
    <t>BH39 .B37 1982</t>
  </si>
  <si>
    <t>0                      BH 0039000B  37          1982</t>
  </si>
  <si>
    <t>The aesthetic point of view : selected essays / Monroe C. Beardsley ; edited by Michael J. Wreen and Donald M. Callen.</t>
  </si>
  <si>
    <t>Beardsley, Monroe C.</t>
  </si>
  <si>
    <t>Ithaca, N.Y. : Cornell University Press, 1982.</t>
  </si>
  <si>
    <t>1982</t>
  </si>
  <si>
    <t>1993-04-13</t>
  </si>
  <si>
    <t>974664699:eng</t>
  </si>
  <si>
    <t>8709461</t>
  </si>
  <si>
    <t>991000057659702656</t>
  </si>
  <si>
    <t>2256665540002656</t>
  </si>
  <si>
    <t>9780801498800</t>
  </si>
  <si>
    <t>32285000301647</t>
  </si>
  <si>
    <t>893230839</t>
  </si>
  <si>
    <t>BH39 .D35 1986</t>
  </si>
  <si>
    <t>0                      BH 0039000D  35          1986</t>
  </si>
  <si>
    <t>The philosophical disenfranchisement of art / Arthur C. Danto.</t>
  </si>
  <si>
    <t>Danto, Arthur C., 1924-2013.</t>
  </si>
  <si>
    <t>New York : Columbia University Press, 1986.</t>
  </si>
  <si>
    <t>1986</t>
  </si>
  <si>
    <t>2008-10-14</t>
  </si>
  <si>
    <t>1990-04-12</t>
  </si>
  <si>
    <t>1082105:eng</t>
  </si>
  <si>
    <t>13123341</t>
  </si>
  <si>
    <t>991000784799702656</t>
  </si>
  <si>
    <t>2256483180002656</t>
  </si>
  <si>
    <t>9780231063647</t>
  </si>
  <si>
    <t>32285000100627</t>
  </si>
  <si>
    <t>893796986</t>
  </si>
  <si>
    <t>BH39 .D493 1988</t>
  </si>
  <si>
    <t>0                      BH 0039000D  493         1988</t>
  </si>
  <si>
    <t>Evaluating art / George Dickie.</t>
  </si>
  <si>
    <t>Dickie, George, 1926-</t>
  </si>
  <si>
    <t>Philadelphia : Temple University Press, 1988.</t>
  </si>
  <si>
    <t>1988</t>
  </si>
  <si>
    <t>1993-10-20</t>
  </si>
  <si>
    <t>1990-01-30</t>
  </si>
  <si>
    <t>17973430:eng</t>
  </si>
  <si>
    <t>18587795</t>
  </si>
  <si>
    <t>991001371909702656</t>
  </si>
  <si>
    <t>2265621320002656</t>
  </si>
  <si>
    <t>9780877225973</t>
  </si>
  <si>
    <t>32285000031061</t>
  </si>
  <si>
    <t>893497028</t>
  </si>
  <si>
    <t>BH39 .E76 1983</t>
  </si>
  <si>
    <t>0                      BH 0039000E  76          1983</t>
  </si>
  <si>
    <t>Essays on aesthetics : perspectives on the work of Monroe C. Beardsley / edited by John Fisher.</t>
  </si>
  <si>
    <t>Philadelphia : Temple University Press, 1983.</t>
  </si>
  <si>
    <t>1983</t>
  </si>
  <si>
    <t>1999-10-21</t>
  </si>
  <si>
    <t>1990-02-21</t>
  </si>
  <si>
    <t>43523886:eng</t>
  </si>
  <si>
    <t>9131855</t>
  </si>
  <si>
    <t>991000134869702656</t>
  </si>
  <si>
    <t>2267064210002656</t>
  </si>
  <si>
    <t>9780877222873</t>
  </si>
  <si>
    <t>32285000058163</t>
  </si>
  <si>
    <t>893714345</t>
  </si>
  <si>
    <t>BH39 .E96 1993</t>
  </si>
  <si>
    <t>0                      BH 0039000E  96          1993</t>
  </si>
  <si>
    <t>Explanation and value in the arts / edited by Salim Kemal and Ivan Gaskell.</t>
  </si>
  <si>
    <t>Cambridge ; New York : Cambridge University Press, 1993.</t>
  </si>
  <si>
    <t>1993</t>
  </si>
  <si>
    <t>Cambridge studies in philosophy and the arts</t>
  </si>
  <si>
    <t>1994-04-11</t>
  </si>
  <si>
    <t>1994-03-11</t>
  </si>
  <si>
    <t>895809556:eng</t>
  </si>
  <si>
    <t>28966393</t>
  </si>
  <si>
    <t>991002246819702656</t>
  </si>
  <si>
    <t>2257598660002656</t>
  </si>
  <si>
    <t>9780521419260</t>
  </si>
  <si>
    <t>32285001855948</t>
  </si>
  <si>
    <t>893879655</t>
  </si>
  <si>
    <t>BH39 .M39 1986</t>
  </si>
  <si>
    <t>0                      BH 0039000M  39          1986</t>
  </si>
  <si>
    <t>The aesthetic experience : an anthropologist looks at the visual arts / Jacques Maquet.</t>
  </si>
  <si>
    <t>Maquet, Jacques Jérôme Pierre, 1919-2013.</t>
  </si>
  <si>
    <t>New Haven : Yale University Press, c1986.</t>
  </si>
  <si>
    <t>2008-04-11</t>
  </si>
  <si>
    <t>1990-04-03</t>
  </si>
  <si>
    <t>9205016:eng</t>
  </si>
  <si>
    <t>11971141</t>
  </si>
  <si>
    <t>991000619969702656</t>
  </si>
  <si>
    <t>2256865160002656</t>
  </si>
  <si>
    <t>9780300033427</t>
  </si>
  <si>
    <t>32285000108703</t>
  </si>
  <si>
    <t>893407368</t>
  </si>
  <si>
    <t>BH39 .M434 1991</t>
  </si>
  <si>
    <t>0                      BH 0039000M  434         1991</t>
  </si>
  <si>
    <t>Art &amp; discontent : theory at the millennium / Thomas McEvilley.</t>
  </si>
  <si>
    <t>McEvilley, Thomas, 1939-2013.</t>
  </si>
  <si>
    <t>Kingston, N.Y. : McPherson &amp; Co., c1991.</t>
  </si>
  <si>
    <t>1st ed.</t>
  </si>
  <si>
    <t>2005-09-10</t>
  </si>
  <si>
    <t>1992-04-09</t>
  </si>
  <si>
    <t>33999412:eng</t>
  </si>
  <si>
    <t>22488839</t>
  </si>
  <si>
    <t>991001782929702656</t>
  </si>
  <si>
    <t>2267481830002656</t>
  </si>
  <si>
    <t>9780929701134</t>
  </si>
  <si>
    <t>32285001009272</t>
  </si>
  <si>
    <t>893250502</t>
  </si>
  <si>
    <t>BH39 .M68 1984</t>
  </si>
  <si>
    <t>0                      BH 0039000M  68          1984</t>
  </si>
  <si>
    <t>Beauty restored / Mary Mothersill.</t>
  </si>
  <si>
    <t>Mothersill, Mary.</t>
  </si>
  <si>
    <t>Oxford, [England] : Clarendon Press, 1984.</t>
  </si>
  <si>
    <t>2002-07-03</t>
  </si>
  <si>
    <t>4438959:eng</t>
  </si>
  <si>
    <t>11571176</t>
  </si>
  <si>
    <t>991000557259702656</t>
  </si>
  <si>
    <t>2268688570002656</t>
  </si>
  <si>
    <t>9780198247296</t>
  </si>
  <si>
    <t>32285000301753</t>
  </si>
  <si>
    <t>893327395</t>
  </si>
  <si>
    <t>BH39 .M83</t>
  </si>
  <si>
    <t>0                      BH 0039000M  83</t>
  </si>
  <si>
    <t>Toward science in aesthetics; selected essays.</t>
  </si>
  <si>
    <t>Munro, Thomas, 1897-1974.</t>
  </si>
  <si>
    <t>New York, Liberal Arts Press, 1956.</t>
  </si>
  <si>
    <t>2007-10-07</t>
  </si>
  <si>
    <t>1616026:eng</t>
  </si>
  <si>
    <t>655127</t>
  </si>
  <si>
    <t>991003107989702656</t>
  </si>
  <si>
    <t>2260734700002656</t>
  </si>
  <si>
    <t>32285002258464</t>
  </si>
  <si>
    <t>893598275</t>
  </si>
  <si>
    <t>BH39 .N4</t>
  </si>
  <si>
    <t>0                      BH 0039000N  4</t>
  </si>
  <si>
    <t>Poetic values : their reality and our need of them / by John G. Neihardt.</t>
  </si>
  <si>
    <t>Neihardt, John G., 1881-1973.</t>
  </si>
  <si>
    <t>New York : The Macmillan Company, 1925.</t>
  </si>
  <si>
    <t>1925</t>
  </si>
  <si>
    <t>2004-10-24</t>
  </si>
  <si>
    <t>1990-09-18</t>
  </si>
  <si>
    <t>1630523:eng</t>
  </si>
  <si>
    <t>760085</t>
  </si>
  <si>
    <t>991003235269702656</t>
  </si>
  <si>
    <t>2266310870002656</t>
  </si>
  <si>
    <t>32285000304500</t>
  </si>
  <si>
    <t>893227833</t>
  </si>
  <si>
    <t>BH39 .S54</t>
  </si>
  <si>
    <t>0                      BH 0039000S  54</t>
  </si>
  <si>
    <t>A new theory of beauty / Guy Sircello.</t>
  </si>
  <si>
    <t>Sircello, Guy.</t>
  </si>
  <si>
    <t>Princeton, N.J. : Princeton University Press, [1975]</t>
  </si>
  <si>
    <t>Princeton essays on the arts ; 1</t>
  </si>
  <si>
    <t>1993-12-17</t>
  </si>
  <si>
    <t>2282017:eng</t>
  </si>
  <si>
    <t>1418657</t>
  </si>
  <si>
    <t>991003746399702656</t>
  </si>
  <si>
    <t>2261220590002656</t>
  </si>
  <si>
    <t>9780691072111</t>
  </si>
  <si>
    <t>32285001825685</t>
  </si>
  <si>
    <t>893535603</t>
  </si>
  <si>
    <t>BH39 .S634 1982</t>
  </si>
  <si>
    <t>0                      BH 0039000S  634         1982</t>
  </si>
  <si>
    <t>The theory of the arts / Francis Sparshott.</t>
  </si>
  <si>
    <t>Sparshott, Francis Edward, 1926-2015.</t>
  </si>
  <si>
    <t>Princeton, N.J. : Princeton University Press, c1982.</t>
  </si>
  <si>
    <t>1994-05-23</t>
  </si>
  <si>
    <t>442155:eng</t>
  </si>
  <si>
    <t>8344837</t>
  </si>
  <si>
    <t>991005232149702656</t>
  </si>
  <si>
    <t>2260542860002656</t>
  </si>
  <si>
    <t>9780691072661</t>
  </si>
  <si>
    <t>32285000301803</t>
  </si>
  <si>
    <t>893520674</t>
  </si>
  <si>
    <t>BH41 .A36</t>
  </si>
  <si>
    <t>0                      BH 0041000A  36</t>
  </si>
  <si>
    <t>Aesthetic concepts and education. Edited by Ralph A. Smith.</t>
  </si>
  <si>
    <t>Urbana, University of Illinois Press [1970]</t>
  </si>
  <si>
    <t>1999-12-04</t>
  </si>
  <si>
    <t>53935826:eng</t>
  </si>
  <si>
    <t>98965</t>
  </si>
  <si>
    <t>991000605629702656</t>
  </si>
  <si>
    <t>2271985440002656</t>
  </si>
  <si>
    <t>9780252000829</t>
  </si>
  <si>
    <t>32285002258514</t>
  </si>
  <si>
    <t>893502628</t>
  </si>
  <si>
    <t>BH41 .Z5</t>
  </si>
  <si>
    <t>0                      BH 0041000Z  5</t>
  </si>
  <si>
    <t>Philosophic turnings; essays in conceptual appreciation.</t>
  </si>
  <si>
    <t>Ziff, Paul, 1920-2003.</t>
  </si>
  <si>
    <t>Ithaca, N.Y., Cornell University Press [1966]</t>
  </si>
  <si>
    <t>377038828:eng</t>
  </si>
  <si>
    <t>376643</t>
  </si>
  <si>
    <t>991002595619702656</t>
  </si>
  <si>
    <t>2263608150002656</t>
  </si>
  <si>
    <t>32285002258522</t>
  </si>
  <si>
    <t>893498296</t>
  </si>
  <si>
    <t>BH81 .C3</t>
  </si>
  <si>
    <t>0                      BH 0081000C  3</t>
  </si>
  <si>
    <t>The theory of beauty / Edgar C. Frederick.</t>
  </si>
  <si>
    <t>Carritt, E. F. (Edgar Frederick), 1876-1964.</t>
  </si>
  <si>
    <t>London : Methuen, [1914]</t>
  </si>
  <si>
    <t>1914</t>
  </si>
  <si>
    <t>1996-09-10</t>
  </si>
  <si>
    <t>1440603:eng</t>
  </si>
  <si>
    <t>3037204</t>
  </si>
  <si>
    <t>991004325859702656</t>
  </si>
  <si>
    <t>2260587750002656</t>
  </si>
  <si>
    <t>32285002258571</t>
  </si>
  <si>
    <t>893875964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</si>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</sst>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28AE-DB5B-446F-ADF2-E40459096CCA}">
  <dimension ref="A1:BD3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3.5" customHeight="1" x14ac:dyDescent="0.25"/>
  <cols>
    <col min="1" max="1" width="14.5703125" customWidth="1"/>
    <col min="2" max="2" width="15.42578125" customWidth="1"/>
    <col min="3" max="3" width="0" hidden="1" customWidth="1"/>
    <col min="4" max="4" width="47.5703125" customWidth="1"/>
    <col min="6" max="10" width="0" hidden="1" customWidth="1"/>
    <col min="11" max="11" width="22.28515625" customWidth="1"/>
    <col min="12" max="12" width="22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2" max="41" width="0" hidden="1" customWidth="1"/>
    <col min="42" max="42" width="10.42578125" customWidth="1"/>
    <col min="43" max="43" width="10.7109375" customWidth="1"/>
    <col min="44" max="44" width="10.42578125" customWidth="1"/>
    <col min="47" max="56" width="0" hidden="1" customWidth="1"/>
  </cols>
  <sheetData>
    <row r="1" spans="1:56" ht="43.5" customHeight="1" x14ac:dyDescent="0.25">
      <c r="A1" s="8" t="s">
        <v>549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3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4</v>
      </c>
      <c r="T2" s="4">
        <v>4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205</v>
      </c>
      <c r="Z2" s="4">
        <v>182</v>
      </c>
      <c r="AA2" s="4">
        <v>189</v>
      </c>
      <c r="AB2" s="4">
        <v>4</v>
      </c>
      <c r="AC2" s="4">
        <v>4</v>
      </c>
      <c r="AD2" s="4">
        <v>27</v>
      </c>
      <c r="AE2" s="4">
        <v>27</v>
      </c>
      <c r="AF2" s="4">
        <v>6</v>
      </c>
      <c r="AG2" s="4">
        <v>6</v>
      </c>
      <c r="AH2" s="4">
        <v>7</v>
      </c>
      <c r="AI2" s="4">
        <v>7</v>
      </c>
      <c r="AJ2" s="4">
        <v>20</v>
      </c>
      <c r="AK2" s="4">
        <v>20</v>
      </c>
      <c r="AL2" s="4">
        <v>1</v>
      </c>
      <c r="AM2" s="4">
        <v>1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HYPERLINK("http://catalog.hathitrust.org/Record/008304379","HathiTrust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HYPERLINK("https://creighton-primo.hosted.exlibrisgroup.com/primo-explore/search?tab=default_tab&amp;search_scope=EVERYTHING&amp;vid=01CRU&amp;lang=en_US&amp;offset=0&amp;query=any,contains,991003208699702656","Catalog Record")</f>
        <v>Catalog Record</v>
      </c>
      <c r="AT2" s="6" t="str">
        <f>HYPERLINK("http://www.worldcat.org/oclc/734432","WorldCat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3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80</v>
      </c>
      <c r="M3" s="3" t="s">
        <v>81</v>
      </c>
      <c r="N3" s="2" t="s">
        <v>82</v>
      </c>
      <c r="O3" s="3" t="s">
        <v>64</v>
      </c>
      <c r="P3" s="3" t="s">
        <v>83</v>
      </c>
      <c r="R3" s="3" t="s">
        <v>66</v>
      </c>
      <c r="S3" s="4">
        <v>2</v>
      </c>
      <c r="T3" s="4">
        <v>2</v>
      </c>
      <c r="U3" s="5" t="s">
        <v>84</v>
      </c>
      <c r="V3" s="5" t="s">
        <v>84</v>
      </c>
      <c r="W3" s="5" t="s">
        <v>68</v>
      </c>
      <c r="X3" s="5" t="s">
        <v>68</v>
      </c>
      <c r="Y3" s="4">
        <v>252</v>
      </c>
      <c r="Z3" s="4">
        <v>192</v>
      </c>
      <c r="AA3" s="4">
        <v>573</v>
      </c>
      <c r="AB3" s="4">
        <v>3</v>
      </c>
      <c r="AC3" s="4">
        <v>7</v>
      </c>
      <c r="AD3" s="4">
        <v>10</v>
      </c>
      <c r="AE3" s="4">
        <v>27</v>
      </c>
      <c r="AF3" s="4">
        <v>1</v>
      </c>
      <c r="AG3" s="4">
        <v>7</v>
      </c>
      <c r="AH3" s="4">
        <v>3</v>
      </c>
      <c r="AI3" s="4">
        <v>6</v>
      </c>
      <c r="AJ3" s="4">
        <v>6</v>
      </c>
      <c r="AK3" s="4">
        <v>13</v>
      </c>
      <c r="AL3" s="4">
        <v>2</v>
      </c>
      <c r="AM3" s="4">
        <v>6</v>
      </c>
      <c r="AN3" s="4">
        <v>0</v>
      </c>
      <c r="AO3" s="4">
        <v>0</v>
      </c>
      <c r="AP3" s="3" t="s">
        <v>58</v>
      </c>
      <c r="AQ3" s="3" t="s">
        <v>69</v>
      </c>
      <c r="AR3" s="6" t="str">
        <f>HYPERLINK("http://catalog.hathitrust.org/Record/002644923","HathiTrust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HYPERLINK("https://creighton-primo.hosted.exlibrisgroup.com/primo-explore/search?tab=default_tab&amp;search_scope=EVERYTHING&amp;vid=01CRU&amp;lang=en_US&amp;offset=0&amp;query=any,contains,991001353119702656","Catalog Record")</f>
        <v>Catalog Record</v>
      </c>
      <c r="AT3" s="6" t="str">
        <f>HYPERLINK("http://www.worldcat.org/oclc/18462743","WorldCat Record")</f>
        <v>WorldCat Record</v>
      </c>
      <c r="AU3" s="3" t="s">
        <v>85</v>
      </c>
      <c r="AV3" s="3" t="s">
        <v>86</v>
      </c>
      <c r="AW3" s="3" t="s">
        <v>87</v>
      </c>
      <c r="AX3" s="3" t="s">
        <v>87</v>
      </c>
      <c r="AY3" s="3" t="s">
        <v>88</v>
      </c>
      <c r="AZ3" s="3" t="s">
        <v>74</v>
      </c>
      <c r="BB3" s="3" t="s">
        <v>89</v>
      </c>
      <c r="BC3" s="3" t="s">
        <v>90</v>
      </c>
      <c r="BD3" s="3" t="s">
        <v>91</v>
      </c>
    </row>
    <row r="4" spans="1:56" ht="43.5" customHeight="1" x14ac:dyDescent="0.25">
      <c r="A4" s="7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95</v>
      </c>
      <c r="L4" s="2" t="s">
        <v>96</v>
      </c>
      <c r="M4" s="3" t="s">
        <v>97</v>
      </c>
      <c r="O4" s="3" t="s">
        <v>64</v>
      </c>
      <c r="P4" s="3" t="s">
        <v>98</v>
      </c>
      <c r="R4" s="3" t="s">
        <v>66</v>
      </c>
      <c r="S4" s="4">
        <v>1</v>
      </c>
      <c r="T4" s="4">
        <v>1</v>
      </c>
      <c r="U4" s="5" t="s">
        <v>99</v>
      </c>
      <c r="V4" s="5" t="s">
        <v>99</v>
      </c>
      <c r="W4" s="5" t="s">
        <v>100</v>
      </c>
      <c r="X4" s="5" t="s">
        <v>100</v>
      </c>
      <c r="Y4" s="4">
        <v>410</v>
      </c>
      <c r="Z4" s="4">
        <v>387</v>
      </c>
      <c r="AA4" s="4">
        <v>420</v>
      </c>
      <c r="AB4" s="4">
        <v>3</v>
      </c>
      <c r="AC4" s="4">
        <v>3</v>
      </c>
      <c r="AD4" s="4">
        <v>25</v>
      </c>
      <c r="AE4" s="4">
        <v>26</v>
      </c>
      <c r="AF4" s="4">
        <v>10</v>
      </c>
      <c r="AG4" s="4">
        <v>11</v>
      </c>
      <c r="AH4" s="4">
        <v>7</v>
      </c>
      <c r="AI4" s="4">
        <v>7</v>
      </c>
      <c r="AJ4" s="4">
        <v>13</v>
      </c>
      <c r="AK4" s="4">
        <v>14</v>
      </c>
      <c r="AL4" s="4">
        <v>1</v>
      </c>
      <c r="AM4" s="4">
        <v>1</v>
      </c>
      <c r="AN4" s="4">
        <v>0</v>
      </c>
      <c r="AO4" s="4">
        <v>0</v>
      </c>
      <c r="AP4" s="3" t="s">
        <v>69</v>
      </c>
      <c r="AQ4" s="3" t="s">
        <v>58</v>
      </c>
      <c r="AR4" s="6" t="str">
        <f>HYPERLINK("http://catalog.hathitrust.org/Record/001919989","HathiTrust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HYPERLINK("https://creighton-primo.hosted.exlibrisgroup.com/primo-explore/search?tab=default_tab&amp;search_scope=EVERYTHING&amp;vid=01CRU&amp;lang=en_US&amp;offset=0&amp;query=any,contains,991002581199702656","Catalog Record")</f>
        <v>Catalog Record</v>
      </c>
      <c r="AT4" s="6" t="str">
        <f>HYPERLINK("http://www.worldcat.org/oclc/375173","WorldCat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74</v>
      </c>
      <c r="BC4" s="3" t="s">
        <v>105</v>
      </c>
      <c r="BD4" s="3" t="s">
        <v>106</v>
      </c>
    </row>
    <row r="5" spans="1:56" ht="43.5" customHeight="1" x14ac:dyDescent="0.25">
      <c r="A5" s="7" t="s">
        <v>58</v>
      </c>
      <c r="B5" s="2" t="s">
        <v>107</v>
      </c>
      <c r="C5" s="2" t="s">
        <v>108</v>
      </c>
      <c r="D5" s="2" t="s">
        <v>109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110</v>
      </c>
      <c r="L5" s="2" t="s">
        <v>111</v>
      </c>
      <c r="M5" s="3" t="s">
        <v>112</v>
      </c>
      <c r="O5" s="3" t="s">
        <v>64</v>
      </c>
      <c r="P5" s="3" t="s">
        <v>113</v>
      </c>
      <c r="R5" s="3" t="s">
        <v>66</v>
      </c>
      <c r="S5" s="4">
        <v>1</v>
      </c>
      <c r="T5" s="4">
        <v>1</v>
      </c>
      <c r="U5" s="5" t="s">
        <v>99</v>
      </c>
      <c r="V5" s="5" t="s">
        <v>99</v>
      </c>
      <c r="W5" s="5" t="s">
        <v>100</v>
      </c>
      <c r="X5" s="5" t="s">
        <v>100</v>
      </c>
      <c r="Y5" s="4">
        <v>210</v>
      </c>
      <c r="Z5" s="4">
        <v>160</v>
      </c>
      <c r="AA5" s="4">
        <v>221</v>
      </c>
      <c r="AB5" s="4">
        <v>2</v>
      </c>
      <c r="AC5" s="4">
        <v>3</v>
      </c>
      <c r="AD5" s="4">
        <v>8</v>
      </c>
      <c r="AE5" s="4">
        <v>15</v>
      </c>
      <c r="AF5" s="4">
        <v>1</v>
      </c>
      <c r="AG5" s="4">
        <v>6</v>
      </c>
      <c r="AH5" s="4">
        <v>2</v>
      </c>
      <c r="AI5" s="4">
        <v>3</v>
      </c>
      <c r="AJ5" s="4">
        <v>5</v>
      </c>
      <c r="AK5" s="4">
        <v>6</v>
      </c>
      <c r="AL5" s="4">
        <v>1</v>
      </c>
      <c r="AM5" s="4">
        <v>2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>HYPERLINK("http://catalog.hathitrust.org/Record/001389304","HathiTrust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HYPERLINK("https://creighton-primo.hosted.exlibrisgroup.com/primo-explore/search?tab=default_tab&amp;search_scope=EVERYTHING&amp;vid=01CRU&amp;lang=en_US&amp;offset=0&amp;query=any,contains,991002796059702656","Catalog Record")</f>
        <v>Catalog Record</v>
      </c>
      <c r="AT5" s="6" t="str">
        <f>HYPERLINK("http://www.worldcat.org/oclc/445282","WorldCat Record")</f>
        <v>WorldCat Record</v>
      </c>
      <c r="AU5" s="3" t="s">
        <v>114</v>
      </c>
      <c r="AV5" s="3" t="s">
        <v>115</v>
      </c>
      <c r="AW5" s="3" t="s">
        <v>116</v>
      </c>
      <c r="AX5" s="3" t="s">
        <v>116</v>
      </c>
      <c r="AY5" s="3" t="s">
        <v>117</v>
      </c>
      <c r="AZ5" s="3" t="s">
        <v>74</v>
      </c>
      <c r="BC5" s="3" t="s">
        <v>118</v>
      </c>
      <c r="BD5" s="3" t="s">
        <v>119</v>
      </c>
    </row>
    <row r="6" spans="1:56" ht="43.5" customHeight="1" x14ac:dyDescent="0.25">
      <c r="A6" s="7" t="s">
        <v>58</v>
      </c>
      <c r="B6" s="2" t="s">
        <v>120</v>
      </c>
      <c r="C6" s="2" t="s">
        <v>121</v>
      </c>
      <c r="D6" s="2" t="s">
        <v>122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123</v>
      </c>
      <c r="L6" s="2" t="s">
        <v>124</v>
      </c>
      <c r="M6" s="3" t="s">
        <v>125</v>
      </c>
      <c r="O6" s="3" t="s">
        <v>64</v>
      </c>
      <c r="P6" s="3" t="s">
        <v>126</v>
      </c>
      <c r="R6" s="3" t="s">
        <v>66</v>
      </c>
      <c r="S6" s="4">
        <v>3</v>
      </c>
      <c r="T6" s="4">
        <v>3</v>
      </c>
      <c r="U6" s="5" t="s">
        <v>127</v>
      </c>
      <c r="V6" s="5" t="s">
        <v>127</v>
      </c>
      <c r="W6" s="5" t="s">
        <v>100</v>
      </c>
      <c r="X6" s="5" t="s">
        <v>100</v>
      </c>
      <c r="Y6" s="4">
        <v>485</v>
      </c>
      <c r="Z6" s="4">
        <v>409</v>
      </c>
      <c r="AA6" s="4">
        <v>411</v>
      </c>
      <c r="AB6" s="4">
        <v>3</v>
      </c>
      <c r="AC6" s="4">
        <v>3</v>
      </c>
      <c r="AD6" s="4">
        <v>21</v>
      </c>
      <c r="AE6" s="4">
        <v>21</v>
      </c>
      <c r="AF6" s="4">
        <v>6</v>
      </c>
      <c r="AG6" s="4">
        <v>6</v>
      </c>
      <c r="AH6" s="4">
        <v>5</v>
      </c>
      <c r="AI6" s="4">
        <v>5</v>
      </c>
      <c r="AJ6" s="4">
        <v>14</v>
      </c>
      <c r="AK6" s="4">
        <v>14</v>
      </c>
      <c r="AL6" s="4">
        <v>2</v>
      </c>
      <c r="AM6" s="4">
        <v>2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>HYPERLINK("http://catalog.hathitrust.org/Record/001389348","HathiTrust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HYPERLINK("https://creighton-primo.hosted.exlibrisgroup.com/primo-explore/search?tab=default_tab&amp;search_scope=EVERYTHING&amp;vid=01CRU&amp;lang=en_US&amp;offset=0&amp;query=any,contains,991000500959702656","Catalog Record")</f>
        <v>Catalog Record</v>
      </c>
      <c r="AT6" s="6" t="str">
        <f>HYPERLINK("http://www.worldcat.org/oclc/81331","WorldCat Record")</f>
        <v>WorldCat Record</v>
      </c>
      <c r="AU6" s="3" t="s">
        <v>128</v>
      </c>
      <c r="AV6" s="3" t="s">
        <v>129</v>
      </c>
      <c r="AW6" s="3" t="s">
        <v>130</v>
      </c>
      <c r="AX6" s="3" t="s">
        <v>130</v>
      </c>
      <c r="AY6" s="3" t="s">
        <v>131</v>
      </c>
      <c r="AZ6" s="3" t="s">
        <v>74</v>
      </c>
      <c r="BB6" s="3" t="s">
        <v>132</v>
      </c>
      <c r="BC6" s="3" t="s">
        <v>133</v>
      </c>
      <c r="BD6" s="3" t="s">
        <v>134</v>
      </c>
    </row>
    <row r="7" spans="1:56" ht="43.5" customHeight="1" x14ac:dyDescent="0.25">
      <c r="A7" s="7" t="s">
        <v>58</v>
      </c>
      <c r="B7" s="2" t="s">
        <v>135</v>
      </c>
      <c r="C7" s="2" t="s">
        <v>136</v>
      </c>
      <c r="D7" s="2" t="s">
        <v>137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138</v>
      </c>
      <c r="L7" s="2" t="s">
        <v>139</v>
      </c>
      <c r="M7" s="3" t="s">
        <v>97</v>
      </c>
      <c r="O7" s="3" t="s">
        <v>64</v>
      </c>
      <c r="P7" s="3" t="s">
        <v>83</v>
      </c>
      <c r="Q7" s="2" t="s">
        <v>140</v>
      </c>
      <c r="R7" s="3" t="s">
        <v>66</v>
      </c>
      <c r="S7" s="4">
        <v>3</v>
      </c>
      <c r="T7" s="4">
        <v>3</v>
      </c>
      <c r="U7" s="5" t="s">
        <v>141</v>
      </c>
      <c r="V7" s="5" t="s">
        <v>141</v>
      </c>
      <c r="W7" s="5" t="s">
        <v>100</v>
      </c>
      <c r="X7" s="5" t="s">
        <v>100</v>
      </c>
      <c r="Y7" s="4">
        <v>716</v>
      </c>
      <c r="Z7" s="4">
        <v>625</v>
      </c>
      <c r="AA7" s="4">
        <v>634</v>
      </c>
      <c r="AB7" s="4">
        <v>5</v>
      </c>
      <c r="AC7" s="4">
        <v>5</v>
      </c>
      <c r="AD7" s="4">
        <v>25</v>
      </c>
      <c r="AE7" s="4">
        <v>25</v>
      </c>
      <c r="AF7" s="4">
        <v>8</v>
      </c>
      <c r="AG7" s="4">
        <v>8</v>
      </c>
      <c r="AH7" s="4">
        <v>5</v>
      </c>
      <c r="AI7" s="4">
        <v>5</v>
      </c>
      <c r="AJ7" s="4">
        <v>13</v>
      </c>
      <c r="AK7" s="4">
        <v>13</v>
      </c>
      <c r="AL7" s="4">
        <v>4</v>
      </c>
      <c r="AM7" s="4">
        <v>4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HYPERLINK("http://catalog.hathitrust.org/Record/001389376","HathiTrust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HYPERLINK("https://creighton-primo.hosted.exlibrisgroup.com/primo-explore/search?tab=default_tab&amp;search_scope=EVERYTHING&amp;vid=01CRU&amp;lang=en_US&amp;offset=0&amp;query=any,contains,991002572249702656","Catalog Record")</f>
        <v>Catalog Record</v>
      </c>
      <c r="AT7" s="6" t="str">
        <f>HYPERLINK("http://www.worldcat.org/oclc/374025","WorldCat Record")</f>
        <v>WorldCat Record</v>
      </c>
      <c r="AU7" s="3" t="s">
        <v>142</v>
      </c>
      <c r="AV7" s="3" t="s">
        <v>143</v>
      </c>
      <c r="AW7" s="3" t="s">
        <v>144</v>
      </c>
      <c r="AX7" s="3" t="s">
        <v>144</v>
      </c>
      <c r="AY7" s="3" t="s">
        <v>145</v>
      </c>
      <c r="AZ7" s="3" t="s">
        <v>74</v>
      </c>
      <c r="BC7" s="3" t="s">
        <v>146</v>
      </c>
      <c r="BD7" s="3" t="s">
        <v>147</v>
      </c>
    </row>
    <row r="8" spans="1:56" ht="43.5" customHeight="1" x14ac:dyDescent="0.25">
      <c r="A8" s="7" t="s">
        <v>58</v>
      </c>
      <c r="B8" s="2" t="s">
        <v>148</v>
      </c>
      <c r="C8" s="2" t="s">
        <v>149</v>
      </c>
      <c r="D8" s="2" t="s">
        <v>150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L8" s="2" t="s">
        <v>151</v>
      </c>
      <c r="M8" s="3" t="s">
        <v>81</v>
      </c>
      <c r="N8" s="2" t="s">
        <v>152</v>
      </c>
      <c r="O8" s="3" t="s">
        <v>64</v>
      </c>
      <c r="P8" s="3" t="s">
        <v>83</v>
      </c>
      <c r="R8" s="3" t="s">
        <v>66</v>
      </c>
      <c r="S8" s="4">
        <v>3</v>
      </c>
      <c r="T8" s="4">
        <v>3</v>
      </c>
      <c r="U8" s="5" t="s">
        <v>153</v>
      </c>
      <c r="V8" s="5" t="s">
        <v>153</v>
      </c>
      <c r="W8" s="5" t="s">
        <v>154</v>
      </c>
      <c r="X8" s="5" t="s">
        <v>154</v>
      </c>
      <c r="Y8" s="4">
        <v>234</v>
      </c>
      <c r="Z8" s="4">
        <v>167</v>
      </c>
      <c r="AA8" s="4">
        <v>441</v>
      </c>
      <c r="AB8" s="4">
        <v>1</v>
      </c>
      <c r="AC8" s="4">
        <v>5</v>
      </c>
      <c r="AD8" s="4">
        <v>4</v>
      </c>
      <c r="AE8" s="4">
        <v>15</v>
      </c>
      <c r="AF8" s="4">
        <v>1</v>
      </c>
      <c r="AG8" s="4">
        <v>4</v>
      </c>
      <c r="AH8" s="4">
        <v>3</v>
      </c>
      <c r="AI8" s="4">
        <v>3</v>
      </c>
      <c r="AJ8" s="4">
        <v>3</v>
      </c>
      <c r="AK8" s="4">
        <v>10</v>
      </c>
      <c r="AL8" s="4">
        <v>0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HYPERLINK("https://creighton-primo.hosted.exlibrisgroup.com/primo-explore/search?tab=default_tab&amp;search_scope=EVERYTHING&amp;vid=01CRU&amp;lang=en_US&amp;offset=0&amp;query=any,contains,991001500989702656","Catalog Record")</f>
        <v>Catalog Record</v>
      </c>
      <c r="AT8" s="6" t="str">
        <f>HYPERLINK("http://www.worldcat.org/oclc/19796202","WorldCat Record")</f>
        <v>WorldCat Record</v>
      </c>
      <c r="AU8" s="3" t="s">
        <v>155</v>
      </c>
      <c r="AV8" s="3" t="s">
        <v>156</v>
      </c>
      <c r="AW8" s="3" t="s">
        <v>157</v>
      </c>
      <c r="AX8" s="3" t="s">
        <v>157</v>
      </c>
      <c r="AY8" s="3" t="s">
        <v>158</v>
      </c>
      <c r="AZ8" s="3" t="s">
        <v>74</v>
      </c>
      <c r="BB8" s="3" t="s">
        <v>159</v>
      </c>
      <c r="BC8" s="3" t="s">
        <v>160</v>
      </c>
      <c r="BD8" s="3" t="s">
        <v>161</v>
      </c>
    </row>
    <row r="9" spans="1:56" ht="43.5" customHeight="1" x14ac:dyDescent="0.25">
      <c r="A9" s="7" t="s">
        <v>58</v>
      </c>
      <c r="B9" s="2" t="s">
        <v>162</v>
      </c>
      <c r="C9" s="2" t="s">
        <v>163</v>
      </c>
      <c r="D9" s="2" t="s">
        <v>164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165</v>
      </c>
      <c r="L9" s="2" t="s">
        <v>166</v>
      </c>
      <c r="M9" s="3" t="s">
        <v>167</v>
      </c>
      <c r="O9" s="3" t="s">
        <v>64</v>
      </c>
      <c r="P9" s="3" t="s">
        <v>83</v>
      </c>
      <c r="R9" s="3" t="s">
        <v>66</v>
      </c>
      <c r="S9" s="4">
        <v>3</v>
      </c>
      <c r="T9" s="4">
        <v>3</v>
      </c>
      <c r="U9" s="5" t="s">
        <v>168</v>
      </c>
      <c r="V9" s="5" t="s">
        <v>168</v>
      </c>
      <c r="W9" s="5" t="s">
        <v>100</v>
      </c>
      <c r="X9" s="5" t="s">
        <v>100</v>
      </c>
      <c r="Y9" s="4">
        <v>715</v>
      </c>
      <c r="Z9" s="4">
        <v>530</v>
      </c>
      <c r="AA9" s="4">
        <v>544</v>
      </c>
      <c r="AB9" s="4">
        <v>5</v>
      </c>
      <c r="AC9" s="4">
        <v>5</v>
      </c>
      <c r="AD9" s="4">
        <v>25</v>
      </c>
      <c r="AE9" s="4">
        <v>26</v>
      </c>
      <c r="AF9" s="4">
        <v>9</v>
      </c>
      <c r="AG9" s="4">
        <v>10</v>
      </c>
      <c r="AH9" s="4">
        <v>5</v>
      </c>
      <c r="AI9" s="4">
        <v>5</v>
      </c>
      <c r="AJ9" s="4">
        <v>11</v>
      </c>
      <c r="AK9" s="4">
        <v>11</v>
      </c>
      <c r="AL9" s="4">
        <v>4</v>
      </c>
      <c r="AM9" s="4">
        <v>4</v>
      </c>
      <c r="AN9" s="4">
        <v>0</v>
      </c>
      <c r="AO9" s="4">
        <v>0</v>
      </c>
      <c r="AP9" s="3" t="s">
        <v>58</v>
      </c>
      <c r="AQ9" s="3" t="s">
        <v>69</v>
      </c>
      <c r="AR9" s="6" t="str">
        <f>HYPERLINK("http://catalog.hathitrust.org/Record/000000142","HathiTrust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HYPERLINK("https://creighton-primo.hosted.exlibrisgroup.com/primo-explore/search?tab=default_tab&amp;search_scope=EVERYTHING&amp;vid=01CRU&amp;lang=en_US&amp;offset=0&amp;query=any,contains,991000004059702656","Catalog Record")</f>
        <v>Catalog Record</v>
      </c>
      <c r="AT9" s="6" t="str">
        <f>HYPERLINK("http://www.worldcat.org/oclc/12449","WorldCat Record")</f>
        <v>WorldCat Record</v>
      </c>
      <c r="AU9" s="3" t="s">
        <v>169</v>
      </c>
      <c r="AV9" s="3" t="s">
        <v>170</v>
      </c>
      <c r="AW9" s="3" t="s">
        <v>171</v>
      </c>
      <c r="AX9" s="3" t="s">
        <v>171</v>
      </c>
      <c r="AY9" s="3" t="s">
        <v>172</v>
      </c>
      <c r="AZ9" s="3" t="s">
        <v>74</v>
      </c>
      <c r="BC9" s="3" t="s">
        <v>173</v>
      </c>
      <c r="BD9" s="3" t="s">
        <v>174</v>
      </c>
    </row>
    <row r="10" spans="1:56" ht="43.5" customHeight="1" x14ac:dyDescent="0.25">
      <c r="A10" s="7" t="s">
        <v>58</v>
      </c>
      <c r="B10" s="2" t="s">
        <v>175</v>
      </c>
      <c r="C10" s="2" t="s">
        <v>176</v>
      </c>
      <c r="D10" s="2" t="s">
        <v>177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178</v>
      </c>
      <c r="L10" s="2" t="s">
        <v>179</v>
      </c>
      <c r="M10" s="3" t="s">
        <v>180</v>
      </c>
      <c r="N10" s="2" t="s">
        <v>82</v>
      </c>
      <c r="O10" s="3" t="s">
        <v>64</v>
      </c>
      <c r="P10" s="3" t="s">
        <v>181</v>
      </c>
      <c r="R10" s="3" t="s">
        <v>66</v>
      </c>
      <c r="S10" s="4">
        <v>1</v>
      </c>
      <c r="T10" s="4">
        <v>1</v>
      </c>
      <c r="U10" s="5" t="s">
        <v>99</v>
      </c>
      <c r="V10" s="5" t="s">
        <v>99</v>
      </c>
      <c r="W10" s="5" t="s">
        <v>68</v>
      </c>
      <c r="X10" s="5" t="s">
        <v>68</v>
      </c>
      <c r="Y10" s="4">
        <v>589</v>
      </c>
      <c r="Z10" s="4">
        <v>479</v>
      </c>
      <c r="AA10" s="4">
        <v>488</v>
      </c>
      <c r="AB10" s="4">
        <v>3</v>
      </c>
      <c r="AC10" s="4">
        <v>3</v>
      </c>
      <c r="AD10" s="4">
        <v>18</v>
      </c>
      <c r="AE10" s="4">
        <v>18</v>
      </c>
      <c r="AF10" s="4">
        <v>5</v>
      </c>
      <c r="AG10" s="4">
        <v>5</v>
      </c>
      <c r="AH10" s="4">
        <v>8</v>
      </c>
      <c r="AI10" s="4">
        <v>8</v>
      </c>
      <c r="AJ10" s="4">
        <v>7</v>
      </c>
      <c r="AK10" s="4">
        <v>7</v>
      </c>
      <c r="AL10" s="4">
        <v>2</v>
      </c>
      <c r="AM10" s="4">
        <v>2</v>
      </c>
      <c r="AN10" s="4">
        <v>0</v>
      </c>
      <c r="AO10" s="4">
        <v>0</v>
      </c>
      <c r="AP10" s="3" t="s">
        <v>58</v>
      </c>
      <c r="AQ10" s="3" t="s">
        <v>69</v>
      </c>
      <c r="AR10" s="6" t="str">
        <f>HYPERLINK("http://catalog.hathitrust.org/Record/000132862","HathiTrust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HYPERLINK("https://creighton-primo.hosted.exlibrisgroup.com/primo-explore/search?tab=default_tab&amp;search_scope=EVERYTHING&amp;vid=01CRU&amp;lang=en_US&amp;offset=0&amp;query=any,contains,991004508429702656","Catalog Record")</f>
        <v>Catalog Record</v>
      </c>
      <c r="AT10" s="6" t="str">
        <f>HYPERLINK("http://www.worldcat.org/oclc/3750603","WorldCat Record")</f>
        <v>WorldCat Record</v>
      </c>
      <c r="AU10" s="3" t="s">
        <v>182</v>
      </c>
      <c r="AV10" s="3" t="s">
        <v>183</v>
      </c>
      <c r="AW10" s="3" t="s">
        <v>184</v>
      </c>
      <c r="AX10" s="3" t="s">
        <v>184</v>
      </c>
      <c r="AY10" s="3" t="s">
        <v>185</v>
      </c>
      <c r="AZ10" s="3" t="s">
        <v>74</v>
      </c>
      <c r="BB10" s="3" t="s">
        <v>186</v>
      </c>
      <c r="BC10" s="3" t="s">
        <v>187</v>
      </c>
      <c r="BD10" s="3" t="s">
        <v>188</v>
      </c>
    </row>
    <row r="11" spans="1:56" ht="43.5" customHeight="1" x14ac:dyDescent="0.25">
      <c r="A11" s="7" t="s">
        <v>58</v>
      </c>
      <c r="B11" s="2" t="s">
        <v>189</v>
      </c>
      <c r="C11" s="2" t="s">
        <v>190</v>
      </c>
      <c r="D11" s="2" t="s">
        <v>191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192</v>
      </c>
      <c r="L11" s="2" t="s">
        <v>193</v>
      </c>
      <c r="M11" s="3" t="s">
        <v>194</v>
      </c>
      <c r="O11" s="3" t="s">
        <v>64</v>
      </c>
      <c r="P11" s="3" t="s">
        <v>195</v>
      </c>
      <c r="R11" s="3" t="s">
        <v>66</v>
      </c>
      <c r="S11" s="4">
        <v>3</v>
      </c>
      <c r="T11" s="4">
        <v>3</v>
      </c>
      <c r="U11" s="5" t="s">
        <v>153</v>
      </c>
      <c r="V11" s="5" t="s">
        <v>153</v>
      </c>
      <c r="W11" s="5" t="s">
        <v>68</v>
      </c>
      <c r="X11" s="5" t="s">
        <v>68</v>
      </c>
      <c r="Y11" s="4">
        <v>359</v>
      </c>
      <c r="Z11" s="4">
        <v>270</v>
      </c>
      <c r="AA11" s="4">
        <v>271</v>
      </c>
      <c r="AB11" s="4">
        <v>3</v>
      </c>
      <c r="AC11" s="4">
        <v>3</v>
      </c>
      <c r="AD11" s="4">
        <v>11</v>
      </c>
      <c r="AE11" s="4">
        <v>11</v>
      </c>
      <c r="AF11" s="4">
        <v>2</v>
      </c>
      <c r="AG11" s="4">
        <v>2</v>
      </c>
      <c r="AH11" s="4">
        <v>3</v>
      </c>
      <c r="AI11" s="4">
        <v>3</v>
      </c>
      <c r="AJ11" s="4">
        <v>8</v>
      </c>
      <c r="AK11" s="4">
        <v>8</v>
      </c>
      <c r="AL11" s="4">
        <v>2</v>
      </c>
      <c r="AM11" s="4">
        <v>2</v>
      </c>
      <c r="AN11" s="4">
        <v>0</v>
      </c>
      <c r="AO11" s="4">
        <v>0</v>
      </c>
      <c r="AP11" s="3" t="s">
        <v>58</v>
      </c>
      <c r="AQ11" s="3" t="s">
        <v>69</v>
      </c>
      <c r="AR11" s="6" t="str">
        <f>HYPERLINK("http://catalog.hathitrust.org/Record/000014941","HathiTrust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HYPERLINK("https://creighton-primo.hosted.exlibrisgroup.com/primo-explore/search?tab=default_tab&amp;search_scope=EVERYTHING&amp;vid=01CRU&amp;lang=en_US&amp;offset=0&amp;query=any,contains,991003395419702656","Catalog Record")</f>
        <v>Catalog Record</v>
      </c>
      <c r="AT11" s="6" t="str">
        <f>HYPERLINK("http://www.worldcat.org/oclc/934310","WorldCat Record")</f>
        <v>WorldCat Record</v>
      </c>
      <c r="AU11" s="3" t="s">
        <v>196</v>
      </c>
      <c r="AV11" s="3" t="s">
        <v>197</v>
      </c>
      <c r="AW11" s="3" t="s">
        <v>198</v>
      </c>
      <c r="AX11" s="3" t="s">
        <v>198</v>
      </c>
      <c r="AY11" s="3" t="s">
        <v>199</v>
      </c>
      <c r="AZ11" s="3" t="s">
        <v>74</v>
      </c>
      <c r="BB11" s="3" t="s">
        <v>200</v>
      </c>
      <c r="BC11" s="3" t="s">
        <v>201</v>
      </c>
      <c r="BD11" s="3" t="s">
        <v>202</v>
      </c>
    </row>
    <row r="12" spans="1:56" ht="43.5" customHeight="1" x14ac:dyDescent="0.25">
      <c r="A12" s="7" t="s">
        <v>58</v>
      </c>
      <c r="B12" s="2" t="s">
        <v>203</v>
      </c>
      <c r="C12" s="2" t="s">
        <v>204</v>
      </c>
      <c r="D12" s="2" t="s">
        <v>205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206</v>
      </c>
      <c r="L12" s="2" t="s">
        <v>207</v>
      </c>
      <c r="M12" s="3" t="s">
        <v>167</v>
      </c>
      <c r="O12" s="3" t="s">
        <v>64</v>
      </c>
      <c r="P12" s="3" t="s">
        <v>83</v>
      </c>
      <c r="R12" s="3" t="s">
        <v>66</v>
      </c>
      <c r="S12" s="4">
        <v>9</v>
      </c>
      <c r="T12" s="4">
        <v>9</v>
      </c>
      <c r="U12" s="5" t="s">
        <v>208</v>
      </c>
      <c r="V12" s="5" t="s">
        <v>208</v>
      </c>
      <c r="W12" s="5" t="s">
        <v>100</v>
      </c>
      <c r="X12" s="5" t="s">
        <v>100</v>
      </c>
      <c r="Y12" s="4">
        <v>607</v>
      </c>
      <c r="Z12" s="4">
        <v>481</v>
      </c>
      <c r="AA12" s="4">
        <v>489</v>
      </c>
      <c r="AB12" s="4">
        <v>5</v>
      </c>
      <c r="AC12" s="4">
        <v>5</v>
      </c>
      <c r="AD12" s="4">
        <v>25</v>
      </c>
      <c r="AE12" s="4">
        <v>25</v>
      </c>
      <c r="AF12" s="4">
        <v>12</v>
      </c>
      <c r="AG12" s="4">
        <v>12</v>
      </c>
      <c r="AH12" s="4">
        <v>5</v>
      </c>
      <c r="AI12" s="4">
        <v>5</v>
      </c>
      <c r="AJ12" s="4">
        <v>13</v>
      </c>
      <c r="AK12" s="4">
        <v>13</v>
      </c>
      <c r="AL12" s="4">
        <v>3</v>
      </c>
      <c r="AM12" s="4">
        <v>3</v>
      </c>
      <c r="AN12" s="4">
        <v>0</v>
      </c>
      <c r="AO12" s="4">
        <v>0</v>
      </c>
      <c r="AP12" s="3" t="s">
        <v>58</v>
      </c>
      <c r="AQ12" s="3" t="s">
        <v>58</v>
      </c>
      <c r="AS12" s="6" t="str">
        <f>HYPERLINK("https://creighton-primo.hosted.exlibrisgroup.com/primo-explore/search?tab=default_tab&amp;search_scope=EVERYTHING&amp;vid=01CRU&amp;lang=en_US&amp;offset=0&amp;query=any,contains,991000002939702656","Catalog Record")</f>
        <v>Catalog Record</v>
      </c>
      <c r="AT12" s="6" t="str">
        <f>HYPERLINK("http://www.worldcat.org/oclc/11784","WorldCat Record")</f>
        <v>WorldCat Record</v>
      </c>
      <c r="AU12" s="3" t="s">
        <v>209</v>
      </c>
      <c r="AV12" s="3" t="s">
        <v>210</v>
      </c>
      <c r="AW12" s="3" t="s">
        <v>211</v>
      </c>
      <c r="AX12" s="3" t="s">
        <v>211</v>
      </c>
      <c r="AY12" s="3" t="s">
        <v>212</v>
      </c>
      <c r="AZ12" s="3" t="s">
        <v>74</v>
      </c>
      <c r="BC12" s="3" t="s">
        <v>213</v>
      </c>
      <c r="BD12" s="3" t="s">
        <v>214</v>
      </c>
    </row>
    <row r="13" spans="1:56" ht="43.5" customHeight="1" x14ac:dyDescent="0.25">
      <c r="A13" s="7" t="s">
        <v>58</v>
      </c>
      <c r="B13" s="2" t="s">
        <v>215</v>
      </c>
      <c r="C13" s="2" t="s">
        <v>216</v>
      </c>
      <c r="D13" s="2" t="s">
        <v>217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218</v>
      </c>
      <c r="L13" s="2" t="s">
        <v>219</v>
      </c>
      <c r="M13" s="3" t="s">
        <v>220</v>
      </c>
      <c r="O13" s="3" t="s">
        <v>64</v>
      </c>
      <c r="P13" s="3" t="s">
        <v>221</v>
      </c>
      <c r="R13" s="3" t="s">
        <v>66</v>
      </c>
      <c r="S13" s="4">
        <v>1</v>
      </c>
      <c r="T13" s="4">
        <v>1</v>
      </c>
      <c r="U13" s="5" t="s">
        <v>222</v>
      </c>
      <c r="V13" s="5" t="s">
        <v>222</v>
      </c>
      <c r="W13" s="5" t="s">
        <v>222</v>
      </c>
      <c r="X13" s="5" t="s">
        <v>222</v>
      </c>
      <c r="Y13" s="4">
        <v>404</v>
      </c>
      <c r="Z13" s="4">
        <v>293</v>
      </c>
      <c r="AA13" s="4">
        <v>293</v>
      </c>
      <c r="AB13" s="4">
        <v>2</v>
      </c>
      <c r="AC13" s="4">
        <v>2</v>
      </c>
      <c r="AD13" s="4">
        <v>14</v>
      </c>
      <c r="AE13" s="4">
        <v>14</v>
      </c>
      <c r="AF13" s="4">
        <v>3</v>
      </c>
      <c r="AG13" s="4">
        <v>3</v>
      </c>
      <c r="AH13" s="4">
        <v>6</v>
      </c>
      <c r="AI13" s="4">
        <v>6</v>
      </c>
      <c r="AJ13" s="4">
        <v>6</v>
      </c>
      <c r="AK13" s="4">
        <v>6</v>
      </c>
      <c r="AL13" s="4">
        <v>1</v>
      </c>
      <c r="AM13" s="4">
        <v>1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HYPERLINK("https://creighton-primo.hosted.exlibrisgroup.com/primo-explore/search?tab=default_tab&amp;search_scope=EVERYTHING&amp;vid=01CRU&amp;lang=en_US&amp;offset=0&amp;query=any,contains,991003948109702656","Catalog Record")</f>
        <v>Catalog Record</v>
      </c>
      <c r="AT13" s="6" t="str">
        <f>HYPERLINK("http://www.worldcat.org/oclc/22629941","WorldCat Record")</f>
        <v>WorldCat Record</v>
      </c>
      <c r="AU13" s="3" t="s">
        <v>223</v>
      </c>
      <c r="AV13" s="3" t="s">
        <v>224</v>
      </c>
      <c r="AW13" s="3" t="s">
        <v>225</v>
      </c>
      <c r="AX13" s="3" t="s">
        <v>225</v>
      </c>
      <c r="AY13" s="3" t="s">
        <v>226</v>
      </c>
      <c r="AZ13" s="3" t="s">
        <v>74</v>
      </c>
      <c r="BB13" s="3" t="s">
        <v>227</v>
      </c>
      <c r="BC13" s="3" t="s">
        <v>228</v>
      </c>
      <c r="BD13" s="3" t="s">
        <v>229</v>
      </c>
    </row>
    <row r="14" spans="1:56" ht="43.5" customHeight="1" x14ac:dyDescent="0.25">
      <c r="A14" s="7" t="s">
        <v>58</v>
      </c>
      <c r="B14" s="2" t="s">
        <v>230</v>
      </c>
      <c r="C14" s="2" t="s">
        <v>231</v>
      </c>
      <c r="D14" s="2" t="s">
        <v>232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233</v>
      </c>
      <c r="M14" s="3" t="s">
        <v>234</v>
      </c>
      <c r="O14" s="3" t="s">
        <v>64</v>
      </c>
      <c r="P14" s="3" t="s">
        <v>235</v>
      </c>
      <c r="R14" s="3" t="s">
        <v>66</v>
      </c>
      <c r="S14" s="4">
        <v>3</v>
      </c>
      <c r="T14" s="4">
        <v>3</v>
      </c>
      <c r="U14" s="5" t="s">
        <v>236</v>
      </c>
      <c r="V14" s="5" t="s">
        <v>236</v>
      </c>
      <c r="W14" s="5" t="s">
        <v>68</v>
      </c>
      <c r="X14" s="5" t="s">
        <v>68</v>
      </c>
      <c r="Y14" s="4">
        <v>537</v>
      </c>
      <c r="Z14" s="4">
        <v>403</v>
      </c>
      <c r="AA14" s="4">
        <v>477</v>
      </c>
      <c r="AB14" s="4">
        <v>3</v>
      </c>
      <c r="AC14" s="4">
        <v>4</v>
      </c>
      <c r="AD14" s="4">
        <v>21</v>
      </c>
      <c r="AE14" s="4">
        <v>26</v>
      </c>
      <c r="AF14" s="4">
        <v>10</v>
      </c>
      <c r="AG14" s="4">
        <v>13</v>
      </c>
      <c r="AH14" s="4">
        <v>3</v>
      </c>
      <c r="AI14" s="4">
        <v>5</v>
      </c>
      <c r="AJ14" s="4">
        <v>14</v>
      </c>
      <c r="AK14" s="4">
        <v>15</v>
      </c>
      <c r="AL14" s="4">
        <v>2</v>
      </c>
      <c r="AM14" s="4">
        <v>3</v>
      </c>
      <c r="AN14" s="4">
        <v>0</v>
      </c>
      <c r="AO14" s="4">
        <v>0</v>
      </c>
      <c r="AP14" s="3" t="s">
        <v>58</v>
      </c>
      <c r="AQ14" s="3" t="s">
        <v>69</v>
      </c>
      <c r="AR14" s="6" t="str">
        <f>HYPERLINK("http://catalog.hathitrust.org/Record/000122331","HathiTrust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HYPERLINK("https://creighton-primo.hosted.exlibrisgroup.com/primo-explore/search?tab=default_tab&amp;search_scope=EVERYTHING&amp;vid=01CRU&amp;lang=en_US&amp;offset=0&amp;query=any,contains,991000273619702656","Catalog Record")</f>
        <v>Catalog Record</v>
      </c>
      <c r="AT14" s="6" t="str">
        <f>HYPERLINK("http://www.worldcat.org/oclc/9893339","WorldCat Record")</f>
        <v>WorldCat Record</v>
      </c>
      <c r="AU14" s="3" t="s">
        <v>237</v>
      </c>
      <c r="AV14" s="3" t="s">
        <v>238</v>
      </c>
      <c r="AW14" s="3" t="s">
        <v>239</v>
      </c>
      <c r="AX14" s="3" t="s">
        <v>239</v>
      </c>
      <c r="AY14" s="3" t="s">
        <v>240</v>
      </c>
      <c r="AZ14" s="3" t="s">
        <v>74</v>
      </c>
      <c r="BB14" s="3" t="s">
        <v>241</v>
      </c>
      <c r="BC14" s="3" t="s">
        <v>242</v>
      </c>
      <c r="BD14" s="3" t="s">
        <v>243</v>
      </c>
    </row>
    <row r="15" spans="1:56" ht="43.5" customHeight="1" x14ac:dyDescent="0.25">
      <c r="A15" s="7" t="s">
        <v>58</v>
      </c>
      <c r="B15" s="2" t="s">
        <v>244</v>
      </c>
      <c r="C15" s="2" t="s">
        <v>245</v>
      </c>
      <c r="D15" s="2" t="s">
        <v>246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247</v>
      </c>
      <c r="L15" s="2" t="s">
        <v>248</v>
      </c>
      <c r="M15" s="3" t="s">
        <v>81</v>
      </c>
      <c r="O15" s="3" t="s">
        <v>64</v>
      </c>
      <c r="P15" s="3" t="s">
        <v>249</v>
      </c>
      <c r="R15" s="3" t="s">
        <v>66</v>
      </c>
      <c r="S15" s="4">
        <v>1</v>
      </c>
      <c r="T15" s="4">
        <v>1</v>
      </c>
      <c r="U15" s="5" t="s">
        <v>250</v>
      </c>
      <c r="V15" s="5" t="s">
        <v>250</v>
      </c>
      <c r="W15" s="5" t="s">
        <v>251</v>
      </c>
      <c r="X15" s="5" t="s">
        <v>251</v>
      </c>
      <c r="Y15" s="4">
        <v>490</v>
      </c>
      <c r="Z15" s="4">
        <v>356</v>
      </c>
      <c r="AA15" s="4">
        <v>356</v>
      </c>
      <c r="AB15" s="4">
        <v>4</v>
      </c>
      <c r="AC15" s="4">
        <v>4</v>
      </c>
      <c r="AD15" s="4">
        <v>20</v>
      </c>
      <c r="AE15" s="4">
        <v>20</v>
      </c>
      <c r="AF15" s="4">
        <v>4</v>
      </c>
      <c r="AG15" s="4">
        <v>4</v>
      </c>
      <c r="AH15" s="4">
        <v>6</v>
      </c>
      <c r="AI15" s="4">
        <v>6</v>
      </c>
      <c r="AJ15" s="4">
        <v>14</v>
      </c>
      <c r="AK15" s="4">
        <v>14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HYPERLINK("https://creighton-primo.hosted.exlibrisgroup.com/primo-explore/search?tab=default_tab&amp;search_scope=EVERYTHING&amp;vid=01CRU&amp;lang=en_US&amp;offset=0&amp;query=any,contains,991001455529702656","Catalog Record")</f>
        <v>Catalog Record</v>
      </c>
      <c r="AT15" s="6" t="str">
        <f>HYPERLINK("http://www.worldcat.org/oclc/19354914","WorldCat Record")</f>
        <v>WorldCat Record</v>
      </c>
      <c r="AU15" s="3" t="s">
        <v>252</v>
      </c>
      <c r="AV15" s="3" t="s">
        <v>253</v>
      </c>
      <c r="AW15" s="3" t="s">
        <v>254</v>
      </c>
      <c r="AX15" s="3" t="s">
        <v>254</v>
      </c>
      <c r="AY15" s="3" t="s">
        <v>255</v>
      </c>
      <c r="AZ15" s="3" t="s">
        <v>74</v>
      </c>
      <c r="BB15" s="3" t="s">
        <v>256</v>
      </c>
      <c r="BC15" s="3" t="s">
        <v>257</v>
      </c>
      <c r="BD15" s="3" t="s">
        <v>258</v>
      </c>
    </row>
    <row r="16" spans="1:56" ht="43.5" customHeight="1" x14ac:dyDescent="0.25">
      <c r="A16" s="7" t="s">
        <v>58</v>
      </c>
      <c r="B16" s="2" t="s">
        <v>259</v>
      </c>
      <c r="C16" s="2" t="s">
        <v>260</v>
      </c>
      <c r="D16" s="2" t="s">
        <v>261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262</v>
      </c>
      <c r="L16" s="2" t="s">
        <v>263</v>
      </c>
      <c r="M16" s="3" t="s">
        <v>264</v>
      </c>
      <c r="O16" s="3" t="s">
        <v>64</v>
      </c>
      <c r="P16" s="3" t="s">
        <v>265</v>
      </c>
      <c r="R16" s="3" t="s">
        <v>66</v>
      </c>
      <c r="S16" s="4">
        <v>2</v>
      </c>
      <c r="T16" s="4">
        <v>2</v>
      </c>
      <c r="U16" s="5" t="s">
        <v>266</v>
      </c>
      <c r="V16" s="5" t="s">
        <v>266</v>
      </c>
      <c r="W16" s="5" t="s">
        <v>267</v>
      </c>
      <c r="X16" s="5" t="s">
        <v>267</v>
      </c>
      <c r="Y16" s="4">
        <v>690</v>
      </c>
      <c r="Z16" s="4">
        <v>604</v>
      </c>
      <c r="AA16" s="4">
        <v>774</v>
      </c>
      <c r="AB16" s="4">
        <v>3</v>
      </c>
      <c r="AC16" s="4">
        <v>3</v>
      </c>
      <c r="AD16" s="4">
        <v>25</v>
      </c>
      <c r="AE16" s="4">
        <v>30</v>
      </c>
      <c r="AF16" s="4">
        <v>8</v>
      </c>
      <c r="AG16" s="4">
        <v>12</v>
      </c>
      <c r="AH16" s="4">
        <v>7</v>
      </c>
      <c r="AI16" s="4">
        <v>8</v>
      </c>
      <c r="AJ16" s="4">
        <v>15</v>
      </c>
      <c r="AK16" s="4">
        <v>17</v>
      </c>
      <c r="AL16" s="4">
        <v>2</v>
      </c>
      <c r="AM16" s="4">
        <v>2</v>
      </c>
      <c r="AN16" s="4">
        <v>0</v>
      </c>
      <c r="AO16" s="4">
        <v>0</v>
      </c>
      <c r="AP16" s="3" t="s">
        <v>58</v>
      </c>
      <c r="AQ16" s="3" t="s">
        <v>69</v>
      </c>
      <c r="AR16" s="6" t="str">
        <f>HYPERLINK("http://catalog.hathitrust.org/Record/000735979","HathiTrust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HYPERLINK("https://creighton-primo.hosted.exlibrisgroup.com/primo-explore/search?tab=default_tab&amp;search_scope=EVERYTHING&amp;vid=01CRU&amp;lang=en_US&amp;offset=0&amp;query=any,contains,991004159379702656","Catalog Record")</f>
        <v>Catalog Record</v>
      </c>
      <c r="AT16" s="6" t="str">
        <f>HYPERLINK("http://www.worldcat.org/oclc/2545525","WorldCat Record")</f>
        <v>WorldCat Record</v>
      </c>
      <c r="AU16" s="3" t="s">
        <v>268</v>
      </c>
      <c r="AV16" s="3" t="s">
        <v>269</v>
      </c>
      <c r="AW16" s="3" t="s">
        <v>270</v>
      </c>
      <c r="AX16" s="3" t="s">
        <v>270</v>
      </c>
      <c r="AY16" s="3" t="s">
        <v>271</v>
      </c>
      <c r="AZ16" s="3" t="s">
        <v>74</v>
      </c>
      <c r="BB16" s="3" t="s">
        <v>272</v>
      </c>
      <c r="BC16" s="3" t="s">
        <v>273</v>
      </c>
      <c r="BD16" s="3" t="s">
        <v>274</v>
      </c>
    </row>
    <row r="17" spans="1:56" ht="43.5" customHeight="1" x14ac:dyDescent="0.25">
      <c r="A17" s="7" t="s">
        <v>58</v>
      </c>
      <c r="B17" s="2" t="s">
        <v>275</v>
      </c>
      <c r="C17" s="2" t="s">
        <v>276</v>
      </c>
      <c r="D17" s="2" t="s">
        <v>277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278</v>
      </c>
      <c r="L17" s="2" t="s">
        <v>279</v>
      </c>
      <c r="M17" s="3" t="s">
        <v>280</v>
      </c>
      <c r="O17" s="3" t="s">
        <v>64</v>
      </c>
      <c r="P17" s="3" t="s">
        <v>83</v>
      </c>
      <c r="R17" s="3" t="s">
        <v>66</v>
      </c>
      <c r="S17" s="4">
        <v>1</v>
      </c>
      <c r="T17" s="4">
        <v>1</v>
      </c>
      <c r="U17" s="5" t="s">
        <v>281</v>
      </c>
      <c r="V17" s="5" t="s">
        <v>281</v>
      </c>
      <c r="W17" s="5" t="s">
        <v>100</v>
      </c>
      <c r="X17" s="5" t="s">
        <v>100</v>
      </c>
      <c r="Y17" s="4">
        <v>799</v>
      </c>
      <c r="Z17" s="4">
        <v>767</v>
      </c>
      <c r="AA17" s="4">
        <v>1133</v>
      </c>
      <c r="AB17" s="4">
        <v>8</v>
      </c>
      <c r="AC17" s="4">
        <v>13</v>
      </c>
      <c r="AD17" s="4">
        <v>34</v>
      </c>
      <c r="AE17" s="4">
        <v>55</v>
      </c>
      <c r="AF17" s="4">
        <v>14</v>
      </c>
      <c r="AG17" s="4">
        <v>22</v>
      </c>
      <c r="AH17" s="4">
        <v>6</v>
      </c>
      <c r="AI17" s="4">
        <v>10</v>
      </c>
      <c r="AJ17" s="4">
        <v>15</v>
      </c>
      <c r="AK17" s="4">
        <v>26</v>
      </c>
      <c r="AL17" s="4">
        <v>5</v>
      </c>
      <c r="AM17" s="4">
        <v>10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HYPERLINK("https://creighton-primo.hosted.exlibrisgroup.com/primo-explore/search?tab=default_tab&amp;search_scope=EVERYTHING&amp;vid=01CRU&amp;lang=en_US&amp;offset=0&amp;query=any,contains,991003595069702656","Catalog Record")</f>
        <v>Catalog Record</v>
      </c>
      <c r="AT17" s="6" t="str">
        <f>HYPERLINK("http://www.worldcat.org/oclc/1175572","WorldCat Record")</f>
        <v>WorldCat Record</v>
      </c>
      <c r="AU17" s="3" t="s">
        <v>282</v>
      </c>
      <c r="AV17" s="3" t="s">
        <v>283</v>
      </c>
      <c r="AW17" s="3" t="s">
        <v>284</v>
      </c>
      <c r="AX17" s="3" t="s">
        <v>284</v>
      </c>
      <c r="AY17" s="3" t="s">
        <v>285</v>
      </c>
      <c r="AZ17" s="3" t="s">
        <v>74</v>
      </c>
      <c r="BC17" s="3" t="s">
        <v>286</v>
      </c>
      <c r="BD17" s="3" t="s">
        <v>287</v>
      </c>
    </row>
    <row r="18" spans="1:56" ht="43.5" customHeight="1" x14ac:dyDescent="0.25">
      <c r="A18" s="7" t="s">
        <v>58</v>
      </c>
      <c r="B18" s="2" t="s">
        <v>288</v>
      </c>
      <c r="C18" s="2" t="s">
        <v>289</v>
      </c>
      <c r="D18" s="2" t="s">
        <v>290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291</v>
      </c>
      <c r="L18" s="2" t="s">
        <v>292</v>
      </c>
      <c r="M18" s="3" t="s">
        <v>293</v>
      </c>
      <c r="N18" s="2" t="s">
        <v>294</v>
      </c>
      <c r="O18" s="3" t="s">
        <v>64</v>
      </c>
      <c r="P18" s="3" t="s">
        <v>83</v>
      </c>
      <c r="R18" s="3" t="s">
        <v>66</v>
      </c>
      <c r="S18" s="4">
        <v>3</v>
      </c>
      <c r="T18" s="4">
        <v>3</v>
      </c>
      <c r="U18" s="5" t="s">
        <v>295</v>
      </c>
      <c r="V18" s="5" t="s">
        <v>295</v>
      </c>
      <c r="W18" s="5" t="s">
        <v>100</v>
      </c>
      <c r="X18" s="5" t="s">
        <v>100</v>
      </c>
      <c r="Y18" s="4">
        <v>560</v>
      </c>
      <c r="Z18" s="4">
        <v>507</v>
      </c>
      <c r="AA18" s="4">
        <v>526</v>
      </c>
      <c r="AB18" s="4">
        <v>5</v>
      </c>
      <c r="AC18" s="4">
        <v>5</v>
      </c>
      <c r="AD18" s="4">
        <v>18</v>
      </c>
      <c r="AE18" s="4">
        <v>18</v>
      </c>
      <c r="AF18" s="4">
        <v>6</v>
      </c>
      <c r="AG18" s="4">
        <v>6</v>
      </c>
      <c r="AH18" s="4">
        <v>3</v>
      </c>
      <c r="AI18" s="4">
        <v>3</v>
      </c>
      <c r="AJ18" s="4">
        <v>12</v>
      </c>
      <c r="AK18" s="4">
        <v>12</v>
      </c>
      <c r="AL18" s="4">
        <v>4</v>
      </c>
      <c r="AM18" s="4">
        <v>4</v>
      </c>
      <c r="AN18" s="4">
        <v>0</v>
      </c>
      <c r="AO18" s="4">
        <v>0</v>
      </c>
      <c r="AP18" s="3" t="s">
        <v>58</v>
      </c>
      <c r="AQ18" s="3" t="s">
        <v>69</v>
      </c>
      <c r="AR18" s="6" t="str">
        <f>HYPERLINK("http://catalog.hathitrust.org/Record/001389503","HathiTrust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HYPERLINK("https://creighton-primo.hosted.exlibrisgroup.com/primo-explore/search?tab=default_tab&amp;search_scope=EVERYTHING&amp;vid=01CRU&amp;lang=en_US&amp;offset=0&amp;query=any,contains,991002592849702656","Catalog Record")</f>
        <v>Catalog Record</v>
      </c>
      <c r="AT18" s="6" t="str">
        <f>HYPERLINK("http://www.worldcat.org/oclc/376394","WorldCat Record")</f>
        <v>WorldCat Record</v>
      </c>
      <c r="AU18" s="3" t="s">
        <v>296</v>
      </c>
      <c r="AV18" s="3" t="s">
        <v>297</v>
      </c>
      <c r="AW18" s="3" t="s">
        <v>298</v>
      </c>
      <c r="AX18" s="3" t="s">
        <v>298</v>
      </c>
      <c r="AY18" s="3" t="s">
        <v>299</v>
      </c>
      <c r="AZ18" s="3" t="s">
        <v>74</v>
      </c>
      <c r="BC18" s="3" t="s">
        <v>300</v>
      </c>
      <c r="BD18" s="3" t="s">
        <v>301</v>
      </c>
    </row>
    <row r="19" spans="1:56" ht="43.5" customHeight="1" x14ac:dyDescent="0.25">
      <c r="A19" s="7" t="s">
        <v>58</v>
      </c>
      <c r="B19" s="2" t="s">
        <v>302</v>
      </c>
      <c r="C19" s="2" t="s">
        <v>303</v>
      </c>
      <c r="D19" s="2" t="s">
        <v>304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305</v>
      </c>
      <c r="L19" s="2" t="s">
        <v>306</v>
      </c>
      <c r="M19" s="3" t="s">
        <v>81</v>
      </c>
      <c r="O19" s="3" t="s">
        <v>64</v>
      </c>
      <c r="P19" s="3" t="s">
        <v>235</v>
      </c>
      <c r="R19" s="3" t="s">
        <v>66</v>
      </c>
      <c r="S19" s="4">
        <v>1</v>
      </c>
      <c r="T19" s="4">
        <v>1</v>
      </c>
      <c r="U19" s="5" t="s">
        <v>307</v>
      </c>
      <c r="V19" s="5" t="s">
        <v>307</v>
      </c>
      <c r="W19" s="5" t="s">
        <v>308</v>
      </c>
      <c r="X19" s="5" t="s">
        <v>308</v>
      </c>
      <c r="Y19" s="4">
        <v>328</v>
      </c>
      <c r="Z19" s="4">
        <v>209</v>
      </c>
      <c r="AA19" s="4">
        <v>214</v>
      </c>
      <c r="AB19" s="4">
        <v>2</v>
      </c>
      <c r="AC19" s="4">
        <v>2</v>
      </c>
      <c r="AD19" s="4">
        <v>12</v>
      </c>
      <c r="AE19" s="4">
        <v>12</v>
      </c>
      <c r="AF19" s="4">
        <v>4</v>
      </c>
      <c r="AG19" s="4">
        <v>4</v>
      </c>
      <c r="AH19" s="4">
        <v>5</v>
      </c>
      <c r="AI19" s="4">
        <v>5</v>
      </c>
      <c r="AJ19" s="4">
        <v>6</v>
      </c>
      <c r="AK19" s="4">
        <v>6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HYPERLINK("https://creighton-primo.hosted.exlibrisgroup.com/primo-explore/search?tab=default_tab&amp;search_scope=EVERYTHING&amp;vid=01CRU&amp;lang=en_US&amp;offset=0&amp;query=any,contains,991001338989702656","Catalog Record")</f>
        <v>Catalog Record</v>
      </c>
      <c r="AT19" s="6" t="str">
        <f>HYPERLINK("http://www.worldcat.org/oclc/18379486","WorldCat Record")</f>
        <v>WorldCat Record</v>
      </c>
      <c r="AU19" s="3" t="s">
        <v>309</v>
      </c>
      <c r="AV19" s="3" t="s">
        <v>310</v>
      </c>
      <c r="AW19" s="3" t="s">
        <v>311</v>
      </c>
      <c r="AX19" s="3" t="s">
        <v>311</v>
      </c>
      <c r="AY19" s="3" t="s">
        <v>312</v>
      </c>
      <c r="AZ19" s="3" t="s">
        <v>74</v>
      </c>
      <c r="BB19" s="3" t="s">
        <v>313</v>
      </c>
      <c r="BC19" s="3" t="s">
        <v>314</v>
      </c>
      <c r="BD19" s="3" t="s">
        <v>315</v>
      </c>
    </row>
    <row r="20" spans="1:56" ht="43.5" customHeight="1" x14ac:dyDescent="0.25">
      <c r="A20" s="7" t="s">
        <v>58</v>
      </c>
      <c r="B20" s="2" t="s">
        <v>316</v>
      </c>
      <c r="C20" s="2" t="s">
        <v>317</v>
      </c>
      <c r="D20" s="2" t="s">
        <v>318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319</v>
      </c>
      <c r="L20" s="2" t="s">
        <v>320</v>
      </c>
      <c r="M20" s="3" t="s">
        <v>321</v>
      </c>
      <c r="O20" s="3" t="s">
        <v>64</v>
      </c>
      <c r="P20" s="3" t="s">
        <v>322</v>
      </c>
      <c r="Q20" s="2" t="s">
        <v>323</v>
      </c>
      <c r="R20" s="3" t="s">
        <v>66</v>
      </c>
      <c r="S20" s="4">
        <v>1</v>
      </c>
      <c r="T20" s="4">
        <v>1</v>
      </c>
      <c r="U20" s="5" t="s">
        <v>324</v>
      </c>
      <c r="V20" s="5" t="s">
        <v>324</v>
      </c>
      <c r="W20" s="5" t="s">
        <v>100</v>
      </c>
      <c r="X20" s="5" t="s">
        <v>100</v>
      </c>
      <c r="Y20" s="4">
        <v>268</v>
      </c>
      <c r="Z20" s="4">
        <v>174</v>
      </c>
      <c r="AA20" s="4">
        <v>176</v>
      </c>
      <c r="AB20" s="4">
        <v>3</v>
      </c>
      <c r="AC20" s="4">
        <v>3</v>
      </c>
      <c r="AD20" s="4">
        <v>12</v>
      </c>
      <c r="AE20" s="4">
        <v>12</v>
      </c>
      <c r="AF20" s="4">
        <v>2</v>
      </c>
      <c r="AG20" s="4">
        <v>2</v>
      </c>
      <c r="AH20" s="4">
        <v>3</v>
      </c>
      <c r="AI20" s="4">
        <v>3</v>
      </c>
      <c r="AJ20" s="4">
        <v>9</v>
      </c>
      <c r="AK20" s="4">
        <v>9</v>
      </c>
      <c r="AL20" s="4">
        <v>2</v>
      </c>
      <c r="AM20" s="4">
        <v>2</v>
      </c>
      <c r="AN20" s="4">
        <v>0</v>
      </c>
      <c r="AO20" s="4">
        <v>0</v>
      </c>
      <c r="AP20" s="3" t="s">
        <v>58</v>
      </c>
      <c r="AQ20" s="3" t="s">
        <v>69</v>
      </c>
      <c r="AR20" s="6" t="str">
        <f>HYPERLINK("http://catalog.hathitrust.org/Record/001389508","HathiTrust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HYPERLINK("https://creighton-primo.hosted.exlibrisgroup.com/primo-explore/search?tab=default_tab&amp;search_scope=EVERYTHING&amp;vid=01CRU&amp;lang=en_US&amp;offset=0&amp;query=any,contains,991003020359702656","Catalog Record")</f>
        <v>Catalog Record</v>
      </c>
      <c r="AT20" s="6" t="str">
        <f>HYPERLINK("http://www.worldcat.org/oclc/585104","WorldCat Record")</f>
        <v>WorldCat Record</v>
      </c>
      <c r="AU20" s="3" t="s">
        <v>325</v>
      </c>
      <c r="AV20" s="3" t="s">
        <v>326</v>
      </c>
      <c r="AW20" s="3" t="s">
        <v>327</v>
      </c>
      <c r="AX20" s="3" t="s">
        <v>327</v>
      </c>
      <c r="AY20" s="3" t="s">
        <v>328</v>
      </c>
      <c r="AZ20" s="3" t="s">
        <v>74</v>
      </c>
      <c r="BC20" s="3" t="s">
        <v>329</v>
      </c>
      <c r="BD20" s="3" t="s">
        <v>330</v>
      </c>
    </row>
    <row r="21" spans="1:56" ht="43.5" customHeight="1" x14ac:dyDescent="0.25">
      <c r="A21" s="7" t="s">
        <v>58</v>
      </c>
      <c r="B21" s="2" t="s">
        <v>331</v>
      </c>
      <c r="C21" s="2" t="s">
        <v>332</v>
      </c>
      <c r="D21" s="2" t="s">
        <v>333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334</v>
      </c>
      <c r="L21" s="2" t="s">
        <v>335</v>
      </c>
      <c r="M21" s="3" t="s">
        <v>336</v>
      </c>
      <c r="O21" s="3" t="s">
        <v>64</v>
      </c>
      <c r="P21" s="3" t="s">
        <v>221</v>
      </c>
      <c r="R21" s="3" t="s">
        <v>66</v>
      </c>
      <c r="S21" s="4">
        <v>1</v>
      </c>
      <c r="T21" s="4">
        <v>1</v>
      </c>
      <c r="U21" s="5" t="s">
        <v>337</v>
      </c>
      <c r="V21" s="5" t="s">
        <v>337</v>
      </c>
      <c r="W21" s="5" t="s">
        <v>68</v>
      </c>
      <c r="X21" s="5" t="s">
        <v>68</v>
      </c>
      <c r="Y21" s="4">
        <v>617</v>
      </c>
      <c r="Z21" s="4">
        <v>509</v>
      </c>
      <c r="AA21" s="4">
        <v>510</v>
      </c>
      <c r="AB21" s="4">
        <v>5</v>
      </c>
      <c r="AC21" s="4">
        <v>5</v>
      </c>
      <c r="AD21" s="4">
        <v>29</v>
      </c>
      <c r="AE21" s="4">
        <v>29</v>
      </c>
      <c r="AF21" s="4">
        <v>10</v>
      </c>
      <c r="AG21" s="4">
        <v>10</v>
      </c>
      <c r="AH21" s="4">
        <v>8</v>
      </c>
      <c r="AI21" s="4">
        <v>8</v>
      </c>
      <c r="AJ21" s="4">
        <v>16</v>
      </c>
      <c r="AK21" s="4">
        <v>16</v>
      </c>
      <c r="AL21" s="4">
        <v>4</v>
      </c>
      <c r="AM21" s="4">
        <v>4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HYPERLINK("https://creighton-primo.hosted.exlibrisgroup.com/primo-explore/search?tab=default_tab&amp;search_scope=EVERYTHING&amp;vid=01CRU&amp;lang=en_US&amp;offset=0&amp;query=any,contains,991005079879702656","Catalog Record")</f>
        <v>Catalog Record</v>
      </c>
      <c r="AT21" s="6" t="str">
        <f>HYPERLINK("http://www.worldcat.org/oclc/7170431","WorldCat Record")</f>
        <v>WorldCat Record</v>
      </c>
      <c r="AU21" s="3" t="s">
        <v>338</v>
      </c>
      <c r="AV21" s="3" t="s">
        <v>339</v>
      </c>
      <c r="AW21" s="3" t="s">
        <v>340</v>
      </c>
      <c r="AX21" s="3" t="s">
        <v>340</v>
      </c>
      <c r="AY21" s="3" t="s">
        <v>341</v>
      </c>
      <c r="AZ21" s="3" t="s">
        <v>74</v>
      </c>
      <c r="BB21" s="3" t="s">
        <v>342</v>
      </c>
      <c r="BC21" s="3" t="s">
        <v>343</v>
      </c>
      <c r="BD21" s="3" t="s">
        <v>344</v>
      </c>
    </row>
    <row r="22" spans="1:56" ht="43.5" customHeight="1" x14ac:dyDescent="0.25">
      <c r="A22" s="7" t="s">
        <v>58</v>
      </c>
      <c r="B22" s="2" t="s">
        <v>345</v>
      </c>
      <c r="C22" s="2" t="s">
        <v>346</v>
      </c>
      <c r="D22" s="2" t="s">
        <v>347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348</v>
      </c>
      <c r="L22" s="2" t="s">
        <v>349</v>
      </c>
      <c r="M22" s="3" t="s">
        <v>350</v>
      </c>
      <c r="O22" s="3" t="s">
        <v>64</v>
      </c>
      <c r="P22" s="3" t="s">
        <v>83</v>
      </c>
      <c r="R22" s="3" t="s">
        <v>66</v>
      </c>
      <c r="S22" s="4">
        <v>1</v>
      </c>
      <c r="T22" s="4">
        <v>1</v>
      </c>
      <c r="U22" s="5" t="s">
        <v>351</v>
      </c>
      <c r="V22" s="5" t="s">
        <v>351</v>
      </c>
      <c r="W22" s="5" t="s">
        <v>68</v>
      </c>
      <c r="X22" s="5" t="s">
        <v>68</v>
      </c>
      <c r="Y22" s="4">
        <v>480</v>
      </c>
      <c r="Z22" s="4">
        <v>357</v>
      </c>
      <c r="AA22" s="4">
        <v>363</v>
      </c>
      <c r="AB22" s="4">
        <v>3</v>
      </c>
      <c r="AC22" s="4">
        <v>3</v>
      </c>
      <c r="AD22" s="4">
        <v>20</v>
      </c>
      <c r="AE22" s="4">
        <v>20</v>
      </c>
      <c r="AF22" s="4">
        <v>8</v>
      </c>
      <c r="AG22" s="4">
        <v>8</v>
      </c>
      <c r="AH22" s="4">
        <v>6</v>
      </c>
      <c r="AI22" s="4">
        <v>6</v>
      </c>
      <c r="AJ22" s="4">
        <v>12</v>
      </c>
      <c r="AK22" s="4">
        <v>12</v>
      </c>
      <c r="AL22" s="4">
        <v>2</v>
      </c>
      <c r="AM22" s="4">
        <v>2</v>
      </c>
      <c r="AN22" s="4">
        <v>0</v>
      </c>
      <c r="AO22" s="4">
        <v>0</v>
      </c>
      <c r="AP22" s="3" t="s">
        <v>58</v>
      </c>
      <c r="AQ22" s="3" t="s">
        <v>69</v>
      </c>
      <c r="AR22" s="6" t="str">
        <f>HYPERLINK("http://catalog.hathitrust.org/Record/006251688","HathiTrust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HYPERLINK("https://creighton-primo.hosted.exlibrisgroup.com/primo-explore/search?tab=default_tab&amp;search_scope=EVERYTHING&amp;vid=01CRU&amp;lang=en_US&amp;offset=0&amp;query=any,contains,991000057659702656","Catalog Record")</f>
        <v>Catalog Record</v>
      </c>
      <c r="AT22" s="6" t="str">
        <f>HYPERLINK("http://www.worldcat.org/oclc/8709461","WorldCat Record")</f>
        <v>WorldCat Record</v>
      </c>
      <c r="AU22" s="3" t="s">
        <v>352</v>
      </c>
      <c r="AV22" s="3" t="s">
        <v>353</v>
      </c>
      <c r="AW22" s="3" t="s">
        <v>354</v>
      </c>
      <c r="AX22" s="3" t="s">
        <v>354</v>
      </c>
      <c r="AY22" s="3" t="s">
        <v>355</v>
      </c>
      <c r="AZ22" s="3" t="s">
        <v>74</v>
      </c>
      <c r="BB22" s="3" t="s">
        <v>356</v>
      </c>
      <c r="BC22" s="3" t="s">
        <v>357</v>
      </c>
      <c r="BD22" s="3" t="s">
        <v>358</v>
      </c>
    </row>
    <row r="23" spans="1:56" ht="43.5" customHeight="1" x14ac:dyDescent="0.25">
      <c r="A23" s="7" t="s">
        <v>58</v>
      </c>
      <c r="B23" s="2" t="s">
        <v>359</v>
      </c>
      <c r="C23" s="2" t="s">
        <v>360</v>
      </c>
      <c r="D23" s="2" t="s">
        <v>361</v>
      </c>
      <c r="F23" s="3" t="s">
        <v>58</v>
      </c>
      <c r="G23" s="3" t="s">
        <v>59</v>
      </c>
      <c r="H23" s="3" t="s">
        <v>58</v>
      </c>
      <c r="I23" s="3" t="s">
        <v>69</v>
      </c>
      <c r="J23" s="3" t="s">
        <v>60</v>
      </c>
      <c r="K23" s="2" t="s">
        <v>362</v>
      </c>
      <c r="L23" s="2" t="s">
        <v>363</v>
      </c>
      <c r="M23" s="3" t="s">
        <v>364</v>
      </c>
      <c r="O23" s="3" t="s">
        <v>64</v>
      </c>
      <c r="P23" s="3" t="s">
        <v>83</v>
      </c>
      <c r="R23" s="3" t="s">
        <v>66</v>
      </c>
      <c r="S23" s="4">
        <v>3</v>
      </c>
      <c r="T23" s="4">
        <v>3</v>
      </c>
      <c r="U23" s="5" t="s">
        <v>365</v>
      </c>
      <c r="V23" s="5" t="s">
        <v>365</v>
      </c>
      <c r="W23" s="5" t="s">
        <v>366</v>
      </c>
      <c r="X23" s="5" t="s">
        <v>366</v>
      </c>
      <c r="Y23" s="4">
        <v>812</v>
      </c>
      <c r="Z23" s="4">
        <v>636</v>
      </c>
      <c r="AA23" s="4">
        <v>726</v>
      </c>
      <c r="AB23" s="4">
        <v>7</v>
      </c>
      <c r="AC23" s="4">
        <v>8</v>
      </c>
      <c r="AD23" s="4">
        <v>40</v>
      </c>
      <c r="AE23" s="4">
        <v>43</v>
      </c>
      <c r="AF23" s="4">
        <v>16</v>
      </c>
      <c r="AG23" s="4">
        <v>17</v>
      </c>
      <c r="AH23" s="4">
        <v>8</v>
      </c>
      <c r="AI23" s="4">
        <v>8</v>
      </c>
      <c r="AJ23" s="4">
        <v>21</v>
      </c>
      <c r="AK23" s="4">
        <v>22</v>
      </c>
      <c r="AL23" s="4">
        <v>6</v>
      </c>
      <c r="AM23" s="4">
        <v>7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HYPERLINK("https://creighton-primo.hosted.exlibrisgroup.com/primo-explore/search?tab=default_tab&amp;search_scope=EVERYTHING&amp;vid=01CRU&amp;lang=en_US&amp;offset=0&amp;query=any,contains,991000784799702656","Catalog Record")</f>
        <v>Catalog Record</v>
      </c>
      <c r="AT23" s="6" t="str">
        <f>HYPERLINK("http://www.worldcat.org/oclc/13123341","WorldCat Record")</f>
        <v>WorldCat Record</v>
      </c>
      <c r="AU23" s="3" t="s">
        <v>367</v>
      </c>
      <c r="AV23" s="3" t="s">
        <v>368</v>
      </c>
      <c r="AW23" s="3" t="s">
        <v>369</v>
      </c>
      <c r="AX23" s="3" t="s">
        <v>369</v>
      </c>
      <c r="AY23" s="3" t="s">
        <v>370</v>
      </c>
      <c r="AZ23" s="3" t="s">
        <v>74</v>
      </c>
      <c r="BB23" s="3" t="s">
        <v>371</v>
      </c>
      <c r="BC23" s="3" t="s">
        <v>372</v>
      </c>
      <c r="BD23" s="3" t="s">
        <v>373</v>
      </c>
    </row>
    <row r="24" spans="1:56" ht="43.5" customHeight="1" x14ac:dyDescent="0.25">
      <c r="A24" s="7" t="s">
        <v>58</v>
      </c>
      <c r="B24" s="2" t="s">
        <v>374</v>
      </c>
      <c r="C24" s="2" t="s">
        <v>375</v>
      </c>
      <c r="D24" s="2" t="s">
        <v>376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377</v>
      </c>
      <c r="L24" s="2" t="s">
        <v>378</v>
      </c>
      <c r="M24" s="3" t="s">
        <v>379</v>
      </c>
      <c r="O24" s="3" t="s">
        <v>64</v>
      </c>
      <c r="P24" s="3" t="s">
        <v>181</v>
      </c>
      <c r="R24" s="3" t="s">
        <v>66</v>
      </c>
      <c r="S24" s="4">
        <v>4</v>
      </c>
      <c r="T24" s="4">
        <v>4</v>
      </c>
      <c r="U24" s="5" t="s">
        <v>380</v>
      </c>
      <c r="V24" s="5" t="s">
        <v>380</v>
      </c>
      <c r="W24" s="5" t="s">
        <v>381</v>
      </c>
      <c r="X24" s="5" t="s">
        <v>381</v>
      </c>
      <c r="Y24" s="4">
        <v>540</v>
      </c>
      <c r="Z24" s="4">
        <v>445</v>
      </c>
      <c r="AA24" s="4">
        <v>658</v>
      </c>
      <c r="AB24" s="4">
        <v>4</v>
      </c>
      <c r="AC24" s="4">
        <v>4</v>
      </c>
      <c r="AD24" s="4">
        <v>23</v>
      </c>
      <c r="AE24" s="4">
        <v>32</v>
      </c>
      <c r="AF24" s="4">
        <v>10</v>
      </c>
      <c r="AG24" s="4">
        <v>16</v>
      </c>
      <c r="AH24" s="4">
        <v>7</v>
      </c>
      <c r="AI24" s="4">
        <v>9</v>
      </c>
      <c r="AJ24" s="4">
        <v>11</v>
      </c>
      <c r="AK24" s="4">
        <v>16</v>
      </c>
      <c r="AL24" s="4">
        <v>2</v>
      </c>
      <c r="AM24" s="4">
        <v>2</v>
      </c>
      <c r="AN24" s="4">
        <v>0</v>
      </c>
      <c r="AO24" s="4">
        <v>0</v>
      </c>
      <c r="AP24" s="3" t="s">
        <v>58</v>
      </c>
      <c r="AQ24" s="3" t="s">
        <v>69</v>
      </c>
      <c r="AR24" s="6" t="str">
        <f>HYPERLINK("http://catalog.hathitrust.org/Record/001087057","HathiTrust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HYPERLINK("https://creighton-primo.hosted.exlibrisgroup.com/primo-explore/search?tab=default_tab&amp;search_scope=EVERYTHING&amp;vid=01CRU&amp;lang=en_US&amp;offset=0&amp;query=any,contains,991001371909702656","Catalog Record")</f>
        <v>Catalog Record</v>
      </c>
      <c r="AT24" s="6" t="str">
        <f>HYPERLINK("http://www.worldcat.org/oclc/18587795","WorldCat Record")</f>
        <v>WorldCat Record</v>
      </c>
      <c r="AU24" s="3" t="s">
        <v>382</v>
      </c>
      <c r="AV24" s="3" t="s">
        <v>383</v>
      </c>
      <c r="AW24" s="3" t="s">
        <v>384</v>
      </c>
      <c r="AX24" s="3" t="s">
        <v>384</v>
      </c>
      <c r="AY24" s="3" t="s">
        <v>385</v>
      </c>
      <c r="AZ24" s="3" t="s">
        <v>74</v>
      </c>
      <c r="BB24" s="3" t="s">
        <v>386</v>
      </c>
      <c r="BC24" s="3" t="s">
        <v>387</v>
      </c>
      <c r="BD24" s="3" t="s">
        <v>388</v>
      </c>
    </row>
    <row r="25" spans="1:56" ht="43.5" customHeight="1" x14ac:dyDescent="0.25">
      <c r="A25" s="7" t="s">
        <v>58</v>
      </c>
      <c r="B25" s="2" t="s">
        <v>389</v>
      </c>
      <c r="C25" s="2" t="s">
        <v>390</v>
      </c>
      <c r="D25" s="2" t="s">
        <v>391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L25" s="2" t="s">
        <v>392</v>
      </c>
      <c r="M25" s="3" t="s">
        <v>393</v>
      </c>
      <c r="O25" s="3" t="s">
        <v>64</v>
      </c>
      <c r="P25" s="3" t="s">
        <v>181</v>
      </c>
      <c r="R25" s="3" t="s">
        <v>66</v>
      </c>
      <c r="S25" s="4">
        <v>4</v>
      </c>
      <c r="T25" s="4">
        <v>4</v>
      </c>
      <c r="U25" s="5" t="s">
        <v>394</v>
      </c>
      <c r="V25" s="5" t="s">
        <v>394</v>
      </c>
      <c r="W25" s="5" t="s">
        <v>395</v>
      </c>
      <c r="X25" s="5" t="s">
        <v>395</v>
      </c>
      <c r="Y25" s="4">
        <v>298</v>
      </c>
      <c r="Z25" s="4">
        <v>237</v>
      </c>
      <c r="AA25" s="4">
        <v>244</v>
      </c>
      <c r="AB25" s="4">
        <v>3</v>
      </c>
      <c r="AC25" s="4">
        <v>3</v>
      </c>
      <c r="AD25" s="4">
        <v>13</v>
      </c>
      <c r="AE25" s="4">
        <v>13</v>
      </c>
      <c r="AF25" s="4">
        <v>3</v>
      </c>
      <c r="AG25" s="4">
        <v>3</v>
      </c>
      <c r="AH25" s="4">
        <v>3</v>
      </c>
      <c r="AI25" s="4">
        <v>3</v>
      </c>
      <c r="AJ25" s="4">
        <v>9</v>
      </c>
      <c r="AK25" s="4">
        <v>9</v>
      </c>
      <c r="AL25" s="4">
        <v>2</v>
      </c>
      <c r="AM25" s="4">
        <v>2</v>
      </c>
      <c r="AN25" s="4">
        <v>0</v>
      </c>
      <c r="AO25" s="4">
        <v>0</v>
      </c>
      <c r="AP25" s="3" t="s">
        <v>58</v>
      </c>
      <c r="AQ25" s="3" t="s">
        <v>69</v>
      </c>
      <c r="AR25" s="6" t="str">
        <f>HYPERLINK("http://catalog.hathitrust.org/Record/000239163","HathiTrust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HYPERLINK("https://creighton-primo.hosted.exlibrisgroup.com/primo-explore/search?tab=default_tab&amp;search_scope=EVERYTHING&amp;vid=01CRU&amp;lang=en_US&amp;offset=0&amp;query=any,contains,991000134869702656","Catalog Record")</f>
        <v>Catalog Record</v>
      </c>
      <c r="AT25" s="6" t="str">
        <f>HYPERLINK("http://www.worldcat.org/oclc/9131855","WorldCat Record")</f>
        <v>WorldCat Record</v>
      </c>
      <c r="AU25" s="3" t="s">
        <v>396</v>
      </c>
      <c r="AV25" s="3" t="s">
        <v>397</v>
      </c>
      <c r="AW25" s="3" t="s">
        <v>398</v>
      </c>
      <c r="AX25" s="3" t="s">
        <v>398</v>
      </c>
      <c r="AY25" s="3" t="s">
        <v>399</v>
      </c>
      <c r="AZ25" s="3" t="s">
        <v>74</v>
      </c>
      <c r="BB25" s="3" t="s">
        <v>400</v>
      </c>
      <c r="BC25" s="3" t="s">
        <v>401</v>
      </c>
      <c r="BD25" s="3" t="s">
        <v>402</v>
      </c>
    </row>
    <row r="26" spans="1:56" ht="43.5" customHeight="1" x14ac:dyDescent="0.25">
      <c r="A26" s="7" t="s">
        <v>58</v>
      </c>
      <c r="B26" s="2" t="s">
        <v>403</v>
      </c>
      <c r="C26" s="2" t="s">
        <v>404</v>
      </c>
      <c r="D26" s="2" t="s">
        <v>405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L26" s="2" t="s">
        <v>406</v>
      </c>
      <c r="M26" s="3" t="s">
        <v>407</v>
      </c>
      <c r="O26" s="3" t="s">
        <v>64</v>
      </c>
      <c r="P26" s="3" t="s">
        <v>235</v>
      </c>
      <c r="Q26" s="2" t="s">
        <v>408</v>
      </c>
      <c r="R26" s="3" t="s">
        <v>66</v>
      </c>
      <c r="S26" s="4">
        <v>2</v>
      </c>
      <c r="T26" s="4">
        <v>2</v>
      </c>
      <c r="U26" s="5" t="s">
        <v>409</v>
      </c>
      <c r="V26" s="5" t="s">
        <v>409</v>
      </c>
      <c r="W26" s="5" t="s">
        <v>410</v>
      </c>
      <c r="X26" s="5" t="s">
        <v>410</v>
      </c>
      <c r="Y26" s="4">
        <v>370</v>
      </c>
      <c r="Z26" s="4">
        <v>230</v>
      </c>
      <c r="AA26" s="4">
        <v>243</v>
      </c>
      <c r="AB26" s="4">
        <v>1</v>
      </c>
      <c r="AC26" s="4">
        <v>1</v>
      </c>
      <c r="AD26" s="4">
        <v>10</v>
      </c>
      <c r="AE26" s="4">
        <v>10</v>
      </c>
      <c r="AF26" s="4">
        <v>0</v>
      </c>
      <c r="AG26" s="4">
        <v>0</v>
      </c>
      <c r="AH26" s="4">
        <v>4</v>
      </c>
      <c r="AI26" s="4">
        <v>4</v>
      </c>
      <c r="AJ26" s="4">
        <v>7</v>
      </c>
      <c r="AK26" s="4">
        <v>7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HYPERLINK("https://creighton-primo.hosted.exlibrisgroup.com/primo-explore/search?tab=default_tab&amp;search_scope=EVERYTHING&amp;vid=01CRU&amp;lang=en_US&amp;offset=0&amp;query=any,contains,991002246819702656","Catalog Record")</f>
        <v>Catalog Record</v>
      </c>
      <c r="AT26" s="6" t="str">
        <f>HYPERLINK("http://www.worldcat.org/oclc/28966393","WorldCat Record")</f>
        <v>WorldCat Record</v>
      </c>
      <c r="AU26" s="3" t="s">
        <v>411</v>
      </c>
      <c r="AV26" s="3" t="s">
        <v>412</v>
      </c>
      <c r="AW26" s="3" t="s">
        <v>413</v>
      </c>
      <c r="AX26" s="3" t="s">
        <v>413</v>
      </c>
      <c r="AY26" s="3" t="s">
        <v>414</v>
      </c>
      <c r="AZ26" s="3" t="s">
        <v>74</v>
      </c>
      <c r="BB26" s="3" t="s">
        <v>415</v>
      </c>
      <c r="BC26" s="3" t="s">
        <v>416</v>
      </c>
      <c r="BD26" s="3" t="s">
        <v>417</v>
      </c>
    </row>
    <row r="27" spans="1:56" ht="43.5" customHeight="1" x14ac:dyDescent="0.25">
      <c r="A27" s="7" t="s">
        <v>58</v>
      </c>
      <c r="B27" s="2" t="s">
        <v>418</v>
      </c>
      <c r="C27" s="2" t="s">
        <v>419</v>
      </c>
      <c r="D27" s="2" t="s">
        <v>420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421</v>
      </c>
      <c r="L27" s="2" t="s">
        <v>422</v>
      </c>
      <c r="M27" s="3" t="s">
        <v>364</v>
      </c>
      <c r="O27" s="3" t="s">
        <v>64</v>
      </c>
      <c r="P27" s="3" t="s">
        <v>249</v>
      </c>
      <c r="R27" s="3" t="s">
        <v>66</v>
      </c>
      <c r="S27" s="4">
        <v>2</v>
      </c>
      <c r="T27" s="4">
        <v>2</v>
      </c>
      <c r="U27" s="5" t="s">
        <v>423</v>
      </c>
      <c r="V27" s="5" t="s">
        <v>423</v>
      </c>
      <c r="W27" s="5" t="s">
        <v>424</v>
      </c>
      <c r="X27" s="5" t="s">
        <v>424</v>
      </c>
      <c r="Y27" s="4">
        <v>968</v>
      </c>
      <c r="Z27" s="4">
        <v>758</v>
      </c>
      <c r="AA27" s="4">
        <v>766</v>
      </c>
      <c r="AB27" s="4">
        <v>4</v>
      </c>
      <c r="AC27" s="4">
        <v>4</v>
      </c>
      <c r="AD27" s="4">
        <v>31</v>
      </c>
      <c r="AE27" s="4">
        <v>31</v>
      </c>
      <c r="AF27" s="4">
        <v>12</v>
      </c>
      <c r="AG27" s="4">
        <v>12</v>
      </c>
      <c r="AH27" s="4">
        <v>8</v>
      </c>
      <c r="AI27" s="4">
        <v>8</v>
      </c>
      <c r="AJ27" s="4">
        <v>18</v>
      </c>
      <c r="AK27" s="4">
        <v>18</v>
      </c>
      <c r="AL27" s="4">
        <v>2</v>
      </c>
      <c r="AM27" s="4">
        <v>2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HYPERLINK("https://creighton-primo.hosted.exlibrisgroup.com/primo-explore/search?tab=default_tab&amp;search_scope=EVERYTHING&amp;vid=01CRU&amp;lang=en_US&amp;offset=0&amp;query=any,contains,991000619969702656","Catalog Record")</f>
        <v>Catalog Record</v>
      </c>
      <c r="AT27" s="6" t="str">
        <f>HYPERLINK("http://www.worldcat.org/oclc/11971141","WorldCat Record")</f>
        <v>WorldCat Record</v>
      </c>
      <c r="AU27" s="3" t="s">
        <v>425</v>
      </c>
      <c r="AV27" s="3" t="s">
        <v>426</v>
      </c>
      <c r="AW27" s="3" t="s">
        <v>427</v>
      </c>
      <c r="AX27" s="3" t="s">
        <v>427</v>
      </c>
      <c r="AY27" s="3" t="s">
        <v>428</v>
      </c>
      <c r="AZ27" s="3" t="s">
        <v>74</v>
      </c>
      <c r="BB27" s="3" t="s">
        <v>429</v>
      </c>
      <c r="BC27" s="3" t="s">
        <v>430</v>
      </c>
      <c r="BD27" s="3" t="s">
        <v>431</v>
      </c>
    </row>
    <row r="28" spans="1:56" ht="43.5" customHeight="1" x14ac:dyDescent="0.25">
      <c r="A28" s="7" t="s">
        <v>58</v>
      </c>
      <c r="B28" s="2" t="s">
        <v>432</v>
      </c>
      <c r="C28" s="2" t="s">
        <v>433</v>
      </c>
      <c r="D28" s="2" t="s">
        <v>434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435</v>
      </c>
      <c r="L28" s="2" t="s">
        <v>436</v>
      </c>
      <c r="M28" s="3" t="s">
        <v>220</v>
      </c>
      <c r="N28" s="2" t="s">
        <v>437</v>
      </c>
      <c r="O28" s="3" t="s">
        <v>64</v>
      </c>
      <c r="P28" s="3" t="s">
        <v>83</v>
      </c>
      <c r="R28" s="3" t="s">
        <v>66</v>
      </c>
      <c r="S28" s="4">
        <v>2</v>
      </c>
      <c r="T28" s="4">
        <v>2</v>
      </c>
      <c r="U28" s="5" t="s">
        <v>438</v>
      </c>
      <c r="V28" s="5" t="s">
        <v>438</v>
      </c>
      <c r="W28" s="5" t="s">
        <v>439</v>
      </c>
      <c r="X28" s="5" t="s">
        <v>439</v>
      </c>
      <c r="Y28" s="4">
        <v>306</v>
      </c>
      <c r="Z28" s="4">
        <v>225</v>
      </c>
      <c r="AA28" s="4">
        <v>259</v>
      </c>
      <c r="AB28" s="4">
        <v>1</v>
      </c>
      <c r="AC28" s="4">
        <v>1</v>
      </c>
      <c r="AD28" s="4">
        <v>6</v>
      </c>
      <c r="AE28" s="4">
        <v>8</v>
      </c>
      <c r="AF28" s="4">
        <v>4</v>
      </c>
      <c r="AG28" s="4">
        <v>5</v>
      </c>
      <c r="AH28" s="4">
        <v>0</v>
      </c>
      <c r="AI28" s="4">
        <v>1</v>
      </c>
      <c r="AJ28" s="4">
        <v>3</v>
      </c>
      <c r="AK28" s="4">
        <v>4</v>
      </c>
      <c r="AL28" s="4">
        <v>0</v>
      </c>
      <c r="AM28" s="4">
        <v>0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HYPERLINK("https://creighton-primo.hosted.exlibrisgroup.com/primo-explore/search?tab=default_tab&amp;search_scope=EVERYTHING&amp;vid=01CRU&amp;lang=en_US&amp;offset=0&amp;query=any,contains,991001782929702656","Catalog Record")</f>
        <v>Catalog Record</v>
      </c>
      <c r="AT28" s="6" t="str">
        <f>HYPERLINK("http://www.worldcat.org/oclc/22488839","WorldCat Record")</f>
        <v>WorldCat Record</v>
      </c>
      <c r="AU28" s="3" t="s">
        <v>440</v>
      </c>
      <c r="AV28" s="3" t="s">
        <v>441</v>
      </c>
      <c r="AW28" s="3" t="s">
        <v>442</v>
      </c>
      <c r="AX28" s="3" t="s">
        <v>442</v>
      </c>
      <c r="AY28" s="3" t="s">
        <v>443</v>
      </c>
      <c r="AZ28" s="3" t="s">
        <v>74</v>
      </c>
      <c r="BB28" s="3" t="s">
        <v>444</v>
      </c>
      <c r="BC28" s="3" t="s">
        <v>445</v>
      </c>
      <c r="BD28" s="3" t="s">
        <v>446</v>
      </c>
    </row>
    <row r="29" spans="1:56" ht="43.5" customHeight="1" x14ac:dyDescent="0.25">
      <c r="A29" s="7" t="s">
        <v>58</v>
      </c>
      <c r="B29" s="2" t="s">
        <v>447</v>
      </c>
      <c r="C29" s="2" t="s">
        <v>448</v>
      </c>
      <c r="D29" s="2" t="s">
        <v>449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450</v>
      </c>
      <c r="L29" s="2" t="s">
        <v>451</v>
      </c>
      <c r="M29" s="3" t="s">
        <v>234</v>
      </c>
      <c r="O29" s="3" t="s">
        <v>64</v>
      </c>
      <c r="P29" s="3" t="s">
        <v>235</v>
      </c>
      <c r="R29" s="3" t="s">
        <v>66</v>
      </c>
      <c r="S29" s="4">
        <v>3</v>
      </c>
      <c r="T29" s="4">
        <v>3</v>
      </c>
      <c r="U29" s="5" t="s">
        <v>452</v>
      </c>
      <c r="V29" s="5" t="s">
        <v>452</v>
      </c>
      <c r="W29" s="5" t="s">
        <v>68</v>
      </c>
      <c r="X29" s="5" t="s">
        <v>68</v>
      </c>
      <c r="Y29" s="4">
        <v>518</v>
      </c>
      <c r="Z29" s="4">
        <v>383</v>
      </c>
      <c r="AA29" s="4">
        <v>448</v>
      </c>
      <c r="AB29" s="4">
        <v>2</v>
      </c>
      <c r="AC29" s="4">
        <v>4</v>
      </c>
      <c r="AD29" s="4">
        <v>22</v>
      </c>
      <c r="AE29" s="4">
        <v>25</v>
      </c>
      <c r="AF29" s="4">
        <v>6</v>
      </c>
      <c r="AG29" s="4">
        <v>7</v>
      </c>
      <c r="AH29" s="4">
        <v>7</v>
      </c>
      <c r="AI29" s="4">
        <v>7</v>
      </c>
      <c r="AJ29" s="4">
        <v>16</v>
      </c>
      <c r="AK29" s="4">
        <v>16</v>
      </c>
      <c r="AL29" s="4">
        <v>1</v>
      </c>
      <c r="AM29" s="4">
        <v>3</v>
      </c>
      <c r="AN29" s="4">
        <v>0</v>
      </c>
      <c r="AO29" s="4">
        <v>0</v>
      </c>
      <c r="AP29" s="3" t="s">
        <v>58</v>
      </c>
      <c r="AQ29" s="3" t="s">
        <v>69</v>
      </c>
      <c r="AR29" s="6" t="str">
        <f>HYPERLINK("http://catalog.hathitrust.org/Record/000568070","HathiTrust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HYPERLINK("https://creighton-primo.hosted.exlibrisgroup.com/primo-explore/search?tab=default_tab&amp;search_scope=EVERYTHING&amp;vid=01CRU&amp;lang=en_US&amp;offset=0&amp;query=any,contains,991000557259702656","Catalog Record")</f>
        <v>Catalog Record</v>
      </c>
      <c r="AT29" s="6" t="str">
        <f>HYPERLINK("http://www.worldcat.org/oclc/11571176","WorldCat Record")</f>
        <v>WorldCat Record</v>
      </c>
      <c r="AU29" s="3" t="s">
        <v>453</v>
      </c>
      <c r="AV29" s="3" t="s">
        <v>454</v>
      </c>
      <c r="AW29" s="3" t="s">
        <v>455</v>
      </c>
      <c r="AX29" s="3" t="s">
        <v>455</v>
      </c>
      <c r="AY29" s="3" t="s">
        <v>456</v>
      </c>
      <c r="AZ29" s="3" t="s">
        <v>74</v>
      </c>
      <c r="BB29" s="3" t="s">
        <v>457</v>
      </c>
      <c r="BC29" s="3" t="s">
        <v>458</v>
      </c>
      <c r="BD29" s="3" t="s">
        <v>459</v>
      </c>
    </row>
    <row r="30" spans="1:56" ht="43.5" customHeight="1" x14ac:dyDescent="0.25">
      <c r="A30" s="7" t="s">
        <v>58</v>
      </c>
      <c r="B30" s="2" t="s">
        <v>460</v>
      </c>
      <c r="C30" s="2" t="s">
        <v>461</v>
      </c>
      <c r="D30" s="2" t="s">
        <v>462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463</v>
      </c>
      <c r="L30" s="2" t="s">
        <v>464</v>
      </c>
      <c r="M30" s="3" t="s">
        <v>97</v>
      </c>
      <c r="O30" s="3" t="s">
        <v>64</v>
      </c>
      <c r="P30" s="3" t="s">
        <v>83</v>
      </c>
      <c r="R30" s="3" t="s">
        <v>66</v>
      </c>
      <c r="S30" s="4">
        <v>1</v>
      </c>
      <c r="T30" s="4">
        <v>1</v>
      </c>
      <c r="U30" s="5" t="s">
        <v>465</v>
      </c>
      <c r="V30" s="5" t="s">
        <v>465</v>
      </c>
      <c r="W30" s="5" t="s">
        <v>100</v>
      </c>
      <c r="X30" s="5" t="s">
        <v>100</v>
      </c>
      <c r="Y30" s="4">
        <v>482</v>
      </c>
      <c r="Z30" s="4">
        <v>427</v>
      </c>
      <c r="AA30" s="4">
        <v>437</v>
      </c>
      <c r="AB30" s="4">
        <v>2</v>
      </c>
      <c r="AC30" s="4">
        <v>2</v>
      </c>
      <c r="AD30" s="4">
        <v>21</v>
      </c>
      <c r="AE30" s="4">
        <v>21</v>
      </c>
      <c r="AF30" s="4">
        <v>5</v>
      </c>
      <c r="AG30" s="4">
        <v>5</v>
      </c>
      <c r="AH30" s="4">
        <v>7</v>
      </c>
      <c r="AI30" s="4">
        <v>7</v>
      </c>
      <c r="AJ30" s="4">
        <v>15</v>
      </c>
      <c r="AK30" s="4">
        <v>15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58</v>
      </c>
      <c r="AR30" s="6" t="str">
        <f>HYPERLINK("http://catalog.hathitrust.org/Record/001389168","HathiTrust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HYPERLINK("https://creighton-primo.hosted.exlibrisgroup.com/primo-explore/search?tab=default_tab&amp;search_scope=EVERYTHING&amp;vid=01CRU&amp;lang=en_US&amp;offset=0&amp;query=any,contains,991003107989702656","Catalog Record")</f>
        <v>Catalog Record</v>
      </c>
      <c r="AT30" s="6" t="str">
        <f>HYPERLINK("http://www.worldcat.org/oclc/655127","WorldCat Record")</f>
        <v>WorldCat Record</v>
      </c>
      <c r="AU30" s="3" t="s">
        <v>466</v>
      </c>
      <c r="AV30" s="3" t="s">
        <v>467</v>
      </c>
      <c r="AW30" s="3" t="s">
        <v>468</v>
      </c>
      <c r="AX30" s="3" t="s">
        <v>468</v>
      </c>
      <c r="AY30" s="3" t="s">
        <v>469</v>
      </c>
      <c r="AZ30" s="3" t="s">
        <v>74</v>
      </c>
      <c r="BC30" s="3" t="s">
        <v>470</v>
      </c>
      <c r="BD30" s="3" t="s">
        <v>471</v>
      </c>
    </row>
    <row r="31" spans="1:56" ht="43.5" customHeight="1" x14ac:dyDescent="0.25">
      <c r="A31" s="7" t="s">
        <v>58</v>
      </c>
      <c r="B31" s="2" t="s">
        <v>472</v>
      </c>
      <c r="C31" s="2" t="s">
        <v>473</v>
      </c>
      <c r="D31" s="2" t="s">
        <v>474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475</v>
      </c>
      <c r="L31" s="2" t="s">
        <v>476</v>
      </c>
      <c r="M31" s="3" t="s">
        <v>477</v>
      </c>
      <c r="O31" s="3" t="s">
        <v>64</v>
      </c>
      <c r="P31" s="3" t="s">
        <v>83</v>
      </c>
      <c r="R31" s="3" t="s">
        <v>66</v>
      </c>
      <c r="S31" s="4">
        <v>4</v>
      </c>
      <c r="T31" s="4">
        <v>4</v>
      </c>
      <c r="U31" s="5" t="s">
        <v>478</v>
      </c>
      <c r="V31" s="5" t="s">
        <v>478</v>
      </c>
      <c r="W31" s="5" t="s">
        <v>479</v>
      </c>
      <c r="X31" s="5" t="s">
        <v>479</v>
      </c>
      <c r="Y31" s="4">
        <v>265</v>
      </c>
      <c r="Z31" s="4">
        <v>253</v>
      </c>
      <c r="AA31" s="4">
        <v>261</v>
      </c>
      <c r="AB31" s="4">
        <v>14</v>
      </c>
      <c r="AC31" s="4">
        <v>14</v>
      </c>
      <c r="AD31" s="4">
        <v>23</v>
      </c>
      <c r="AE31" s="4">
        <v>23</v>
      </c>
      <c r="AF31" s="4">
        <v>4</v>
      </c>
      <c r="AG31" s="4">
        <v>4</v>
      </c>
      <c r="AH31" s="4">
        <v>7</v>
      </c>
      <c r="AI31" s="4">
        <v>7</v>
      </c>
      <c r="AJ31" s="4">
        <v>9</v>
      </c>
      <c r="AK31" s="4">
        <v>9</v>
      </c>
      <c r="AL31" s="4">
        <v>8</v>
      </c>
      <c r="AM31" s="4">
        <v>8</v>
      </c>
      <c r="AN31" s="4">
        <v>0</v>
      </c>
      <c r="AO31" s="4">
        <v>0</v>
      </c>
      <c r="AP31" s="3" t="s">
        <v>58</v>
      </c>
      <c r="AQ31" s="3" t="s">
        <v>69</v>
      </c>
      <c r="AR31" s="6" t="str">
        <f>HYPERLINK("http://catalog.hathitrust.org/Record/001919900","HathiTrust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HYPERLINK("https://creighton-primo.hosted.exlibrisgroup.com/primo-explore/search?tab=default_tab&amp;search_scope=EVERYTHING&amp;vid=01CRU&amp;lang=en_US&amp;offset=0&amp;query=any,contains,991003235269702656","Catalog Record")</f>
        <v>Catalog Record</v>
      </c>
      <c r="AT31" s="6" t="str">
        <f>HYPERLINK("http://www.worldcat.org/oclc/760085","WorldCat Record")</f>
        <v>WorldCat Record</v>
      </c>
      <c r="AU31" s="3" t="s">
        <v>480</v>
      </c>
      <c r="AV31" s="3" t="s">
        <v>481</v>
      </c>
      <c r="AW31" s="3" t="s">
        <v>482</v>
      </c>
      <c r="AX31" s="3" t="s">
        <v>482</v>
      </c>
      <c r="AY31" s="3" t="s">
        <v>483</v>
      </c>
      <c r="AZ31" s="3" t="s">
        <v>74</v>
      </c>
      <c r="BC31" s="3" t="s">
        <v>484</v>
      </c>
      <c r="BD31" s="3" t="s">
        <v>485</v>
      </c>
    </row>
    <row r="32" spans="1:56" ht="43.5" customHeight="1" x14ac:dyDescent="0.25">
      <c r="A32" s="7" t="s">
        <v>58</v>
      </c>
      <c r="B32" s="2" t="s">
        <v>486</v>
      </c>
      <c r="C32" s="2" t="s">
        <v>487</v>
      </c>
      <c r="D32" s="2" t="s">
        <v>488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489</v>
      </c>
      <c r="L32" s="2" t="s">
        <v>490</v>
      </c>
      <c r="M32" s="3" t="s">
        <v>264</v>
      </c>
      <c r="O32" s="3" t="s">
        <v>64</v>
      </c>
      <c r="P32" s="3" t="s">
        <v>195</v>
      </c>
      <c r="Q32" s="2" t="s">
        <v>491</v>
      </c>
      <c r="R32" s="3" t="s">
        <v>66</v>
      </c>
      <c r="S32" s="4">
        <v>1</v>
      </c>
      <c r="T32" s="4">
        <v>1</v>
      </c>
      <c r="U32" s="5" t="s">
        <v>452</v>
      </c>
      <c r="V32" s="5" t="s">
        <v>452</v>
      </c>
      <c r="W32" s="5" t="s">
        <v>492</v>
      </c>
      <c r="X32" s="5" t="s">
        <v>492</v>
      </c>
      <c r="Y32" s="4">
        <v>769</v>
      </c>
      <c r="Z32" s="4">
        <v>614</v>
      </c>
      <c r="AA32" s="4">
        <v>905</v>
      </c>
      <c r="AB32" s="4">
        <v>5</v>
      </c>
      <c r="AC32" s="4">
        <v>7</v>
      </c>
      <c r="AD32" s="4">
        <v>32</v>
      </c>
      <c r="AE32" s="4">
        <v>44</v>
      </c>
      <c r="AF32" s="4">
        <v>12</v>
      </c>
      <c r="AG32" s="4">
        <v>19</v>
      </c>
      <c r="AH32" s="4">
        <v>9</v>
      </c>
      <c r="AI32" s="4">
        <v>11</v>
      </c>
      <c r="AJ32" s="4">
        <v>16</v>
      </c>
      <c r="AK32" s="4">
        <v>21</v>
      </c>
      <c r="AL32" s="4">
        <v>3</v>
      </c>
      <c r="AM32" s="4">
        <v>4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HYPERLINK("https://creighton-primo.hosted.exlibrisgroup.com/primo-explore/search?tab=default_tab&amp;search_scope=EVERYTHING&amp;vid=01CRU&amp;lang=en_US&amp;offset=0&amp;query=any,contains,991003746399702656","Catalog Record")</f>
        <v>Catalog Record</v>
      </c>
      <c r="AT32" s="6" t="str">
        <f>HYPERLINK("http://www.worldcat.org/oclc/1418657","WorldCat Record")</f>
        <v>WorldCat Record</v>
      </c>
      <c r="AU32" s="3" t="s">
        <v>493</v>
      </c>
      <c r="AV32" s="3" t="s">
        <v>494</v>
      </c>
      <c r="AW32" s="3" t="s">
        <v>495</v>
      </c>
      <c r="AX32" s="3" t="s">
        <v>495</v>
      </c>
      <c r="AY32" s="3" t="s">
        <v>496</v>
      </c>
      <c r="AZ32" s="3" t="s">
        <v>74</v>
      </c>
      <c r="BB32" s="3" t="s">
        <v>497</v>
      </c>
      <c r="BC32" s="3" t="s">
        <v>498</v>
      </c>
      <c r="BD32" s="3" t="s">
        <v>499</v>
      </c>
    </row>
    <row r="33" spans="1:56" ht="43.5" customHeight="1" x14ac:dyDescent="0.25">
      <c r="A33" s="7" t="s">
        <v>58</v>
      </c>
      <c r="B33" s="2" t="s">
        <v>500</v>
      </c>
      <c r="C33" s="2" t="s">
        <v>501</v>
      </c>
      <c r="D33" s="2" t="s">
        <v>502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503</v>
      </c>
      <c r="L33" s="2" t="s">
        <v>504</v>
      </c>
      <c r="M33" s="3" t="s">
        <v>350</v>
      </c>
      <c r="O33" s="3" t="s">
        <v>64</v>
      </c>
      <c r="P33" s="3" t="s">
        <v>195</v>
      </c>
      <c r="R33" s="3" t="s">
        <v>66</v>
      </c>
      <c r="S33" s="4">
        <v>3</v>
      </c>
      <c r="T33" s="4">
        <v>3</v>
      </c>
      <c r="U33" s="5" t="s">
        <v>505</v>
      </c>
      <c r="V33" s="5" t="s">
        <v>505</v>
      </c>
      <c r="W33" s="5" t="s">
        <v>68</v>
      </c>
      <c r="X33" s="5" t="s">
        <v>68</v>
      </c>
      <c r="Y33" s="4">
        <v>527</v>
      </c>
      <c r="Z33" s="4">
        <v>396</v>
      </c>
      <c r="AA33" s="4">
        <v>690</v>
      </c>
      <c r="AB33" s="4">
        <v>3</v>
      </c>
      <c r="AC33" s="4">
        <v>5</v>
      </c>
      <c r="AD33" s="4">
        <v>28</v>
      </c>
      <c r="AE33" s="4">
        <v>38</v>
      </c>
      <c r="AF33" s="4">
        <v>12</v>
      </c>
      <c r="AG33" s="4">
        <v>19</v>
      </c>
      <c r="AH33" s="4">
        <v>7</v>
      </c>
      <c r="AI33" s="4">
        <v>9</v>
      </c>
      <c r="AJ33" s="4">
        <v>17</v>
      </c>
      <c r="AK33" s="4">
        <v>20</v>
      </c>
      <c r="AL33" s="4">
        <v>2</v>
      </c>
      <c r="AM33" s="4">
        <v>3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HYPERLINK("https://creighton-primo.hosted.exlibrisgroup.com/primo-explore/search?tab=default_tab&amp;search_scope=EVERYTHING&amp;vid=01CRU&amp;lang=en_US&amp;offset=0&amp;query=any,contains,991005232149702656","Catalog Record")</f>
        <v>Catalog Record</v>
      </c>
      <c r="AT33" s="6" t="str">
        <f>HYPERLINK("http://www.worldcat.org/oclc/8344837","WorldCat Record")</f>
        <v>WorldCat Record</v>
      </c>
      <c r="AU33" s="3" t="s">
        <v>506</v>
      </c>
      <c r="AV33" s="3" t="s">
        <v>507</v>
      </c>
      <c r="AW33" s="3" t="s">
        <v>508</v>
      </c>
      <c r="AX33" s="3" t="s">
        <v>508</v>
      </c>
      <c r="AY33" s="3" t="s">
        <v>509</v>
      </c>
      <c r="AZ33" s="3" t="s">
        <v>74</v>
      </c>
      <c r="BB33" s="3" t="s">
        <v>510</v>
      </c>
      <c r="BC33" s="3" t="s">
        <v>511</v>
      </c>
      <c r="BD33" s="3" t="s">
        <v>512</v>
      </c>
    </row>
    <row r="34" spans="1:56" ht="43.5" customHeight="1" x14ac:dyDescent="0.25">
      <c r="A34" s="7" t="s">
        <v>58</v>
      </c>
      <c r="B34" s="2" t="s">
        <v>513</v>
      </c>
      <c r="C34" s="2" t="s">
        <v>514</v>
      </c>
      <c r="D34" s="2" t="s">
        <v>515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L34" s="2" t="s">
        <v>516</v>
      </c>
      <c r="M34" s="3" t="s">
        <v>125</v>
      </c>
      <c r="O34" s="3" t="s">
        <v>64</v>
      </c>
      <c r="P34" s="3" t="s">
        <v>221</v>
      </c>
      <c r="R34" s="3" t="s">
        <v>66</v>
      </c>
      <c r="S34" s="4">
        <v>2</v>
      </c>
      <c r="T34" s="4">
        <v>2</v>
      </c>
      <c r="U34" s="5" t="s">
        <v>517</v>
      </c>
      <c r="V34" s="5" t="s">
        <v>517</v>
      </c>
      <c r="W34" s="5" t="s">
        <v>100</v>
      </c>
      <c r="X34" s="5" t="s">
        <v>100</v>
      </c>
      <c r="Y34" s="4">
        <v>497</v>
      </c>
      <c r="Z34" s="4">
        <v>389</v>
      </c>
      <c r="AA34" s="4">
        <v>393</v>
      </c>
      <c r="AB34" s="4">
        <v>4</v>
      </c>
      <c r="AC34" s="4">
        <v>4</v>
      </c>
      <c r="AD34" s="4">
        <v>20</v>
      </c>
      <c r="AE34" s="4">
        <v>20</v>
      </c>
      <c r="AF34" s="4">
        <v>8</v>
      </c>
      <c r="AG34" s="4">
        <v>8</v>
      </c>
      <c r="AH34" s="4">
        <v>4</v>
      </c>
      <c r="AI34" s="4">
        <v>4</v>
      </c>
      <c r="AJ34" s="4">
        <v>12</v>
      </c>
      <c r="AK34" s="4">
        <v>12</v>
      </c>
      <c r="AL34" s="4">
        <v>3</v>
      </c>
      <c r="AM34" s="4">
        <v>3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HYPERLINK("https://creighton-primo.hosted.exlibrisgroup.com/primo-explore/search?tab=default_tab&amp;search_scope=EVERYTHING&amp;vid=01CRU&amp;lang=en_US&amp;offset=0&amp;query=any,contains,991000605629702656","Catalog Record")</f>
        <v>Catalog Record</v>
      </c>
      <c r="AT34" s="6" t="str">
        <f>HYPERLINK("http://www.worldcat.org/oclc/98965","WorldCat Record")</f>
        <v>WorldCat Record</v>
      </c>
      <c r="AU34" s="3" t="s">
        <v>518</v>
      </c>
      <c r="AV34" s="3" t="s">
        <v>519</v>
      </c>
      <c r="AW34" s="3" t="s">
        <v>520</v>
      </c>
      <c r="AX34" s="3" t="s">
        <v>520</v>
      </c>
      <c r="AY34" s="3" t="s">
        <v>521</v>
      </c>
      <c r="AZ34" s="3" t="s">
        <v>74</v>
      </c>
      <c r="BB34" s="3" t="s">
        <v>522</v>
      </c>
      <c r="BC34" s="3" t="s">
        <v>523</v>
      </c>
      <c r="BD34" s="3" t="s">
        <v>524</v>
      </c>
    </row>
    <row r="35" spans="1:56" ht="43.5" customHeight="1" x14ac:dyDescent="0.25">
      <c r="A35" s="7" t="s">
        <v>58</v>
      </c>
      <c r="B35" s="2" t="s">
        <v>525</v>
      </c>
      <c r="C35" s="2" t="s">
        <v>526</v>
      </c>
      <c r="D35" s="2" t="s">
        <v>527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528</v>
      </c>
      <c r="L35" s="2" t="s">
        <v>529</v>
      </c>
      <c r="M35" s="3" t="s">
        <v>280</v>
      </c>
      <c r="O35" s="3" t="s">
        <v>64</v>
      </c>
      <c r="P35" s="3" t="s">
        <v>83</v>
      </c>
      <c r="R35" s="3" t="s">
        <v>66</v>
      </c>
      <c r="S35" s="4">
        <v>1</v>
      </c>
      <c r="T35" s="4">
        <v>1</v>
      </c>
      <c r="U35" s="5" t="s">
        <v>465</v>
      </c>
      <c r="V35" s="5" t="s">
        <v>465</v>
      </c>
      <c r="W35" s="5" t="s">
        <v>100</v>
      </c>
      <c r="X35" s="5" t="s">
        <v>100</v>
      </c>
      <c r="Y35" s="4">
        <v>716</v>
      </c>
      <c r="Z35" s="4">
        <v>617</v>
      </c>
      <c r="AA35" s="4">
        <v>624</v>
      </c>
      <c r="AB35" s="4">
        <v>4</v>
      </c>
      <c r="AC35" s="4">
        <v>4</v>
      </c>
      <c r="AD35" s="4">
        <v>29</v>
      </c>
      <c r="AE35" s="4">
        <v>29</v>
      </c>
      <c r="AF35" s="4">
        <v>12</v>
      </c>
      <c r="AG35" s="4">
        <v>12</v>
      </c>
      <c r="AH35" s="4">
        <v>5</v>
      </c>
      <c r="AI35" s="4">
        <v>5</v>
      </c>
      <c r="AJ35" s="4">
        <v>17</v>
      </c>
      <c r="AK35" s="4">
        <v>17</v>
      </c>
      <c r="AL35" s="4">
        <v>3</v>
      </c>
      <c r="AM35" s="4">
        <v>3</v>
      </c>
      <c r="AN35" s="4">
        <v>0</v>
      </c>
      <c r="AO35" s="4">
        <v>0</v>
      </c>
      <c r="AP35" s="3" t="s">
        <v>58</v>
      </c>
      <c r="AQ35" s="3" t="s">
        <v>69</v>
      </c>
      <c r="AR35" s="6" t="str">
        <f>HYPERLINK("http://catalog.hathitrust.org/Record/001389226","HathiTrust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HYPERLINK("https://creighton-primo.hosted.exlibrisgroup.com/primo-explore/search?tab=default_tab&amp;search_scope=EVERYTHING&amp;vid=01CRU&amp;lang=en_US&amp;offset=0&amp;query=any,contains,991002595619702656","Catalog Record")</f>
        <v>Catalog Record</v>
      </c>
      <c r="AT35" s="6" t="str">
        <f>HYPERLINK("http://www.worldcat.org/oclc/376643","WorldCat Record")</f>
        <v>WorldCat Record</v>
      </c>
      <c r="AU35" s="3" t="s">
        <v>530</v>
      </c>
      <c r="AV35" s="3" t="s">
        <v>531</v>
      </c>
      <c r="AW35" s="3" t="s">
        <v>532</v>
      </c>
      <c r="AX35" s="3" t="s">
        <v>532</v>
      </c>
      <c r="AY35" s="3" t="s">
        <v>533</v>
      </c>
      <c r="AZ35" s="3" t="s">
        <v>74</v>
      </c>
      <c r="BC35" s="3" t="s">
        <v>534</v>
      </c>
      <c r="BD35" s="3" t="s">
        <v>535</v>
      </c>
    </row>
    <row r="36" spans="1:56" ht="43.5" customHeight="1" x14ac:dyDescent="0.25">
      <c r="A36" s="7" t="s">
        <v>58</v>
      </c>
      <c r="B36" s="2" t="s">
        <v>536</v>
      </c>
      <c r="C36" s="2" t="s">
        <v>537</v>
      </c>
      <c r="D36" s="2" t="s">
        <v>538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539</v>
      </c>
      <c r="L36" s="2" t="s">
        <v>540</v>
      </c>
      <c r="M36" s="3" t="s">
        <v>541</v>
      </c>
      <c r="O36" s="3" t="s">
        <v>64</v>
      </c>
      <c r="P36" s="3" t="s">
        <v>235</v>
      </c>
      <c r="R36" s="3" t="s">
        <v>66</v>
      </c>
      <c r="S36" s="4">
        <v>4</v>
      </c>
      <c r="T36" s="4">
        <v>4</v>
      </c>
      <c r="U36" s="5" t="s">
        <v>542</v>
      </c>
      <c r="V36" s="5" t="s">
        <v>542</v>
      </c>
      <c r="W36" s="5" t="s">
        <v>100</v>
      </c>
      <c r="X36" s="5" t="s">
        <v>100</v>
      </c>
      <c r="Y36" s="4">
        <v>81</v>
      </c>
      <c r="Z36" s="4">
        <v>51</v>
      </c>
      <c r="AA36" s="4">
        <v>684</v>
      </c>
      <c r="AB36" s="4">
        <v>2</v>
      </c>
      <c r="AC36" s="4">
        <v>6</v>
      </c>
      <c r="AD36" s="4">
        <v>3</v>
      </c>
      <c r="AE36" s="4">
        <v>36</v>
      </c>
      <c r="AF36" s="4">
        <v>0</v>
      </c>
      <c r="AG36" s="4">
        <v>15</v>
      </c>
      <c r="AH36" s="4">
        <v>1</v>
      </c>
      <c r="AI36" s="4">
        <v>9</v>
      </c>
      <c r="AJ36" s="4">
        <v>1</v>
      </c>
      <c r="AK36" s="4">
        <v>20</v>
      </c>
      <c r="AL36" s="4">
        <v>1</v>
      </c>
      <c r="AM36" s="4">
        <v>4</v>
      </c>
      <c r="AN36" s="4">
        <v>0</v>
      </c>
      <c r="AO36" s="4">
        <v>0</v>
      </c>
      <c r="AP36" s="3" t="s">
        <v>69</v>
      </c>
      <c r="AQ36" s="3" t="s">
        <v>58</v>
      </c>
      <c r="AR36" s="6" t="str">
        <f>HYPERLINK("http://catalog.hathitrust.org/Record/001919982","HathiTrust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HYPERLINK("https://creighton-primo.hosted.exlibrisgroup.com/primo-explore/search?tab=default_tab&amp;search_scope=EVERYTHING&amp;vid=01CRU&amp;lang=en_US&amp;offset=0&amp;query=any,contains,991004325859702656","Catalog Record")</f>
        <v>Catalog Record</v>
      </c>
      <c r="AT36" s="6" t="str">
        <f>HYPERLINK("http://www.worldcat.org/oclc/3037204","WorldCat Record")</f>
        <v>WorldCat Record</v>
      </c>
      <c r="AU36" s="3" t="s">
        <v>543</v>
      </c>
      <c r="AV36" s="3" t="s">
        <v>544</v>
      </c>
      <c r="AW36" s="3" t="s">
        <v>545</v>
      </c>
      <c r="AX36" s="3" t="s">
        <v>545</v>
      </c>
      <c r="AY36" s="3" t="s">
        <v>546</v>
      </c>
      <c r="AZ36" s="3" t="s">
        <v>74</v>
      </c>
      <c r="BC36" s="3" t="s">
        <v>547</v>
      </c>
      <c r="BD36" s="3" t="s">
        <v>548</v>
      </c>
    </row>
  </sheetData>
  <sheetProtection sheet="1" objects="1" scenarios="1"/>
  <protectedRanges>
    <protectedRange sqref="A2:A36" name="Range1"/>
    <protectedRange sqref="A1" name="Range1_1"/>
  </protectedRanges>
  <dataValidations count="1">
    <dataValidation type="list" allowBlank="1" showInputMessage="1" showErrorMessage="1" sqref="A2:A36" xr:uid="{56A8881C-AB9A-4CD7-BF55-41B9F29828C4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495D9E18-7A57-415C-A97E-A5FEE0BBC50B}"/>
</file>

<file path=customXml/itemProps2.xml><?xml version="1.0" encoding="utf-8"?>
<ds:datastoreItem xmlns:ds="http://schemas.openxmlformats.org/officeDocument/2006/customXml" ds:itemID="{4FAFA127-FE92-448D-8230-482266646E41}"/>
</file>

<file path=customXml/itemProps3.xml><?xml version="1.0" encoding="utf-8"?>
<ds:datastoreItem xmlns:ds="http://schemas.openxmlformats.org/officeDocument/2006/customXml" ds:itemID="{DED991AF-7334-4806-8F40-85EF3AE7E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2022-03-03T22:51:50Z</dcterms:created>
  <dcterms:modified xsi:type="dcterms:W3CDTF">2022-03-03T22:59:39Z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281600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