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58727398-4D2A-4FD7-9D45-E42416FED243}" xr6:coauthVersionLast="47" xr6:coauthVersionMax="47" xr10:uidLastSave="{00000000-0000-0000-0000-000000000000}"/>
  <bookViews>
    <workbookView xWindow="-120" yWindow="-120" windowWidth="29040" windowHeight="15840" xr2:uid="{30E08F1A-C6CC-4996-BFBC-08D5FC600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3" i="1" l="1"/>
  <c r="AS33" i="1"/>
  <c r="AR33" i="1"/>
  <c r="AT32" i="1"/>
  <c r="AS32" i="1"/>
  <c r="AT31" i="1"/>
  <c r="AS31" i="1"/>
  <c r="AR31" i="1"/>
  <c r="AT30" i="1"/>
  <c r="AS30" i="1"/>
  <c r="AR30" i="1"/>
  <c r="AT29" i="1"/>
  <c r="AS29" i="1"/>
  <c r="AT28" i="1"/>
  <c r="AS28" i="1"/>
  <c r="AR28" i="1"/>
  <c r="AT27" i="1"/>
  <c r="AS27" i="1"/>
  <c r="AT26" i="1"/>
  <c r="AS26" i="1"/>
  <c r="AT25" i="1"/>
  <c r="AS25" i="1"/>
  <c r="AT24" i="1"/>
  <c r="AS24" i="1"/>
  <c r="AT23" i="1"/>
  <c r="AS23" i="1"/>
  <c r="AR23" i="1"/>
  <c r="AT22" i="1"/>
  <c r="AS22" i="1"/>
  <c r="AT21" i="1"/>
  <c r="AS21" i="1"/>
  <c r="AT20" i="1"/>
  <c r="AS20" i="1"/>
  <c r="AR20" i="1"/>
  <c r="AT19" i="1"/>
  <c r="AS19" i="1"/>
  <c r="AR19" i="1"/>
  <c r="AT18" i="1"/>
  <c r="AS18" i="1"/>
  <c r="AT17" i="1"/>
  <c r="AS17" i="1"/>
  <c r="AR17" i="1"/>
  <c r="AT16" i="1"/>
  <c r="AS16" i="1"/>
  <c r="AT15" i="1"/>
  <c r="AS15" i="1"/>
  <c r="AR15" i="1"/>
  <c r="AT14" i="1"/>
  <c r="AS14" i="1"/>
  <c r="AT13" i="1"/>
  <c r="AS13" i="1"/>
  <c r="AT12" i="1"/>
  <c r="AS12" i="1"/>
  <c r="AT11" i="1"/>
  <c r="AS11" i="1"/>
  <c r="AR11" i="1"/>
  <c r="AT10" i="1"/>
  <c r="AS10" i="1"/>
  <c r="AT9" i="1"/>
  <c r="AS9" i="1"/>
  <c r="AR9" i="1"/>
  <c r="AT8" i="1"/>
  <c r="AS8" i="1"/>
  <c r="AR8" i="1"/>
  <c r="AT7" i="1"/>
  <c r="AS7" i="1"/>
  <c r="AT6" i="1"/>
  <c r="AS6" i="1"/>
  <c r="AR6" i="1"/>
  <c r="AT5" i="1"/>
  <c r="AS5" i="1"/>
  <c r="AR5" i="1"/>
  <c r="AT4" i="1"/>
  <c r="AS4" i="1"/>
  <c r="AR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<sst xmlns="http://schemas.openxmlformats.org/spreadsheetml/2006/main" count="1019" uniqueCount="525">
  <si>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</si>
  <si>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</si>
  <si>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</si>
  <si>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</si>
  <si>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</si>
  <si>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</si>
  <si>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</si>
  <si>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</si>
  <si>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</si>
  <si>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</si>
  <si>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</si>
  <si>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</si>
  <si>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</si>
  <si>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</si>
  <si>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</si>
  <si>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</si>
  <si>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</si>
  <si>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</si>
  <si>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</si>
  <si>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</si>
  <si>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</si>
  <si>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</si>
  <si>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</si>
  <si>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</si>
  <si>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</si>
  <si>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</si>
  <si>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</si>
  <si>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</si>
  <si>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</si>
  <si>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</si>
  <si>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</si>
  <si>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</si>
  <si>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</si>
  <si>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</si>
  <si>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</si>
  <si>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</si>
  <si>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</si>
  <si>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</si>
  <si>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</si>
  <si>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</si>
  <si>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</si>
  <si>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</si>
  <si>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</si>
  <si>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</si>
  <si>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</si>
  <si>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</si>
  <si>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</si>
  <si>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</si>
  <si>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</si>
  <si>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</si>
  <si>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</si>
  <si>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</si>
  <si>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</si>
  <si>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</si>
  <si>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</si>
  <si>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HA29 .A72</t>
  </si>
  <si>
    <t>0                      HA 0029000A  72</t>
  </si>
  <si>
    <t>Introduction to statistical analysis and inference for psychology and education / [by] Sidney J. Armore.</t>
  </si>
  <si>
    <t>No</t>
  </si>
  <si>
    <t>1</t>
  </si>
  <si>
    <t>0</t>
  </si>
  <si>
    <t>Armore, Sidney J., 1914-</t>
  </si>
  <si>
    <t>New York : Wiley, [1966]</t>
  </si>
  <si>
    <t>1966</t>
  </si>
  <si>
    <t>eng</t>
  </si>
  <si>
    <t>nyu</t>
  </si>
  <si>
    <t xml:space="preserve">HA </t>
  </si>
  <si>
    <t>1993-12-29</t>
  </si>
  <si>
    <t>1991-02-14</t>
  </si>
  <si>
    <t>Yes</t>
  </si>
  <si>
    <t>1284250:eng</t>
  </si>
  <si>
    <t>166152</t>
  </si>
  <si>
    <t>991000941019702656</t>
  </si>
  <si>
    <t>2271176320002656</t>
  </si>
  <si>
    <t>BOOK</t>
  </si>
  <si>
    <t>32285000510387</t>
  </si>
  <si>
    <t>893708850</t>
  </si>
  <si>
    <t>HA29 .C59 1974</t>
  </si>
  <si>
    <t>0                      HA 0029000C  59          1974</t>
  </si>
  <si>
    <t>Statistical analysis for administrative decisions [by] Charles T. Clark [and] Lawrence L. Schkade.</t>
  </si>
  <si>
    <t>Clark, Charles Tallifero.</t>
  </si>
  <si>
    <t>Cincinnati, South-Western Pub. Co. [1974]</t>
  </si>
  <si>
    <t>1974</t>
  </si>
  <si>
    <t>2d ed.</t>
  </si>
  <si>
    <t>ohu</t>
  </si>
  <si>
    <t>1997-09-30</t>
  </si>
  <si>
    <t>1997-06-09</t>
  </si>
  <si>
    <t>1926007:eng</t>
  </si>
  <si>
    <t>1007910</t>
  </si>
  <si>
    <t>991003466119702656</t>
  </si>
  <si>
    <t>2261989570002656</t>
  </si>
  <si>
    <t>9780538132602</t>
  </si>
  <si>
    <t>32285002763174</t>
  </si>
  <si>
    <t>893617354</t>
  </si>
  <si>
    <t>HA29 .E49 1971</t>
  </si>
  <si>
    <t>0                      HA 0029000E  49          1971</t>
  </si>
  <si>
    <t>A programmed introduction to statistics / [by] Freeman F. Elzey.</t>
  </si>
  <si>
    <t>Elzey, Freeman F.</t>
  </si>
  <si>
    <t>Belmont, Calif. : Brooks/Cole Pub. Co., [1971]</t>
  </si>
  <si>
    <t>1971</t>
  </si>
  <si>
    <t>cau</t>
  </si>
  <si>
    <t>1997-04-27</t>
  </si>
  <si>
    <t>1990-10-04</t>
  </si>
  <si>
    <t>482679:eng</t>
  </si>
  <si>
    <t>222450</t>
  </si>
  <si>
    <t>991001365849702656</t>
  </si>
  <si>
    <t>2262194990002656</t>
  </si>
  <si>
    <t>9780818500183</t>
  </si>
  <si>
    <t>32285000332303</t>
  </si>
  <si>
    <t>893439079</t>
  </si>
  <si>
    <t>HA29 .F6814</t>
  </si>
  <si>
    <t>0                      HA 0029000F  6814</t>
  </si>
  <si>
    <t>Elementary applied statistics: for students in behavioral science [by] Linton C. Freeman.</t>
  </si>
  <si>
    <t>Freeman, Linton C.</t>
  </si>
  <si>
    <t>New York, Wiley [1965]</t>
  </si>
  <si>
    <t>1965</t>
  </si>
  <si>
    <t>2000-03-28</t>
  </si>
  <si>
    <t>836674441:eng</t>
  </si>
  <si>
    <t>166368</t>
  </si>
  <si>
    <t>991000941729702656</t>
  </si>
  <si>
    <t>2271369050002656</t>
  </si>
  <si>
    <t>32285002763257</t>
  </si>
  <si>
    <t>893231557</t>
  </si>
  <si>
    <t>HA29 .H662 1976</t>
  </si>
  <si>
    <t>0                      HA 0029000H  662         1976</t>
  </si>
  <si>
    <t>Elementary statistics / Paul G. Hoel.</t>
  </si>
  <si>
    <t>Hoel, Paul G., 1905-2000.</t>
  </si>
  <si>
    <t>New York : Wiley, c1976.</t>
  </si>
  <si>
    <t>1976</t>
  </si>
  <si>
    <t>4th ed.</t>
  </si>
  <si>
    <t>Wiley series in probability and mathematical statistics</t>
  </si>
  <si>
    <t>2002-09-30</t>
  </si>
  <si>
    <t>1992-04-13</t>
  </si>
  <si>
    <t>4020037889:eng</t>
  </si>
  <si>
    <t>1733785</t>
  </si>
  <si>
    <t>991003884809702656</t>
  </si>
  <si>
    <t>2256755550002656</t>
  </si>
  <si>
    <t>9780471403029</t>
  </si>
  <si>
    <t>32285001052868</t>
  </si>
  <si>
    <t>893868992</t>
  </si>
  <si>
    <t>HA29 .H734</t>
  </si>
  <si>
    <t>0                      HA 0029000H  734</t>
  </si>
  <si>
    <t>Basic statistics for the behavioral sciences / Kenneth D. Hopkins, Gene V. Glass.</t>
  </si>
  <si>
    <t>Hopkins, Kenneth D.</t>
  </si>
  <si>
    <t>Englewood Cliffs, N.J. : Prentice-Hall, c1978.</t>
  </si>
  <si>
    <t>1977</t>
  </si>
  <si>
    <t>nju</t>
  </si>
  <si>
    <t>Educational measurement, research and statistics series</t>
  </si>
  <si>
    <t>2008-10-03</t>
  </si>
  <si>
    <t>1991-08-08</t>
  </si>
  <si>
    <t>8216467:eng</t>
  </si>
  <si>
    <t>3203665</t>
  </si>
  <si>
    <t>991004374329702656</t>
  </si>
  <si>
    <t>2270808080002656</t>
  </si>
  <si>
    <t>9780130693778</t>
  </si>
  <si>
    <t>32285000681816</t>
  </si>
  <si>
    <t>893325306</t>
  </si>
  <si>
    <t>HA29 .K353</t>
  </si>
  <si>
    <t>0                      HA 0029000K  353</t>
  </si>
  <si>
    <t>Statistical analysis for business and economics, [by] Leonard J. Kazmier.</t>
  </si>
  <si>
    <t>Kazmier, Leonard J.</t>
  </si>
  <si>
    <t>New York, McGraw-Hill [1967]</t>
  </si>
  <si>
    <t>1967</t>
  </si>
  <si>
    <t>2002-04-15</t>
  </si>
  <si>
    <t>1287383:eng</t>
  </si>
  <si>
    <t>167413</t>
  </si>
  <si>
    <t>991000947839702656</t>
  </si>
  <si>
    <t>2272325710002656</t>
  </si>
  <si>
    <t>32285002763448</t>
  </si>
  <si>
    <t>893797160</t>
  </si>
  <si>
    <t>HA29 .K88</t>
  </si>
  <si>
    <t>0                      HA 0029000K  88</t>
  </si>
  <si>
    <t>Statistics : a beginning / Roy R. Kuebler and Harry Smith, Jr.</t>
  </si>
  <si>
    <t>Kuebler, Roy R. (Roy Raymond), 1911-</t>
  </si>
  <si>
    <t>1975</t>
  </si>
  <si>
    <t>1992-01-28</t>
  </si>
  <si>
    <t>836632720:eng</t>
  </si>
  <si>
    <t>1858437</t>
  </si>
  <si>
    <t>991003914929702656</t>
  </si>
  <si>
    <t>2266924710002656</t>
  </si>
  <si>
    <t>9780471509288</t>
  </si>
  <si>
    <t>32285000919638</t>
  </si>
  <si>
    <t>893525420</t>
  </si>
  <si>
    <t>HA29 .L385</t>
  </si>
  <si>
    <t>0                      HA 0029000L  385</t>
  </si>
  <si>
    <t>Modern statistics for business and economics / by Wilford L. L'Esperance.</t>
  </si>
  <si>
    <t>L'Esperance, W. L. (Wilford L.)</t>
  </si>
  <si>
    <t>New York : Macmillan, 1971.</t>
  </si>
  <si>
    <t>1993-02-23</t>
  </si>
  <si>
    <t>1992-02-17</t>
  </si>
  <si>
    <t>1254865:eng</t>
  </si>
  <si>
    <t>127252</t>
  </si>
  <si>
    <t>991000724679702656</t>
  </si>
  <si>
    <t>2260994970002656</t>
  </si>
  <si>
    <t>32285000889955</t>
  </si>
  <si>
    <t>893890983</t>
  </si>
  <si>
    <t>HA29 .M168</t>
  </si>
  <si>
    <t>0                      HA 0029000M  168</t>
  </si>
  <si>
    <t>Statistical concepts: a program for self-instruction [by] Celeste McCollough and Loche Van Atta.</t>
  </si>
  <si>
    <t>McCollough, Celeste.</t>
  </si>
  <si>
    <t>New York, McGraw-Hill [1963]</t>
  </si>
  <si>
    <t>1963</t>
  </si>
  <si>
    <t>2002-05-10</t>
  </si>
  <si>
    <t>478349734:eng</t>
  </si>
  <si>
    <t>965118</t>
  </si>
  <si>
    <t>991003428839702656</t>
  </si>
  <si>
    <t>2258313830002656</t>
  </si>
  <si>
    <t>32285002763570</t>
  </si>
  <si>
    <t>893422562</t>
  </si>
  <si>
    <t>HA29 .M2463 1980</t>
  </si>
  <si>
    <t>0                      HA 0029000M  2463        1980</t>
  </si>
  <si>
    <t>Statistics for business and economics : methods and applications / Edwin Mansfield.</t>
  </si>
  <si>
    <t>Mansfield, Edwin.</t>
  </si>
  <si>
    <t>New York : Norton, c1980.</t>
  </si>
  <si>
    <t>1980</t>
  </si>
  <si>
    <t>1st ed.</t>
  </si>
  <si>
    <t>2003-09-11</t>
  </si>
  <si>
    <t>1990-05-24</t>
  </si>
  <si>
    <t>335862:eng</t>
  </si>
  <si>
    <t>5942731</t>
  </si>
  <si>
    <t>991004903669702656</t>
  </si>
  <si>
    <t>2270902440002656</t>
  </si>
  <si>
    <t>9780393950571</t>
  </si>
  <si>
    <t>32285000170125</t>
  </si>
  <si>
    <t>893876682</t>
  </si>
  <si>
    <t>HA29 .M2463 1980, supp.</t>
  </si>
  <si>
    <t>0                      HA 0029000M  2463        1980                                        supp.</t>
  </si>
  <si>
    <t>Statistics for business and economics : problems, exercises, and case studies / Edwin Mansfield.</t>
  </si>
  <si>
    <t>supp.*</t>
  </si>
  <si>
    <t>1993-02-19</t>
  </si>
  <si>
    <t>3943270275:eng</t>
  </si>
  <si>
    <t>6904776</t>
  </si>
  <si>
    <t>991005057119702656</t>
  </si>
  <si>
    <t>2261693750002656</t>
  </si>
  <si>
    <t>9780393950625</t>
  </si>
  <si>
    <t>32285000889963</t>
  </si>
  <si>
    <t>893707179</t>
  </si>
  <si>
    <t>HA29 .M67 2000</t>
  </si>
  <si>
    <t>0                      HA 0029000M  67          2000</t>
  </si>
  <si>
    <t>Modeling longitudinal multilevel data : practical issues, applied approaches, and specific examples / edited by Todd D. Little, Kai-U. Schnabel, Jeurgen Baumert.</t>
  </si>
  <si>
    <t>Mahwah, N.J. : Lawrence Erlbaum Assoc., 2000.</t>
  </si>
  <si>
    <t>2000</t>
  </si>
  <si>
    <t>2004-09-15</t>
  </si>
  <si>
    <t>799947081:eng</t>
  </si>
  <si>
    <t>42719912</t>
  </si>
  <si>
    <t>991004363169702656</t>
  </si>
  <si>
    <t>2266654360002656</t>
  </si>
  <si>
    <t>9780805830545</t>
  </si>
  <si>
    <t>32285004987482</t>
  </si>
  <si>
    <t>893618574</t>
  </si>
  <si>
    <t>HA29 .S278</t>
  </si>
  <si>
    <t>0                      HA 0029000S  278</t>
  </si>
  <si>
    <t>Statistics for modern business decision making.</t>
  </si>
  <si>
    <t>Sasaki, Kyohei, 1918-</t>
  </si>
  <si>
    <t>Belmont, Calif., Wadsworth Pub. Co. [1968]</t>
  </si>
  <si>
    <t>1968</t>
  </si>
  <si>
    <t>1999-08-24</t>
  </si>
  <si>
    <t>1287077:eng</t>
  </si>
  <si>
    <t>167288</t>
  </si>
  <si>
    <t>991000946709702656</t>
  </si>
  <si>
    <t>2272390460002656</t>
  </si>
  <si>
    <t>32285002763745</t>
  </si>
  <si>
    <t>893797158</t>
  </si>
  <si>
    <t>HA29 .S5587 1972</t>
  </si>
  <si>
    <t>0                      HA 0029000S  5587        1972</t>
  </si>
  <si>
    <t>Statistics for business and economics / [by] Stephen P. Shao.</t>
  </si>
  <si>
    <t>Shao, Stephen Pinyee, 1924-</t>
  </si>
  <si>
    <t>Columbus, Ohio : Merrill, [1972]</t>
  </si>
  <si>
    <t>1972</t>
  </si>
  <si>
    <t>1994-03-21</t>
  </si>
  <si>
    <t>1993-12-08</t>
  </si>
  <si>
    <t>3901350168:eng</t>
  </si>
  <si>
    <t>277430</t>
  </si>
  <si>
    <t>991002173269702656</t>
  </si>
  <si>
    <t>2260290110002656</t>
  </si>
  <si>
    <t>9780675091923</t>
  </si>
  <si>
    <t>32285001807030</t>
  </si>
  <si>
    <t>893523280</t>
  </si>
  <si>
    <t>HA29 .S67 1973</t>
  </si>
  <si>
    <t>0                      HA 0029000S  67          1973</t>
  </si>
  <si>
    <t>Statistical analysis for business decisions [by] William A. Spurr and Charles P. Bonini.</t>
  </si>
  <si>
    <t>Spurr, William A.</t>
  </si>
  <si>
    <t>Homewood, Ill., R. D. Irwin, 1973.</t>
  </si>
  <si>
    <t>1973</t>
  </si>
  <si>
    <t>Rev. ed.</t>
  </si>
  <si>
    <t>ilu</t>
  </si>
  <si>
    <t>2001-11-19</t>
  </si>
  <si>
    <t>421900:eng</t>
  </si>
  <si>
    <t>677129</t>
  </si>
  <si>
    <t>991003135099702656</t>
  </si>
  <si>
    <t>2272320390002656</t>
  </si>
  <si>
    <t>9780256004915</t>
  </si>
  <si>
    <t>32285002763836</t>
  </si>
  <si>
    <t>893323799</t>
  </si>
  <si>
    <t>HA29 .T783</t>
  </si>
  <si>
    <t>0                      HA 0029000T  783</t>
  </si>
  <si>
    <t>Exploratory data analysis / John W. Tukey.</t>
  </si>
  <si>
    <t>Tukey, John W. (John Wilder), 1915-2000.</t>
  </si>
  <si>
    <t>Reading, Mass. : Addison-Wesley Pub. Co., c1977.</t>
  </si>
  <si>
    <t>mau</t>
  </si>
  <si>
    <t>Addison-Wesley series in behavioral science</t>
  </si>
  <si>
    <t>2008-09-02</t>
  </si>
  <si>
    <t>3943331218:eng</t>
  </si>
  <si>
    <t>3058187</t>
  </si>
  <si>
    <t>991004330469702656</t>
  </si>
  <si>
    <t>2261749250002656</t>
  </si>
  <si>
    <t>9780201076165</t>
  </si>
  <si>
    <t>32285002763851</t>
  </si>
  <si>
    <t>893612222</t>
  </si>
  <si>
    <t>HA29 .V29 1983</t>
  </si>
  <si>
    <t>0                      HA 0029000V  29          1983</t>
  </si>
  <si>
    <t>Statistics for business and economics / Joseph G. Van Matre, Glenn H. Gilbreath.</t>
  </si>
  <si>
    <t>Van Matre, Joseph G.</t>
  </si>
  <si>
    <t>Plano, Tex. : Business Publications, 1983.</t>
  </si>
  <si>
    <t>1983</t>
  </si>
  <si>
    <t>txu</t>
  </si>
  <si>
    <t>1999-10-06</t>
  </si>
  <si>
    <t>10943009:eng</t>
  </si>
  <si>
    <t>9646066</t>
  </si>
  <si>
    <t>991000234119702656</t>
  </si>
  <si>
    <t>2269140180002656</t>
  </si>
  <si>
    <t>9780256028850</t>
  </si>
  <si>
    <t>32285000985068</t>
  </si>
  <si>
    <t>893345502</t>
  </si>
  <si>
    <t>HA29 .W3354</t>
  </si>
  <si>
    <t>0                      HA 0029000W  3354</t>
  </si>
  <si>
    <t>Statistics, a new approach / by W. Allen Wallis and Harry V. Roberts.</t>
  </si>
  <si>
    <t>Wallis, W. Allen (Wilson Allen), 1912-1998.</t>
  </si>
  <si>
    <t>Glencoe, Ill. : Free Press, [1956]</t>
  </si>
  <si>
    <t>1956</t>
  </si>
  <si>
    <t>1992-01-06</t>
  </si>
  <si>
    <t>1993-11-30</t>
  </si>
  <si>
    <t>10678503585:eng</t>
  </si>
  <si>
    <t>839651</t>
  </si>
  <si>
    <t>991001765299702656</t>
  </si>
  <si>
    <t>2259322170002656</t>
  </si>
  <si>
    <t>32285001689867</t>
  </si>
  <si>
    <t>893529211</t>
  </si>
  <si>
    <t>HA29 .W536</t>
  </si>
  <si>
    <t>0                      HA 0029000W  536</t>
  </si>
  <si>
    <t>Beginning statistics / R. Lowell Wine.</t>
  </si>
  <si>
    <t>Wine, R. Lowell (Russell Lowell), 1918-</t>
  </si>
  <si>
    <t>Cambridge, Mass. : Winthrop Publishers, c1976.</t>
  </si>
  <si>
    <t>2002-05-05</t>
  </si>
  <si>
    <t>1121966669:eng</t>
  </si>
  <si>
    <t>1735523</t>
  </si>
  <si>
    <t>991003885639702656</t>
  </si>
  <si>
    <t>2272246070002656</t>
  </si>
  <si>
    <t>9780876260623</t>
  </si>
  <si>
    <t>32285000985084</t>
  </si>
  <si>
    <t>893904580</t>
  </si>
  <si>
    <t>HA29 .W75</t>
  </si>
  <si>
    <t>0                      HA 0029000W  75</t>
  </si>
  <si>
    <t>Understanding statistics : an informal introduction for the behavioral sciences / R. L. D. Wright ; [interior cartoons, Tony Hall, technical ill., Bert Schneider].</t>
  </si>
  <si>
    <t>Wright, R. L. D. (Robert Leslie Douglas), 1932-</t>
  </si>
  <si>
    <t>New York : Harcourt Brace Jovanovich, c1976.</t>
  </si>
  <si>
    <t>1996-04-26</t>
  </si>
  <si>
    <t>1992-11-05</t>
  </si>
  <si>
    <t>865300178:eng</t>
  </si>
  <si>
    <t>3444603</t>
  </si>
  <si>
    <t>991004436439702656</t>
  </si>
  <si>
    <t>2267606520002656</t>
  </si>
  <si>
    <t>9780155928770</t>
  </si>
  <si>
    <t>32285001382315</t>
  </si>
  <si>
    <t>893411541</t>
  </si>
  <si>
    <t>HA31.2 .J33 1984</t>
  </si>
  <si>
    <t>0                      HA 0031200J  33          1984</t>
  </si>
  <si>
    <t>Sampling in education and the social sciences / Richard M. Jaeger.</t>
  </si>
  <si>
    <t>Jaeger, Richard M.</t>
  </si>
  <si>
    <t>New York : Longman, c1984.</t>
  </si>
  <si>
    <t>1984</t>
  </si>
  <si>
    <t>1997-09-18</t>
  </si>
  <si>
    <t>3390804:eng</t>
  </si>
  <si>
    <t>10021847</t>
  </si>
  <si>
    <t>991000300719702656</t>
  </si>
  <si>
    <t>2266491210002656</t>
  </si>
  <si>
    <t>9780582284401</t>
  </si>
  <si>
    <t>32285000985126</t>
  </si>
  <si>
    <t>893890567</t>
  </si>
  <si>
    <t>HA31.3 .F67 1998</t>
  </si>
  <si>
    <t>0                      HA 0031300F  67          1998</t>
  </si>
  <si>
    <t>Business analysis using regression : a casebook / Dean P. Foster, Robert A. Stine, Richard P. Waterman.</t>
  </si>
  <si>
    <t>Foster, Dean P.</t>
  </si>
  <si>
    <t>New York : Springer, c1998.</t>
  </si>
  <si>
    <t>1998</t>
  </si>
  <si>
    <t>2007-01-31</t>
  </si>
  <si>
    <t>2006-11-27</t>
  </si>
  <si>
    <t>536770:eng</t>
  </si>
  <si>
    <t>37955433</t>
  </si>
  <si>
    <t>991004975979702656</t>
  </si>
  <si>
    <t>2257228040002656</t>
  </si>
  <si>
    <t>9780387983561</t>
  </si>
  <si>
    <t>32285005262042</t>
  </si>
  <si>
    <t>893338333</t>
  </si>
  <si>
    <t>HA31.35 .L48 1991</t>
  </si>
  <si>
    <t>0                      HA 0031350L  48          1991</t>
  </si>
  <si>
    <t>A guide to SPSS for analysis of variance / Gustav Levine.</t>
  </si>
  <si>
    <t>Levine, Gustav.</t>
  </si>
  <si>
    <t>Hillsdale, N.J. : Lawrence Erlbaum Associates, c1991.</t>
  </si>
  <si>
    <t>1991</t>
  </si>
  <si>
    <t>1999-02-25</t>
  </si>
  <si>
    <t>1995-06-15</t>
  </si>
  <si>
    <t>9930950:eng</t>
  </si>
  <si>
    <t>22661748</t>
  </si>
  <si>
    <t>991001801989702656</t>
  </si>
  <si>
    <t>2259303020002656</t>
  </si>
  <si>
    <t>9780805809398</t>
  </si>
  <si>
    <t>32285002051158</t>
  </si>
  <si>
    <t>893503715</t>
  </si>
  <si>
    <t>HA32 .B97 1989</t>
  </si>
  <si>
    <t>0                      HA 0032000B  97          1989</t>
  </si>
  <si>
    <t>A primer of LISREL : basic applications and programming for confirmatory factor analytic models / Barbara M. Byrne.</t>
  </si>
  <si>
    <t>Byrne, Barbara M.</t>
  </si>
  <si>
    <t>New York : Springer-Verlag, c1989.</t>
  </si>
  <si>
    <t>1989</t>
  </si>
  <si>
    <t>2000-08-28</t>
  </si>
  <si>
    <t>1992-09-30</t>
  </si>
  <si>
    <t>290267378:eng</t>
  </si>
  <si>
    <t>20015172</t>
  </si>
  <si>
    <t>991005411139702656</t>
  </si>
  <si>
    <t>2264187920002656</t>
  </si>
  <si>
    <t>9780387969725</t>
  </si>
  <si>
    <t>32285001315174</t>
  </si>
  <si>
    <t>893254963</t>
  </si>
  <si>
    <t>HA32 .E446 2005</t>
  </si>
  <si>
    <t>0                      HA 0032000E  446         2005</t>
  </si>
  <si>
    <t>An introductory guide to SPSS for Windows / Eric L. Einspruch.</t>
  </si>
  <si>
    <t>Einspruch, Eric L.</t>
  </si>
  <si>
    <t>Thousand Oaks, Calif. : Sage Publications, C2005.</t>
  </si>
  <si>
    <t>2005</t>
  </si>
  <si>
    <t>2nd ed.</t>
  </si>
  <si>
    <t>2010-03-19</t>
  </si>
  <si>
    <t>2006-10-10</t>
  </si>
  <si>
    <t>589959:eng</t>
  </si>
  <si>
    <t>56733264</t>
  </si>
  <si>
    <t>991004927539702656</t>
  </si>
  <si>
    <t>2265165320002656</t>
  </si>
  <si>
    <t>9781412904155</t>
  </si>
  <si>
    <t>32285005228159</t>
  </si>
  <si>
    <t>893332183</t>
  </si>
  <si>
    <t>HA32 .F67 1998</t>
  </si>
  <si>
    <t>0                      HA 0032000F  67          1998</t>
  </si>
  <si>
    <t>Data analysis using SPSS for Windows : a beginner's guide / Jeremy J. Foster.</t>
  </si>
  <si>
    <t>Foster, Jeremy J.</t>
  </si>
  <si>
    <t>London ; Thousand Oaks, Calif. : Sage Publications, 1998.</t>
  </si>
  <si>
    <t>enk</t>
  </si>
  <si>
    <t>2002-09-05</t>
  </si>
  <si>
    <t>1999-12-09</t>
  </si>
  <si>
    <t>1083455241:eng</t>
  </si>
  <si>
    <t>40925722</t>
  </si>
  <si>
    <t>991005430179702656</t>
  </si>
  <si>
    <t>2262369030002656</t>
  </si>
  <si>
    <t>9780761960157</t>
  </si>
  <si>
    <t>32285003631545</t>
  </si>
  <si>
    <t>893527615</t>
  </si>
  <si>
    <t>HA32 .N6516 1990</t>
  </si>
  <si>
    <t>0                      HA 0032000N  6516        1990</t>
  </si>
  <si>
    <t>SPSS base system user's guide / Marija J. Norušis.</t>
  </si>
  <si>
    <t>Norušis, M. J. (Marija J.), 1948-</t>
  </si>
  <si>
    <t>Chicago, Ill. : SPSS Inc., c1990.</t>
  </si>
  <si>
    <t>1990</t>
  </si>
  <si>
    <t>1997-07-24</t>
  </si>
  <si>
    <t>1993-11-01</t>
  </si>
  <si>
    <t>3901242775:eng</t>
  </si>
  <si>
    <t>21045959</t>
  </si>
  <si>
    <t>991001646569702656</t>
  </si>
  <si>
    <t>2269891040002656</t>
  </si>
  <si>
    <t>9780918469632</t>
  </si>
  <si>
    <t>32285001789626</t>
  </si>
  <si>
    <t>893414360</t>
  </si>
  <si>
    <t>HA32 .N674 1990</t>
  </si>
  <si>
    <t>0                      HA 0032000N  674         1990</t>
  </si>
  <si>
    <t>SPSS advanced statistics user's guide / Marija J. Norušis.</t>
  </si>
  <si>
    <t>Chicago, Ill. : SPSS, c1990.</t>
  </si>
  <si>
    <t>2010-12-03</t>
  </si>
  <si>
    <t>2837365472:eng</t>
  </si>
  <si>
    <t>22372082</t>
  </si>
  <si>
    <t>991001771549702656</t>
  </si>
  <si>
    <t>2264579330002656</t>
  </si>
  <si>
    <t>9780918469908</t>
  </si>
  <si>
    <t>32285001789634</t>
  </si>
  <si>
    <t>893709526</t>
  </si>
  <si>
    <t>HA32 .R68 1991</t>
  </si>
  <si>
    <t>0                      HA 0032000R  68          1991</t>
  </si>
  <si>
    <t>Computer-based data analysis : using SPSSx in the social and behavioral sciences / David Rowland, Daniel Arkkelin, Larry Crisler.</t>
  </si>
  <si>
    <t>Rowland, David (David L.)</t>
  </si>
  <si>
    <t>Chicago : Nelson-Hall, c1991.</t>
  </si>
  <si>
    <t>Nelson-Hall series in psychology</t>
  </si>
  <si>
    <t>2000-01-14</t>
  </si>
  <si>
    <t>1997-03-19</t>
  </si>
  <si>
    <t>23778071:eng</t>
  </si>
  <si>
    <t>21593384</t>
  </si>
  <si>
    <t>991001709119702656</t>
  </si>
  <si>
    <t>2255942350002656</t>
  </si>
  <si>
    <t>9780830411818</t>
  </si>
  <si>
    <t>32285002444346</t>
  </si>
  <si>
    <t>893414415</t>
  </si>
  <si>
    <t>HA32 .S174 1995</t>
  </si>
  <si>
    <t>0                      HA 0032000S  174         1995</t>
  </si>
  <si>
    <t>SPSS 6.1 for Windows brief guide.</t>
  </si>
  <si>
    <t>Chicago, Ill. : SPSS Inc., c1995.</t>
  </si>
  <si>
    <t>1995</t>
  </si>
  <si>
    <t>1997-06-19</t>
  </si>
  <si>
    <t>1996-07-22</t>
  </si>
  <si>
    <t>3863840556:eng</t>
  </si>
  <si>
    <t>34479051</t>
  </si>
  <si>
    <t>991002631089702656</t>
  </si>
  <si>
    <t>2263296220002656</t>
  </si>
  <si>
    <t>9780134556772</t>
  </si>
  <si>
    <t>32285002207727</t>
  </si>
  <si>
    <t>893716696</t>
  </si>
  <si>
    <t>HA32 .S59 1990</t>
  </si>
  <si>
    <t>0                      HA 0032000S  59          1990</t>
  </si>
  <si>
    <t>SPSS for VAX/VMS : operations guide / SPSS Inc.</t>
  </si>
  <si>
    <t>Chicago, Ill. : SPSS Inc. ; Gorinchem, The Netherlands : SPSS International B.V., c1990.</t>
  </si>
  <si>
    <t>1996-10-07</t>
  </si>
  <si>
    <t>1993-12-28</t>
  </si>
  <si>
    <t>24423471:eng</t>
  </si>
  <si>
    <t>22533063</t>
  </si>
  <si>
    <t>991001789589702656</t>
  </si>
  <si>
    <t>2259961260002656</t>
  </si>
  <si>
    <t>9780923967079</t>
  </si>
  <si>
    <t>32285001817930</t>
  </si>
  <si>
    <t>893615383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</si>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</sst>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5B1D-4B1E-4526-BFCA-977D61030A3A}">
  <dimension ref="A1:BD3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9.5" customHeight="1" x14ac:dyDescent="0.25"/>
  <cols>
    <col min="1" max="1" width="16.42578125" customWidth="1"/>
    <col min="2" max="2" width="18.28515625" customWidth="1"/>
    <col min="3" max="3" width="0" hidden="1" customWidth="1"/>
    <col min="4" max="4" width="44.7109375" customWidth="1"/>
    <col min="6" max="10" width="0" hidden="1" customWidth="1"/>
    <col min="11" max="11" width="17.42578125" customWidth="1"/>
    <col min="12" max="12" width="18.5703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85546875" customWidth="1"/>
    <col min="32" max="41" width="0" hidden="1" customWidth="1"/>
    <col min="42" max="42" width="10.42578125" customWidth="1"/>
    <col min="43" max="44" width="11" customWidth="1"/>
    <col min="47" max="56" width="0" hidden="1" customWidth="1"/>
  </cols>
  <sheetData>
    <row r="1" spans="1:56" ht="49.5" customHeight="1" x14ac:dyDescent="0.25">
      <c r="A1" s="8" t="s">
        <v>524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9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2</v>
      </c>
      <c r="T2" s="4">
        <v>2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473</v>
      </c>
      <c r="Z2" s="4">
        <v>360</v>
      </c>
      <c r="AA2" s="4">
        <v>382</v>
      </c>
      <c r="AB2" s="4">
        <v>5</v>
      </c>
      <c r="AC2" s="4">
        <v>5</v>
      </c>
      <c r="AD2" s="4">
        <v>17</v>
      </c>
      <c r="AE2" s="4">
        <v>18</v>
      </c>
      <c r="AF2" s="4">
        <v>5</v>
      </c>
      <c r="AG2" s="4">
        <v>5</v>
      </c>
      <c r="AH2" s="4">
        <v>4</v>
      </c>
      <c r="AI2" s="4">
        <v>4</v>
      </c>
      <c r="AJ2" s="4">
        <v>8</v>
      </c>
      <c r="AK2" s="4">
        <v>9</v>
      </c>
      <c r="AL2" s="4">
        <v>4</v>
      </c>
      <c r="AM2" s="4">
        <v>4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HYPERLINK("http://catalog.hathitrust.org/Record/001306146","HathiTrust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HYPERLINK("https://creighton-primo.hosted.exlibrisgroup.com/primo-explore/search?tab=default_tab&amp;search_scope=EVERYTHING&amp;vid=01CRU&amp;lang=en_US&amp;offset=0&amp;query=any,contains,991000941019702656","Catalog Record")</f>
        <v>Catalog Record</v>
      </c>
      <c r="AT2" s="6" t="str">
        <f>HYPERLINK("http://www.worldcat.org/oclc/166152","WorldCat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C2" s="3" t="s">
        <v>75</v>
      </c>
      <c r="BD2" s="3" t="s">
        <v>76</v>
      </c>
    </row>
    <row r="3" spans="1:56" ht="49.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N3" s="2" t="s">
        <v>83</v>
      </c>
      <c r="O3" s="3" t="s">
        <v>64</v>
      </c>
      <c r="P3" s="3" t="s">
        <v>84</v>
      </c>
      <c r="R3" s="3" t="s">
        <v>66</v>
      </c>
      <c r="S3" s="4">
        <v>3</v>
      </c>
      <c r="T3" s="4">
        <v>3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237</v>
      </c>
      <c r="Z3" s="4">
        <v>191</v>
      </c>
      <c r="AA3" s="4">
        <v>333</v>
      </c>
      <c r="AB3" s="4">
        <v>2</v>
      </c>
      <c r="AC3" s="4">
        <v>4</v>
      </c>
      <c r="AD3" s="4">
        <v>13</v>
      </c>
      <c r="AE3" s="4">
        <v>22</v>
      </c>
      <c r="AF3" s="4">
        <v>4</v>
      </c>
      <c r="AG3" s="4">
        <v>8</v>
      </c>
      <c r="AH3" s="4">
        <v>2</v>
      </c>
      <c r="AI3" s="4">
        <v>5</v>
      </c>
      <c r="AJ3" s="4">
        <v>9</v>
      </c>
      <c r="AK3" s="4">
        <v>12</v>
      </c>
      <c r="AL3" s="4">
        <v>1</v>
      </c>
      <c r="AM3" s="4">
        <v>3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HYPERLINK("https://creighton-primo.hosted.exlibrisgroup.com/primo-explore/search?tab=default_tab&amp;search_scope=EVERYTHING&amp;vid=01CRU&amp;lang=en_US&amp;offset=0&amp;query=any,contains,991003466119702656","Catalog Record")</f>
        <v>Catalog Record</v>
      </c>
      <c r="AT3" s="6" t="str">
        <f>HYPERLINK("http://www.worldcat.org/oclc/1007910","WorldCat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74</v>
      </c>
      <c r="BB3" s="3" t="s">
        <v>91</v>
      </c>
      <c r="BC3" s="3" t="s">
        <v>92</v>
      </c>
      <c r="BD3" s="3" t="s">
        <v>93</v>
      </c>
    </row>
    <row r="4" spans="1:56" ht="49.5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97</v>
      </c>
      <c r="L4" s="2" t="s">
        <v>98</v>
      </c>
      <c r="M4" s="3" t="s">
        <v>99</v>
      </c>
      <c r="N4" s="2" t="s">
        <v>83</v>
      </c>
      <c r="O4" s="3" t="s">
        <v>64</v>
      </c>
      <c r="P4" s="3" t="s">
        <v>100</v>
      </c>
      <c r="R4" s="3" t="s">
        <v>66</v>
      </c>
      <c r="S4" s="4">
        <v>1</v>
      </c>
      <c r="T4" s="4">
        <v>1</v>
      </c>
      <c r="U4" s="5" t="s">
        <v>101</v>
      </c>
      <c r="V4" s="5" t="s">
        <v>101</v>
      </c>
      <c r="W4" s="5" t="s">
        <v>102</v>
      </c>
      <c r="X4" s="5" t="s">
        <v>102</v>
      </c>
      <c r="Y4" s="4">
        <v>269</v>
      </c>
      <c r="Z4" s="4">
        <v>184</v>
      </c>
      <c r="AA4" s="4">
        <v>321</v>
      </c>
      <c r="AB4" s="4">
        <v>2</v>
      </c>
      <c r="AC4" s="4">
        <v>2</v>
      </c>
      <c r="AD4" s="4">
        <v>5</v>
      </c>
      <c r="AE4" s="4">
        <v>8</v>
      </c>
      <c r="AF4" s="4">
        <v>2</v>
      </c>
      <c r="AG4" s="4">
        <v>3</v>
      </c>
      <c r="AH4" s="4">
        <v>0</v>
      </c>
      <c r="AI4" s="4">
        <v>1</v>
      </c>
      <c r="AJ4" s="4">
        <v>2</v>
      </c>
      <c r="AK4" s="4">
        <v>5</v>
      </c>
      <c r="AL4" s="4">
        <v>1</v>
      </c>
      <c r="AM4" s="4">
        <v>1</v>
      </c>
      <c r="AN4" s="4">
        <v>0</v>
      </c>
      <c r="AO4" s="4">
        <v>0</v>
      </c>
      <c r="AP4" s="3" t="s">
        <v>58</v>
      </c>
      <c r="AQ4" s="3" t="s">
        <v>69</v>
      </c>
      <c r="AR4" s="6" t="str">
        <f>HYPERLINK("http://catalog.hathitrust.org/Record/005754926","HathiTrust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HYPERLINK("https://creighton-primo.hosted.exlibrisgroup.com/primo-explore/search?tab=default_tab&amp;search_scope=EVERYTHING&amp;vid=01CRU&amp;lang=en_US&amp;offset=0&amp;query=any,contains,991001365849702656","Catalog Record")</f>
        <v>Catalog Record</v>
      </c>
      <c r="AT4" s="6" t="str">
        <f>HYPERLINK("http://www.worldcat.org/oclc/222450","WorldCat Record")</f>
        <v>WorldCat Record</v>
      </c>
      <c r="AU4" s="3" t="s">
        <v>103</v>
      </c>
      <c r="AV4" s="3" t="s">
        <v>104</v>
      </c>
      <c r="AW4" s="3" t="s">
        <v>105</v>
      </c>
      <c r="AX4" s="3" t="s">
        <v>105</v>
      </c>
      <c r="AY4" s="3" t="s">
        <v>106</v>
      </c>
      <c r="AZ4" s="3" t="s">
        <v>74</v>
      </c>
      <c r="BB4" s="3" t="s">
        <v>107</v>
      </c>
      <c r="BC4" s="3" t="s">
        <v>108</v>
      </c>
      <c r="BD4" s="3" t="s">
        <v>109</v>
      </c>
    </row>
    <row r="5" spans="1:56" ht="49.5" customHeight="1" x14ac:dyDescent="0.25">
      <c r="A5" s="7" t="s">
        <v>58</v>
      </c>
      <c r="B5" s="2" t="s">
        <v>110</v>
      </c>
      <c r="C5" s="2" t="s">
        <v>111</v>
      </c>
      <c r="D5" s="2" t="s">
        <v>112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113</v>
      </c>
      <c r="L5" s="2" t="s">
        <v>114</v>
      </c>
      <c r="M5" s="3" t="s">
        <v>115</v>
      </c>
      <c r="O5" s="3" t="s">
        <v>64</v>
      </c>
      <c r="P5" s="3" t="s">
        <v>65</v>
      </c>
      <c r="R5" s="3" t="s">
        <v>66</v>
      </c>
      <c r="S5" s="4">
        <v>2</v>
      </c>
      <c r="T5" s="4">
        <v>2</v>
      </c>
      <c r="U5" s="5" t="s">
        <v>116</v>
      </c>
      <c r="V5" s="5" t="s">
        <v>116</v>
      </c>
      <c r="W5" s="5" t="s">
        <v>86</v>
      </c>
      <c r="X5" s="5" t="s">
        <v>86</v>
      </c>
      <c r="Y5" s="4">
        <v>472</v>
      </c>
      <c r="Z5" s="4">
        <v>358</v>
      </c>
      <c r="AA5" s="4">
        <v>367</v>
      </c>
      <c r="AB5" s="4">
        <v>3</v>
      </c>
      <c r="AC5" s="4">
        <v>3</v>
      </c>
      <c r="AD5" s="4">
        <v>14</v>
      </c>
      <c r="AE5" s="4">
        <v>14</v>
      </c>
      <c r="AF5" s="4">
        <v>1</v>
      </c>
      <c r="AG5" s="4">
        <v>1</v>
      </c>
      <c r="AH5" s="4">
        <v>5</v>
      </c>
      <c r="AI5" s="4">
        <v>5</v>
      </c>
      <c r="AJ5" s="4">
        <v>9</v>
      </c>
      <c r="AK5" s="4">
        <v>9</v>
      </c>
      <c r="AL5" s="4">
        <v>2</v>
      </c>
      <c r="AM5" s="4">
        <v>2</v>
      </c>
      <c r="AN5" s="4">
        <v>0</v>
      </c>
      <c r="AO5" s="4">
        <v>0</v>
      </c>
      <c r="AP5" s="3" t="s">
        <v>58</v>
      </c>
      <c r="AQ5" s="3" t="s">
        <v>69</v>
      </c>
      <c r="AR5" s="6" t="str">
        <f>HYPERLINK("http://catalog.hathitrust.org/Record/001306242","HathiTrust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HYPERLINK("https://creighton-primo.hosted.exlibrisgroup.com/primo-explore/search?tab=default_tab&amp;search_scope=EVERYTHING&amp;vid=01CRU&amp;lang=en_US&amp;offset=0&amp;query=any,contains,991000941729702656","Catalog Record")</f>
        <v>Catalog Record</v>
      </c>
      <c r="AT5" s="6" t="str">
        <f>HYPERLINK("http://www.worldcat.org/oclc/166368","WorldCat Record")</f>
        <v>WorldCat Record</v>
      </c>
      <c r="AU5" s="3" t="s">
        <v>117</v>
      </c>
      <c r="AV5" s="3" t="s">
        <v>118</v>
      </c>
      <c r="AW5" s="3" t="s">
        <v>119</v>
      </c>
      <c r="AX5" s="3" t="s">
        <v>119</v>
      </c>
      <c r="AY5" s="3" t="s">
        <v>120</v>
      </c>
      <c r="AZ5" s="3" t="s">
        <v>74</v>
      </c>
      <c r="BC5" s="3" t="s">
        <v>121</v>
      </c>
      <c r="BD5" s="3" t="s">
        <v>122</v>
      </c>
    </row>
    <row r="6" spans="1:56" ht="49.5" customHeight="1" x14ac:dyDescent="0.25">
      <c r="A6" s="7" t="s">
        <v>58</v>
      </c>
      <c r="B6" s="2" t="s">
        <v>123</v>
      </c>
      <c r="C6" s="2" t="s">
        <v>124</v>
      </c>
      <c r="D6" s="2" t="s">
        <v>125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126</v>
      </c>
      <c r="L6" s="2" t="s">
        <v>127</v>
      </c>
      <c r="M6" s="3" t="s">
        <v>128</v>
      </c>
      <c r="N6" s="2" t="s">
        <v>129</v>
      </c>
      <c r="O6" s="3" t="s">
        <v>64</v>
      </c>
      <c r="P6" s="3" t="s">
        <v>65</v>
      </c>
      <c r="Q6" s="2" t="s">
        <v>130</v>
      </c>
      <c r="R6" s="3" t="s">
        <v>66</v>
      </c>
      <c r="S6" s="4">
        <v>3</v>
      </c>
      <c r="T6" s="4">
        <v>3</v>
      </c>
      <c r="U6" s="5" t="s">
        <v>131</v>
      </c>
      <c r="V6" s="5" t="s">
        <v>131</v>
      </c>
      <c r="W6" s="5" t="s">
        <v>132</v>
      </c>
      <c r="X6" s="5" t="s">
        <v>132</v>
      </c>
      <c r="Y6" s="4">
        <v>410</v>
      </c>
      <c r="Z6" s="4">
        <v>253</v>
      </c>
      <c r="AA6" s="4">
        <v>824</v>
      </c>
      <c r="AB6" s="4">
        <v>1</v>
      </c>
      <c r="AC6" s="4">
        <v>7</v>
      </c>
      <c r="AD6" s="4">
        <v>8</v>
      </c>
      <c r="AE6" s="4">
        <v>29</v>
      </c>
      <c r="AF6" s="4">
        <v>3</v>
      </c>
      <c r="AG6" s="4">
        <v>12</v>
      </c>
      <c r="AH6" s="4">
        <v>2</v>
      </c>
      <c r="AI6" s="4">
        <v>6</v>
      </c>
      <c r="AJ6" s="4">
        <v>6</v>
      </c>
      <c r="AK6" s="4">
        <v>16</v>
      </c>
      <c r="AL6" s="4">
        <v>0</v>
      </c>
      <c r="AM6" s="4">
        <v>4</v>
      </c>
      <c r="AN6" s="4">
        <v>1</v>
      </c>
      <c r="AO6" s="4">
        <v>1</v>
      </c>
      <c r="AP6" s="3" t="s">
        <v>58</v>
      </c>
      <c r="AQ6" s="3" t="s">
        <v>69</v>
      </c>
      <c r="AR6" s="6" t="str">
        <f>HYPERLINK("http://catalog.hathitrust.org/Record/000039201","HathiTrust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HYPERLINK("https://creighton-primo.hosted.exlibrisgroup.com/primo-explore/search?tab=default_tab&amp;search_scope=EVERYTHING&amp;vid=01CRU&amp;lang=en_US&amp;offset=0&amp;query=any,contains,991003884809702656","Catalog Record")</f>
        <v>Catalog Record</v>
      </c>
      <c r="AT6" s="6" t="str">
        <f>HYPERLINK("http://www.worldcat.org/oclc/1733785","WorldCat Record")</f>
        <v>WorldCat Record</v>
      </c>
      <c r="AU6" s="3" t="s">
        <v>133</v>
      </c>
      <c r="AV6" s="3" t="s">
        <v>134</v>
      </c>
      <c r="AW6" s="3" t="s">
        <v>135</v>
      </c>
      <c r="AX6" s="3" t="s">
        <v>135</v>
      </c>
      <c r="AY6" s="3" t="s">
        <v>136</v>
      </c>
      <c r="AZ6" s="3" t="s">
        <v>74</v>
      </c>
      <c r="BB6" s="3" t="s">
        <v>137</v>
      </c>
      <c r="BC6" s="3" t="s">
        <v>138</v>
      </c>
      <c r="BD6" s="3" t="s">
        <v>139</v>
      </c>
    </row>
    <row r="7" spans="1:56" ht="49.5" customHeight="1" x14ac:dyDescent="0.25">
      <c r="A7" s="7" t="s">
        <v>58</v>
      </c>
      <c r="B7" s="2" t="s">
        <v>140</v>
      </c>
      <c r="C7" s="2" t="s">
        <v>141</v>
      </c>
      <c r="D7" s="2" t="s">
        <v>142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143</v>
      </c>
      <c r="L7" s="2" t="s">
        <v>144</v>
      </c>
      <c r="M7" s="3" t="s">
        <v>145</v>
      </c>
      <c r="O7" s="3" t="s">
        <v>64</v>
      </c>
      <c r="P7" s="3" t="s">
        <v>146</v>
      </c>
      <c r="Q7" s="2" t="s">
        <v>147</v>
      </c>
      <c r="R7" s="3" t="s">
        <v>66</v>
      </c>
      <c r="S7" s="4">
        <v>3</v>
      </c>
      <c r="T7" s="4">
        <v>3</v>
      </c>
      <c r="U7" s="5" t="s">
        <v>148</v>
      </c>
      <c r="V7" s="5" t="s">
        <v>148</v>
      </c>
      <c r="W7" s="5" t="s">
        <v>149</v>
      </c>
      <c r="X7" s="5" t="s">
        <v>149</v>
      </c>
      <c r="Y7" s="4">
        <v>249</v>
      </c>
      <c r="Z7" s="4">
        <v>173</v>
      </c>
      <c r="AA7" s="4">
        <v>305</v>
      </c>
      <c r="AB7" s="4">
        <v>3</v>
      </c>
      <c r="AC7" s="4">
        <v>3</v>
      </c>
      <c r="AD7" s="4">
        <v>7</v>
      </c>
      <c r="AE7" s="4">
        <v>10</v>
      </c>
      <c r="AF7" s="4">
        <v>2</v>
      </c>
      <c r="AG7" s="4">
        <v>4</v>
      </c>
      <c r="AH7" s="4">
        <v>1</v>
      </c>
      <c r="AI7" s="4">
        <v>2</v>
      </c>
      <c r="AJ7" s="4">
        <v>4</v>
      </c>
      <c r="AK7" s="4">
        <v>6</v>
      </c>
      <c r="AL7" s="4">
        <v>2</v>
      </c>
      <c r="AM7" s="4">
        <v>2</v>
      </c>
      <c r="AN7" s="4">
        <v>0</v>
      </c>
      <c r="AO7" s="4">
        <v>0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HYPERLINK("https://creighton-primo.hosted.exlibrisgroup.com/primo-explore/search?tab=default_tab&amp;search_scope=EVERYTHING&amp;vid=01CRU&amp;lang=en_US&amp;offset=0&amp;query=any,contains,991004374329702656","Catalog Record")</f>
        <v>Catalog Record</v>
      </c>
      <c r="AT7" s="6" t="str">
        <f>HYPERLINK("http://www.worldcat.org/oclc/3203665","WorldCat Record")</f>
        <v>WorldCat Record</v>
      </c>
      <c r="AU7" s="3" t="s">
        <v>150</v>
      </c>
      <c r="AV7" s="3" t="s">
        <v>151</v>
      </c>
      <c r="AW7" s="3" t="s">
        <v>152</v>
      </c>
      <c r="AX7" s="3" t="s">
        <v>152</v>
      </c>
      <c r="AY7" s="3" t="s">
        <v>153</v>
      </c>
      <c r="AZ7" s="3" t="s">
        <v>74</v>
      </c>
      <c r="BB7" s="3" t="s">
        <v>154</v>
      </c>
      <c r="BC7" s="3" t="s">
        <v>155</v>
      </c>
      <c r="BD7" s="3" t="s">
        <v>156</v>
      </c>
    </row>
    <row r="8" spans="1:56" ht="49.5" customHeight="1" x14ac:dyDescent="0.25">
      <c r="A8" s="7" t="s">
        <v>58</v>
      </c>
      <c r="B8" s="2" t="s">
        <v>157</v>
      </c>
      <c r="C8" s="2" t="s">
        <v>158</v>
      </c>
      <c r="D8" s="2" t="s">
        <v>159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160</v>
      </c>
      <c r="L8" s="2" t="s">
        <v>161</v>
      </c>
      <c r="M8" s="3" t="s">
        <v>162</v>
      </c>
      <c r="O8" s="3" t="s">
        <v>64</v>
      </c>
      <c r="P8" s="3" t="s">
        <v>65</v>
      </c>
      <c r="R8" s="3" t="s">
        <v>66</v>
      </c>
      <c r="S8" s="4">
        <v>1</v>
      </c>
      <c r="T8" s="4">
        <v>1</v>
      </c>
      <c r="U8" s="5" t="s">
        <v>163</v>
      </c>
      <c r="V8" s="5" t="s">
        <v>163</v>
      </c>
      <c r="W8" s="5" t="s">
        <v>86</v>
      </c>
      <c r="X8" s="5" t="s">
        <v>86</v>
      </c>
      <c r="Y8" s="4">
        <v>273</v>
      </c>
      <c r="Z8" s="4">
        <v>195</v>
      </c>
      <c r="AA8" s="4">
        <v>375</v>
      </c>
      <c r="AB8" s="4">
        <v>3</v>
      </c>
      <c r="AC8" s="4">
        <v>4</v>
      </c>
      <c r="AD8" s="4">
        <v>6</v>
      </c>
      <c r="AE8" s="4">
        <v>17</v>
      </c>
      <c r="AF8" s="4">
        <v>1</v>
      </c>
      <c r="AG8" s="4">
        <v>5</v>
      </c>
      <c r="AH8" s="4">
        <v>0</v>
      </c>
      <c r="AI8" s="4">
        <v>5</v>
      </c>
      <c r="AJ8" s="4">
        <v>3</v>
      </c>
      <c r="AK8" s="4">
        <v>7</v>
      </c>
      <c r="AL8" s="4">
        <v>2</v>
      </c>
      <c r="AM8" s="4">
        <v>3</v>
      </c>
      <c r="AN8" s="4">
        <v>0</v>
      </c>
      <c r="AO8" s="4">
        <v>0</v>
      </c>
      <c r="AP8" s="3" t="s">
        <v>58</v>
      </c>
      <c r="AQ8" s="3" t="s">
        <v>69</v>
      </c>
      <c r="AR8" s="6" t="str">
        <f>HYPERLINK("http://catalog.hathitrust.org/Record/006242345","HathiTrust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HYPERLINK("https://creighton-primo.hosted.exlibrisgroup.com/primo-explore/search?tab=default_tab&amp;search_scope=EVERYTHING&amp;vid=01CRU&amp;lang=en_US&amp;offset=0&amp;query=any,contains,991000947839702656","Catalog Record")</f>
        <v>Catalog Record</v>
      </c>
      <c r="AT8" s="6" t="str">
        <f>HYPERLINK("http://www.worldcat.org/oclc/167413","WorldCat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74</v>
      </c>
      <c r="BC8" s="3" t="s">
        <v>168</v>
      </c>
      <c r="BD8" s="3" t="s">
        <v>169</v>
      </c>
    </row>
    <row r="9" spans="1:56" ht="49.5" customHeight="1" x14ac:dyDescent="0.25">
      <c r="A9" s="7" t="s">
        <v>58</v>
      </c>
      <c r="B9" s="2" t="s">
        <v>170</v>
      </c>
      <c r="C9" s="2" t="s">
        <v>171</v>
      </c>
      <c r="D9" s="2" t="s">
        <v>172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173</v>
      </c>
      <c r="L9" s="2" t="s">
        <v>127</v>
      </c>
      <c r="M9" s="3" t="s">
        <v>174</v>
      </c>
      <c r="O9" s="3" t="s">
        <v>64</v>
      </c>
      <c r="P9" s="3" t="s">
        <v>65</v>
      </c>
      <c r="R9" s="3" t="s">
        <v>66</v>
      </c>
      <c r="S9" s="4">
        <v>5</v>
      </c>
      <c r="T9" s="4">
        <v>5</v>
      </c>
      <c r="U9" s="5" t="s">
        <v>131</v>
      </c>
      <c r="V9" s="5" t="s">
        <v>131</v>
      </c>
      <c r="W9" s="5" t="s">
        <v>175</v>
      </c>
      <c r="X9" s="5" t="s">
        <v>175</v>
      </c>
      <c r="Y9" s="4">
        <v>168</v>
      </c>
      <c r="Z9" s="4">
        <v>89</v>
      </c>
      <c r="AA9" s="4">
        <v>91</v>
      </c>
      <c r="AB9" s="4">
        <v>2</v>
      </c>
      <c r="AC9" s="4">
        <v>2</v>
      </c>
      <c r="AD9" s="4">
        <v>8</v>
      </c>
      <c r="AE9" s="4">
        <v>8</v>
      </c>
      <c r="AF9" s="4">
        <v>3</v>
      </c>
      <c r="AG9" s="4">
        <v>3</v>
      </c>
      <c r="AH9" s="4">
        <v>2</v>
      </c>
      <c r="AI9" s="4">
        <v>2</v>
      </c>
      <c r="AJ9" s="4">
        <v>4</v>
      </c>
      <c r="AK9" s="4">
        <v>4</v>
      </c>
      <c r="AL9" s="4">
        <v>1</v>
      </c>
      <c r="AM9" s="4">
        <v>1</v>
      </c>
      <c r="AN9" s="4">
        <v>0</v>
      </c>
      <c r="AO9" s="4">
        <v>0</v>
      </c>
      <c r="AP9" s="3" t="s">
        <v>58</v>
      </c>
      <c r="AQ9" s="3" t="s">
        <v>69</v>
      </c>
      <c r="AR9" s="6" t="str">
        <f>HYPERLINK("http://catalog.hathitrust.org/Record/000266838","HathiTrust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HYPERLINK("https://creighton-primo.hosted.exlibrisgroup.com/primo-explore/search?tab=default_tab&amp;search_scope=EVERYTHING&amp;vid=01CRU&amp;lang=en_US&amp;offset=0&amp;query=any,contains,991003914929702656","Catalog Record")</f>
        <v>Catalog Record</v>
      </c>
      <c r="AT9" s="6" t="str">
        <f>HYPERLINK("http://www.worldcat.org/oclc/1858437","WorldCat Record")</f>
        <v>WorldCat Record</v>
      </c>
      <c r="AU9" s="3" t="s">
        <v>176</v>
      </c>
      <c r="AV9" s="3" t="s">
        <v>177</v>
      </c>
      <c r="AW9" s="3" t="s">
        <v>178</v>
      </c>
      <c r="AX9" s="3" t="s">
        <v>178</v>
      </c>
      <c r="AY9" s="3" t="s">
        <v>179</v>
      </c>
      <c r="AZ9" s="3" t="s">
        <v>74</v>
      </c>
      <c r="BB9" s="3" t="s">
        <v>180</v>
      </c>
      <c r="BC9" s="3" t="s">
        <v>181</v>
      </c>
      <c r="BD9" s="3" t="s">
        <v>182</v>
      </c>
    </row>
    <row r="10" spans="1:56" ht="49.5" customHeight="1" x14ac:dyDescent="0.25">
      <c r="A10" s="7" t="s">
        <v>58</v>
      </c>
      <c r="B10" s="2" t="s">
        <v>183</v>
      </c>
      <c r="C10" s="2" t="s">
        <v>184</v>
      </c>
      <c r="D10" s="2" t="s">
        <v>185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186</v>
      </c>
      <c r="L10" s="2" t="s">
        <v>187</v>
      </c>
      <c r="M10" s="3" t="s">
        <v>99</v>
      </c>
      <c r="O10" s="3" t="s">
        <v>64</v>
      </c>
      <c r="P10" s="3" t="s">
        <v>65</v>
      </c>
      <c r="R10" s="3" t="s">
        <v>66</v>
      </c>
      <c r="S10" s="4">
        <v>3</v>
      </c>
      <c r="T10" s="4">
        <v>3</v>
      </c>
      <c r="U10" s="5" t="s">
        <v>188</v>
      </c>
      <c r="V10" s="5" t="s">
        <v>188</v>
      </c>
      <c r="W10" s="5" t="s">
        <v>189</v>
      </c>
      <c r="X10" s="5" t="s">
        <v>189</v>
      </c>
      <c r="Y10" s="4">
        <v>253</v>
      </c>
      <c r="Z10" s="4">
        <v>173</v>
      </c>
      <c r="AA10" s="4">
        <v>178</v>
      </c>
      <c r="AB10" s="4">
        <v>2</v>
      </c>
      <c r="AC10" s="4">
        <v>2</v>
      </c>
      <c r="AD10" s="4">
        <v>4</v>
      </c>
      <c r="AE10" s="4">
        <v>4</v>
      </c>
      <c r="AF10" s="4">
        <v>0</v>
      </c>
      <c r="AG10" s="4">
        <v>0</v>
      </c>
      <c r="AH10" s="4">
        <v>1</v>
      </c>
      <c r="AI10" s="4">
        <v>1</v>
      </c>
      <c r="AJ10" s="4">
        <v>3</v>
      </c>
      <c r="AK10" s="4">
        <v>3</v>
      </c>
      <c r="AL10" s="4">
        <v>1</v>
      </c>
      <c r="AM10" s="4">
        <v>1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HYPERLINK("https://creighton-primo.hosted.exlibrisgroup.com/primo-explore/search?tab=default_tab&amp;search_scope=EVERYTHING&amp;vid=01CRU&amp;lang=en_US&amp;offset=0&amp;query=any,contains,991000724679702656","Catalog Record")</f>
        <v>Catalog Record</v>
      </c>
      <c r="AT10" s="6" t="str">
        <f>HYPERLINK("http://www.worldcat.org/oclc/127252","WorldCat Record")</f>
        <v>WorldCat Record</v>
      </c>
      <c r="AU10" s="3" t="s">
        <v>190</v>
      </c>
      <c r="AV10" s="3" t="s">
        <v>191</v>
      </c>
      <c r="AW10" s="3" t="s">
        <v>192</v>
      </c>
      <c r="AX10" s="3" t="s">
        <v>192</v>
      </c>
      <c r="AY10" s="3" t="s">
        <v>193</v>
      </c>
      <c r="AZ10" s="3" t="s">
        <v>74</v>
      </c>
      <c r="BC10" s="3" t="s">
        <v>194</v>
      </c>
      <c r="BD10" s="3" t="s">
        <v>195</v>
      </c>
    </row>
    <row r="11" spans="1:56" ht="49.5" customHeight="1" x14ac:dyDescent="0.25">
      <c r="A11" s="7" t="s">
        <v>58</v>
      </c>
      <c r="B11" s="2" t="s">
        <v>196</v>
      </c>
      <c r="C11" s="2" t="s">
        <v>197</v>
      </c>
      <c r="D11" s="2" t="s">
        <v>198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199</v>
      </c>
      <c r="L11" s="2" t="s">
        <v>200</v>
      </c>
      <c r="M11" s="3" t="s">
        <v>201</v>
      </c>
      <c r="O11" s="3" t="s">
        <v>64</v>
      </c>
      <c r="P11" s="3" t="s">
        <v>65</v>
      </c>
      <c r="R11" s="3" t="s">
        <v>66</v>
      </c>
      <c r="S11" s="4">
        <v>1</v>
      </c>
      <c r="T11" s="4">
        <v>1</v>
      </c>
      <c r="U11" s="5" t="s">
        <v>202</v>
      </c>
      <c r="V11" s="5" t="s">
        <v>202</v>
      </c>
      <c r="W11" s="5" t="s">
        <v>86</v>
      </c>
      <c r="X11" s="5" t="s">
        <v>86</v>
      </c>
      <c r="Y11" s="4">
        <v>596</v>
      </c>
      <c r="Z11" s="4">
        <v>442</v>
      </c>
      <c r="AA11" s="4">
        <v>450</v>
      </c>
      <c r="AB11" s="4">
        <v>5</v>
      </c>
      <c r="AC11" s="4">
        <v>5</v>
      </c>
      <c r="AD11" s="4">
        <v>14</v>
      </c>
      <c r="AE11" s="4">
        <v>14</v>
      </c>
      <c r="AF11" s="4">
        <v>3</v>
      </c>
      <c r="AG11" s="4">
        <v>3</v>
      </c>
      <c r="AH11" s="4">
        <v>2</v>
      </c>
      <c r="AI11" s="4">
        <v>2</v>
      </c>
      <c r="AJ11" s="4">
        <v>8</v>
      </c>
      <c r="AK11" s="4">
        <v>8</v>
      </c>
      <c r="AL11" s="4">
        <v>4</v>
      </c>
      <c r="AM11" s="4">
        <v>4</v>
      </c>
      <c r="AN11" s="4">
        <v>0</v>
      </c>
      <c r="AO11" s="4">
        <v>0</v>
      </c>
      <c r="AP11" s="3" t="s">
        <v>58</v>
      </c>
      <c r="AQ11" s="3" t="s">
        <v>69</v>
      </c>
      <c r="AR11" s="6" t="str">
        <f>HYPERLINK("http://catalog.hathitrust.org/Record/001885721","HathiTrust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HYPERLINK("https://creighton-primo.hosted.exlibrisgroup.com/primo-explore/search?tab=default_tab&amp;search_scope=EVERYTHING&amp;vid=01CRU&amp;lang=en_US&amp;offset=0&amp;query=any,contains,991003428839702656","Catalog Record")</f>
        <v>Catalog Record</v>
      </c>
      <c r="AT11" s="6" t="str">
        <f>HYPERLINK("http://www.worldcat.org/oclc/965118","WorldCat Record")</f>
        <v>WorldCat Record</v>
      </c>
      <c r="AU11" s="3" t="s">
        <v>203</v>
      </c>
      <c r="AV11" s="3" t="s">
        <v>204</v>
      </c>
      <c r="AW11" s="3" t="s">
        <v>205</v>
      </c>
      <c r="AX11" s="3" t="s">
        <v>205</v>
      </c>
      <c r="AY11" s="3" t="s">
        <v>206</v>
      </c>
      <c r="AZ11" s="3" t="s">
        <v>74</v>
      </c>
      <c r="BC11" s="3" t="s">
        <v>207</v>
      </c>
      <c r="BD11" s="3" t="s">
        <v>208</v>
      </c>
    </row>
    <row r="12" spans="1:56" ht="49.5" customHeight="1" x14ac:dyDescent="0.25">
      <c r="A12" s="7" t="s">
        <v>58</v>
      </c>
      <c r="B12" s="2" t="s">
        <v>209</v>
      </c>
      <c r="C12" s="2" t="s">
        <v>210</v>
      </c>
      <c r="D12" s="2" t="s">
        <v>211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212</v>
      </c>
      <c r="L12" s="2" t="s">
        <v>213</v>
      </c>
      <c r="M12" s="3" t="s">
        <v>214</v>
      </c>
      <c r="N12" s="2" t="s">
        <v>215</v>
      </c>
      <c r="O12" s="3" t="s">
        <v>64</v>
      </c>
      <c r="P12" s="3" t="s">
        <v>65</v>
      </c>
      <c r="R12" s="3" t="s">
        <v>66</v>
      </c>
      <c r="S12" s="4">
        <v>10</v>
      </c>
      <c r="T12" s="4">
        <v>10</v>
      </c>
      <c r="U12" s="5" t="s">
        <v>216</v>
      </c>
      <c r="V12" s="5" t="s">
        <v>216</v>
      </c>
      <c r="W12" s="5" t="s">
        <v>217</v>
      </c>
      <c r="X12" s="5" t="s">
        <v>217</v>
      </c>
      <c r="Y12" s="4">
        <v>226</v>
      </c>
      <c r="Z12" s="4">
        <v>164</v>
      </c>
      <c r="AA12" s="4">
        <v>406</v>
      </c>
      <c r="AB12" s="4">
        <v>2</v>
      </c>
      <c r="AC12" s="4">
        <v>2</v>
      </c>
      <c r="AD12" s="4">
        <v>8</v>
      </c>
      <c r="AE12" s="4">
        <v>20</v>
      </c>
      <c r="AF12" s="4">
        <v>2</v>
      </c>
      <c r="AG12" s="4">
        <v>9</v>
      </c>
      <c r="AH12" s="4">
        <v>2</v>
      </c>
      <c r="AI12" s="4">
        <v>7</v>
      </c>
      <c r="AJ12" s="4">
        <v>5</v>
      </c>
      <c r="AK12" s="4">
        <v>10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58</v>
      </c>
      <c r="AS12" s="6" t="str">
        <f>HYPERLINK("https://creighton-primo.hosted.exlibrisgroup.com/primo-explore/search?tab=default_tab&amp;search_scope=EVERYTHING&amp;vid=01CRU&amp;lang=en_US&amp;offset=0&amp;query=any,contains,991004903669702656","Catalog Record")</f>
        <v>Catalog Record</v>
      </c>
      <c r="AT12" s="6" t="str">
        <f>HYPERLINK("http://www.worldcat.org/oclc/5942731","WorldCat Record")</f>
        <v>WorldCat Record</v>
      </c>
      <c r="AU12" s="3" t="s">
        <v>218</v>
      </c>
      <c r="AV12" s="3" t="s">
        <v>219</v>
      </c>
      <c r="AW12" s="3" t="s">
        <v>220</v>
      </c>
      <c r="AX12" s="3" t="s">
        <v>220</v>
      </c>
      <c r="AY12" s="3" t="s">
        <v>221</v>
      </c>
      <c r="AZ12" s="3" t="s">
        <v>74</v>
      </c>
      <c r="BB12" s="3" t="s">
        <v>222</v>
      </c>
      <c r="BC12" s="3" t="s">
        <v>223</v>
      </c>
      <c r="BD12" s="3" t="s">
        <v>224</v>
      </c>
    </row>
    <row r="13" spans="1:56" ht="49.5" customHeight="1" x14ac:dyDescent="0.25">
      <c r="A13" s="7" t="s">
        <v>58</v>
      </c>
      <c r="B13" s="2" t="s">
        <v>225</v>
      </c>
      <c r="C13" s="2" t="s">
        <v>226</v>
      </c>
      <c r="D13" s="2" t="s">
        <v>227</v>
      </c>
      <c r="E13" s="3" t="s">
        <v>228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212</v>
      </c>
      <c r="L13" s="2" t="s">
        <v>213</v>
      </c>
      <c r="M13" s="3" t="s">
        <v>214</v>
      </c>
      <c r="N13" s="2" t="s">
        <v>215</v>
      </c>
      <c r="O13" s="3" t="s">
        <v>64</v>
      </c>
      <c r="P13" s="3" t="s">
        <v>65</v>
      </c>
      <c r="R13" s="3" t="s">
        <v>66</v>
      </c>
      <c r="S13" s="4">
        <v>3</v>
      </c>
      <c r="T13" s="4">
        <v>3</v>
      </c>
      <c r="U13" s="5" t="s">
        <v>229</v>
      </c>
      <c r="V13" s="5" t="s">
        <v>229</v>
      </c>
      <c r="W13" s="5" t="s">
        <v>189</v>
      </c>
      <c r="X13" s="5" t="s">
        <v>189</v>
      </c>
      <c r="Y13" s="4">
        <v>58</v>
      </c>
      <c r="Z13" s="4">
        <v>41</v>
      </c>
      <c r="AA13" s="4">
        <v>132</v>
      </c>
      <c r="AB13" s="4">
        <v>1</v>
      </c>
      <c r="AC13" s="4">
        <v>1</v>
      </c>
      <c r="AD13" s="4">
        <v>1</v>
      </c>
      <c r="AE13" s="4">
        <v>6</v>
      </c>
      <c r="AF13" s="4">
        <v>0</v>
      </c>
      <c r="AG13" s="4">
        <v>4</v>
      </c>
      <c r="AH13" s="4">
        <v>0</v>
      </c>
      <c r="AI13" s="4">
        <v>0</v>
      </c>
      <c r="AJ13" s="4">
        <v>1</v>
      </c>
      <c r="AK13" s="4">
        <v>3</v>
      </c>
      <c r="AL13" s="4">
        <v>0</v>
      </c>
      <c r="AM13" s="4">
        <v>0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HYPERLINK("https://creighton-primo.hosted.exlibrisgroup.com/primo-explore/search?tab=default_tab&amp;search_scope=EVERYTHING&amp;vid=01CRU&amp;lang=en_US&amp;offset=0&amp;query=any,contains,991005057119702656","Catalog Record")</f>
        <v>Catalog Record</v>
      </c>
      <c r="AT13" s="6" t="str">
        <f>HYPERLINK("http://www.worldcat.org/oclc/6904776","WorldCat Record")</f>
        <v>WorldCat Record</v>
      </c>
      <c r="AU13" s="3" t="s">
        <v>230</v>
      </c>
      <c r="AV13" s="3" t="s">
        <v>231</v>
      </c>
      <c r="AW13" s="3" t="s">
        <v>232</v>
      </c>
      <c r="AX13" s="3" t="s">
        <v>232</v>
      </c>
      <c r="AY13" s="3" t="s">
        <v>233</v>
      </c>
      <c r="AZ13" s="3" t="s">
        <v>74</v>
      </c>
      <c r="BB13" s="3" t="s">
        <v>234</v>
      </c>
      <c r="BC13" s="3" t="s">
        <v>235</v>
      </c>
      <c r="BD13" s="3" t="s">
        <v>236</v>
      </c>
    </row>
    <row r="14" spans="1:56" ht="49.5" customHeight="1" x14ac:dyDescent="0.25">
      <c r="A14" s="7" t="s">
        <v>58</v>
      </c>
      <c r="B14" s="2" t="s">
        <v>237</v>
      </c>
      <c r="C14" s="2" t="s">
        <v>238</v>
      </c>
      <c r="D14" s="2" t="s">
        <v>239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L14" s="2" t="s">
        <v>240</v>
      </c>
      <c r="M14" s="3" t="s">
        <v>241</v>
      </c>
      <c r="O14" s="3" t="s">
        <v>64</v>
      </c>
      <c r="P14" s="3" t="s">
        <v>146</v>
      </c>
      <c r="R14" s="3" t="s">
        <v>66</v>
      </c>
      <c r="S14" s="4">
        <v>1</v>
      </c>
      <c r="T14" s="4">
        <v>1</v>
      </c>
      <c r="U14" s="5" t="s">
        <v>242</v>
      </c>
      <c r="V14" s="5" t="s">
        <v>242</v>
      </c>
      <c r="W14" s="5" t="s">
        <v>242</v>
      </c>
      <c r="X14" s="5" t="s">
        <v>242</v>
      </c>
      <c r="Y14" s="4">
        <v>237</v>
      </c>
      <c r="Z14" s="4">
        <v>172</v>
      </c>
      <c r="AA14" s="4">
        <v>653</v>
      </c>
      <c r="AB14" s="4">
        <v>2</v>
      </c>
      <c r="AC14" s="4">
        <v>3</v>
      </c>
      <c r="AD14" s="4">
        <v>8</v>
      </c>
      <c r="AE14" s="4">
        <v>16</v>
      </c>
      <c r="AF14" s="4">
        <v>1</v>
      </c>
      <c r="AG14" s="4">
        <v>7</v>
      </c>
      <c r="AH14" s="4">
        <v>3</v>
      </c>
      <c r="AI14" s="4">
        <v>5</v>
      </c>
      <c r="AJ14" s="4">
        <v>5</v>
      </c>
      <c r="AK14" s="4">
        <v>7</v>
      </c>
      <c r="AL14" s="4">
        <v>1</v>
      </c>
      <c r="AM14" s="4">
        <v>2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HYPERLINK("https://creighton-primo.hosted.exlibrisgroup.com/primo-explore/search?tab=default_tab&amp;search_scope=EVERYTHING&amp;vid=01CRU&amp;lang=en_US&amp;offset=0&amp;query=any,contains,991004363169702656","Catalog Record")</f>
        <v>Catalog Record</v>
      </c>
      <c r="AT14" s="6" t="str">
        <f>HYPERLINK("http://www.worldcat.org/oclc/42719912","WorldCat Record")</f>
        <v>WorldCat Record</v>
      </c>
      <c r="AU14" s="3" t="s">
        <v>243</v>
      </c>
      <c r="AV14" s="3" t="s">
        <v>244</v>
      </c>
      <c r="AW14" s="3" t="s">
        <v>245</v>
      </c>
      <c r="AX14" s="3" t="s">
        <v>245</v>
      </c>
      <c r="AY14" s="3" t="s">
        <v>246</v>
      </c>
      <c r="AZ14" s="3" t="s">
        <v>74</v>
      </c>
      <c r="BB14" s="3" t="s">
        <v>247</v>
      </c>
      <c r="BC14" s="3" t="s">
        <v>248</v>
      </c>
      <c r="BD14" s="3" t="s">
        <v>249</v>
      </c>
    </row>
    <row r="15" spans="1:56" ht="49.5" customHeight="1" x14ac:dyDescent="0.25">
      <c r="A15" s="7" t="s">
        <v>58</v>
      </c>
      <c r="B15" s="2" t="s">
        <v>250</v>
      </c>
      <c r="C15" s="2" t="s">
        <v>251</v>
      </c>
      <c r="D15" s="2" t="s">
        <v>252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253</v>
      </c>
      <c r="L15" s="2" t="s">
        <v>254</v>
      </c>
      <c r="M15" s="3" t="s">
        <v>255</v>
      </c>
      <c r="O15" s="3" t="s">
        <v>64</v>
      </c>
      <c r="P15" s="3" t="s">
        <v>100</v>
      </c>
      <c r="R15" s="3" t="s">
        <v>66</v>
      </c>
      <c r="S15" s="4">
        <v>2</v>
      </c>
      <c r="T15" s="4">
        <v>2</v>
      </c>
      <c r="U15" s="5" t="s">
        <v>256</v>
      </c>
      <c r="V15" s="5" t="s">
        <v>256</v>
      </c>
      <c r="W15" s="5" t="s">
        <v>86</v>
      </c>
      <c r="X15" s="5" t="s">
        <v>86</v>
      </c>
      <c r="Y15" s="4">
        <v>271</v>
      </c>
      <c r="Z15" s="4">
        <v>195</v>
      </c>
      <c r="AA15" s="4">
        <v>196</v>
      </c>
      <c r="AB15" s="4">
        <v>2</v>
      </c>
      <c r="AC15" s="4">
        <v>2</v>
      </c>
      <c r="AD15" s="4">
        <v>8</v>
      </c>
      <c r="AE15" s="4">
        <v>8</v>
      </c>
      <c r="AF15" s="4">
        <v>3</v>
      </c>
      <c r="AG15" s="4">
        <v>3</v>
      </c>
      <c r="AH15" s="4">
        <v>1</v>
      </c>
      <c r="AI15" s="4">
        <v>1</v>
      </c>
      <c r="AJ15" s="4">
        <v>4</v>
      </c>
      <c r="AK15" s="4">
        <v>4</v>
      </c>
      <c r="AL15" s="4">
        <v>1</v>
      </c>
      <c r="AM15" s="4">
        <v>1</v>
      </c>
      <c r="AN15" s="4">
        <v>0</v>
      </c>
      <c r="AO15" s="4">
        <v>0</v>
      </c>
      <c r="AP15" s="3" t="s">
        <v>58</v>
      </c>
      <c r="AQ15" s="3" t="s">
        <v>69</v>
      </c>
      <c r="AR15" s="6" t="str">
        <f>HYPERLINK("http://catalog.hathitrust.org/Record/001306387","HathiTrust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HYPERLINK("https://creighton-primo.hosted.exlibrisgroup.com/primo-explore/search?tab=default_tab&amp;search_scope=EVERYTHING&amp;vid=01CRU&amp;lang=en_US&amp;offset=0&amp;query=any,contains,991000946709702656","Catalog Record")</f>
        <v>Catalog Record</v>
      </c>
      <c r="AT15" s="6" t="str">
        <f>HYPERLINK("http://www.worldcat.org/oclc/167288","WorldCat Record")</f>
        <v>WorldCat Record</v>
      </c>
      <c r="AU15" s="3" t="s">
        <v>257</v>
      </c>
      <c r="AV15" s="3" t="s">
        <v>258</v>
      </c>
      <c r="AW15" s="3" t="s">
        <v>259</v>
      </c>
      <c r="AX15" s="3" t="s">
        <v>259</v>
      </c>
      <c r="AY15" s="3" t="s">
        <v>260</v>
      </c>
      <c r="AZ15" s="3" t="s">
        <v>74</v>
      </c>
      <c r="BC15" s="3" t="s">
        <v>261</v>
      </c>
      <c r="BD15" s="3" t="s">
        <v>262</v>
      </c>
    </row>
    <row r="16" spans="1:56" ht="49.5" customHeight="1" x14ac:dyDescent="0.25">
      <c r="A16" s="7" t="s">
        <v>58</v>
      </c>
      <c r="B16" s="2" t="s">
        <v>263</v>
      </c>
      <c r="C16" s="2" t="s">
        <v>264</v>
      </c>
      <c r="D16" s="2" t="s">
        <v>265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266</v>
      </c>
      <c r="L16" s="2" t="s">
        <v>267</v>
      </c>
      <c r="M16" s="3" t="s">
        <v>268</v>
      </c>
      <c r="N16" s="2" t="s">
        <v>83</v>
      </c>
      <c r="O16" s="3" t="s">
        <v>64</v>
      </c>
      <c r="P16" s="3" t="s">
        <v>84</v>
      </c>
      <c r="R16" s="3" t="s">
        <v>66</v>
      </c>
      <c r="S16" s="4">
        <v>2</v>
      </c>
      <c r="T16" s="4">
        <v>2</v>
      </c>
      <c r="U16" s="5" t="s">
        <v>269</v>
      </c>
      <c r="V16" s="5" t="s">
        <v>269</v>
      </c>
      <c r="W16" s="5" t="s">
        <v>270</v>
      </c>
      <c r="X16" s="5" t="s">
        <v>270</v>
      </c>
      <c r="Y16" s="4">
        <v>121</v>
      </c>
      <c r="Z16" s="4">
        <v>91</v>
      </c>
      <c r="AA16" s="4">
        <v>272</v>
      </c>
      <c r="AB16" s="4">
        <v>1</v>
      </c>
      <c r="AC16" s="4">
        <v>3</v>
      </c>
      <c r="AD16" s="4">
        <v>2</v>
      </c>
      <c r="AE16" s="4">
        <v>9</v>
      </c>
      <c r="AF16" s="4">
        <v>1</v>
      </c>
      <c r="AG16" s="4">
        <v>3</v>
      </c>
      <c r="AH16" s="4">
        <v>1</v>
      </c>
      <c r="AI16" s="4">
        <v>2</v>
      </c>
      <c r="AJ16" s="4">
        <v>2</v>
      </c>
      <c r="AK16" s="4">
        <v>6</v>
      </c>
      <c r="AL16" s="4">
        <v>0</v>
      </c>
      <c r="AM16" s="4">
        <v>2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HYPERLINK("https://creighton-primo.hosted.exlibrisgroup.com/primo-explore/search?tab=default_tab&amp;search_scope=EVERYTHING&amp;vid=01CRU&amp;lang=en_US&amp;offset=0&amp;query=any,contains,991002173269702656","Catalog Record")</f>
        <v>Catalog Record</v>
      </c>
      <c r="AT16" s="6" t="str">
        <f>HYPERLINK("http://www.worldcat.org/oclc/277430","WorldCat Record")</f>
        <v>WorldCat Record</v>
      </c>
      <c r="AU16" s="3" t="s">
        <v>271</v>
      </c>
      <c r="AV16" s="3" t="s">
        <v>272</v>
      </c>
      <c r="AW16" s="3" t="s">
        <v>273</v>
      </c>
      <c r="AX16" s="3" t="s">
        <v>273</v>
      </c>
      <c r="AY16" s="3" t="s">
        <v>274</v>
      </c>
      <c r="AZ16" s="3" t="s">
        <v>74</v>
      </c>
      <c r="BB16" s="3" t="s">
        <v>275</v>
      </c>
      <c r="BC16" s="3" t="s">
        <v>276</v>
      </c>
      <c r="BD16" s="3" t="s">
        <v>277</v>
      </c>
    </row>
    <row r="17" spans="1:56" ht="49.5" customHeight="1" x14ac:dyDescent="0.25">
      <c r="A17" s="7" t="s">
        <v>58</v>
      </c>
      <c r="B17" s="2" t="s">
        <v>278</v>
      </c>
      <c r="C17" s="2" t="s">
        <v>279</v>
      </c>
      <c r="D17" s="2" t="s">
        <v>280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281</v>
      </c>
      <c r="L17" s="2" t="s">
        <v>282</v>
      </c>
      <c r="M17" s="3" t="s">
        <v>283</v>
      </c>
      <c r="N17" s="2" t="s">
        <v>284</v>
      </c>
      <c r="O17" s="3" t="s">
        <v>64</v>
      </c>
      <c r="P17" s="3" t="s">
        <v>285</v>
      </c>
      <c r="R17" s="3" t="s">
        <v>66</v>
      </c>
      <c r="S17" s="4">
        <v>1</v>
      </c>
      <c r="T17" s="4">
        <v>1</v>
      </c>
      <c r="U17" s="5" t="s">
        <v>286</v>
      </c>
      <c r="V17" s="5" t="s">
        <v>286</v>
      </c>
      <c r="W17" s="5" t="s">
        <v>86</v>
      </c>
      <c r="X17" s="5" t="s">
        <v>86</v>
      </c>
      <c r="Y17" s="4">
        <v>361</v>
      </c>
      <c r="Z17" s="4">
        <v>278</v>
      </c>
      <c r="AA17" s="4">
        <v>439</v>
      </c>
      <c r="AB17" s="4">
        <v>2</v>
      </c>
      <c r="AC17" s="4">
        <v>2</v>
      </c>
      <c r="AD17" s="4">
        <v>14</v>
      </c>
      <c r="AE17" s="4">
        <v>20</v>
      </c>
      <c r="AF17" s="4">
        <v>4</v>
      </c>
      <c r="AG17" s="4">
        <v>9</v>
      </c>
      <c r="AH17" s="4">
        <v>4</v>
      </c>
      <c r="AI17" s="4">
        <v>6</v>
      </c>
      <c r="AJ17" s="4">
        <v>11</v>
      </c>
      <c r="AK17" s="4">
        <v>12</v>
      </c>
      <c r="AL17" s="4">
        <v>1</v>
      </c>
      <c r="AM17" s="4">
        <v>1</v>
      </c>
      <c r="AN17" s="4">
        <v>0</v>
      </c>
      <c r="AO17" s="4">
        <v>0</v>
      </c>
      <c r="AP17" s="3" t="s">
        <v>58</v>
      </c>
      <c r="AQ17" s="3" t="s">
        <v>69</v>
      </c>
      <c r="AR17" s="6" t="str">
        <f>HYPERLINK("http://catalog.hathitrust.org/Record/004470825","HathiTrust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HYPERLINK("https://creighton-primo.hosted.exlibrisgroup.com/primo-explore/search?tab=default_tab&amp;search_scope=EVERYTHING&amp;vid=01CRU&amp;lang=en_US&amp;offset=0&amp;query=any,contains,991003135099702656","Catalog Record")</f>
        <v>Catalog Record</v>
      </c>
      <c r="AT17" s="6" t="str">
        <f>HYPERLINK("http://www.worldcat.org/oclc/677129","WorldCat Record")</f>
        <v>WorldCat Record</v>
      </c>
      <c r="AU17" s="3" t="s">
        <v>287</v>
      </c>
      <c r="AV17" s="3" t="s">
        <v>288</v>
      </c>
      <c r="AW17" s="3" t="s">
        <v>289</v>
      </c>
      <c r="AX17" s="3" t="s">
        <v>289</v>
      </c>
      <c r="AY17" s="3" t="s">
        <v>290</v>
      </c>
      <c r="AZ17" s="3" t="s">
        <v>74</v>
      </c>
      <c r="BB17" s="3" t="s">
        <v>291</v>
      </c>
      <c r="BC17" s="3" t="s">
        <v>292</v>
      </c>
      <c r="BD17" s="3" t="s">
        <v>293</v>
      </c>
    </row>
    <row r="18" spans="1:56" ht="49.5" customHeight="1" x14ac:dyDescent="0.25">
      <c r="A18" s="7" t="s">
        <v>58</v>
      </c>
      <c r="B18" s="2" t="s">
        <v>294</v>
      </c>
      <c r="C18" s="2" t="s">
        <v>295</v>
      </c>
      <c r="D18" s="2" t="s">
        <v>296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297</v>
      </c>
      <c r="L18" s="2" t="s">
        <v>298</v>
      </c>
      <c r="M18" s="3" t="s">
        <v>145</v>
      </c>
      <c r="O18" s="3" t="s">
        <v>64</v>
      </c>
      <c r="P18" s="3" t="s">
        <v>299</v>
      </c>
      <c r="Q18" s="2" t="s">
        <v>300</v>
      </c>
      <c r="R18" s="3" t="s">
        <v>66</v>
      </c>
      <c r="S18" s="4">
        <v>1</v>
      </c>
      <c r="T18" s="4">
        <v>1</v>
      </c>
      <c r="U18" s="5" t="s">
        <v>301</v>
      </c>
      <c r="V18" s="5" t="s">
        <v>301</v>
      </c>
      <c r="W18" s="5" t="s">
        <v>86</v>
      </c>
      <c r="X18" s="5" t="s">
        <v>86</v>
      </c>
      <c r="Y18" s="4">
        <v>990</v>
      </c>
      <c r="Z18" s="4">
        <v>654</v>
      </c>
      <c r="AA18" s="4">
        <v>666</v>
      </c>
      <c r="AB18" s="4">
        <v>3</v>
      </c>
      <c r="AC18" s="4">
        <v>3</v>
      </c>
      <c r="AD18" s="4">
        <v>25</v>
      </c>
      <c r="AE18" s="4">
        <v>25</v>
      </c>
      <c r="AF18" s="4">
        <v>9</v>
      </c>
      <c r="AG18" s="4">
        <v>9</v>
      </c>
      <c r="AH18" s="4">
        <v>7</v>
      </c>
      <c r="AI18" s="4">
        <v>7</v>
      </c>
      <c r="AJ18" s="4">
        <v>14</v>
      </c>
      <c r="AK18" s="4">
        <v>14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HYPERLINK("https://creighton-primo.hosted.exlibrisgroup.com/primo-explore/search?tab=default_tab&amp;search_scope=EVERYTHING&amp;vid=01CRU&amp;lang=en_US&amp;offset=0&amp;query=any,contains,991004330469702656","Catalog Record")</f>
        <v>Catalog Record</v>
      </c>
      <c r="AT18" s="6" t="str">
        <f>HYPERLINK("http://www.worldcat.org/oclc/3058187","WorldCat Record")</f>
        <v>WorldCat Record</v>
      </c>
      <c r="AU18" s="3" t="s">
        <v>302</v>
      </c>
      <c r="AV18" s="3" t="s">
        <v>303</v>
      </c>
      <c r="AW18" s="3" t="s">
        <v>304</v>
      </c>
      <c r="AX18" s="3" t="s">
        <v>304</v>
      </c>
      <c r="AY18" s="3" t="s">
        <v>305</v>
      </c>
      <c r="AZ18" s="3" t="s">
        <v>74</v>
      </c>
      <c r="BB18" s="3" t="s">
        <v>306</v>
      </c>
      <c r="BC18" s="3" t="s">
        <v>307</v>
      </c>
      <c r="BD18" s="3" t="s">
        <v>308</v>
      </c>
    </row>
    <row r="19" spans="1:56" ht="49.5" customHeight="1" x14ac:dyDescent="0.25">
      <c r="A19" s="7" t="s">
        <v>58</v>
      </c>
      <c r="B19" s="2" t="s">
        <v>309</v>
      </c>
      <c r="C19" s="2" t="s">
        <v>310</v>
      </c>
      <c r="D19" s="2" t="s">
        <v>311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312</v>
      </c>
      <c r="L19" s="2" t="s">
        <v>313</v>
      </c>
      <c r="M19" s="3" t="s">
        <v>314</v>
      </c>
      <c r="N19" s="2" t="s">
        <v>284</v>
      </c>
      <c r="O19" s="3" t="s">
        <v>64</v>
      </c>
      <c r="P19" s="3" t="s">
        <v>315</v>
      </c>
      <c r="R19" s="3" t="s">
        <v>66</v>
      </c>
      <c r="S19" s="4">
        <v>8</v>
      </c>
      <c r="T19" s="4">
        <v>8</v>
      </c>
      <c r="U19" s="5" t="s">
        <v>316</v>
      </c>
      <c r="V19" s="5" t="s">
        <v>316</v>
      </c>
      <c r="W19" s="5" t="s">
        <v>189</v>
      </c>
      <c r="X19" s="5" t="s">
        <v>189</v>
      </c>
      <c r="Y19" s="4">
        <v>100</v>
      </c>
      <c r="Z19" s="4">
        <v>76</v>
      </c>
      <c r="AA19" s="4">
        <v>211</v>
      </c>
      <c r="AB19" s="4">
        <v>1</v>
      </c>
      <c r="AC19" s="4">
        <v>1</v>
      </c>
      <c r="AD19" s="4">
        <v>3</v>
      </c>
      <c r="AE19" s="4">
        <v>10</v>
      </c>
      <c r="AF19" s="4">
        <v>0</v>
      </c>
      <c r="AG19" s="4">
        <v>2</v>
      </c>
      <c r="AH19" s="4">
        <v>2</v>
      </c>
      <c r="AI19" s="4">
        <v>3</v>
      </c>
      <c r="AJ19" s="4">
        <v>2</v>
      </c>
      <c r="AK19" s="4">
        <v>9</v>
      </c>
      <c r="AL19" s="4">
        <v>0</v>
      </c>
      <c r="AM19" s="4">
        <v>0</v>
      </c>
      <c r="AN19" s="4">
        <v>0</v>
      </c>
      <c r="AO19" s="4">
        <v>0</v>
      </c>
      <c r="AP19" s="3" t="s">
        <v>58</v>
      </c>
      <c r="AQ19" s="3" t="s">
        <v>69</v>
      </c>
      <c r="AR19" s="6" t="str">
        <f>HYPERLINK("http://catalog.hathitrust.org/Record/007389634","HathiTrust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HYPERLINK("https://creighton-primo.hosted.exlibrisgroup.com/primo-explore/search?tab=default_tab&amp;search_scope=EVERYTHING&amp;vid=01CRU&amp;lang=en_US&amp;offset=0&amp;query=any,contains,991000234119702656","Catalog Record")</f>
        <v>Catalog Record</v>
      </c>
      <c r="AT19" s="6" t="str">
        <f>HYPERLINK("http://www.worldcat.org/oclc/9646066","WorldCat Record")</f>
        <v>WorldCat Record</v>
      </c>
      <c r="AU19" s="3" t="s">
        <v>317</v>
      </c>
      <c r="AV19" s="3" t="s">
        <v>318</v>
      </c>
      <c r="AW19" s="3" t="s">
        <v>319</v>
      </c>
      <c r="AX19" s="3" t="s">
        <v>319</v>
      </c>
      <c r="AY19" s="3" t="s">
        <v>320</v>
      </c>
      <c r="AZ19" s="3" t="s">
        <v>74</v>
      </c>
      <c r="BB19" s="3" t="s">
        <v>321</v>
      </c>
      <c r="BC19" s="3" t="s">
        <v>322</v>
      </c>
      <c r="BD19" s="3" t="s">
        <v>323</v>
      </c>
    </row>
    <row r="20" spans="1:56" ht="49.5" customHeight="1" x14ac:dyDescent="0.25">
      <c r="A20" s="7" t="s">
        <v>58</v>
      </c>
      <c r="B20" s="2" t="s">
        <v>324</v>
      </c>
      <c r="C20" s="2" t="s">
        <v>325</v>
      </c>
      <c r="D20" s="2" t="s">
        <v>326</v>
      </c>
      <c r="F20" s="3" t="s">
        <v>58</v>
      </c>
      <c r="G20" s="3" t="s">
        <v>59</v>
      </c>
      <c r="H20" s="3" t="s">
        <v>69</v>
      </c>
      <c r="I20" s="3" t="s">
        <v>58</v>
      </c>
      <c r="J20" s="3" t="s">
        <v>60</v>
      </c>
      <c r="K20" s="2" t="s">
        <v>327</v>
      </c>
      <c r="L20" s="2" t="s">
        <v>328</v>
      </c>
      <c r="M20" s="3" t="s">
        <v>329</v>
      </c>
      <c r="O20" s="3" t="s">
        <v>64</v>
      </c>
      <c r="P20" s="3" t="s">
        <v>285</v>
      </c>
      <c r="R20" s="3" t="s">
        <v>66</v>
      </c>
      <c r="S20" s="4">
        <v>1</v>
      </c>
      <c r="T20" s="4">
        <v>5</v>
      </c>
      <c r="V20" s="5" t="s">
        <v>330</v>
      </c>
      <c r="W20" s="5" t="s">
        <v>331</v>
      </c>
      <c r="X20" s="5" t="s">
        <v>331</v>
      </c>
      <c r="Y20" s="4">
        <v>764</v>
      </c>
      <c r="Z20" s="4">
        <v>635</v>
      </c>
      <c r="AA20" s="4">
        <v>643</v>
      </c>
      <c r="AB20" s="4">
        <v>5</v>
      </c>
      <c r="AC20" s="4">
        <v>5</v>
      </c>
      <c r="AD20" s="4">
        <v>24</v>
      </c>
      <c r="AE20" s="4">
        <v>24</v>
      </c>
      <c r="AF20" s="4">
        <v>7</v>
      </c>
      <c r="AG20" s="4">
        <v>7</v>
      </c>
      <c r="AH20" s="4">
        <v>6</v>
      </c>
      <c r="AI20" s="4">
        <v>6</v>
      </c>
      <c r="AJ20" s="4">
        <v>14</v>
      </c>
      <c r="AK20" s="4">
        <v>14</v>
      </c>
      <c r="AL20" s="4">
        <v>3</v>
      </c>
      <c r="AM20" s="4">
        <v>3</v>
      </c>
      <c r="AN20" s="4">
        <v>0</v>
      </c>
      <c r="AO20" s="4">
        <v>0</v>
      </c>
      <c r="AP20" s="3" t="s">
        <v>58</v>
      </c>
      <c r="AQ20" s="3" t="s">
        <v>69</v>
      </c>
      <c r="AR20" s="6" t="str">
        <f>HYPERLINK("http://catalog.hathitrust.org/Record/001306435","HathiTrust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HYPERLINK("https://creighton-primo.hosted.exlibrisgroup.com/primo-explore/search?tab=default_tab&amp;search_scope=EVERYTHING&amp;vid=01CRU&amp;lang=en_US&amp;offset=0&amp;query=any,contains,991001765299702656","Catalog Record")</f>
        <v>Catalog Record</v>
      </c>
      <c r="AT20" s="6" t="str">
        <f>HYPERLINK("http://www.worldcat.org/oclc/839651","WorldCat Record")</f>
        <v>WorldCat Record</v>
      </c>
      <c r="AU20" s="3" t="s">
        <v>332</v>
      </c>
      <c r="AV20" s="3" t="s">
        <v>333</v>
      </c>
      <c r="AW20" s="3" t="s">
        <v>334</v>
      </c>
      <c r="AX20" s="3" t="s">
        <v>334</v>
      </c>
      <c r="AY20" s="3" t="s">
        <v>335</v>
      </c>
      <c r="AZ20" s="3" t="s">
        <v>74</v>
      </c>
      <c r="BC20" s="3" t="s">
        <v>336</v>
      </c>
      <c r="BD20" s="3" t="s">
        <v>337</v>
      </c>
    </row>
    <row r="21" spans="1:56" ht="49.5" customHeight="1" x14ac:dyDescent="0.25">
      <c r="A21" s="7" t="s">
        <v>58</v>
      </c>
      <c r="B21" s="2" t="s">
        <v>338</v>
      </c>
      <c r="C21" s="2" t="s">
        <v>339</v>
      </c>
      <c r="D21" s="2" t="s">
        <v>340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341</v>
      </c>
      <c r="L21" s="2" t="s">
        <v>342</v>
      </c>
      <c r="M21" s="3" t="s">
        <v>128</v>
      </c>
      <c r="O21" s="3" t="s">
        <v>64</v>
      </c>
      <c r="P21" s="3" t="s">
        <v>299</v>
      </c>
      <c r="R21" s="3" t="s">
        <v>66</v>
      </c>
      <c r="S21" s="4">
        <v>7</v>
      </c>
      <c r="T21" s="4">
        <v>7</v>
      </c>
      <c r="U21" s="5" t="s">
        <v>343</v>
      </c>
      <c r="V21" s="5" t="s">
        <v>343</v>
      </c>
      <c r="W21" s="5" t="s">
        <v>189</v>
      </c>
      <c r="X21" s="5" t="s">
        <v>189</v>
      </c>
      <c r="Y21" s="4">
        <v>120</v>
      </c>
      <c r="Z21" s="4">
        <v>90</v>
      </c>
      <c r="AA21" s="4">
        <v>95</v>
      </c>
      <c r="AB21" s="4">
        <v>2</v>
      </c>
      <c r="AC21" s="4">
        <v>2</v>
      </c>
      <c r="AD21" s="4">
        <v>2</v>
      </c>
      <c r="AE21" s="4">
        <v>2</v>
      </c>
      <c r="AF21" s="4">
        <v>0</v>
      </c>
      <c r="AG21" s="4">
        <v>0</v>
      </c>
      <c r="AH21" s="4">
        <v>0</v>
      </c>
      <c r="AI21" s="4">
        <v>0</v>
      </c>
      <c r="AJ21" s="4">
        <v>1</v>
      </c>
      <c r="AK21" s="4">
        <v>1</v>
      </c>
      <c r="AL21" s="4">
        <v>1</v>
      </c>
      <c r="AM21" s="4">
        <v>1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HYPERLINK("https://creighton-primo.hosted.exlibrisgroup.com/primo-explore/search?tab=default_tab&amp;search_scope=EVERYTHING&amp;vid=01CRU&amp;lang=en_US&amp;offset=0&amp;query=any,contains,991003885639702656","Catalog Record")</f>
        <v>Catalog Record</v>
      </c>
      <c r="AT21" s="6" t="str">
        <f>HYPERLINK("http://www.worldcat.org/oclc/1735523","WorldCat Record")</f>
        <v>WorldCat Record</v>
      </c>
      <c r="AU21" s="3" t="s">
        <v>344</v>
      </c>
      <c r="AV21" s="3" t="s">
        <v>345</v>
      </c>
      <c r="AW21" s="3" t="s">
        <v>346</v>
      </c>
      <c r="AX21" s="3" t="s">
        <v>346</v>
      </c>
      <c r="AY21" s="3" t="s">
        <v>347</v>
      </c>
      <c r="AZ21" s="3" t="s">
        <v>74</v>
      </c>
      <c r="BB21" s="3" t="s">
        <v>348</v>
      </c>
      <c r="BC21" s="3" t="s">
        <v>349</v>
      </c>
      <c r="BD21" s="3" t="s">
        <v>350</v>
      </c>
    </row>
    <row r="22" spans="1:56" ht="49.5" customHeight="1" x14ac:dyDescent="0.25">
      <c r="A22" s="7" t="s">
        <v>58</v>
      </c>
      <c r="B22" s="2" t="s">
        <v>351</v>
      </c>
      <c r="C22" s="2" t="s">
        <v>352</v>
      </c>
      <c r="D22" s="2" t="s">
        <v>353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354</v>
      </c>
      <c r="L22" s="2" t="s">
        <v>355</v>
      </c>
      <c r="M22" s="3" t="s">
        <v>128</v>
      </c>
      <c r="O22" s="3" t="s">
        <v>64</v>
      </c>
      <c r="P22" s="3" t="s">
        <v>65</v>
      </c>
      <c r="R22" s="3" t="s">
        <v>66</v>
      </c>
      <c r="S22" s="4">
        <v>1</v>
      </c>
      <c r="T22" s="4">
        <v>1</v>
      </c>
      <c r="U22" s="5" t="s">
        <v>356</v>
      </c>
      <c r="V22" s="5" t="s">
        <v>356</v>
      </c>
      <c r="W22" s="5" t="s">
        <v>357</v>
      </c>
      <c r="X22" s="5" t="s">
        <v>357</v>
      </c>
      <c r="Y22" s="4">
        <v>296</v>
      </c>
      <c r="Z22" s="4">
        <v>170</v>
      </c>
      <c r="AA22" s="4">
        <v>170</v>
      </c>
      <c r="AB22" s="4">
        <v>2</v>
      </c>
      <c r="AC22" s="4">
        <v>2</v>
      </c>
      <c r="AD22" s="4">
        <v>7</v>
      </c>
      <c r="AE22" s="4">
        <v>7</v>
      </c>
      <c r="AF22" s="4">
        <v>3</v>
      </c>
      <c r="AG22" s="4">
        <v>3</v>
      </c>
      <c r="AH22" s="4">
        <v>2</v>
      </c>
      <c r="AI22" s="4">
        <v>2</v>
      </c>
      <c r="AJ22" s="4">
        <v>4</v>
      </c>
      <c r="AK22" s="4">
        <v>4</v>
      </c>
      <c r="AL22" s="4">
        <v>1</v>
      </c>
      <c r="AM22" s="4">
        <v>1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HYPERLINK("https://creighton-primo.hosted.exlibrisgroup.com/primo-explore/search?tab=default_tab&amp;search_scope=EVERYTHING&amp;vid=01CRU&amp;lang=en_US&amp;offset=0&amp;query=any,contains,991004436439702656","Catalog Record")</f>
        <v>Catalog Record</v>
      </c>
      <c r="AT22" s="6" t="str">
        <f>HYPERLINK("http://www.worldcat.org/oclc/3444603","WorldCat Record")</f>
        <v>WorldCat Record</v>
      </c>
      <c r="AU22" s="3" t="s">
        <v>358</v>
      </c>
      <c r="AV22" s="3" t="s">
        <v>359</v>
      </c>
      <c r="AW22" s="3" t="s">
        <v>360</v>
      </c>
      <c r="AX22" s="3" t="s">
        <v>360</v>
      </c>
      <c r="AY22" s="3" t="s">
        <v>361</v>
      </c>
      <c r="AZ22" s="3" t="s">
        <v>74</v>
      </c>
      <c r="BB22" s="3" t="s">
        <v>362</v>
      </c>
      <c r="BC22" s="3" t="s">
        <v>363</v>
      </c>
      <c r="BD22" s="3" t="s">
        <v>364</v>
      </c>
    </row>
    <row r="23" spans="1:56" ht="49.5" customHeight="1" x14ac:dyDescent="0.25">
      <c r="A23" s="7" t="s">
        <v>58</v>
      </c>
      <c r="B23" s="2" t="s">
        <v>365</v>
      </c>
      <c r="C23" s="2" t="s">
        <v>366</v>
      </c>
      <c r="D23" s="2" t="s">
        <v>367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368</v>
      </c>
      <c r="L23" s="2" t="s">
        <v>369</v>
      </c>
      <c r="M23" s="3" t="s">
        <v>370</v>
      </c>
      <c r="O23" s="3" t="s">
        <v>64</v>
      </c>
      <c r="P23" s="3" t="s">
        <v>65</v>
      </c>
      <c r="R23" s="3" t="s">
        <v>66</v>
      </c>
      <c r="S23" s="4">
        <v>2</v>
      </c>
      <c r="T23" s="4">
        <v>2</v>
      </c>
      <c r="U23" s="5" t="s">
        <v>371</v>
      </c>
      <c r="V23" s="5" t="s">
        <v>371</v>
      </c>
      <c r="W23" s="5" t="s">
        <v>189</v>
      </c>
      <c r="X23" s="5" t="s">
        <v>189</v>
      </c>
      <c r="Y23" s="4">
        <v>361</v>
      </c>
      <c r="Z23" s="4">
        <v>296</v>
      </c>
      <c r="AA23" s="4">
        <v>297</v>
      </c>
      <c r="AB23" s="4">
        <v>2</v>
      </c>
      <c r="AC23" s="4">
        <v>2</v>
      </c>
      <c r="AD23" s="4">
        <v>13</v>
      </c>
      <c r="AE23" s="4">
        <v>13</v>
      </c>
      <c r="AF23" s="4">
        <v>6</v>
      </c>
      <c r="AG23" s="4">
        <v>6</v>
      </c>
      <c r="AH23" s="4">
        <v>3</v>
      </c>
      <c r="AI23" s="4">
        <v>3</v>
      </c>
      <c r="AJ23" s="4">
        <v>7</v>
      </c>
      <c r="AK23" s="4">
        <v>7</v>
      </c>
      <c r="AL23" s="4">
        <v>1</v>
      </c>
      <c r="AM23" s="4">
        <v>1</v>
      </c>
      <c r="AN23" s="4">
        <v>0</v>
      </c>
      <c r="AO23" s="4">
        <v>0</v>
      </c>
      <c r="AP23" s="3" t="s">
        <v>58</v>
      </c>
      <c r="AQ23" s="3" t="s">
        <v>69</v>
      </c>
      <c r="AR23" s="6" t="str">
        <f>HYPERLINK("http://catalog.hathitrust.org/Record/000325557","HathiTrust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HYPERLINK("https://creighton-primo.hosted.exlibrisgroup.com/primo-explore/search?tab=default_tab&amp;search_scope=EVERYTHING&amp;vid=01CRU&amp;lang=en_US&amp;offset=0&amp;query=any,contains,991000300719702656","Catalog Record")</f>
        <v>Catalog Record</v>
      </c>
      <c r="AT23" s="6" t="str">
        <f>HYPERLINK("http://www.worldcat.org/oclc/10021847","WorldCat Record")</f>
        <v>WorldCat Record</v>
      </c>
      <c r="AU23" s="3" t="s">
        <v>372</v>
      </c>
      <c r="AV23" s="3" t="s">
        <v>373</v>
      </c>
      <c r="AW23" s="3" t="s">
        <v>374</v>
      </c>
      <c r="AX23" s="3" t="s">
        <v>374</v>
      </c>
      <c r="AY23" s="3" t="s">
        <v>375</v>
      </c>
      <c r="AZ23" s="3" t="s">
        <v>74</v>
      </c>
      <c r="BB23" s="3" t="s">
        <v>376</v>
      </c>
      <c r="BC23" s="3" t="s">
        <v>377</v>
      </c>
      <c r="BD23" s="3" t="s">
        <v>378</v>
      </c>
    </row>
    <row r="24" spans="1:56" ht="49.5" customHeight="1" x14ac:dyDescent="0.25">
      <c r="A24" s="7" t="s">
        <v>58</v>
      </c>
      <c r="B24" s="2" t="s">
        <v>379</v>
      </c>
      <c r="C24" s="2" t="s">
        <v>380</v>
      </c>
      <c r="D24" s="2" t="s">
        <v>381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382</v>
      </c>
      <c r="L24" s="2" t="s">
        <v>383</v>
      </c>
      <c r="M24" s="3" t="s">
        <v>384</v>
      </c>
      <c r="O24" s="3" t="s">
        <v>64</v>
      </c>
      <c r="P24" s="3" t="s">
        <v>65</v>
      </c>
      <c r="R24" s="3" t="s">
        <v>66</v>
      </c>
      <c r="S24" s="4">
        <v>2</v>
      </c>
      <c r="T24" s="4">
        <v>2</v>
      </c>
      <c r="U24" s="5" t="s">
        <v>385</v>
      </c>
      <c r="V24" s="5" t="s">
        <v>385</v>
      </c>
      <c r="W24" s="5" t="s">
        <v>386</v>
      </c>
      <c r="X24" s="5" t="s">
        <v>386</v>
      </c>
      <c r="Y24" s="4">
        <v>200</v>
      </c>
      <c r="Z24" s="4">
        <v>101</v>
      </c>
      <c r="AA24" s="4">
        <v>135</v>
      </c>
      <c r="AB24" s="4">
        <v>2</v>
      </c>
      <c r="AC24" s="4">
        <v>2</v>
      </c>
      <c r="AD24" s="4">
        <v>7</v>
      </c>
      <c r="AE24" s="4">
        <v>8</v>
      </c>
      <c r="AF24" s="4">
        <v>2</v>
      </c>
      <c r="AG24" s="4">
        <v>2</v>
      </c>
      <c r="AH24" s="4">
        <v>0</v>
      </c>
      <c r="AI24" s="4">
        <v>0</v>
      </c>
      <c r="AJ24" s="4">
        <v>4</v>
      </c>
      <c r="AK24" s="4">
        <v>5</v>
      </c>
      <c r="AL24" s="4">
        <v>1</v>
      </c>
      <c r="AM24" s="4">
        <v>1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HYPERLINK("https://creighton-primo.hosted.exlibrisgroup.com/primo-explore/search?tab=default_tab&amp;search_scope=EVERYTHING&amp;vid=01CRU&amp;lang=en_US&amp;offset=0&amp;query=any,contains,991004975979702656","Catalog Record")</f>
        <v>Catalog Record</v>
      </c>
      <c r="AT24" s="6" t="str">
        <f>HYPERLINK("http://www.worldcat.org/oclc/37955433","WorldCat Record")</f>
        <v>WorldCat Record</v>
      </c>
      <c r="AU24" s="3" t="s">
        <v>387</v>
      </c>
      <c r="AV24" s="3" t="s">
        <v>388</v>
      </c>
      <c r="AW24" s="3" t="s">
        <v>389</v>
      </c>
      <c r="AX24" s="3" t="s">
        <v>389</v>
      </c>
      <c r="AY24" s="3" t="s">
        <v>390</v>
      </c>
      <c r="AZ24" s="3" t="s">
        <v>74</v>
      </c>
      <c r="BB24" s="3" t="s">
        <v>391</v>
      </c>
      <c r="BC24" s="3" t="s">
        <v>392</v>
      </c>
      <c r="BD24" s="3" t="s">
        <v>393</v>
      </c>
    </row>
    <row r="25" spans="1:56" ht="49.5" customHeight="1" x14ac:dyDescent="0.25">
      <c r="A25" s="7" t="s">
        <v>58</v>
      </c>
      <c r="B25" s="2" t="s">
        <v>394</v>
      </c>
      <c r="C25" s="2" t="s">
        <v>395</v>
      </c>
      <c r="D25" s="2" t="s">
        <v>396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397</v>
      </c>
      <c r="L25" s="2" t="s">
        <v>398</v>
      </c>
      <c r="M25" s="3" t="s">
        <v>399</v>
      </c>
      <c r="O25" s="3" t="s">
        <v>64</v>
      </c>
      <c r="P25" s="3" t="s">
        <v>146</v>
      </c>
      <c r="R25" s="3" t="s">
        <v>66</v>
      </c>
      <c r="S25" s="4">
        <v>7</v>
      </c>
      <c r="T25" s="4">
        <v>7</v>
      </c>
      <c r="U25" s="5" t="s">
        <v>400</v>
      </c>
      <c r="V25" s="5" t="s">
        <v>400</v>
      </c>
      <c r="W25" s="5" t="s">
        <v>401</v>
      </c>
      <c r="X25" s="5" t="s">
        <v>401</v>
      </c>
      <c r="Y25" s="4">
        <v>225</v>
      </c>
      <c r="Z25" s="4">
        <v>182</v>
      </c>
      <c r="AA25" s="4">
        <v>213</v>
      </c>
      <c r="AB25" s="4">
        <v>2</v>
      </c>
      <c r="AC25" s="4">
        <v>2</v>
      </c>
      <c r="AD25" s="4">
        <v>12</v>
      </c>
      <c r="AE25" s="4">
        <v>12</v>
      </c>
      <c r="AF25" s="4">
        <v>6</v>
      </c>
      <c r="AG25" s="4">
        <v>6</v>
      </c>
      <c r="AH25" s="4">
        <v>2</v>
      </c>
      <c r="AI25" s="4">
        <v>2</v>
      </c>
      <c r="AJ25" s="4">
        <v>8</v>
      </c>
      <c r="AK25" s="4">
        <v>8</v>
      </c>
      <c r="AL25" s="4">
        <v>1</v>
      </c>
      <c r="AM25" s="4">
        <v>1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HYPERLINK("https://creighton-primo.hosted.exlibrisgroup.com/primo-explore/search?tab=default_tab&amp;search_scope=EVERYTHING&amp;vid=01CRU&amp;lang=en_US&amp;offset=0&amp;query=any,contains,991001801989702656","Catalog Record")</f>
        <v>Catalog Record</v>
      </c>
      <c r="AT25" s="6" t="str">
        <f>HYPERLINK("http://www.worldcat.org/oclc/22661748","WorldCat Record")</f>
        <v>WorldCat Record</v>
      </c>
      <c r="AU25" s="3" t="s">
        <v>402</v>
      </c>
      <c r="AV25" s="3" t="s">
        <v>403</v>
      </c>
      <c r="AW25" s="3" t="s">
        <v>404</v>
      </c>
      <c r="AX25" s="3" t="s">
        <v>404</v>
      </c>
      <c r="AY25" s="3" t="s">
        <v>405</v>
      </c>
      <c r="AZ25" s="3" t="s">
        <v>74</v>
      </c>
      <c r="BB25" s="3" t="s">
        <v>406</v>
      </c>
      <c r="BC25" s="3" t="s">
        <v>407</v>
      </c>
      <c r="BD25" s="3" t="s">
        <v>408</v>
      </c>
    </row>
    <row r="26" spans="1:56" ht="49.5" customHeight="1" x14ac:dyDescent="0.25">
      <c r="A26" s="7" t="s">
        <v>58</v>
      </c>
      <c r="B26" s="2" t="s">
        <v>409</v>
      </c>
      <c r="C26" s="2" t="s">
        <v>410</v>
      </c>
      <c r="D26" s="2" t="s">
        <v>411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412</v>
      </c>
      <c r="L26" s="2" t="s">
        <v>413</v>
      </c>
      <c r="M26" s="3" t="s">
        <v>414</v>
      </c>
      <c r="O26" s="3" t="s">
        <v>64</v>
      </c>
      <c r="P26" s="3" t="s">
        <v>65</v>
      </c>
      <c r="R26" s="3" t="s">
        <v>66</v>
      </c>
      <c r="S26" s="4">
        <v>3</v>
      </c>
      <c r="T26" s="4">
        <v>3</v>
      </c>
      <c r="U26" s="5" t="s">
        <v>415</v>
      </c>
      <c r="V26" s="5" t="s">
        <v>415</v>
      </c>
      <c r="W26" s="5" t="s">
        <v>416</v>
      </c>
      <c r="X26" s="5" t="s">
        <v>416</v>
      </c>
      <c r="Y26" s="4">
        <v>241</v>
      </c>
      <c r="Z26" s="4">
        <v>143</v>
      </c>
      <c r="AA26" s="4">
        <v>166</v>
      </c>
      <c r="AB26" s="4">
        <v>2</v>
      </c>
      <c r="AC26" s="4">
        <v>2</v>
      </c>
      <c r="AD26" s="4">
        <v>5</v>
      </c>
      <c r="AE26" s="4">
        <v>7</v>
      </c>
      <c r="AF26" s="4">
        <v>3</v>
      </c>
      <c r="AG26" s="4">
        <v>5</v>
      </c>
      <c r="AH26" s="4">
        <v>0</v>
      </c>
      <c r="AI26" s="4">
        <v>0</v>
      </c>
      <c r="AJ26" s="4">
        <v>4</v>
      </c>
      <c r="AK26" s="4">
        <v>5</v>
      </c>
      <c r="AL26" s="4">
        <v>1</v>
      </c>
      <c r="AM26" s="4">
        <v>1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HYPERLINK("https://creighton-primo.hosted.exlibrisgroup.com/primo-explore/search?tab=default_tab&amp;search_scope=EVERYTHING&amp;vid=01CRU&amp;lang=en_US&amp;offset=0&amp;query=any,contains,991005411139702656","Catalog Record")</f>
        <v>Catalog Record</v>
      </c>
      <c r="AT26" s="6" t="str">
        <f>HYPERLINK("http://www.worldcat.org/oclc/20015172","WorldCat Record")</f>
        <v>WorldCat Record</v>
      </c>
      <c r="AU26" s="3" t="s">
        <v>417</v>
      </c>
      <c r="AV26" s="3" t="s">
        <v>418</v>
      </c>
      <c r="AW26" s="3" t="s">
        <v>419</v>
      </c>
      <c r="AX26" s="3" t="s">
        <v>419</v>
      </c>
      <c r="AY26" s="3" t="s">
        <v>420</v>
      </c>
      <c r="AZ26" s="3" t="s">
        <v>74</v>
      </c>
      <c r="BB26" s="3" t="s">
        <v>421</v>
      </c>
      <c r="BC26" s="3" t="s">
        <v>422</v>
      </c>
      <c r="BD26" s="3" t="s">
        <v>423</v>
      </c>
    </row>
    <row r="27" spans="1:56" ht="49.5" customHeight="1" x14ac:dyDescent="0.25">
      <c r="A27" s="7" t="s">
        <v>58</v>
      </c>
      <c r="B27" s="2" t="s">
        <v>424</v>
      </c>
      <c r="C27" s="2" t="s">
        <v>425</v>
      </c>
      <c r="D27" s="2" t="s">
        <v>426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427</v>
      </c>
      <c r="L27" s="2" t="s">
        <v>428</v>
      </c>
      <c r="M27" s="3" t="s">
        <v>429</v>
      </c>
      <c r="N27" s="2" t="s">
        <v>430</v>
      </c>
      <c r="O27" s="3" t="s">
        <v>64</v>
      </c>
      <c r="P27" s="3" t="s">
        <v>100</v>
      </c>
      <c r="R27" s="3" t="s">
        <v>66</v>
      </c>
      <c r="S27" s="4">
        <v>3</v>
      </c>
      <c r="T27" s="4">
        <v>3</v>
      </c>
      <c r="U27" s="5" t="s">
        <v>431</v>
      </c>
      <c r="V27" s="5" t="s">
        <v>431</v>
      </c>
      <c r="W27" s="5" t="s">
        <v>432</v>
      </c>
      <c r="X27" s="5" t="s">
        <v>432</v>
      </c>
      <c r="Y27" s="4">
        <v>229</v>
      </c>
      <c r="Z27" s="4">
        <v>142</v>
      </c>
      <c r="AA27" s="4">
        <v>651</v>
      </c>
      <c r="AB27" s="4">
        <v>3</v>
      </c>
      <c r="AC27" s="4">
        <v>8</v>
      </c>
      <c r="AD27" s="4">
        <v>8</v>
      </c>
      <c r="AE27" s="4">
        <v>24</v>
      </c>
      <c r="AF27" s="4">
        <v>0</v>
      </c>
      <c r="AG27" s="4">
        <v>6</v>
      </c>
      <c r="AH27" s="4">
        <v>3</v>
      </c>
      <c r="AI27" s="4">
        <v>5</v>
      </c>
      <c r="AJ27" s="4">
        <v>4</v>
      </c>
      <c r="AK27" s="4">
        <v>11</v>
      </c>
      <c r="AL27" s="4">
        <v>2</v>
      </c>
      <c r="AM27" s="4">
        <v>7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HYPERLINK("https://creighton-primo.hosted.exlibrisgroup.com/primo-explore/search?tab=default_tab&amp;search_scope=EVERYTHING&amp;vid=01CRU&amp;lang=en_US&amp;offset=0&amp;query=any,contains,991004927539702656","Catalog Record")</f>
        <v>Catalog Record</v>
      </c>
      <c r="AT27" s="6" t="str">
        <f>HYPERLINK("http://www.worldcat.org/oclc/56733264","WorldCat Record")</f>
        <v>WorldCat Record</v>
      </c>
      <c r="AU27" s="3" t="s">
        <v>433</v>
      </c>
      <c r="AV27" s="3" t="s">
        <v>434</v>
      </c>
      <c r="AW27" s="3" t="s">
        <v>435</v>
      </c>
      <c r="AX27" s="3" t="s">
        <v>435</v>
      </c>
      <c r="AY27" s="3" t="s">
        <v>436</v>
      </c>
      <c r="AZ27" s="3" t="s">
        <v>74</v>
      </c>
      <c r="BB27" s="3" t="s">
        <v>437</v>
      </c>
      <c r="BC27" s="3" t="s">
        <v>438</v>
      </c>
      <c r="BD27" s="3" t="s">
        <v>439</v>
      </c>
    </row>
    <row r="28" spans="1:56" ht="49.5" customHeight="1" x14ac:dyDescent="0.25">
      <c r="A28" s="7" t="s">
        <v>58</v>
      </c>
      <c r="B28" s="2" t="s">
        <v>440</v>
      </c>
      <c r="C28" s="2" t="s">
        <v>441</v>
      </c>
      <c r="D28" s="2" t="s">
        <v>442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443</v>
      </c>
      <c r="L28" s="2" t="s">
        <v>444</v>
      </c>
      <c r="M28" s="3" t="s">
        <v>384</v>
      </c>
      <c r="O28" s="3" t="s">
        <v>64</v>
      </c>
      <c r="P28" s="3" t="s">
        <v>445</v>
      </c>
      <c r="R28" s="3" t="s">
        <v>66</v>
      </c>
      <c r="S28" s="4">
        <v>7</v>
      </c>
      <c r="T28" s="4">
        <v>7</v>
      </c>
      <c r="U28" s="5" t="s">
        <v>446</v>
      </c>
      <c r="V28" s="5" t="s">
        <v>446</v>
      </c>
      <c r="W28" s="5" t="s">
        <v>447</v>
      </c>
      <c r="X28" s="5" t="s">
        <v>447</v>
      </c>
      <c r="Y28" s="4">
        <v>248</v>
      </c>
      <c r="Z28" s="4">
        <v>143</v>
      </c>
      <c r="AA28" s="4">
        <v>550</v>
      </c>
      <c r="AB28" s="4">
        <v>2</v>
      </c>
      <c r="AC28" s="4">
        <v>5</v>
      </c>
      <c r="AD28" s="4">
        <v>7</v>
      </c>
      <c r="AE28" s="4">
        <v>12</v>
      </c>
      <c r="AF28" s="4">
        <v>3</v>
      </c>
      <c r="AG28" s="4">
        <v>5</v>
      </c>
      <c r="AH28" s="4">
        <v>3</v>
      </c>
      <c r="AI28" s="4">
        <v>3</v>
      </c>
      <c r="AJ28" s="4">
        <v>3</v>
      </c>
      <c r="AK28" s="4">
        <v>4</v>
      </c>
      <c r="AL28" s="4">
        <v>1</v>
      </c>
      <c r="AM28" s="4">
        <v>4</v>
      </c>
      <c r="AN28" s="4">
        <v>0</v>
      </c>
      <c r="AO28" s="4">
        <v>0</v>
      </c>
      <c r="AP28" s="3" t="s">
        <v>58</v>
      </c>
      <c r="AQ28" s="3" t="s">
        <v>69</v>
      </c>
      <c r="AR28" s="6" t="str">
        <f>HYPERLINK("http://catalog.hathitrust.org/Record/004027763","HathiTrust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HYPERLINK("https://creighton-primo.hosted.exlibrisgroup.com/primo-explore/search?tab=default_tab&amp;search_scope=EVERYTHING&amp;vid=01CRU&amp;lang=en_US&amp;offset=0&amp;query=any,contains,991005430179702656","Catalog Record")</f>
        <v>Catalog Record</v>
      </c>
      <c r="AT28" s="6" t="str">
        <f>HYPERLINK("http://www.worldcat.org/oclc/40925722","WorldCat Record")</f>
        <v>WorldCat Record</v>
      </c>
      <c r="AU28" s="3" t="s">
        <v>448</v>
      </c>
      <c r="AV28" s="3" t="s">
        <v>449</v>
      </c>
      <c r="AW28" s="3" t="s">
        <v>450</v>
      </c>
      <c r="AX28" s="3" t="s">
        <v>450</v>
      </c>
      <c r="AY28" s="3" t="s">
        <v>451</v>
      </c>
      <c r="AZ28" s="3" t="s">
        <v>74</v>
      </c>
      <c r="BB28" s="3" t="s">
        <v>452</v>
      </c>
      <c r="BC28" s="3" t="s">
        <v>453</v>
      </c>
      <c r="BD28" s="3" t="s">
        <v>454</v>
      </c>
    </row>
    <row r="29" spans="1:56" ht="49.5" customHeight="1" x14ac:dyDescent="0.25">
      <c r="A29" s="7" t="s">
        <v>58</v>
      </c>
      <c r="B29" s="2" t="s">
        <v>455</v>
      </c>
      <c r="C29" s="2" t="s">
        <v>456</v>
      </c>
      <c r="D29" s="2" t="s">
        <v>457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458</v>
      </c>
      <c r="L29" s="2" t="s">
        <v>459</v>
      </c>
      <c r="M29" s="3" t="s">
        <v>460</v>
      </c>
      <c r="O29" s="3" t="s">
        <v>64</v>
      </c>
      <c r="P29" s="3" t="s">
        <v>285</v>
      </c>
      <c r="R29" s="3" t="s">
        <v>66</v>
      </c>
      <c r="S29" s="4">
        <v>13</v>
      </c>
      <c r="T29" s="4">
        <v>13</v>
      </c>
      <c r="U29" s="5" t="s">
        <v>461</v>
      </c>
      <c r="V29" s="5" t="s">
        <v>461</v>
      </c>
      <c r="W29" s="5" t="s">
        <v>462</v>
      </c>
      <c r="X29" s="5" t="s">
        <v>462</v>
      </c>
      <c r="Y29" s="4">
        <v>118</v>
      </c>
      <c r="Z29" s="4">
        <v>68</v>
      </c>
      <c r="AA29" s="4">
        <v>69</v>
      </c>
      <c r="AB29" s="4">
        <v>1</v>
      </c>
      <c r="AC29" s="4">
        <v>1</v>
      </c>
      <c r="AD29" s="4">
        <v>4</v>
      </c>
      <c r="AE29" s="4">
        <v>4</v>
      </c>
      <c r="AF29" s="4">
        <v>1</v>
      </c>
      <c r="AG29" s="4">
        <v>1</v>
      </c>
      <c r="AH29" s="4">
        <v>1</v>
      </c>
      <c r="AI29" s="4">
        <v>1</v>
      </c>
      <c r="AJ29" s="4">
        <v>3</v>
      </c>
      <c r="AK29" s="4">
        <v>3</v>
      </c>
      <c r="AL29" s="4">
        <v>0</v>
      </c>
      <c r="AM29" s="4">
        <v>0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HYPERLINK("https://creighton-primo.hosted.exlibrisgroup.com/primo-explore/search?tab=default_tab&amp;search_scope=EVERYTHING&amp;vid=01CRU&amp;lang=en_US&amp;offset=0&amp;query=any,contains,991001646569702656","Catalog Record")</f>
        <v>Catalog Record</v>
      </c>
      <c r="AT29" s="6" t="str">
        <f>HYPERLINK("http://www.worldcat.org/oclc/21045959","WorldCat Record")</f>
        <v>WorldCat Record</v>
      </c>
      <c r="AU29" s="3" t="s">
        <v>463</v>
      </c>
      <c r="AV29" s="3" t="s">
        <v>464</v>
      </c>
      <c r="AW29" s="3" t="s">
        <v>465</v>
      </c>
      <c r="AX29" s="3" t="s">
        <v>465</v>
      </c>
      <c r="AY29" s="3" t="s">
        <v>466</v>
      </c>
      <c r="AZ29" s="3" t="s">
        <v>74</v>
      </c>
      <c r="BB29" s="3" t="s">
        <v>467</v>
      </c>
      <c r="BC29" s="3" t="s">
        <v>468</v>
      </c>
      <c r="BD29" s="3" t="s">
        <v>469</v>
      </c>
    </row>
    <row r="30" spans="1:56" ht="49.5" customHeight="1" x14ac:dyDescent="0.25">
      <c r="A30" s="7" t="s">
        <v>58</v>
      </c>
      <c r="B30" s="2" t="s">
        <v>470</v>
      </c>
      <c r="C30" s="2" t="s">
        <v>471</v>
      </c>
      <c r="D30" s="2" t="s">
        <v>472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458</v>
      </c>
      <c r="L30" s="2" t="s">
        <v>473</v>
      </c>
      <c r="M30" s="3" t="s">
        <v>460</v>
      </c>
      <c r="O30" s="3" t="s">
        <v>64</v>
      </c>
      <c r="P30" s="3" t="s">
        <v>285</v>
      </c>
      <c r="R30" s="3" t="s">
        <v>66</v>
      </c>
      <c r="S30" s="4">
        <v>7</v>
      </c>
      <c r="T30" s="4">
        <v>7</v>
      </c>
      <c r="U30" s="5" t="s">
        <v>474</v>
      </c>
      <c r="V30" s="5" t="s">
        <v>474</v>
      </c>
      <c r="W30" s="5" t="s">
        <v>462</v>
      </c>
      <c r="X30" s="5" t="s">
        <v>462</v>
      </c>
      <c r="Y30" s="4">
        <v>109</v>
      </c>
      <c r="Z30" s="4">
        <v>59</v>
      </c>
      <c r="AA30" s="4">
        <v>66</v>
      </c>
      <c r="AB30" s="4">
        <v>2</v>
      </c>
      <c r="AC30" s="4">
        <v>2</v>
      </c>
      <c r="AD30" s="4">
        <v>3</v>
      </c>
      <c r="AE30" s="4">
        <v>3</v>
      </c>
      <c r="AF30" s="4">
        <v>0</v>
      </c>
      <c r="AG30" s="4">
        <v>0</v>
      </c>
      <c r="AH30" s="4">
        <v>0</v>
      </c>
      <c r="AI30" s="4">
        <v>0</v>
      </c>
      <c r="AJ30" s="4">
        <v>2</v>
      </c>
      <c r="AK30" s="4">
        <v>2</v>
      </c>
      <c r="AL30" s="4">
        <v>1</v>
      </c>
      <c r="AM30" s="4">
        <v>1</v>
      </c>
      <c r="AN30" s="4">
        <v>0</v>
      </c>
      <c r="AO30" s="4">
        <v>0</v>
      </c>
      <c r="AP30" s="3" t="s">
        <v>58</v>
      </c>
      <c r="AQ30" s="3" t="s">
        <v>69</v>
      </c>
      <c r="AR30" s="6" t="str">
        <f>HYPERLINK("http://catalog.hathitrust.org/Record/002911617","HathiTrust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HYPERLINK("https://creighton-primo.hosted.exlibrisgroup.com/primo-explore/search?tab=default_tab&amp;search_scope=EVERYTHING&amp;vid=01CRU&amp;lang=en_US&amp;offset=0&amp;query=any,contains,991001771549702656","Catalog Record")</f>
        <v>Catalog Record</v>
      </c>
      <c r="AT30" s="6" t="str">
        <f>HYPERLINK("http://www.worldcat.org/oclc/22372082","WorldCat Record")</f>
        <v>WorldCat Record</v>
      </c>
      <c r="AU30" s="3" t="s">
        <v>475</v>
      </c>
      <c r="AV30" s="3" t="s">
        <v>476</v>
      </c>
      <c r="AW30" s="3" t="s">
        <v>477</v>
      </c>
      <c r="AX30" s="3" t="s">
        <v>477</v>
      </c>
      <c r="AY30" s="3" t="s">
        <v>478</v>
      </c>
      <c r="AZ30" s="3" t="s">
        <v>74</v>
      </c>
      <c r="BB30" s="3" t="s">
        <v>479</v>
      </c>
      <c r="BC30" s="3" t="s">
        <v>480</v>
      </c>
      <c r="BD30" s="3" t="s">
        <v>481</v>
      </c>
    </row>
    <row r="31" spans="1:56" ht="49.5" customHeight="1" x14ac:dyDescent="0.25">
      <c r="A31" s="7" t="s">
        <v>58</v>
      </c>
      <c r="B31" s="2" t="s">
        <v>482</v>
      </c>
      <c r="C31" s="2" t="s">
        <v>483</v>
      </c>
      <c r="D31" s="2" t="s">
        <v>484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485</v>
      </c>
      <c r="L31" s="2" t="s">
        <v>486</v>
      </c>
      <c r="M31" s="3" t="s">
        <v>399</v>
      </c>
      <c r="O31" s="3" t="s">
        <v>64</v>
      </c>
      <c r="P31" s="3" t="s">
        <v>285</v>
      </c>
      <c r="Q31" s="2" t="s">
        <v>487</v>
      </c>
      <c r="R31" s="3" t="s">
        <v>66</v>
      </c>
      <c r="S31" s="4">
        <v>2</v>
      </c>
      <c r="T31" s="4">
        <v>2</v>
      </c>
      <c r="U31" s="5" t="s">
        <v>488</v>
      </c>
      <c r="V31" s="5" t="s">
        <v>488</v>
      </c>
      <c r="W31" s="5" t="s">
        <v>489</v>
      </c>
      <c r="X31" s="5" t="s">
        <v>489</v>
      </c>
      <c r="Y31" s="4">
        <v>146</v>
      </c>
      <c r="Z31" s="4">
        <v>121</v>
      </c>
      <c r="AA31" s="4">
        <v>123</v>
      </c>
      <c r="AB31" s="4">
        <v>2</v>
      </c>
      <c r="AC31" s="4">
        <v>2</v>
      </c>
      <c r="AD31" s="4">
        <v>4</v>
      </c>
      <c r="AE31" s="4">
        <v>4</v>
      </c>
      <c r="AF31" s="4">
        <v>0</v>
      </c>
      <c r="AG31" s="4">
        <v>0</v>
      </c>
      <c r="AH31" s="4">
        <v>0</v>
      </c>
      <c r="AI31" s="4">
        <v>0</v>
      </c>
      <c r="AJ31" s="4">
        <v>3</v>
      </c>
      <c r="AK31" s="4">
        <v>3</v>
      </c>
      <c r="AL31" s="4">
        <v>1</v>
      </c>
      <c r="AM31" s="4">
        <v>1</v>
      </c>
      <c r="AN31" s="4">
        <v>0</v>
      </c>
      <c r="AO31" s="4">
        <v>0</v>
      </c>
      <c r="AP31" s="3" t="s">
        <v>58</v>
      </c>
      <c r="AQ31" s="3" t="s">
        <v>69</v>
      </c>
      <c r="AR31" s="6" t="str">
        <f>HYPERLINK("http://catalog.hathitrust.org/Record/002451759","HathiTrust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HYPERLINK("https://creighton-primo.hosted.exlibrisgroup.com/primo-explore/search?tab=default_tab&amp;search_scope=EVERYTHING&amp;vid=01CRU&amp;lang=en_US&amp;offset=0&amp;query=any,contains,991001709119702656","Catalog Record")</f>
        <v>Catalog Record</v>
      </c>
      <c r="AT31" s="6" t="str">
        <f>HYPERLINK("http://www.worldcat.org/oclc/21593384","WorldCat Record")</f>
        <v>WorldCat Record</v>
      </c>
      <c r="AU31" s="3" t="s">
        <v>490</v>
      </c>
      <c r="AV31" s="3" t="s">
        <v>491</v>
      </c>
      <c r="AW31" s="3" t="s">
        <v>492</v>
      </c>
      <c r="AX31" s="3" t="s">
        <v>492</v>
      </c>
      <c r="AY31" s="3" t="s">
        <v>493</v>
      </c>
      <c r="AZ31" s="3" t="s">
        <v>74</v>
      </c>
      <c r="BB31" s="3" t="s">
        <v>494</v>
      </c>
      <c r="BC31" s="3" t="s">
        <v>495</v>
      </c>
      <c r="BD31" s="3" t="s">
        <v>496</v>
      </c>
    </row>
    <row r="32" spans="1:56" ht="49.5" customHeight="1" x14ac:dyDescent="0.25">
      <c r="A32" s="7" t="s">
        <v>58</v>
      </c>
      <c r="B32" s="2" t="s">
        <v>497</v>
      </c>
      <c r="C32" s="2" t="s">
        <v>498</v>
      </c>
      <c r="D32" s="2" t="s">
        <v>499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L32" s="2" t="s">
        <v>500</v>
      </c>
      <c r="M32" s="3" t="s">
        <v>501</v>
      </c>
      <c r="O32" s="3" t="s">
        <v>64</v>
      </c>
      <c r="P32" s="3" t="s">
        <v>285</v>
      </c>
      <c r="R32" s="3" t="s">
        <v>66</v>
      </c>
      <c r="S32" s="4">
        <v>1</v>
      </c>
      <c r="T32" s="4">
        <v>1</v>
      </c>
      <c r="U32" s="5" t="s">
        <v>502</v>
      </c>
      <c r="V32" s="5" t="s">
        <v>502</v>
      </c>
      <c r="W32" s="5" t="s">
        <v>503</v>
      </c>
      <c r="X32" s="5" t="s">
        <v>503</v>
      </c>
      <c r="Y32" s="4">
        <v>18</v>
      </c>
      <c r="Z32" s="4">
        <v>9</v>
      </c>
      <c r="AA32" s="4">
        <v>9</v>
      </c>
      <c r="AB32" s="4">
        <v>1</v>
      </c>
      <c r="AC32" s="4">
        <v>1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HYPERLINK("https://creighton-primo.hosted.exlibrisgroup.com/primo-explore/search?tab=default_tab&amp;search_scope=EVERYTHING&amp;vid=01CRU&amp;lang=en_US&amp;offset=0&amp;query=any,contains,991002631089702656","Catalog Record")</f>
        <v>Catalog Record</v>
      </c>
      <c r="AT32" s="6" t="str">
        <f>HYPERLINK("http://www.worldcat.org/oclc/34479051","WorldCat Record")</f>
        <v>WorldCat Record</v>
      </c>
      <c r="AU32" s="3" t="s">
        <v>504</v>
      </c>
      <c r="AV32" s="3" t="s">
        <v>505</v>
      </c>
      <c r="AW32" s="3" t="s">
        <v>506</v>
      </c>
      <c r="AX32" s="3" t="s">
        <v>506</v>
      </c>
      <c r="AY32" s="3" t="s">
        <v>507</v>
      </c>
      <c r="AZ32" s="3" t="s">
        <v>74</v>
      </c>
      <c r="BB32" s="3" t="s">
        <v>508</v>
      </c>
      <c r="BC32" s="3" t="s">
        <v>509</v>
      </c>
      <c r="BD32" s="3" t="s">
        <v>510</v>
      </c>
    </row>
    <row r="33" spans="1:56" ht="49.5" customHeight="1" x14ac:dyDescent="0.25">
      <c r="A33" s="7" t="s">
        <v>58</v>
      </c>
      <c r="B33" s="2" t="s">
        <v>511</v>
      </c>
      <c r="C33" s="2" t="s">
        <v>512</v>
      </c>
      <c r="D33" s="2" t="s">
        <v>513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L33" s="2" t="s">
        <v>514</v>
      </c>
      <c r="M33" s="3" t="s">
        <v>460</v>
      </c>
      <c r="O33" s="3" t="s">
        <v>64</v>
      </c>
      <c r="P33" s="3" t="s">
        <v>285</v>
      </c>
      <c r="R33" s="3" t="s">
        <v>66</v>
      </c>
      <c r="S33" s="4">
        <v>7</v>
      </c>
      <c r="T33" s="4">
        <v>7</v>
      </c>
      <c r="U33" s="5" t="s">
        <v>515</v>
      </c>
      <c r="V33" s="5" t="s">
        <v>515</v>
      </c>
      <c r="W33" s="5" t="s">
        <v>516</v>
      </c>
      <c r="X33" s="5" t="s">
        <v>516</v>
      </c>
      <c r="Y33" s="4">
        <v>30</v>
      </c>
      <c r="Z33" s="4">
        <v>20</v>
      </c>
      <c r="AA33" s="4">
        <v>21</v>
      </c>
      <c r="AB33" s="4">
        <v>1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3" t="s">
        <v>58</v>
      </c>
      <c r="AQ33" s="3" t="s">
        <v>69</v>
      </c>
      <c r="AR33" s="6" t="str">
        <f>HYPERLINK("http://catalog.hathitrust.org/Record/007389558","HathiTrust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HYPERLINK("https://creighton-primo.hosted.exlibrisgroup.com/primo-explore/search?tab=default_tab&amp;search_scope=EVERYTHING&amp;vid=01CRU&amp;lang=en_US&amp;offset=0&amp;query=any,contains,991001789589702656","Catalog Record")</f>
        <v>Catalog Record</v>
      </c>
      <c r="AT33" s="6" t="str">
        <f>HYPERLINK("http://www.worldcat.org/oclc/22533063","WorldCat Record")</f>
        <v>WorldCat Record</v>
      </c>
      <c r="AU33" s="3" t="s">
        <v>517</v>
      </c>
      <c r="AV33" s="3" t="s">
        <v>518</v>
      </c>
      <c r="AW33" s="3" t="s">
        <v>519</v>
      </c>
      <c r="AX33" s="3" t="s">
        <v>519</v>
      </c>
      <c r="AY33" s="3" t="s">
        <v>520</v>
      </c>
      <c r="AZ33" s="3" t="s">
        <v>74</v>
      </c>
      <c r="BB33" s="3" t="s">
        <v>521</v>
      </c>
      <c r="BC33" s="3" t="s">
        <v>522</v>
      </c>
      <c r="BD33" s="3" t="s">
        <v>523</v>
      </c>
    </row>
  </sheetData>
  <protectedRanges>
    <protectedRange sqref="A2:A33" name="Range1"/>
    <protectedRange sqref="A1" name="Range1_1"/>
  </protectedRanges>
  <dataValidations count="1">
    <dataValidation type="list" allowBlank="1" showInputMessage="1" showErrorMessage="1" sqref="A2:A33" xr:uid="{70C3CE22-63FA-4233-B542-96DA6C917137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AE081745-BAF8-4F46-9333-076622E452CE}"/>
</file>

<file path=customXml/itemProps2.xml><?xml version="1.0" encoding="utf-8"?>
<ds:datastoreItem xmlns:ds="http://schemas.openxmlformats.org/officeDocument/2006/customXml" ds:itemID="{EEAE6ABA-7CEB-4977-B5E2-6ED4527F816F}"/>
</file>

<file path=customXml/itemProps3.xml><?xml version="1.0" encoding="utf-8"?>
<ds:datastoreItem xmlns:ds="http://schemas.openxmlformats.org/officeDocument/2006/customXml" ds:itemID="{A6D4B7DE-EBA1-40A3-A506-9B484748E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2022-03-04T00:58:55Z</dcterms:created>
  <dcterms:modified xsi:type="dcterms:W3CDTF">2022-03-04T01:00:33Z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284600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