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reightonuniv-my.sharepoint.com/personal/ejk60737_creighton_edu/Documents/Collections/Print Book Deselection/"/>
    </mc:Choice>
  </mc:AlternateContent>
  <xr:revisionPtr revIDLastSave="0" documentId="8_{1A00DC23-B968-4664-A643-74834CF19762}" xr6:coauthVersionLast="47" xr6:coauthVersionMax="47" xr10:uidLastSave="{00000000-0000-0000-0000-000000000000}"/>
  <bookViews>
    <workbookView xWindow="-120" yWindow="-120" windowWidth="29040" windowHeight="15840" xr2:uid="{D15BE2EB-2366-4480-82A9-A97ED317FB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T15" i="1" l="1"/>
  <c r="AS15" i="1"/>
  <c r="AR15" i="1"/>
  <c r="AT14" i="1"/>
  <c r="AS14" i="1"/>
  <c r="AT13" i="1"/>
  <c r="AS13" i="1"/>
  <c r="AR13" i="1"/>
  <c r="AT12" i="1"/>
  <c r="AS12" i="1"/>
  <c r="AR12" i="1"/>
  <c r="AT11" i="1"/>
  <c r="AS11" i="1"/>
  <c r="AR11" i="1"/>
  <c r="AT10" i="1"/>
  <c r="AS10" i="1"/>
  <c r="AR10" i="1"/>
  <c r="AT9" i="1"/>
  <c r="AS9" i="1"/>
  <c r="AR9" i="1"/>
  <c r="AT8" i="1"/>
  <c r="AS8" i="1"/>
  <c r="AR8" i="1"/>
  <c r="AT7" i="1"/>
  <c r="AS7" i="1"/>
  <c r="AR7" i="1"/>
  <c r="AT6" i="1"/>
  <c r="AS6" i="1"/>
  <c r="AR6" i="1"/>
  <c r="AT5" i="1"/>
  <c r="AS5" i="1"/>
  <c r="AR5" i="1"/>
  <c r="AT4" i="1"/>
  <c r="AS4" i="1"/>
  <c r="AR4" i="1"/>
  <c r="AT3" i="1"/>
  <c r="AS3" i="1"/>
  <c r="AT2" i="1"/>
  <c r="AS2" i="1"/>
  <c r="AR2" i="1"/>
</calcChain>
</file>

<file path=xl/sharedStrings.xml><?xml version="1.0" encoding="utf-8"?>
<sst xmlns="http://schemas.openxmlformats.org/spreadsheetml/2006/main" count="474" uniqueCount="229">
  <si>
    <t>Display Call Number</t>
  </si>
  <si>
    <t>Display Call Number Normalized</t>
  </si>
  <si>
    <t>Title</t>
  </si>
  <si>
    <t>Enumeration</t>
  </si>
  <si>
    <t>Possible Multi-Volume Set</t>
  </si>
  <si>
    <t>Copy Number</t>
  </si>
  <si>
    <t>Possible Duplicate</t>
  </si>
  <si>
    <t>Multi-Edition Title</t>
  </si>
  <si>
    <t>Number of Related Ebooks</t>
  </si>
  <si>
    <t>Author</t>
  </si>
  <si>
    <t>Publisher</t>
  </si>
  <si>
    <t>Publication Year</t>
  </si>
  <si>
    <t>Edition</t>
  </si>
  <si>
    <t>Primary Language</t>
  </si>
  <si>
    <t>Place of Publication</t>
  </si>
  <si>
    <t>Series</t>
  </si>
  <si>
    <t>LC Subclass</t>
  </si>
  <si>
    <t>Recorded Uses - Item</t>
  </si>
  <si>
    <t>Recorded Uses - Title</t>
  </si>
  <si>
    <t>Last Charge Date - Item</t>
  </si>
  <si>
    <t>Last Charge Date - Title</t>
  </si>
  <si>
    <t>Last Add Date - Item</t>
  </si>
  <si>
    <t>Last Add Date - Title</t>
  </si>
  <si>
    <t>Global Holdings - Same Edition</t>
  </si>
  <si>
    <t>US Holdings - Same Edition</t>
  </si>
  <si>
    <t>US Holdings</t>
  </si>
  <si>
    <t>Nebraska Holdings - Same Edition</t>
  </si>
  <si>
    <t>Nebraska Holdings</t>
  </si>
  <si>
    <t>All Comparator Library Holdings - Same Edition</t>
  </si>
  <si>
    <t>All Comparator Library Holdings</t>
  </si>
  <si>
    <t>Affinity Libraries - Same Edition</t>
  </si>
  <si>
    <t>Affinity Libraries - Any Edition</t>
  </si>
  <si>
    <t>Big East - Same Edition</t>
  </si>
  <si>
    <t>Big East - Any Edition</t>
  </si>
  <si>
    <t>AJCU - Same Edition</t>
  </si>
  <si>
    <t>AJCU - Any Edition</t>
  </si>
  <si>
    <t>Nebraska Colleges &amp; Universities - Same Edition</t>
  </si>
  <si>
    <t>Nebraska Colleges &amp; Universities - Any Edition</t>
  </si>
  <si>
    <t>MALLCO - Same Edition</t>
  </si>
  <si>
    <t>MALLCO - Any Edition</t>
  </si>
  <si>
    <t>HathiTrust Public Domain</t>
  </si>
  <si>
    <t>HathiTrust In Copyright</t>
  </si>
  <si>
    <t>HathiTrust URL</t>
  </si>
  <si>
    <t>OPAC URL</t>
  </si>
  <si>
    <t>WorldCat URL</t>
  </si>
  <si>
    <t>OCLC Work ID</t>
  </si>
  <si>
    <t>WorldCat OCLC Number</t>
  </si>
  <si>
    <t>Bib Record Number</t>
  </si>
  <si>
    <t>Bib Control Number</t>
  </si>
  <si>
    <t>Item Control Number</t>
  </si>
  <si>
    <t>Item Type Code</t>
  </si>
  <si>
    <t>Item Status Code</t>
  </si>
  <si>
    <t>ISBN</t>
  </si>
  <si>
    <t>Barcode</t>
  </si>
  <si>
    <t>SCS Item ID</t>
  </si>
  <si>
    <t>V310 .L6 1939</t>
  </si>
  <si>
    <t>0                      V  0310000L  6           1939</t>
  </si>
  <si>
    <t>Naval customs, traditions and usage, by Lieutenant Commander Leland P. Lovette ...</t>
  </si>
  <si>
    <t>No</t>
  </si>
  <si>
    <t>1</t>
  </si>
  <si>
    <t>0</t>
  </si>
  <si>
    <t>Lovette, Leland P. (Leland Pearson), 1897-1967.</t>
  </si>
  <si>
    <t>Annapolis, Md., United States Naval Institute, 1939.</t>
  </si>
  <si>
    <t>1939</t>
  </si>
  <si>
    <t>eng</t>
  </si>
  <si>
    <t>mdu</t>
  </si>
  <si>
    <t xml:space="preserve">V  </t>
  </si>
  <si>
    <t>1999-02-05</t>
  </si>
  <si>
    <t>1997-08-19</t>
  </si>
  <si>
    <t>136964225:eng</t>
  </si>
  <si>
    <t>1450406</t>
  </si>
  <si>
    <t>991003762069702656</t>
  </si>
  <si>
    <t>2261612260002656</t>
  </si>
  <si>
    <t>BOOK</t>
  </si>
  <si>
    <t>32285003077228</t>
  </si>
  <si>
    <t>893246706</t>
  </si>
  <si>
    <t>V63.K56 B83</t>
  </si>
  <si>
    <t>0                      V  0063000K  56                 B  83</t>
  </si>
  <si>
    <t>Master of sea power : a biography of Fleet Admiral Ernest J. King / by Thomas B. Buell.</t>
  </si>
  <si>
    <t>Buell, Thomas B.</t>
  </si>
  <si>
    <t>Boston : Little, Brown, c1980.</t>
  </si>
  <si>
    <t>1980</t>
  </si>
  <si>
    <t>1st ed.</t>
  </si>
  <si>
    <t>mau</t>
  </si>
  <si>
    <t>2000-02-10</t>
  </si>
  <si>
    <t>1993-08-19</t>
  </si>
  <si>
    <t>3001727:eng</t>
  </si>
  <si>
    <t>5799946</t>
  </si>
  <si>
    <t>991004878209702656</t>
  </si>
  <si>
    <t>2269411840002656</t>
  </si>
  <si>
    <t>9780316114691</t>
  </si>
  <si>
    <t>32285001776664</t>
  </si>
  <si>
    <t>893694441</t>
  </si>
  <si>
    <t>VA454 .M35</t>
  </si>
  <si>
    <t>0                      VA 0454000M  35</t>
  </si>
  <si>
    <t>From the dreadnought to Scapa Flow; the Royal Navy in the Fisher era, 1904-1919.</t>
  </si>
  <si>
    <t>V.4</t>
  </si>
  <si>
    <t>Yes</t>
  </si>
  <si>
    <t>Marder, Arthur Jacob.</t>
  </si>
  <si>
    <t>London, New York, Oxford University Press, 1961-</t>
  </si>
  <si>
    <t>1961</t>
  </si>
  <si>
    <t>enk</t>
  </si>
  <si>
    <t xml:space="preserve">VA </t>
  </si>
  <si>
    <t>1998-02-17</t>
  </si>
  <si>
    <t>4663800025:eng</t>
  </si>
  <si>
    <t>568618</t>
  </si>
  <si>
    <t>991003000759702656</t>
  </si>
  <si>
    <t>2257466250002656</t>
  </si>
  <si>
    <t>32285003077418</t>
  </si>
  <si>
    <t>893511468</t>
  </si>
  <si>
    <t>V.5</t>
  </si>
  <si>
    <t>32285003077426</t>
  </si>
  <si>
    <t>893530749</t>
  </si>
  <si>
    <t>V.3</t>
  </si>
  <si>
    <t>32285003077400</t>
  </si>
  <si>
    <t>893498830</t>
  </si>
  <si>
    <t>V.2</t>
  </si>
  <si>
    <t>32285003077392</t>
  </si>
  <si>
    <t>893535298</t>
  </si>
  <si>
    <t>V.1</t>
  </si>
  <si>
    <t>32285003077384</t>
  </si>
  <si>
    <t>893530750</t>
  </si>
  <si>
    <t>VA50 .D3 1971</t>
  </si>
  <si>
    <t>0                      VA 0050000D  3           1971</t>
  </si>
  <si>
    <t>Remove</t>
  </si>
  <si>
    <t>Davis, George T. (George Theron), 1899-1944.</t>
  </si>
  <si>
    <t>Westport, Conn. : Greenwood Press, [1971, c1940]</t>
  </si>
  <si>
    <t>1971</t>
  </si>
  <si>
    <t>ctu</t>
  </si>
  <si>
    <t>1993-03-23</t>
  </si>
  <si>
    <t>1990-12-28</t>
  </si>
  <si>
    <t>1020726842:eng</t>
  </si>
  <si>
    <t>135849</t>
  </si>
  <si>
    <t>991000783799702656</t>
  </si>
  <si>
    <t>2263390520002656</t>
  </si>
  <si>
    <t>9780837132266</t>
  </si>
  <si>
    <t>32285000426725</t>
  </si>
  <si>
    <t>893231411</t>
  </si>
  <si>
    <t>VA55 .I5 1984</t>
  </si>
  <si>
    <t>0                      VA 0055000I  5           1984</t>
  </si>
  <si>
    <t>In peace and war : interpretations of American naval history, 1775-1984 / edited by Kenneth J. Hagan.</t>
  </si>
  <si>
    <t>Westport, Conn. : Greenwood Press, c1984.</t>
  </si>
  <si>
    <t>1984</t>
  </si>
  <si>
    <t>2nd ed.</t>
  </si>
  <si>
    <t>Contributions in military history, 0084-9251 ; no. 41</t>
  </si>
  <si>
    <t>2000-08-30</t>
  </si>
  <si>
    <t>9566233523:eng</t>
  </si>
  <si>
    <t>10605290</t>
  </si>
  <si>
    <t>991000398209702656</t>
  </si>
  <si>
    <t>2258853450002656</t>
  </si>
  <si>
    <t>9780313238994</t>
  </si>
  <si>
    <t>32285001776789</t>
  </si>
  <si>
    <t>893620442</t>
  </si>
  <si>
    <t>VA583 .P48 1986</t>
  </si>
  <si>
    <t>0                      VA 0583000P  48          1986</t>
  </si>
  <si>
    <t>Six galleons for the King of Spain : imperial defense in the early seventeenth century / Carla Rahn Phillips.</t>
  </si>
  <si>
    <t>Phillips, Carla Rahn, 1943-</t>
  </si>
  <si>
    <t>Baltimore : Johns Hopkins University Press, c1986.</t>
  </si>
  <si>
    <t>1986</t>
  </si>
  <si>
    <t>2002-12-11</t>
  </si>
  <si>
    <t>903678:eng</t>
  </si>
  <si>
    <t>13457151</t>
  </si>
  <si>
    <t>991000834229702656</t>
  </si>
  <si>
    <t>2255868510002656</t>
  </si>
  <si>
    <t>9780801830921</t>
  </si>
  <si>
    <t>32285001776904</t>
  </si>
  <si>
    <t>893778282</t>
  </si>
  <si>
    <t>VK23 .L29</t>
  </si>
  <si>
    <t>0                      VK 0023000L  29</t>
  </si>
  <si>
    <t>The American heritage history of seafaring America, by Alexander Laing. Editor: Joseph J. Thorndike.</t>
  </si>
  <si>
    <t>Laing, Alexander, 1903-1976.</t>
  </si>
  <si>
    <t>New York, American Heritage Pub. Co.; book trade distribution by McGraw-Hill [1974]</t>
  </si>
  <si>
    <t>1974</t>
  </si>
  <si>
    <t>nyu</t>
  </si>
  <si>
    <t xml:space="preserve">VK </t>
  </si>
  <si>
    <t>2006-12-18</t>
  </si>
  <si>
    <t>1834947:eng</t>
  </si>
  <si>
    <t>866558</t>
  </si>
  <si>
    <t>991003335809702656</t>
  </si>
  <si>
    <t>2262674010002656</t>
  </si>
  <si>
    <t>9780070358478</t>
  </si>
  <si>
    <t>32285003077632</t>
  </si>
  <si>
    <t>893262711</t>
  </si>
  <si>
    <t>VM15 .L67</t>
  </si>
  <si>
    <t>0                      VM 0015000L  67</t>
  </si>
  <si>
    <t>Ships / by Edward V. Lewis, Robert O'Brien and the editors of Life.</t>
  </si>
  <si>
    <t>Lewis, Edward V.</t>
  </si>
  <si>
    <t>New York : Time, inc., [c1965]</t>
  </si>
  <si>
    <t>1965</t>
  </si>
  <si>
    <t>Life science library</t>
  </si>
  <si>
    <t xml:space="preserve">VM </t>
  </si>
  <si>
    <t>1996-04-01</t>
  </si>
  <si>
    <t>1992-02-19</t>
  </si>
  <si>
    <t>467334:eng</t>
  </si>
  <si>
    <t>1040985</t>
  </si>
  <si>
    <t>991003491719702656</t>
  </si>
  <si>
    <t>2272323520002656</t>
  </si>
  <si>
    <t>32285000971084</t>
  </si>
  <si>
    <t>893799775</t>
  </si>
  <si>
    <t>VM16 .M66 1986</t>
  </si>
  <si>
    <t>0                      VM 0016000M  66          1986</t>
  </si>
  <si>
    <t>The Athenian trireme : the history and reconstruction of an ancient Greek warship / J.S. Morrison and J.F. Coates.</t>
  </si>
  <si>
    <t>Morrison, J. S. (John S.), 1913-2000.</t>
  </si>
  <si>
    <t>Cambridge [Cambridgeshire] ; New York : Cambridge University Press, 1986.</t>
  </si>
  <si>
    <t>2006-03-13</t>
  </si>
  <si>
    <t>1993-05-19</t>
  </si>
  <si>
    <t>807330865:eng</t>
  </si>
  <si>
    <t>12809149</t>
  </si>
  <si>
    <t>991000741929702656</t>
  </si>
  <si>
    <t>2257869630002656</t>
  </si>
  <si>
    <t>9780521311007</t>
  </si>
  <si>
    <t>32285001682987</t>
  </si>
  <si>
    <t>893345932</t>
  </si>
  <si>
    <t>VM383.G7 D7</t>
  </si>
  <si>
    <t>0                      VM 0383000G  7                  D  7</t>
  </si>
  <si>
    <t>The great iron ship.</t>
  </si>
  <si>
    <t>Dugan, James, 1912-1967.</t>
  </si>
  <si>
    <t>New York : Harper, [c1953]</t>
  </si>
  <si>
    <t>1953</t>
  </si>
  <si>
    <t>[1st American ed.]</t>
  </si>
  <si>
    <t>2001-01-16</t>
  </si>
  <si>
    <t>1991-02-22</t>
  </si>
  <si>
    <t>1783061:eng</t>
  </si>
  <si>
    <t>841143</t>
  </si>
  <si>
    <t>991003316219702656</t>
  </si>
  <si>
    <t>2265027090002656</t>
  </si>
  <si>
    <t>32285000499326</t>
  </si>
  <si>
    <t>893246238</t>
  </si>
  <si>
    <t>Keep in Collection? (Yes/No)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</si>
</sst>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Protection="1">
      <protection locked="0"/>
    </xf>
    <xf numFmtId="0" fontId="1" fillId="2" borderId="0" xfId="0" applyFont="1" applyFill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2C98D-6AF9-4D62-BC02-09A5BB2854AA}">
  <dimension ref="A1:BD15"/>
  <sheetViews>
    <sheetView tabSelected="1" workbookViewId="0">
      <pane ySplit="1" topLeftCell="A2" activePane="bottomLeft" state="frozen"/>
      <selection pane="bottomLeft" activeCell="K2" sqref="K2"/>
    </sheetView>
  </sheetViews>
  <sheetFormatPr defaultRowHeight="36.75" customHeight="1" x14ac:dyDescent="0.25"/>
  <cols>
    <col min="1" max="1" width="16.5703125" customWidth="1"/>
    <col min="2" max="2" width="18" customWidth="1"/>
    <col min="3" max="3" width="0" hidden="1" customWidth="1"/>
    <col min="4" max="4" width="54.7109375" customWidth="1"/>
    <col min="6" max="10" width="0" hidden="1" customWidth="1"/>
    <col min="11" max="12" width="18.7109375" customWidth="1"/>
    <col min="14" max="17" width="0" hidden="1" customWidth="1"/>
    <col min="20" max="26" width="0" hidden="1" customWidth="1"/>
    <col min="28" max="28" width="0" hidden="1" customWidth="1"/>
    <col min="30" max="30" width="0" hidden="1" customWidth="1"/>
    <col min="31" max="31" width="18.42578125" customWidth="1"/>
    <col min="32" max="41" width="0" hidden="1" customWidth="1"/>
    <col min="42" max="44" width="10.42578125" customWidth="1"/>
    <col min="47" max="56" width="0" hidden="1" customWidth="1"/>
  </cols>
  <sheetData>
    <row r="1" spans="1:56" ht="36.75" customHeight="1" x14ac:dyDescent="0.25">
      <c r="A1" s="8" t="s">
        <v>228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 ht="36.75" customHeight="1" x14ac:dyDescent="0.25">
      <c r="A2" s="7" t="s">
        <v>58</v>
      </c>
      <c r="B2" s="2" t="s">
        <v>55</v>
      </c>
      <c r="C2" s="2" t="s">
        <v>56</v>
      </c>
      <c r="D2" s="2" t="s">
        <v>57</v>
      </c>
      <c r="F2" s="3" t="s">
        <v>58</v>
      </c>
      <c r="G2" s="3" t="s">
        <v>59</v>
      </c>
      <c r="H2" s="3" t="s">
        <v>58</v>
      </c>
      <c r="I2" s="3" t="s">
        <v>58</v>
      </c>
      <c r="J2" s="3" t="s">
        <v>60</v>
      </c>
      <c r="K2" s="2" t="s">
        <v>61</v>
      </c>
      <c r="L2" s="2" t="s">
        <v>62</v>
      </c>
      <c r="M2" s="3" t="s">
        <v>63</v>
      </c>
      <c r="O2" s="3" t="s">
        <v>64</v>
      </c>
      <c r="P2" s="3" t="s">
        <v>65</v>
      </c>
      <c r="R2" s="3" t="s">
        <v>66</v>
      </c>
      <c r="S2" s="4">
        <v>3</v>
      </c>
      <c r="T2" s="4">
        <v>3</v>
      </c>
      <c r="U2" s="5" t="s">
        <v>67</v>
      </c>
      <c r="V2" s="5" t="s">
        <v>67</v>
      </c>
      <c r="W2" s="5" t="s">
        <v>68</v>
      </c>
      <c r="X2" s="5" t="s">
        <v>68</v>
      </c>
      <c r="Y2" s="4">
        <v>480</v>
      </c>
      <c r="Z2" s="4">
        <v>463</v>
      </c>
      <c r="AA2" s="4">
        <v>752</v>
      </c>
      <c r="AB2" s="4">
        <v>4</v>
      </c>
      <c r="AC2" s="4">
        <v>5</v>
      </c>
      <c r="AD2" s="4">
        <v>16</v>
      </c>
      <c r="AE2" s="4">
        <v>23</v>
      </c>
      <c r="AF2" s="4">
        <v>6</v>
      </c>
      <c r="AG2" s="4">
        <v>8</v>
      </c>
      <c r="AH2" s="4">
        <v>3</v>
      </c>
      <c r="AI2" s="4">
        <v>3</v>
      </c>
      <c r="AJ2" s="4">
        <v>7</v>
      </c>
      <c r="AK2" s="4">
        <v>12</v>
      </c>
      <c r="AL2" s="4">
        <v>3</v>
      </c>
      <c r="AM2" s="4">
        <v>3</v>
      </c>
      <c r="AN2" s="4">
        <v>0</v>
      </c>
      <c r="AO2" s="4">
        <v>2</v>
      </c>
      <c r="AP2" s="3" t="s">
        <v>58</v>
      </c>
      <c r="AQ2" s="3" t="s">
        <v>58</v>
      </c>
      <c r="AR2" s="6" t="str">
        <f>HYPERLINK("http://catalog.hathitrust.org/Record/001622707","HathiTrust Record")</f>
        <v>HathiTrust Record</v>
      </c>
      <c r="AS2" s="6" t="str">
        <f>HYPERLINK("https://creighton-primo.hosted.exlibrisgroup.com/primo-explore/search?tab=default_tab&amp;search_scope=EVERYTHING&amp;vid=01CRU&amp;lang=en_US&amp;offset=0&amp;query=any,contains,991003762069702656","Catalog Record")</f>
        <v>Catalog Record</v>
      </c>
      <c r="AT2" s="6" t="str">
        <f>HYPERLINK("http://www.worldcat.org/oclc/1450406","WorldCat Record")</f>
        <v>WorldCat Record</v>
      </c>
      <c r="AU2" s="3" t="s">
        <v>69</v>
      </c>
      <c r="AV2" s="3" t="s">
        <v>70</v>
      </c>
      <c r="AW2" s="3" t="s">
        <v>71</v>
      </c>
      <c r="AX2" s="3" t="s">
        <v>71</v>
      </c>
      <c r="AY2" s="3" t="s">
        <v>72</v>
      </c>
      <c r="AZ2" s="3" t="s">
        <v>73</v>
      </c>
      <c r="BC2" s="3" t="s">
        <v>74</v>
      </c>
      <c r="BD2" s="3" t="s">
        <v>75</v>
      </c>
    </row>
    <row r="3" spans="1:56" ht="36.75" customHeight="1" x14ac:dyDescent="0.25">
      <c r="A3" s="7" t="s">
        <v>58</v>
      </c>
      <c r="B3" s="2" t="s">
        <v>76</v>
      </c>
      <c r="C3" s="2" t="s">
        <v>77</v>
      </c>
      <c r="D3" s="2" t="s">
        <v>78</v>
      </c>
      <c r="F3" s="3" t="s">
        <v>58</v>
      </c>
      <c r="G3" s="3" t="s">
        <v>59</v>
      </c>
      <c r="H3" s="3" t="s">
        <v>58</v>
      </c>
      <c r="I3" s="3" t="s">
        <v>58</v>
      </c>
      <c r="J3" s="3" t="s">
        <v>60</v>
      </c>
      <c r="K3" s="2" t="s">
        <v>79</v>
      </c>
      <c r="L3" s="2" t="s">
        <v>80</v>
      </c>
      <c r="M3" s="3" t="s">
        <v>81</v>
      </c>
      <c r="N3" s="2" t="s">
        <v>82</v>
      </c>
      <c r="O3" s="3" t="s">
        <v>64</v>
      </c>
      <c r="P3" s="3" t="s">
        <v>83</v>
      </c>
      <c r="R3" s="3" t="s">
        <v>66</v>
      </c>
      <c r="S3" s="4">
        <v>12</v>
      </c>
      <c r="T3" s="4">
        <v>12</v>
      </c>
      <c r="U3" s="5" t="s">
        <v>84</v>
      </c>
      <c r="V3" s="5" t="s">
        <v>84</v>
      </c>
      <c r="W3" s="5" t="s">
        <v>85</v>
      </c>
      <c r="X3" s="5" t="s">
        <v>85</v>
      </c>
      <c r="Y3" s="4">
        <v>741</v>
      </c>
      <c r="Z3" s="4">
        <v>670</v>
      </c>
      <c r="AA3" s="4">
        <v>800</v>
      </c>
      <c r="AB3" s="4">
        <v>4</v>
      </c>
      <c r="AC3" s="4">
        <v>6</v>
      </c>
      <c r="AD3" s="4">
        <v>18</v>
      </c>
      <c r="AE3" s="4">
        <v>23</v>
      </c>
      <c r="AF3" s="4">
        <v>9</v>
      </c>
      <c r="AG3" s="4">
        <v>11</v>
      </c>
      <c r="AH3" s="4">
        <v>4</v>
      </c>
      <c r="AI3" s="4">
        <v>6</v>
      </c>
      <c r="AJ3" s="4">
        <v>9</v>
      </c>
      <c r="AK3" s="4">
        <v>10</v>
      </c>
      <c r="AL3" s="4">
        <v>2</v>
      </c>
      <c r="AM3" s="4">
        <v>3</v>
      </c>
      <c r="AN3" s="4">
        <v>0</v>
      </c>
      <c r="AO3" s="4">
        <v>0</v>
      </c>
      <c r="AP3" s="3" t="s">
        <v>58</v>
      </c>
      <c r="AQ3" s="3" t="s">
        <v>58</v>
      </c>
      <c r="AS3" s="6" t="str">
        <f>HYPERLINK("https://creighton-primo.hosted.exlibrisgroup.com/primo-explore/search?tab=default_tab&amp;search_scope=EVERYTHING&amp;vid=01CRU&amp;lang=en_US&amp;offset=0&amp;query=any,contains,991004878209702656","Catalog Record")</f>
        <v>Catalog Record</v>
      </c>
      <c r="AT3" s="6" t="str">
        <f>HYPERLINK("http://www.worldcat.org/oclc/5799946","WorldCat Record")</f>
        <v>WorldCat Record</v>
      </c>
      <c r="AU3" s="3" t="s">
        <v>86</v>
      </c>
      <c r="AV3" s="3" t="s">
        <v>87</v>
      </c>
      <c r="AW3" s="3" t="s">
        <v>88</v>
      </c>
      <c r="AX3" s="3" t="s">
        <v>88</v>
      </c>
      <c r="AY3" s="3" t="s">
        <v>89</v>
      </c>
      <c r="AZ3" s="3" t="s">
        <v>73</v>
      </c>
      <c r="BB3" s="3" t="s">
        <v>90</v>
      </c>
      <c r="BC3" s="3" t="s">
        <v>91</v>
      </c>
      <c r="BD3" s="3" t="s">
        <v>92</v>
      </c>
    </row>
    <row r="4" spans="1:56" ht="36.75" customHeight="1" x14ac:dyDescent="0.25">
      <c r="A4" s="7" t="s">
        <v>58</v>
      </c>
      <c r="B4" s="2" t="s">
        <v>93</v>
      </c>
      <c r="C4" s="2" t="s">
        <v>94</v>
      </c>
      <c r="D4" s="2" t="s">
        <v>95</v>
      </c>
      <c r="E4" s="3" t="s">
        <v>96</v>
      </c>
      <c r="F4" s="3" t="s">
        <v>97</v>
      </c>
      <c r="G4" s="3" t="s">
        <v>59</v>
      </c>
      <c r="H4" s="3" t="s">
        <v>58</v>
      </c>
      <c r="I4" s="3" t="s">
        <v>97</v>
      </c>
      <c r="J4" s="3" t="s">
        <v>60</v>
      </c>
      <c r="K4" s="2" t="s">
        <v>98</v>
      </c>
      <c r="L4" s="2" t="s">
        <v>99</v>
      </c>
      <c r="M4" s="3" t="s">
        <v>100</v>
      </c>
      <c r="O4" s="3" t="s">
        <v>64</v>
      </c>
      <c r="P4" s="3" t="s">
        <v>101</v>
      </c>
      <c r="R4" s="3" t="s">
        <v>102</v>
      </c>
      <c r="S4" s="4">
        <v>0</v>
      </c>
      <c r="T4" s="4">
        <v>6</v>
      </c>
      <c r="V4" s="5" t="s">
        <v>103</v>
      </c>
      <c r="W4" s="5" t="s">
        <v>68</v>
      </c>
      <c r="X4" s="5" t="s">
        <v>68</v>
      </c>
      <c r="Y4" s="4">
        <v>739</v>
      </c>
      <c r="Z4" s="4">
        <v>613</v>
      </c>
      <c r="AA4" s="4">
        <v>661</v>
      </c>
      <c r="AB4" s="4">
        <v>5</v>
      </c>
      <c r="AC4" s="4">
        <v>5</v>
      </c>
      <c r="AD4" s="4">
        <v>32</v>
      </c>
      <c r="AE4" s="4">
        <v>32</v>
      </c>
      <c r="AF4" s="4">
        <v>13</v>
      </c>
      <c r="AG4" s="4">
        <v>13</v>
      </c>
      <c r="AH4" s="4">
        <v>8</v>
      </c>
      <c r="AI4" s="4">
        <v>8</v>
      </c>
      <c r="AJ4" s="4">
        <v>15</v>
      </c>
      <c r="AK4" s="4">
        <v>15</v>
      </c>
      <c r="AL4" s="4">
        <v>4</v>
      </c>
      <c r="AM4" s="4">
        <v>4</v>
      </c>
      <c r="AN4" s="4">
        <v>0</v>
      </c>
      <c r="AO4" s="4">
        <v>0</v>
      </c>
      <c r="AP4" s="3" t="s">
        <v>58</v>
      </c>
      <c r="AQ4" s="3" t="s">
        <v>97</v>
      </c>
      <c r="AR4" s="6" t="str">
        <f>HYPERLINK("http://catalog.hathitrust.org/Record/000201762","HathiTrust Record")</f>
        <v>HathiTrust Record</v>
      </c>
      <c r="AS4" s="6" t="str">
        <f>HYPERLINK("https://creighton-primo.hosted.exlibrisgroup.com/primo-explore/search?tab=default_tab&amp;search_scope=EVERYTHING&amp;vid=01CRU&amp;lang=en_US&amp;offset=0&amp;query=any,contains,991003000759702656","Catalog Record")</f>
        <v>Catalog Record</v>
      </c>
      <c r="AT4" s="6" t="str">
        <f>HYPERLINK("http://www.worldcat.org/oclc/568618","WorldCat Record")</f>
        <v>WorldCat Record</v>
      </c>
      <c r="AU4" s="3" t="s">
        <v>104</v>
      </c>
      <c r="AV4" s="3" t="s">
        <v>105</v>
      </c>
      <c r="AW4" s="3" t="s">
        <v>106</v>
      </c>
      <c r="AX4" s="3" t="s">
        <v>106</v>
      </c>
      <c r="AY4" s="3" t="s">
        <v>107</v>
      </c>
      <c r="AZ4" s="3" t="s">
        <v>73</v>
      </c>
      <c r="BC4" s="3" t="s">
        <v>108</v>
      </c>
      <c r="BD4" s="3" t="s">
        <v>109</v>
      </c>
    </row>
    <row r="5" spans="1:56" ht="36.75" customHeight="1" x14ac:dyDescent="0.25">
      <c r="A5" s="7" t="s">
        <v>58</v>
      </c>
      <c r="B5" s="2" t="s">
        <v>93</v>
      </c>
      <c r="C5" s="2" t="s">
        <v>94</v>
      </c>
      <c r="D5" s="2" t="s">
        <v>95</v>
      </c>
      <c r="E5" s="3" t="s">
        <v>110</v>
      </c>
      <c r="F5" s="3" t="s">
        <v>97</v>
      </c>
      <c r="G5" s="3" t="s">
        <v>59</v>
      </c>
      <c r="H5" s="3" t="s">
        <v>58</v>
      </c>
      <c r="I5" s="3" t="s">
        <v>97</v>
      </c>
      <c r="J5" s="3" t="s">
        <v>60</v>
      </c>
      <c r="K5" s="2" t="s">
        <v>98</v>
      </c>
      <c r="L5" s="2" t="s">
        <v>99</v>
      </c>
      <c r="M5" s="3" t="s">
        <v>100</v>
      </c>
      <c r="O5" s="3" t="s">
        <v>64</v>
      </c>
      <c r="P5" s="3" t="s">
        <v>101</v>
      </c>
      <c r="R5" s="3" t="s">
        <v>102</v>
      </c>
      <c r="S5" s="4">
        <v>0</v>
      </c>
      <c r="T5" s="4">
        <v>6</v>
      </c>
      <c r="V5" s="5" t="s">
        <v>103</v>
      </c>
      <c r="W5" s="5" t="s">
        <v>68</v>
      </c>
      <c r="X5" s="5" t="s">
        <v>68</v>
      </c>
      <c r="Y5" s="4">
        <v>739</v>
      </c>
      <c r="Z5" s="4">
        <v>613</v>
      </c>
      <c r="AA5" s="4">
        <v>661</v>
      </c>
      <c r="AB5" s="4">
        <v>5</v>
      </c>
      <c r="AC5" s="4">
        <v>5</v>
      </c>
      <c r="AD5" s="4">
        <v>32</v>
      </c>
      <c r="AE5" s="4">
        <v>32</v>
      </c>
      <c r="AF5" s="4">
        <v>13</v>
      </c>
      <c r="AG5" s="4">
        <v>13</v>
      </c>
      <c r="AH5" s="4">
        <v>8</v>
      </c>
      <c r="AI5" s="4">
        <v>8</v>
      </c>
      <c r="AJ5" s="4">
        <v>15</v>
      </c>
      <c r="AK5" s="4">
        <v>15</v>
      </c>
      <c r="AL5" s="4">
        <v>4</v>
      </c>
      <c r="AM5" s="4">
        <v>4</v>
      </c>
      <c r="AN5" s="4">
        <v>0</v>
      </c>
      <c r="AO5" s="4">
        <v>0</v>
      </c>
      <c r="AP5" s="3" t="s">
        <v>58</v>
      </c>
      <c r="AQ5" s="3" t="s">
        <v>97</v>
      </c>
      <c r="AR5" s="6" t="str">
        <f>HYPERLINK("http://catalog.hathitrust.org/Record/000201762","HathiTrust Record")</f>
        <v>HathiTrust Record</v>
      </c>
      <c r="AS5" s="6" t="str">
        <f>HYPERLINK("https://creighton-primo.hosted.exlibrisgroup.com/primo-explore/search?tab=default_tab&amp;search_scope=EVERYTHING&amp;vid=01CRU&amp;lang=en_US&amp;offset=0&amp;query=any,contains,991003000759702656","Catalog Record")</f>
        <v>Catalog Record</v>
      </c>
      <c r="AT5" s="6" t="str">
        <f>HYPERLINK("http://www.worldcat.org/oclc/568618","WorldCat Record")</f>
        <v>WorldCat Record</v>
      </c>
      <c r="AU5" s="3" t="s">
        <v>104</v>
      </c>
      <c r="AV5" s="3" t="s">
        <v>105</v>
      </c>
      <c r="AW5" s="3" t="s">
        <v>106</v>
      </c>
      <c r="AX5" s="3" t="s">
        <v>106</v>
      </c>
      <c r="AY5" s="3" t="s">
        <v>107</v>
      </c>
      <c r="AZ5" s="3" t="s">
        <v>73</v>
      </c>
      <c r="BC5" s="3" t="s">
        <v>111</v>
      </c>
      <c r="BD5" s="3" t="s">
        <v>112</v>
      </c>
    </row>
    <row r="6" spans="1:56" ht="36.75" customHeight="1" x14ac:dyDescent="0.25">
      <c r="A6" s="7" t="s">
        <v>58</v>
      </c>
      <c r="B6" s="2" t="s">
        <v>93</v>
      </c>
      <c r="C6" s="2" t="s">
        <v>94</v>
      </c>
      <c r="D6" s="2" t="s">
        <v>95</v>
      </c>
      <c r="E6" s="3" t="s">
        <v>113</v>
      </c>
      <c r="F6" s="3" t="s">
        <v>97</v>
      </c>
      <c r="G6" s="3" t="s">
        <v>59</v>
      </c>
      <c r="H6" s="3" t="s">
        <v>58</v>
      </c>
      <c r="I6" s="3" t="s">
        <v>97</v>
      </c>
      <c r="J6" s="3" t="s">
        <v>60</v>
      </c>
      <c r="K6" s="2" t="s">
        <v>98</v>
      </c>
      <c r="L6" s="2" t="s">
        <v>99</v>
      </c>
      <c r="M6" s="3" t="s">
        <v>100</v>
      </c>
      <c r="O6" s="3" t="s">
        <v>64</v>
      </c>
      <c r="P6" s="3" t="s">
        <v>101</v>
      </c>
      <c r="R6" s="3" t="s">
        <v>102</v>
      </c>
      <c r="S6" s="4">
        <v>0</v>
      </c>
      <c r="T6" s="4">
        <v>6</v>
      </c>
      <c r="V6" s="5" t="s">
        <v>103</v>
      </c>
      <c r="W6" s="5" t="s">
        <v>68</v>
      </c>
      <c r="X6" s="5" t="s">
        <v>68</v>
      </c>
      <c r="Y6" s="4">
        <v>739</v>
      </c>
      <c r="Z6" s="4">
        <v>613</v>
      </c>
      <c r="AA6" s="4">
        <v>661</v>
      </c>
      <c r="AB6" s="4">
        <v>5</v>
      </c>
      <c r="AC6" s="4">
        <v>5</v>
      </c>
      <c r="AD6" s="4">
        <v>32</v>
      </c>
      <c r="AE6" s="4">
        <v>32</v>
      </c>
      <c r="AF6" s="4">
        <v>13</v>
      </c>
      <c r="AG6" s="4">
        <v>13</v>
      </c>
      <c r="AH6" s="4">
        <v>8</v>
      </c>
      <c r="AI6" s="4">
        <v>8</v>
      </c>
      <c r="AJ6" s="4">
        <v>15</v>
      </c>
      <c r="AK6" s="4">
        <v>15</v>
      </c>
      <c r="AL6" s="4">
        <v>4</v>
      </c>
      <c r="AM6" s="4">
        <v>4</v>
      </c>
      <c r="AN6" s="4">
        <v>0</v>
      </c>
      <c r="AO6" s="4">
        <v>0</v>
      </c>
      <c r="AP6" s="3" t="s">
        <v>58</v>
      </c>
      <c r="AQ6" s="3" t="s">
        <v>97</v>
      </c>
      <c r="AR6" s="6" t="str">
        <f>HYPERLINK("http://catalog.hathitrust.org/Record/000201762","HathiTrust Record")</f>
        <v>HathiTrust Record</v>
      </c>
      <c r="AS6" s="6" t="str">
        <f>HYPERLINK("https://creighton-primo.hosted.exlibrisgroup.com/primo-explore/search?tab=default_tab&amp;search_scope=EVERYTHING&amp;vid=01CRU&amp;lang=en_US&amp;offset=0&amp;query=any,contains,991003000759702656","Catalog Record")</f>
        <v>Catalog Record</v>
      </c>
      <c r="AT6" s="6" t="str">
        <f>HYPERLINK("http://www.worldcat.org/oclc/568618","WorldCat Record")</f>
        <v>WorldCat Record</v>
      </c>
      <c r="AU6" s="3" t="s">
        <v>104</v>
      </c>
      <c r="AV6" s="3" t="s">
        <v>105</v>
      </c>
      <c r="AW6" s="3" t="s">
        <v>106</v>
      </c>
      <c r="AX6" s="3" t="s">
        <v>106</v>
      </c>
      <c r="AY6" s="3" t="s">
        <v>107</v>
      </c>
      <c r="AZ6" s="3" t="s">
        <v>73</v>
      </c>
      <c r="BC6" s="3" t="s">
        <v>114</v>
      </c>
      <c r="BD6" s="3" t="s">
        <v>115</v>
      </c>
    </row>
    <row r="7" spans="1:56" ht="36.75" customHeight="1" x14ac:dyDescent="0.25">
      <c r="A7" s="7" t="s">
        <v>58</v>
      </c>
      <c r="B7" s="2" t="s">
        <v>93</v>
      </c>
      <c r="C7" s="2" t="s">
        <v>94</v>
      </c>
      <c r="D7" s="2" t="s">
        <v>95</v>
      </c>
      <c r="E7" s="3" t="s">
        <v>116</v>
      </c>
      <c r="F7" s="3" t="s">
        <v>97</v>
      </c>
      <c r="G7" s="3" t="s">
        <v>59</v>
      </c>
      <c r="H7" s="3" t="s">
        <v>58</v>
      </c>
      <c r="I7" s="3" t="s">
        <v>97</v>
      </c>
      <c r="J7" s="3" t="s">
        <v>60</v>
      </c>
      <c r="K7" s="2" t="s">
        <v>98</v>
      </c>
      <c r="L7" s="2" t="s">
        <v>99</v>
      </c>
      <c r="M7" s="3" t="s">
        <v>100</v>
      </c>
      <c r="O7" s="3" t="s">
        <v>64</v>
      </c>
      <c r="P7" s="3" t="s">
        <v>101</v>
      </c>
      <c r="R7" s="3" t="s">
        <v>102</v>
      </c>
      <c r="S7" s="4">
        <v>4</v>
      </c>
      <c r="T7" s="4">
        <v>6</v>
      </c>
      <c r="U7" s="5" t="s">
        <v>103</v>
      </c>
      <c r="V7" s="5" t="s">
        <v>103</v>
      </c>
      <c r="W7" s="5" t="s">
        <v>68</v>
      </c>
      <c r="X7" s="5" t="s">
        <v>68</v>
      </c>
      <c r="Y7" s="4">
        <v>739</v>
      </c>
      <c r="Z7" s="4">
        <v>613</v>
      </c>
      <c r="AA7" s="4">
        <v>661</v>
      </c>
      <c r="AB7" s="4">
        <v>5</v>
      </c>
      <c r="AC7" s="4">
        <v>5</v>
      </c>
      <c r="AD7" s="4">
        <v>32</v>
      </c>
      <c r="AE7" s="4">
        <v>32</v>
      </c>
      <c r="AF7" s="4">
        <v>13</v>
      </c>
      <c r="AG7" s="4">
        <v>13</v>
      </c>
      <c r="AH7" s="4">
        <v>8</v>
      </c>
      <c r="AI7" s="4">
        <v>8</v>
      </c>
      <c r="AJ7" s="4">
        <v>15</v>
      </c>
      <c r="AK7" s="4">
        <v>15</v>
      </c>
      <c r="AL7" s="4">
        <v>4</v>
      </c>
      <c r="AM7" s="4">
        <v>4</v>
      </c>
      <c r="AN7" s="4">
        <v>0</v>
      </c>
      <c r="AO7" s="4">
        <v>0</v>
      </c>
      <c r="AP7" s="3" t="s">
        <v>58</v>
      </c>
      <c r="AQ7" s="3" t="s">
        <v>97</v>
      </c>
      <c r="AR7" s="6" t="str">
        <f>HYPERLINK("http://catalog.hathitrust.org/Record/000201762","HathiTrust Record")</f>
        <v>HathiTrust Record</v>
      </c>
      <c r="AS7" s="6" t="str">
        <f>HYPERLINK("https://creighton-primo.hosted.exlibrisgroup.com/primo-explore/search?tab=default_tab&amp;search_scope=EVERYTHING&amp;vid=01CRU&amp;lang=en_US&amp;offset=0&amp;query=any,contains,991003000759702656","Catalog Record")</f>
        <v>Catalog Record</v>
      </c>
      <c r="AT7" s="6" t="str">
        <f>HYPERLINK("http://www.worldcat.org/oclc/568618","WorldCat Record")</f>
        <v>WorldCat Record</v>
      </c>
      <c r="AU7" s="3" t="s">
        <v>104</v>
      </c>
      <c r="AV7" s="3" t="s">
        <v>105</v>
      </c>
      <c r="AW7" s="3" t="s">
        <v>106</v>
      </c>
      <c r="AX7" s="3" t="s">
        <v>106</v>
      </c>
      <c r="AY7" s="3" t="s">
        <v>107</v>
      </c>
      <c r="AZ7" s="3" t="s">
        <v>73</v>
      </c>
      <c r="BC7" s="3" t="s">
        <v>117</v>
      </c>
      <c r="BD7" s="3" t="s">
        <v>118</v>
      </c>
    </row>
    <row r="8" spans="1:56" ht="36.75" customHeight="1" x14ac:dyDescent="0.25">
      <c r="A8" s="7" t="s">
        <v>58</v>
      </c>
      <c r="B8" s="2" t="s">
        <v>93</v>
      </c>
      <c r="C8" s="2" t="s">
        <v>94</v>
      </c>
      <c r="D8" s="2" t="s">
        <v>95</v>
      </c>
      <c r="E8" s="3" t="s">
        <v>119</v>
      </c>
      <c r="F8" s="3" t="s">
        <v>97</v>
      </c>
      <c r="G8" s="3" t="s">
        <v>59</v>
      </c>
      <c r="H8" s="3" t="s">
        <v>58</v>
      </c>
      <c r="I8" s="3" t="s">
        <v>97</v>
      </c>
      <c r="J8" s="3" t="s">
        <v>60</v>
      </c>
      <c r="K8" s="2" t="s">
        <v>98</v>
      </c>
      <c r="L8" s="2" t="s">
        <v>99</v>
      </c>
      <c r="M8" s="3" t="s">
        <v>100</v>
      </c>
      <c r="O8" s="3" t="s">
        <v>64</v>
      </c>
      <c r="P8" s="3" t="s">
        <v>101</v>
      </c>
      <c r="R8" s="3" t="s">
        <v>102</v>
      </c>
      <c r="S8" s="4">
        <v>2</v>
      </c>
      <c r="T8" s="4">
        <v>6</v>
      </c>
      <c r="U8" s="5" t="s">
        <v>103</v>
      </c>
      <c r="V8" s="5" t="s">
        <v>103</v>
      </c>
      <c r="W8" s="5" t="s">
        <v>68</v>
      </c>
      <c r="X8" s="5" t="s">
        <v>68</v>
      </c>
      <c r="Y8" s="4">
        <v>739</v>
      </c>
      <c r="Z8" s="4">
        <v>613</v>
      </c>
      <c r="AA8" s="4">
        <v>661</v>
      </c>
      <c r="AB8" s="4">
        <v>5</v>
      </c>
      <c r="AC8" s="4">
        <v>5</v>
      </c>
      <c r="AD8" s="4">
        <v>32</v>
      </c>
      <c r="AE8" s="4">
        <v>32</v>
      </c>
      <c r="AF8" s="4">
        <v>13</v>
      </c>
      <c r="AG8" s="4">
        <v>13</v>
      </c>
      <c r="AH8" s="4">
        <v>8</v>
      </c>
      <c r="AI8" s="4">
        <v>8</v>
      </c>
      <c r="AJ8" s="4">
        <v>15</v>
      </c>
      <c r="AK8" s="4">
        <v>15</v>
      </c>
      <c r="AL8" s="4">
        <v>4</v>
      </c>
      <c r="AM8" s="4">
        <v>4</v>
      </c>
      <c r="AN8" s="4">
        <v>0</v>
      </c>
      <c r="AO8" s="4">
        <v>0</v>
      </c>
      <c r="AP8" s="3" t="s">
        <v>58</v>
      </c>
      <c r="AQ8" s="3" t="s">
        <v>97</v>
      </c>
      <c r="AR8" s="6" t="str">
        <f>HYPERLINK("http://catalog.hathitrust.org/Record/000201762","HathiTrust Record")</f>
        <v>HathiTrust Record</v>
      </c>
      <c r="AS8" s="6" t="str">
        <f>HYPERLINK("https://creighton-primo.hosted.exlibrisgroup.com/primo-explore/search?tab=default_tab&amp;search_scope=EVERYTHING&amp;vid=01CRU&amp;lang=en_US&amp;offset=0&amp;query=any,contains,991003000759702656","Catalog Record")</f>
        <v>Catalog Record</v>
      </c>
      <c r="AT8" s="6" t="str">
        <f>HYPERLINK("http://www.worldcat.org/oclc/568618","WorldCat Record")</f>
        <v>WorldCat Record</v>
      </c>
      <c r="AU8" s="3" t="s">
        <v>104</v>
      </c>
      <c r="AV8" s="3" t="s">
        <v>105</v>
      </c>
      <c r="AW8" s="3" t="s">
        <v>106</v>
      </c>
      <c r="AX8" s="3" t="s">
        <v>106</v>
      </c>
      <c r="AY8" s="3" t="s">
        <v>107</v>
      </c>
      <c r="AZ8" s="3" t="s">
        <v>73</v>
      </c>
      <c r="BC8" s="3" t="s">
        <v>120</v>
      </c>
      <c r="BD8" s="3" t="s">
        <v>121</v>
      </c>
    </row>
    <row r="9" spans="1:56" ht="36.75" customHeight="1" x14ac:dyDescent="0.25">
      <c r="A9" s="7" t="s">
        <v>58</v>
      </c>
      <c r="B9" s="2" t="s">
        <v>122</v>
      </c>
      <c r="C9" s="2" t="s">
        <v>123</v>
      </c>
      <c r="D9" s="2" t="s">
        <v>124</v>
      </c>
      <c r="F9" s="3" t="s">
        <v>58</v>
      </c>
      <c r="G9" s="3" t="s">
        <v>59</v>
      </c>
      <c r="H9" s="3" t="s">
        <v>58</v>
      </c>
      <c r="I9" s="3" t="s">
        <v>58</v>
      </c>
      <c r="J9" s="3" t="s">
        <v>60</v>
      </c>
      <c r="K9" s="2" t="s">
        <v>125</v>
      </c>
      <c r="L9" s="2" t="s">
        <v>126</v>
      </c>
      <c r="M9" s="3" t="s">
        <v>127</v>
      </c>
      <c r="O9" s="3" t="s">
        <v>64</v>
      </c>
      <c r="P9" s="3" t="s">
        <v>128</v>
      </c>
      <c r="R9" s="3" t="s">
        <v>102</v>
      </c>
      <c r="S9" s="4">
        <v>1</v>
      </c>
      <c r="T9" s="4">
        <v>1</v>
      </c>
      <c r="U9" s="5" t="s">
        <v>129</v>
      </c>
      <c r="V9" s="5" t="s">
        <v>129</v>
      </c>
      <c r="W9" s="5" t="s">
        <v>130</v>
      </c>
      <c r="X9" s="5" t="s">
        <v>130</v>
      </c>
      <c r="Y9" s="4">
        <v>149</v>
      </c>
      <c r="Z9" s="4">
        <v>131</v>
      </c>
      <c r="AA9" s="4">
        <v>388</v>
      </c>
      <c r="AB9" s="4">
        <v>1</v>
      </c>
      <c r="AC9" s="4">
        <v>3</v>
      </c>
      <c r="AD9" s="4">
        <v>3</v>
      </c>
      <c r="AE9" s="4">
        <v>13</v>
      </c>
      <c r="AF9" s="4">
        <v>1</v>
      </c>
      <c r="AG9" s="4">
        <v>2</v>
      </c>
      <c r="AH9" s="4">
        <v>1</v>
      </c>
      <c r="AI9" s="4">
        <v>4</v>
      </c>
      <c r="AJ9" s="4">
        <v>2</v>
      </c>
      <c r="AK9" s="4">
        <v>7</v>
      </c>
      <c r="AL9" s="4">
        <v>0</v>
      </c>
      <c r="AM9" s="4">
        <v>2</v>
      </c>
      <c r="AN9" s="4">
        <v>0</v>
      </c>
      <c r="AO9" s="4">
        <v>0</v>
      </c>
      <c r="AP9" s="3" t="s">
        <v>58</v>
      </c>
      <c r="AQ9" s="3" t="s">
        <v>97</v>
      </c>
      <c r="AR9" s="6" t="str">
        <f>HYPERLINK("http://catalog.hathitrust.org/Record/004413289","HathiTrust Record")</f>
        <v>HathiTrust Record</v>
      </c>
      <c r="AS9" s="6" t="str">
        <f>HYPERLINK("https://creighton-primo.hosted.exlibrisgroup.com/primo-explore/search?tab=default_tab&amp;search_scope=EVERYTHING&amp;vid=01CRU&amp;lang=en_US&amp;offset=0&amp;query=any,contains,991000783799702656","Catalog Record")</f>
        <v>Catalog Record</v>
      </c>
      <c r="AT9" s="6" t="str">
        <f>HYPERLINK("http://www.worldcat.org/oclc/135849","WorldCat Record")</f>
        <v>WorldCat Record</v>
      </c>
      <c r="AU9" s="3" t="s">
        <v>131</v>
      </c>
      <c r="AV9" s="3" t="s">
        <v>132</v>
      </c>
      <c r="AW9" s="3" t="s">
        <v>133</v>
      </c>
      <c r="AX9" s="3" t="s">
        <v>133</v>
      </c>
      <c r="AY9" s="3" t="s">
        <v>134</v>
      </c>
      <c r="AZ9" s="3" t="s">
        <v>73</v>
      </c>
      <c r="BB9" s="3" t="s">
        <v>135</v>
      </c>
      <c r="BC9" s="3" t="s">
        <v>136</v>
      </c>
      <c r="BD9" s="3" t="s">
        <v>137</v>
      </c>
    </row>
    <row r="10" spans="1:56" ht="36.75" customHeight="1" x14ac:dyDescent="0.25">
      <c r="A10" s="7" t="s">
        <v>58</v>
      </c>
      <c r="B10" s="2" t="s">
        <v>138</v>
      </c>
      <c r="C10" s="2" t="s">
        <v>139</v>
      </c>
      <c r="D10" s="2" t="s">
        <v>140</v>
      </c>
      <c r="F10" s="3" t="s">
        <v>58</v>
      </c>
      <c r="G10" s="3" t="s">
        <v>59</v>
      </c>
      <c r="H10" s="3" t="s">
        <v>58</v>
      </c>
      <c r="I10" s="3" t="s">
        <v>97</v>
      </c>
      <c r="J10" s="3" t="s">
        <v>60</v>
      </c>
      <c r="L10" s="2" t="s">
        <v>141</v>
      </c>
      <c r="M10" s="3" t="s">
        <v>142</v>
      </c>
      <c r="N10" s="2" t="s">
        <v>143</v>
      </c>
      <c r="O10" s="3" t="s">
        <v>64</v>
      </c>
      <c r="P10" s="3" t="s">
        <v>128</v>
      </c>
      <c r="Q10" s="2" t="s">
        <v>144</v>
      </c>
      <c r="R10" s="3" t="s">
        <v>102</v>
      </c>
      <c r="S10" s="4">
        <v>0</v>
      </c>
      <c r="T10" s="4">
        <v>0</v>
      </c>
      <c r="U10" s="5" t="s">
        <v>145</v>
      </c>
      <c r="V10" s="5" t="s">
        <v>145</v>
      </c>
      <c r="W10" s="5" t="s">
        <v>85</v>
      </c>
      <c r="X10" s="5" t="s">
        <v>85</v>
      </c>
      <c r="Y10" s="4">
        <v>265</v>
      </c>
      <c r="Z10" s="4">
        <v>229</v>
      </c>
      <c r="AA10" s="4">
        <v>552</v>
      </c>
      <c r="AB10" s="4">
        <v>2</v>
      </c>
      <c r="AC10" s="4">
        <v>3</v>
      </c>
      <c r="AD10" s="4">
        <v>5</v>
      </c>
      <c r="AE10" s="4">
        <v>17</v>
      </c>
      <c r="AF10" s="4">
        <v>2</v>
      </c>
      <c r="AG10" s="4">
        <v>6</v>
      </c>
      <c r="AH10" s="4">
        <v>1</v>
      </c>
      <c r="AI10" s="4">
        <v>4</v>
      </c>
      <c r="AJ10" s="4">
        <v>3</v>
      </c>
      <c r="AK10" s="4">
        <v>9</v>
      </c>
      <c r="AL10" s="4">
        <v>1</v>
      </c>
      <c r="AM10" s="4">
        <v>2</v>
      </c>
      <c r="AN10" s="4">
        <v>0</v>
      </c>
      <c r="AO10" s="4">
        <v>0</v>
      </c>
      <c r="AP10" s="3" t="s">
        <v>58</v>
      </c>
      <c r="AQ10" s="3" t="s">
        <v>97</v>
      </c>
      <c r="AR10" s="6" t="str">
        <f>HYPERLINK("http://catalog.hathitrust.org/Record/000332317","HathiTrust Record")</f>
        <v>HathiTrust Record</v>
      </c>
      <c r="AS10" s="6" t="str">
        <f>HYPERLINK("https://creighton-primo.hosted.exlibrisgroup.com/primo-explore/search?tab=default_tab&amp;search_scope=EVERYTHING&amp;vid=01CRU&amp;lang=en_US&amp;offset=0&amp;query=any,contains,991000398209702656","Catalog Record")</f>
        <v>Catalog Record</v>
      </c>
      <c r="AT10" s="6" t="str">
        <f>HYPERLINK("http://www.worldcat.org/oclc/10605290","WorldCat Record")</f>
        <v>WorldCat Record</v>
      </c>
      <c r="AU10" s="3" t="s">
        <v>146</v>
      </c>
      <c r="AV10" s="3" t="s">
        <v>147</v>
      </c>
      <c r="AW10" s="3" t="s">
        <v>148</v>
      </c>
      <c r="AX10" s="3" t="s">
        <v>148</v>
      </c>
      <c r="AY10" s="3" t="s">
        <v>149</v>
      </c>
      <c r="AZ10" s="3" t="s">
        <v>73</v>
      </c>
      <c r="BB10" s="3" t="s">
        <v>150</v>
      </c>
      <c r="BC10" s="3" t="s">
        <v>151</v>
      </c>
      <c r="BD10" s="3" t="s">
        <v>152</v>
      </c>
    </row>
    <row r="11" spans="1:56" ht="36.75" customHeight="1" x14ac:dyDescent="0.25">
      <c r="A11" s="7" t="s">
        <v>58</v>
      </c>
      <c r="B11" s="2" t="s">
        <v>153</v>
      </c>
      <c r="C11" s="2" t="s">
        <v>154</v>
      </c>
      <c r="D11" s="2" t="s">
        <v>155</v>
      </c>
      <c r="F11" s="3" t="s">
        <v>58</v>
      </c>
      <c r="G11" s="3" t="s">
        <v>59</v>
      </c>
      <c r="H11" s="3" t="s">
        <v>58</v>
      </c>
      <c r="I11" s="3" t="s">
        <v>58</v>
      </c>
      <c r="J11" s="3" t="s">
        <v>60</v>
      </c>
      <c r="K11" s="2" t="s">
        <v>156</v>
      </c>
      <c r="L11" s="2" t="s">
        <v>157</v>
      </c>
      <c r="M11" s="3" t="s">
        <v>158</v>
      </c>
      <c r="O11" s="3" t="s">
        <v>64</v>
      </c>
      <c r="P11" s="3" t="s">
        <v>65</v>
      </c>
      <c r="R11" s="3" t="s">
        <v>102</v>
      </c>
      <c r="S11" s="4">
        <v>0</v>
      </c>
      <c r="T11" s="4">
        <v>0</v>
      </c>
      <c r="U11" s="5" t="s">
        <v>159</v>
      </c>
      <c r="V11" s="5" t="s">
        <v>159</v>
      </c>
      <c r="W11" s="5" t="s">
        <v>85</v>
      </c>
      <c r="X11" s="5" t="s">
        <v>85</v>
      </c>
      <c r="Y11" s="4">
        <v>530</v>
      </c>
      <c r="Z11" s="4">
        <v>449</v>
      </c>
      <c r="AA11" s="4">
        <v>655</v>
      </c>
      <c r="AB11" s="4">
        <v>2</v>
      </c>
      <c r="AC11" s="4">
        <v>5</v>
      </c>
      <c r="AD11" s="4">
        <v>18</v>
      </c>
      <c r="AE11" s="4">
        <v>31</v>
      </c>
      <c r="AF11" s="4">
        <v>4</v>
      </c>
      <c r="AG11" s="4">
        <v>9</v>
      </c>
      <c r="AH11" s="4">
        <v>6</v>
      </c>
      <c r="AI11" s="4">
        <v>9</v>
      </c>
      <c r="AJ11" s="4">
        <v>13</v>
      </c>
      <c r="AK11" s="4">
        <v>18</v>
      </c>
      <c r="AL11" s="4">
        <v>1</v>
      </c>
      <c r="AM11" s="4">
        <v>4</v>
      </c>
      <c r="AN11" s="4">
        <v>0</v>
      </c>
      <c r="AO11" s="4">
        <v>0</v>
      </c>
      <c r="AP11" s="3" t="s">
        <v>58</v>
      </c>
      <c r="AQ11" s="3" t="s">
        <v>97</v>
      </c>
      <c r="AR11" s="6" t="str">
        <f>HYPERLINK("http://catalog.hathitrust.org/Record/000492044","HathiTrust Record")</f>
        <v>HathiTrust Record</v>
      </c>
      <c r="AS11" s="6" t="str">
        <f>HYPERLINK("https://creighton-primo.hosted.exlibrisgroup.com/primo-explore/search?tab=default_tab&amp;search_scope=EVERYTHING&amp;vid=01CRU&amp;lang=en_US&amp;offset=0&amp;query=any,contains,991000834229702656","Catalog Record")</f>
        <v>Catalog Record</v>
      </c>
      <c r="AT11" s="6" t="str">
        <f>HYPERLINK("http://www.worldcat.org/oclc/13457151","WorldCat Record")</f>
        <v>WorldCat Record</v>
      </c>
      <c r="AU11" s="3" t="s">
        <v>160</v>
      </c>
      <c r="AV11" s="3" t="s">
        <v>161</v>
      </c>
      <c r="AW11" s="3" t="s">
        <v>162</v>
      </c>
      <c r="AX11" s="3" t="s">
        <v>162</v>
      </c>
      <c r="AY11" s="3" t="s">
        <v>163</v>
      </c>
      <c r="AZ11" s="3" t="s">
        <v>73</v>
      </c>
      <c r="BB11" s="3" t="s">
        <v>164</v>
      </c>
      <c r="BC11" s="3" t="s">
        <v>165</v>
      </c>
      <c r="BD11" s="3" t="s">
        <v>166</v>
      </c>
    </row>
    <row r="12" spans="1:56" ht="36.75" customHeight="1" x14ac:dyDescent="0.25">
      <c r="A12" s="7" t="s">
        <v>58</v>
      </c>
      <c r="B12" s="2" t="s">
        <v>167</v>
      </c>
      <c r="C12" s="2" t="s">
        <v>168</v>
      </c>
      <c r="D12" s="2" t="s">
        <v>169</v>
      </c>
      <c r="F12" s="3" t="s">
        <v>58</v>
      </c>
      <c r="G12" s="3" t="s">
        <v>59</v>
      </c>
      <c r="H12" s="3" t="s">
        <v>58</v>
      </c>
      <c r="I12" s="3" t="s">
        <v>58</v>
      </c>
      <c r="J12" s="3" t="s">
        <v>60</v>
      </c>
      <c r="K12" s="2" t="s">
        <v>170</v>
      </c>
      <c r="L12" s="2" t="s">
        <v>171</v>
      </c>
      <c r="M12" s="3" t="s">
        <v>172</v>
      </c>
      <c r="O12" s="3" t="s">
        <v>64</v>
      </c>
      <c r="P12" s="3" t="s">
        <v>173</v>
      </c>
      <c r="R12" s="3" t="s">
        <v>174</v>
      </c>
      <c r="S12" s="4">
        <v>2</v>
      </c>
      <c r="T12" s="4">
        <v>2</v>
      </c>
      <c r="U12" s="5" t="s">
        <v>175</v>
      </c>
      <c r="V12" s="5" t="s">
        <v>175</v>
      </c>
      <c r="W12" s="5" t="s">
        <v>68</v>
      </c>
      <c r="X12" s="5" t="s">
        <v>68</v>
      </c>
      <c r="Y12" s="4">
        <v>1101</v>
      </c>
      <c r="Z12" s="4">
        <v>1048</v>
      </c>
      <c r="AA12" s="4">
        <v>1055</v>
      </c>
      <c r="AB12" s="4">
        <v>6</v>
      </c>
      <c r="AC12" s="4">
        <v>6</v>
      </c>
      <c r="AD12" s="4">
        <v>20</v>
      </c>
      <c r="AE12" s="4">
        <v>20</v>
      </c>
      <c r="AF12" s="4">
        <v>7</v>
      </c>
      <c r="AG12" s="4">
        <v>7</v>
      </c>
      <c r="AH12" s="4">
        <v>4</v>
      </c>
      <c r="AI12" s="4">
        <v>4</v>
      </c>
      <c r="AJ12" s="4">
        <v>11</v>
      </c>
      <c r="AK12" s="4">
        <v>11</v>
      </c>
      <c r="AL12" s="4">
        <v>2</v>
      </c>
      <c r="AM12" s="4">
        <v>2</v>
      </c>
      <c r="AN12" s="4">
        <v>0</v>
      </c>
      <c r="AO12" s="4">
        <v>0</v>
      </c>
      <c r="AP12" s="3" t="s">
        <v>58</v>
      </c>
      <c r="AQ12" s="3" t="s">
        <v>97</v>
      </c>
      <c r="AR12" s="6" t="str">
        <f>HYPERLINK("http://catalog.hathitrust.org/Record/001628396","HathiTrust Record")</f>
        <v>HathiTrust Record</v>
      </c>
      <c r="AS12" s="6" t="str">
        <f>HYPERLINK("https://creighton-primo.hosted.exlibrisgroup.com/primo-explore/search?tab=default_tab&amp;search_scope=EVERYTHING&amp;vid=01CRU&amp;lang=en_US&amp;offset=0&amp;query=any,contains,991003335809702656","Catalog Record")</f>
        <v>Catalog Record</v>
      </c>
      <c r="AT12" s="6" t="str">
        <f>HYPERLINK("http://www.worldcat.org/oclc/866558","WorldCat Record")</f>
        <v>WorldCat Record</v>
      </c>
      <c r="AU12" s="3" t="s">
        <v>176</v>
      </c>
      <c r="AV12" s="3" t="s">
        <v>177</v>
      </c>
      <c r="AW12" s="3" t="s">
        <v>178</v>
      </c>
      <c r="AX12" s="3" t="s">
        <v>178</v>
      </c>
      <c r="AY12" s="3" t="s">
        <v>179</v>
      </c>
      <c r="AZ12" s="3" t="s">
        <v>73</v>
      </c>
      <c r="BB12" s="3" t="s">
        <v>180</v>
      </c>
      <c r="BC12" s="3" t="s">
        <v>181</v>
      </c>
      <c r="BD12" s="3" t="s">
        <v>182</v>
      </c>
    </row>
    <row r="13" spans="1:56" ht="36.75" customHeight="1" x14ac:dyDescent="0.25">
      <c r="A13" s="7" t="s">
        <v>58</v>
      </c>
      <c r="B13" s="2" t="s">
        <v>183</v>
      </c>
      <c r="C13" s="2" t="s">
        <v>184</v>
      </c>
      <c r="D13" s="2" t="s">
        <v>185</v>
      </c>
      <c r="F13" s="3" t="s">
        <v>58</v>
      </c>
      <c r="G13" s="3" t="s">
        <v>59</v>
      </c>
      <c r="H13" s="3" t="s">
        <v>58</v>
      </c>
      <c r="I13" s="3" t="s">
        <v>58</v>
      </c>
      <c r="J13" s="3" t="s">
        <v>60</v>
      </c>
      <c r="K13" s="2" t="s">
        <v>186</v>
      </c>
      <c r="L13" s="2" t="s">
        <v>187</v>
      </c>
      <c r="M13" s="3" t="s">
        <v>188</v>
      </c>
      <c r="O13" s="3" t="s">
        <v>64</v>
      </c>
      <c r="P13" s="3" t="s">
        <v>173</v>
      </c>
      <c r="Q13" s="2" t="s">
        <v>189</v>
      </c>
      <c r="R13" s="3" t="s">
        <v>190</v>
      </c>
      <c r="S13" s="4">
        <v>4</v>
      </c>
      <c r="T13" s="4">
        <v>4</v>
      </c>
      <c r="U13" s="5" t="s">
        <v>191</v>
      </c>
      <c r="V13" s="5" t="s">
        <v>191</v>
      </c>
      <c r="W13" s="5" t="s">
        <v>192</v>
      </c>
      <c r="X13" s="5" t="s">
        <v>192</v>
      </c>
      <c r="Y13" s="4">
        <v>989</v>
      </c>
      <c r="Z13" s="4">
        <v>934</v>
      </c>
      <c r="AA13" s="4">
        <v>1130</v>
      </c>
      <c r="AB13" s="4">
        <v>14</v>
      </c>
      <c r="AC13" s="4">
        <v>17</v>
      </c>
      <c r="AD13" s="4">
        <v>18</v>
      </c>
      <c r="AE13" s="4">
        <v>24</v>
      </c>
      <c r="AF13" s="4">
        <v>4</v>
      </c>
      <c r="AG13" s="4">
        <v>6</v>
      </c>
      <c r="AH13" s="4">
        <v>2</v>
      </c>
      <c r="AI13" s="4">
        <v>5</v>
      </c>
      <c r="AJ13" s="4">
        <v>9</v>
      </c>
      <c r="AK13" s="4">
        <v>12</v>
      </c>
      <c r="AL13" s="4">
        <v>7</v>
      </c>
      <c r="AM13" s="4">
        <v>7</v>
      </c>
      <c r="AN13" s="4">
        <v>0</v>
      </c>
      <c r="AO13" s="4">
        <v>0</v>
      </c>
      <c r="AP13" s="3" t="s">
        <v>58</v>
      </c>
      <c r="AQ13" s="3" t="s">
        <v>97</v>
      </c>
      <c r="AR13" s="6" t="str">
        <f>HYPERLINK("http://catalog.hathitrust.org/Record/012284763","HathiTrust Record")</f>
        <v>HathiTrust Record</v>
      </c>
      <c r="AS13" s="6" t="str">
        <f>HYPERLINK("https://creighton-primo.hosted.exlibrisgroup.com/primo-explore/search?tab=default_tab&amp;search_scope=EVERYTHING&amp;vid=01CRU&amp;lang=en_US&amp;offset=0&amp;query=any,contains,991003491719702656","Catalog Record")</f>
        <v>Catalog Record</v>
      </c>
      <c r="AT13" s="6" t="str">
        <f>HYPERLINK("http://www.worldcat.org/oclc/1040985","WorldCat Record")</f>
        <v>WorldCat Record</v>
      </c>
      <c r="AU13" s="3" t="s">
        <v>193</v>
      </c>
      <c r="AV13" s="3" t="s">
        <v>194</v>
      </c>
      <c r="AW13" s="3" t="s">
        <v>195</v>
      </c>
      <c r="AX13" s="3" t="s">
        <v>195</v>
      </c>
      <c r="AY13" s="3" t="s">
        <v>196</v>
      </c>
      <c r="AZ13" s="3" t="s">
        <v>73</v>
      </c>
      <c r="BC13" s="3" t="s">
        <v>197</v>
      </c>
      <c r="BD13" s="3" t="s">
        <v>198</v>
      </c>
    </row>
    <row r="14" spans="1:56" ht="36.75" customHeight="1" x14ac:dyDescent="0.25">
      <c r="A14" s="7" t="s">
        <v>58</v>
      </c>
      <c r="B14" s="2" t="s">
        <v>199</v>
      </c>
      <c r="C14" s="2" t="s">
        <v>200</v>
      </c>
      <c r="D14" s="2" t="s">
        <v>201</v>
      </c>
      <c r="F14" s="3" t="s">
        <v>58</v>
      </c>
      <c r="G14" s="3" t="s">
        <v>59</v>
      </c>
      <c r="H14" s="3" t="s">
        <v>58</v>
      </c>
      <c r="I14" s="3" t="s">
        <v>58</v>
      </c>
      <c r="J14" s="3" t="s">
        <v>60</v>
      </c>
      <c r="K14" s="2" t="s">
        <v>202</v>
      </c>
      <c r="L14" s="2" t="s">
        <v>203</v>
      </c>
      <c r="M14" s="3" t="s">
        <v>158</v>
      </c>
      <c r="O14" s="3" t="s">
        <v>64</v>
      </c>
      <c r="P14" s="3" t="s">
        <v>101</v>
      </c>
      <c r="R14" s="3" t="s">
        <v>190</v>
      </c>
      <c r="S14" s="4">
        <v>3</v>
      </c>
      <c r="T14" s="4">
        <v>3</v>
      </c>
      <c r="U14" s="5" t="s">
        <v>204</v>
      </c>
      <c r="V14" s="5" t="s">
        <v>204</v>
      </c>
      <c r="W14" s="5" t="s">
        <v>205</v>
      </c>
      <c r="X14" s="5" t="s">
        <v>205</v>
      </c>
      <c r="Y14" s="4">
        <v>524</v>
      </c>
      <c r="Z14" s="4">
        <v>369</v>
      </c>
      <c r="AA14" s="4">
        <v>481</v>
      </c>
      <c r="AB14" s="4">
        <v>2</v>
      </c>
      <c r="AC14" s="4">
        <v>3</v>
      </c>
      <c r="AD14" s="4">
        <v>19</v>
      </c>
      <c r="AE14" s="4">
        <v>25</v>
      </c>
      <c r="AF14" s="4">
        <v>9</v>
      </c>
      <c r="AG14" s="4">
        <v>11</v>
      </c>
      <c r="AH14" s="4">
        <v>5</v>
      </c>
      <c r="AI14" s="4">
        <v>7</v>
      </c>
      <c r="AJ14" s="4">
        <v>12</v>
      </c>
      <c r="AK14" s="4">
        <v>14</v>
      </c>
      <c r="AL14" s="4">
        <v>1</v>
      </c>
      <c r="AM14" s="4">
        <v>2</v>
      </c>
      <c r="AN14" s="4">
        <v>0</v>
      </c>
      <c r="AO14" s="4">
        <v>0</v>
      </c>
      <c r="AP14" s="3" t="s">
        <v>58</v>
      </c>
      <c r="AQ14" s="3" t="s">
        <v>58</v>
      </c>
      <c r="AS14" s="6" t="str">
        <f>HYPERLINK("https://creighton-primo.hosted.exlibrisgroup.com/primo-explore/search?tab=default_tab&amp;search_scope=EVERYTHING&amp;vid=01CRU&amp;lang=en_US&amp;offset=0&amp;query=any,contains,991000741929702656","Catalog Record")</f>
        <v>Catalog Record</v>
      </c>
      <c r="AT14" s="6" t="str">
        <f>HYPERLINK("http://www.worldcat.org/oclc/12809149","WorldCat Record")</f>
        <v>WorldCat Record</v>
      </c>
      <c r="AU14" s="3" t="s">
        <v>206</v>
      </c>
      <c r="AV14" s="3" t="s">
        <v>207</v>
      </c>
      <c r="AW14" s="3" t="s">
        <v>208</v>
      </c>
      <c r="AX14" s="3" t="s">
        <v>208</v>
      </c>
      <c r="AY14" s="3" t="s">
        <v>209</v>
      </c>
      <c r="AZ14" s="3" t="s">
        <v>73</v>
      </c>
      <c r="BB14" s="3" t="s">
        <v>210</v>
      </c>
      <c r="BC14" s="3" t="s">
        <v>211</v>
      </c>
      <c r="BD14" s="3" t="s">
        <v>212</v>
      </c>
    </row>
    <row r="15" spans="1:56" ht="36.75" customHeight="1" x14ac:dyDescent="0.25">
      <c r="A15" s="7" t="s">
        <v>58</v>
      </c>
      <c r="B15" s="2" t="s">
        <v>213</v>
      </c>
      <c r="C15" s="2" t="s">
        <v>214</v>
      </c>
      <c r="D15" s="2" t="s">
        <v>215</v>
      </c>
      <c r="F15" s="3" t="s">
        <v>58</v>
      </c>
      <c r="G15" s="3" t="s">
        <v>59</v>
      </c>
      <c r="H15" s="3" t="s">
        <v>58</v>
      </c>
      <c r="I15" s="3" t="s">
        <v>58</v>
      </c>
      <c r="J15" s="3" t="s">
        <v>60</v>
      </c>
      <c r="K15" s="2" t="s">
        <v>216</v>
      </c>
      <c r="L15" s="2" t="s">
        <v>217</v>
      </c>
      <c r="M15" s="3" t="s">
        <v>218</v>
      </c>
      <c r="N15" s="2" t="s">
        <v>219</v>
      </c>
      <c r="O15" s="3" t="s">
        <v>64</v>
      </c>
      <c r="P15" s="3" t="s">
        <v>173</v>
      </c>
      <c r="R15" s="3" t="s">
        <v>190</v>
      </c>
      <c r="S15" s="4">
        <v>2</v>
      </c>
      <c r="T15" s="4">
        <v>2</v>
      </c>
      <c r="U15" s="5" t="s">
        <v>220</v>
      </c>
      <c r="V15" s="5" t="s">
        <v>220</v>
      </c>
      <c r="W15" s="5" t="s">
        <v>221</v>
      </c>
      <c r="X15" s="5" t="s">
        <v>221</v>
      </c>
      <c r="Y15" s="4">
        <v>916</v>
      </c>
      <c r="Z15" s="4">
        <v>861</v>
      </c>
      <c r="AA15" s="4">
        <v>896</v>
      </c>
      <c r="AB15" s="4">
        <v>6</v>
      </c>
      <c r="AC15" s="4">
        <v>6</v>
      </c>
      <c r="AD15" s="4">
        <v>28</v>
      </c>
      <c r="AE15" s="4">
        <v>29</v>
      </c>
      <c r="AF15" s="4">
        <v>11</v>
      </c>
      <c r="AG15" s="4">
        <v>11</v>
      </c>
      <c r="AH15" s="4">
        <v>4</v>
      </c>
      <c r="AI15" s="4">
        <v>4</v>
      </c>
      <c r="AJ15" s="4">
        <v>13</v>
      </c>
      <c r="AK15" s="4">
        <v>14</v>
      </c>
      <c r="AL15" s="4">
        <v>5</v>
      </c>
      <c r="AM15" s="4">
        <v>5</v>
      </c>
      <c r="AN15" s="4">
        <v>0</v>
      </c>
      <c r="AO15" s="4">
        <v>0</v>
      </c>
      <c r="AP15" s="3" t="s">
        <v>58</v>
      </c>
      <c r="AQ15" s="3" t="s">
        <v>58</v>
      </c>
      <c r="AR15" s="6" t="str">
        <f>HYPERLINK("http://catalog.hathitrust.org/Record/001624090","HathiTrust Record")</f>
        <v>HathiTrust Record</v>
      </c>
      <c r="AS15" s="6" t="str">
        <f>HYPERLINK("https://creighton-primo.hosted.exlibrisgroup.com/primo-explore/search?tab=default_tab&amp;search_scope=EVERYTHING&amp;vid=01CRU&amp;lang=en_US&amp;offset=0&amp;query=any,contains,991003316219702656","Catalog Record")</f>
        <v>Catalog Record</v>
      </c>
      <c r="AT15" s="6" t="str">
        <f>HYPERLINK("http://www.worldcat.org/oclc/841143","WorldCat Record")</f>
        <v>WorldCat Record</v>
      </c>
      <c r="AU15" s="3" t="s">
        <v>222</v>
      </c>
      <c r="AV15" s="3" t="s">
        <v>223</v>
      </c>
      <c r="AW15" s="3" t="s">
        <v>224</v>
      </c>
      <c r="AX15" s="3" t="s">
        <v>224</v>
      </c>
      <c r="AY15" s="3" t="s">
        <v>225</v>
      </c>
      <c r="AZ15" s="3" t="s">
        <v>73</v>
      </c>
      <c r="BC15" s="3" t="s">
        <v>226</v>
      </c>
      <c r="BD15" s="3" t="s">
        <v>227</v>
      </c>
    </row>
  </sheetData>
  <sheetProtection sheet="1" objects="1" scenarios="1"/>
  <protectedRanges>
    <protectedRange sqref="A2:A15" name="Range1"/>
    <protectedRange sqref="A1" name="Range1_1"/>
  </protectedRanges>
  <dataValidations count="1">
    <dataValidation type="list" allowBlank="1" showInputMessage="1" showErrorMessage="1" sqref="A2:A15" xr:uid="{29923D94-C91F-422A-90BE-2FFBB427C856}">
      <formula1>"Yes,No"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BB38ED5D0D274CB2EE2DBFB4DF27AF" ma:contentTypeVersion="16" ma:contentTypeDescription="Create a new document." ma:contentTypeScope="" ma:versionID="343be7708d3bfc8b8cd1354f85bdb4ef">
  <xsd:schema xmlns:xsd="http://www.w3.org/2001/XMLSchema" xmlns:xs="http://www.w3.org/2001/XMLSchema" xmlns:p="http://schemas.microsoft.com/office/2006/metadata/properties" xmlns:ns1="7623ea29-c77c-4024-9954-09e8d33ddb63" xmlns:ns3="a2717908-15ff-42bd-a5fc-d9ac8b8728f4" targetNamespace="http://schemas.microsoft.com/office/2006/metadata/properties" ma:root="true" ma:fieldsID="ba37602cec7d275ad63d8520a3e085f5" ns1:_="" ns3:_="">
    <xsd:import namespace="7623ea29-c77c-4024-9954-09e8d33ddb63"/>
    <xsd:import namespace="a2717908-15ff-42bd-a5fc-d9ac8b8728f4"/>
    <xsd:element name="properties">
      <xsd:complexType>
        <xsd:sequence>
          <xsd:element name="documentManagement">
            <xsd:complexType>
              <xsd:all>
                <xsd:element ref="ns1:Number" minOccurs="0"/>
                <xsd:element ref="ns1:MediaServiceMetadata" minOccurs="0"/>
                <xsd:element ref="ns1:MediaServiceFastMetadata" minOccurs="0"/>
                <xsd:element ref="ns1:MediaServiceDateTaken" minOccurs="0"/>
                <xsd:element ref="ns3:SharedWithUsers" minOccurs="0"/>
                <xsd:element ref="ns3:SharedWithDetails" minOccurs="0"/>
                <xsd:element ref="ns1:MediaServiceAutoKeyPoints" minOccurs="0"/>
                <xsd:element ref="ns1:MediaServiceKeyPoints" minOccurs="0"/>
                <xsd:element ref="ns1:MediaServiceAutoTags" minOccurs="0"/>
                <xsd:element ref="ns1:MediaServiceOCR" minOccurs="0"/>
                <xsd:element ref="ns1:MediaServiceGenerationTime" minOccurs="0"/>
                <xsd:element ref="ns1:MediaServiceEventHashCode" minOccurs="0"/>
                <xsd:element ref="ns1:MediaServiceLocation" minOccurs="0"/>
                <xsd:element ref="ns1:MediaLengthInSeconds" minOccurs="0"/>
                <xsd:element ref="ns1:statuswithucomm" minOccurs="0"/>
                <xsd:element ref="ns1:submittedtoUCO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23ea29-c77c-4024-9954-09e8d33ddb63" elementFormDefault="qualified">
    <xsd:import namespace="http://schemas.microsoft.com/office/2006/documentManagement/types"/>
    <xsd:import namespace="http://schemas.microsoft.com/office/infopath/2007/PartnerControls"/>
    <xsd:element name="Number" ma:index="0" nillable="true" ma:displayName="Number" ma:description="Sort Order" ma:format="Dropdown" ma:internalName="Number" ma:percentage="FALSE">
      <xsd:simpleType>
        <xsd:restriction base="dms:Number"/>
      </xsd:simpleType>
    </xsd:element>
    <xsd:element name="MediaServiceMetadata" ma:index="6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7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8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statuswithucomm" ma:index="22" nillable="true" ma:displayName="status with ucomm" ma:format="Dropdown" ma:internalName="statuswithucomm">
      <xsd:simpleType>
        <xsd:restriction base="dms:Text">
          <xsd:maxLength value="255"/>
        </xsd:restriction>
      </xsd:simpleType>
    </xsd:element>
    <xsd:element name="submittedtoUCOm" ma:index="23" nillable="true" ma:displayName="submitted to UCOm" ma:default="0" ma:format="Dropdown" ma:internalName="submittedtoUCOm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717908-15ff-42bd-a5fc-d9ac8b8728f4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3" ma:displayName="Content Type"/>
        <xsd:element ref="dc:title" minOccurs="0" maxOccurs="1" ma:index="2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umber xmlns="7623ea29-c77c-4024-9954-09e8d33ddb63" xsi:nil="true"/>
    <SharedWithUsers xmlns="a2717908-15ff-42bd-a5fc-d9ac8b8728f4">
      <UserInfo>
        <DisplayName/>
        <AccountId xsi:nil="true"/>
        <AccountType/>
      </UserInfo>
    </SharedWithUsers>
    <MediaLengthInSeconds xmlns="7623ea29-c77c-4024-9954-09e8d33ddb63" xsi:nil="true"/>
    <submittedtoUCOm xmlns="7623ea29-c77c-4024-9954-09e8d33ddb63">false</submittedtoUCOm>
    <statuswithucomm xmlns="7623ea29-c77c-4024-9954-09e8d33ddb63" xsi:nil="true"/>
  </documentManagement>
</p:properties>
</file>

<file path=customXml/itemProps1.xml><?xml version="1.0" encoding="utf-8"?>
<ds:datastoreItem xmlns:ds="http://schemas.openxmlformats.org/officeDocument/2006/customXml" ds:itemID="{FA7B79D3-38FF-47AA-A887-D44984A3662C}"/>
</file>

<file path=customXml/itemProps2.xml><?xml version="1.0" encoding="utf-8"?>
<ds:datastoreItem xmlns:ds="http://schemas.openxmlformats.org/officeDocument/2006/customXml" ds:itemID="{31792D7B-6D14-4864-8E13-64B825ED4939}"/>
</file>

<file path=customXml/itemProps3.xml><?xml version="1.0" encoding="utf-8"?>
<ds:datastoreItem xmlns:ds="http://schemas.openxmlformats.org/officeDocument/2006/customXml" ds:itemID="{9A30AC8C-6D6E-4C8E-9C0F-77F115D7BF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Elizabeth Kiscaden</dc:creator>
  <cp:lastModifiedBy>Elizabeth Kiscaden</cp:lastModifiedBy>
  <dcterms:created xsi:type="dcterms:W3CDTF">2022-03-04T03:08:45Z</dcterms:created>
  <dcterms:modified xsi:type="dcterms:W3CDTF">2022-03-04T03:10:12Z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0x0101007FBB38ED5D0D274CB2EE2DBFB4DF27AF</vt:lpwstr>
  </property>
  <property fmtid="{D5CDD505-2E9C-101B-9397-08002B2CF9AE}" pid="3" name="Order">
    <vt:r8>289900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</Properties>
</file>