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BQ1720 .S9</t>
        </is>
      </c>
      <c r="C2" t="inlineStr">
        <is>
          <t>0                      BQ 1720000S  9</t>
        </is>
      </c>
      <c r="D2" t="inlineStr">
        <is>
          <t>Studies in the Lankavatara sutra : one of the most important texts of Mahayana Buddhism, in which almost all its principal tenets are presented, including the teaching of Zen / by Daisetz Teitaro Suzuki.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Suzuki, Daisetz Teitaro, 1870-1966.</t>
        </is>
      </c>
      <c r="L2" t="inlineStr">
        <is>
          <t>London : G. Routledge &amp; sons, ltd., 1972, c1930.</t>
        </is>
      </c>
      <c r="M2" t="inlineStr">
        <is>
          <t>1930</t>
        </is>
      </c>
      <c r="O2" t="inlineStr">
        <is>
          <t>eng</t>
        </is>
      </c>
      <c r="P2" t="inlineStr">
        <is>
          <t>|||</t>
        </is>
      </c>
      <c r="R2" t="inlineStr">
        <is>
          <t xml:space="preserve">BQ </t>
        </is>
      </c>
      <c r="S2" t="n">
        <v>3</v>
      </c>
      <c r="T2" t="n">
        <v>3</v>
      </c>
      <c r="U2" t="inlineStr">
        <is>
          <t>1995-10-21</t>
        </is>
      </c>
      <c r="V2" t="inlineStr">
        <is>
          <t>1995-10-21</t>
        </is>
      </c>
      <c r="W2" t="inlineStr">
        <is>
          <t>1990-04-04</t>
        </is>
      </c>
      <c r="X2" t="inlineStr">
        <is>
          <t>1990-04-04</t>
        </is>
      </c>
      <c r="Y2" t="n">
        <v>164</v>
      </c>
      <c r="Z2" t="n">
        <v>131</v>
      </c>
      <c r="AA2" t="n">
        <v>290</v>
      </c>
      <c r="AB2" t="n">
        <v>3</v>
      </c>
      <c r="AC2" t="n">
        <v>5</v>
      </c>
      <c r="AD2" t="n">
        <v>3</v>
      </c>
      <c r="AE2" t="n">
        <v>17</v>
      </c>
      <c r="AF2" t="n">
        <v>0</v>
      </c>
      <c r="AG2" t="n">
        <v>6</v>
      </c>
      <c r="AH2" t="n">
        <v>1</v>
      </c>
      <c r="AI2" t="n">
        <v>4</v>
      </c>
      <c r="AJ2" t="n">
        <v>0</v>
      </c>
      <c r="AK2" t="n">
        <v>7</v>
      </c>
      <c r="AL2" t="n">
        <v>2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R2">
        <f>HYPERLINK("http://catalog.hathitrust.org/Record/001394206","HathiTrust Record")</f>
        <v/>
      </c>
      <c r="AS2">
        <f>HYPERLINK("https://creighton-primo.hosted.exlibrisgroup.com/primo-explore/search?tab=default_tab&amp;search_scope=EVERYTHING&amp;vid=01CRU&amp;lang=en_US&amp;offset=0&amp;query=any,contains,991003380509702656","Catalog Record")</f>
        <v/>
      </c>
      <c r="AT2">
        <f>HYPERLINK("http://www.worldcat.org/oclc/916953","WorldCat Record")</f>
        <v/>
      </c>
      <c r="AU2" t="inlineStr">
        <is>
          <t>2829923863:eng</t>
        </is>
      </c>
      <c r="AV2" t="inlineStr">
        <is>
          <t>916953</t>
        </is>
      </c>
      <c r="AW2" t="inlineStr">
        <is>
          <t>991003380509702656</t>
        </is>
      </c>
      <c r="AX2" t="inlineStr">
        <is>
          <t>991003380509702656</t>
        </is>
      </c>
      <c r="AY2" t="inlineStr">
        <is>
          <t>2266309990002656</t>
        </is>
      </c>
      <c r="AZ2" t="inlineStr">
        <is>
          <t>BOOK</t>
        </is>
      </c>
      <c r="BC2" t="inlineStr">
        <is>
          <t>32285000073618</t>
        </is>
      </c>
      <c r="BD2" t="inlineStr">
        <is>
          <t>893610992</t>
        </is>
      </c>
    </row>
    <row r="3">
      <c r="A3" t="inlineStr">
        <is>
          <t>No</t>
        </is>
      </c>
      <c r="B3" t="inlineStr">
        <is>
          <t>BQ365 .R34 1966</t>
        </is>
      </c>
      <c r="C3" t="inlineStr">
        <is>
          <t>0                      BQ 0365000R  34          1966</t>
        </is>
      </c>
      <c r="D3" t="inlineStr">
        <is>
          <t>History of Buddhism in Ceylon; the Anuradhapura period, 3d century BC--10th century AC.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Walpola Rāhula.</t>
        </is>
      </c>
      <c r="L3" t="inlineStr">
        <is>
          <t>Colombo : M. D. Gunasena, [1966]</t>
        </is>
      </c>
      <c r="M3" t="inlineStr">
        <is>
          <t>1966</t>
        </is>
      </c>
      <c r="N3" t="inlineStr">
        <is>
          <t>[2d ed.]</t>
        </is>
      </c>
      <c r="O3" t="inlineStr">
        <is>
          <t>eng</t>
        </is>
      </c>
      <c r="P3" t="inlineStr">
        <is>
          <t xml:space="preserve">ce </t>
        </is>
      </c>
      <c r="R3" t="inlineStr">
        <is>
          <t xml:space="preserve">BQ </t>
        </is>
      </c>
      <c r="S3" t="n">
        <v>6</v>
      </c>
      <c r="T3" t="n">
        <v>6</v>
      </c>
      <c r="U3" t="inlineStr">
        <is>
          <t>2003-10-15</t>
        </is>
      </c>
      <c r="V3" t="inlineStr">
        <is>
          <t>2003-10-15</t>
        </is>
      </c>
      <c r="W3" t="inlineStr">
        <is>
          <t>1990-11-16</t>
        </is>
      </c>
      <c r="X3" t="inlineStr">
        <is>
          <t>1990-11-16</t>
        </is>
      </c>
      <c r="Y3" t="n">
        <v>155</v>
      </c>
      <c r="Z3" t="n">
        <v>131</v>
      </c>
      <c r="AA3" t="n">
        <v>213</v>
      </c>
      <c r="AB3" t="n">
        <v>2</v>
      </c>
      <c r="AC3" t="n">
        <v>2</v>
      </c>
      <c r="AD3" t="n">
        <v>7</v>
      </c>
      <c r="AE3" t="n">
        <v>13</v>
      </c>
      <c r="AF3" t="n">
        <v>3</v>
      </c>
      <c r="AG3" t="n">
        <v>5</v>
      </c>
      <c r="AH3" t="n">
        <v>1</v>
      </c>
      <c r="AI3" t="n">
        <v>4</v>
      </c>
      <c r="AJ3" t="n">
        <v>4</v>
      </c>
      <c r="AK3" t="n">
        <v>5</v>
      </c>
      <c r="AL3" t="n">
        <v>1</v>
      </c>
      <c r="AM3" t="n">
        <v>1</v>
      </c>
      <c r="AN3" t="n">
        <v>0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HYPERLINK("https://creighton-primo.hosted.exlibrisgroup.com/primo-explore/search?tab=default_tab&amp;search_scope=EVERYTHING&amp;vid=01CRU&amp;lang=en_US&amp;offset=0&amp;query=any,contains,991000506659702656","Catalog Record")</f>
        <v/>
      </c>
      <c r="AT3">
        <f>HYPERLINK("http://www.worldcat.org/oclc/82744","WorldCat Record")</f>
        <v/>
      </c>
      <c r="AU3" t="inlineStr">
        <is>
          <t>376991028:eng</t>
        </is>
      </c>
      <c r="AV3" t="inlineStr">
        <is>
          <t>82744</t>
        </is>
      </c>
      <c r="AW3" t="inlineStr">
        <is>
          <t>991000506659702656</t>
        </is>
      </c>
      <c r="AX3" t="inlineStr">
        <is>
          <t>991000506659702656</t>
        </is>
      </c>
      <c r="AY3" t="inlineStr">
        <is>
          <t>2272026420002656</t>
        </is>
      </c>
      <c r="AZ3" t="inlineStr">
        <is>
          <t>BOOK</t>
        </is>
      </c>
      <c r="BC3" t="inlineStr">
        <is>
          <t>32285000398619</t>
        </is>
      </c>
      <c r="BD3" t="inlineStr">
        <is>
          <t>893502542</t>
        </is>
      </c>
    </row>
    <row r="4">
      <c r="A4" t="inlineStr">
        <is>
          <t>No</t>
        </is>
      </c>
      <c r="B4" t="inlineStr">
        <is>
          <t>BQ4263 .J6 1970</t>
        </is>
      </c>
      <c r="C4" t="inlineStr">
        <is>
          <t>0                      BQ 4263000J  6           1970</t>
        </is>
      </c>
      <c r="D4" t="inlineStr">
        <is>
          <t>The psychology of nirvana; a comparative study of the natural goal of Buddhism and the aims of modern western psychology, by Rune E. A. Johansson.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Johansson, Rune Edvin Anders, 1918-</t>
        </is>
      </c>
      <c r="L4" t="inlineStr">
        <is>
          <t>Garden City, Anchor Books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BQ </t>
        </is>
      </c>
      <c r="S4" t="n">
        <v>15</v>
      </c>
      <c r="T4" t="n">
        <v>15</v>
      </c>
      <c r="U4" t="inlineStr">
        <is>
          <t>2002-12-02</t>
        </is>
      </c>
      <c r="V4" t="inlineStr">
        <is>
          <t>2002-12-02</t>
        </is>
      </c>
      <c r="W4" t="inlineStr">
        <is>
          <t>1990-11-16</t>
        </is>
      </c>
      <c r="X4" t="inlineStr">
        <is>
          <t>1990-11-16</t>
        </is>
      </c>
      <c r="Y4" t="n">
        <v>165</v>
      </c>
      <c r="Z4" t="n">
        <v>154</v>
      </c>
      <c r="AA4" t="n">
        <v>155</v>
      </c>
      <c r="AB4" t="n">
        <v>2</v>
      </c>
      <c r="AC4" t="n">
        <v>2</v>
      </c>
      <c r="AD4" t="n">
        <v>8</v>
      </c>
      <c r="AE4" t="n">
        <v>8</v>
      </c>
      <c r="AF4" t="n">
        <v>4</v>
      </c>
      <c r="AG4" t="n">
        <v>4</v>
      </c>
      <c r="AH4" t="n">
        <v>1</v>
      </c>
      <c r="AI4" t="n">
        <v>1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HYPERLINK("http://catalog.hathitrust.org/Record/101870833","HathiTrust Record")</f>
        <v/>
      </c>
      <c r="AS4">
        <f>HYPERLINK("https://creighton-primo.hosted.exlibrisgroup.com/primo-explore/search?tab=default_tab&amp;search_scope=EVERYTHING&amp;vid=01CRU&amp;lang=en_US&amp;offset=0&amp;query=any,contains,991000407399702656","Catalog Record")</f>
        <v/>
      </c>
      <c r="AT4">
        <f>HYPERLINK("http://www.worldcat.org/oclc/73914","WorldCat Record")</f>
        <v/>
      </c>
      <c r="AU4" t="inlineStr">
        <is>
          <t>10627838229:eng</t>
        </is>
      </c>
      <c r="AV4" t="inlineStr">
        <is>
          <t>73914</t>
        </is>
      </c>
      <c r="AW4" t="inlineStr">
        <is>
          <t>991000407399702656</t>
        </is>
      </c>
      <c r="AX4" t="inlineStr">
        <is>
          <t>991000407399702656</t>
        </is>
      </c>
      <c r="AY4" t="inlineStr">
        <is>
          <t>2269947450002656</t>
        </is>
      </c>
      <c r="AZ4" t="inlineStr">
        <is>
          <t>BOOK</t>
        </is>
      </c>
      <c r="BC4" t="inlineStr">
        <is>
          <t>32285000399013</t>
        </is>
      </c>
      <c r="BD4" t="inlineStr">
        <is>
          <t>893626295</t>
        </is>
      </c>
    </row>
    <row r="5">
      <c r="A5" t="inlineStr">
        <is>
          <t>No</t>
        </is>
      </c>
      <c r="B5" t="inlineStr">
        <is>
          <t>BQ4293 .D39 1978</t>
        </is>
      </c>
      <c r="C5" t="inlineStr">
        <is>
          <t>0                      BQ 4293000D  39          1978</t>
        </is>
      </c>
      <c r="D5" t="inlineStr">
        <is>
          <t>The bodhisattva doctrine in Buddhist Sanskrit literature / Har Dayal.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Har Dayal, Lala, 1884-1939.</t>
        </is>
      </c>
      <c r="L5" t="inlineStr">
        <is>
          <t>Delhi : Motilal Banarsidass, 1932, 1978 printing.</t>
        </is>
      </c>
      <c r="M5" t="inlineStr">
        <is>
          <t>1932</t>
        </is>
      </c>
      <c r="O5" t="inlineStr">
        <is>
          <t>eng</t>
        </is>
      </c>
      <c r="P5" t="inlineStr">
        <is>
          <t xml:space="preserve">xx </t>
        </is>
      </c>
      <c r="R5" t="inlineStr">
        <is>
          <t xml:space="preserve">BQ </t>
        </is>
      </c>
      <c r="S5" t="n">
        <v>11</v>
      </c>
      <c r="T5" t="n">
        <v>11</v>
      </c>
      <c r="U5" t="inlineStr">
        <is>
          <t>2005-11-07</t>
        </is>
      </c>
      <c r="V5" t="inlineStr">
        <is>
          <t>2005-11-07</t>
        </is>
      </c>
      <c r="W5" t="inlineStr">
        <is>
          <t>1990-11-16</t>
        </is>
      </c>
      <c r="X5" t="inlineStr">
        <is>
          <t>1990-11-16</t>
        </is>
      </c>
      <c r="Y5" t="n">
        <v>16</v>
      </c>
      <c r="Z5" t="n">
        <v>6</v>
      </c>
      <c r="AA5" t="n">
        <v>279</v>
      </c>
      <c r="AB5" t="n">
        <v>1</v>
      </c>
      <c r="AC5" t="n">
        <v>2</v>
      </c>
      <c r="AD5" t="n">
        <v>0</v>
      </c>
      <c r="AE5" t="n">
        <v>16</v>
      </c>
      <c r="AF5" t="n">
        <v>0</v>
      </c>
      <c r="AG5" t="n">
        <v>6</v>
      </c>
      <c r="AH5" t="n">
        <v>0</v>
      </c>
      <c r="AI5" t="n">
        <v>3</v>
      </c>
      <c r="AJ5" t="n">
        <v>0</v>
      </c>
      <c r="AK5" t="n">
        <v>13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HYPERLINK("https://creighton-primo.hosted.exlibrisgroup.com/primo-explore/search?tab=default_tab&amp;search_scope=EVERYTHING&amp;vid=01CRU&amp;lang=en_US&amp;offset=0&amp;query=any,contains,991004629779702656","Catalog Record")</f>
        <v/>
      </c>
      <c r="AT5">
        <f>HYPERLINK("http://www.worldcat.org/oclc/4363535","WorldCat Record")</f>
        <v/>
      </c>
      <c r="AU5" t="inlineStr">
        <is>
          <t>1763960:eng</t>
        </is>
      </c>
      <c r="AV5" t="inlineStr">
        <is>
          <t>4363535</t>
        </is>
      </c>
      <c r="AW5" t="inlineStr">
        <is>
          <t>991004629779702656</t>
        </is>
      </c>
      <c r="AX5" t="inlineStr">
        <is>
          <t>991004629779702656</t>
        </is>
      </c>
      <c r="AY5" t="inlineStr">
        <is>
          <t>2262646080002656</t>
        </is>
      </c>
      <c r="AZ5" t="inlineStr">
        <is>
          <t>BOOK</t>
        </is>
      </c>
      <c r="BC5" t="inlineStr">
        <is>
          <t>32285000399039</t>
        </is>
      </c>
      <c r="BD5" t="inlineStr">
        <is>
          <t>893722523</t>
        </is>
      </c>
    </row>
    <row r="6">
      <c r="A6" t="inlineStr">
        <is>
          <t>No</t>
        </is>
      </c>
      <c r="B6" t="inlineStr">
        <is>
          <t>BQ438 .K5</t>
        </is>
      </c>
      <c r="C6" t="inlineStr">
        <is>
          <t>0                      BQ 0438000K  5</t>
        </is>
      </c>
      <c r="D6" t="inlineStr">
        <is>
          <t>A thousand lives away; Buddhism in contemporary Burma [by] Winston L.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Winston L. (Winston Lee), 1907-2000.</t>
        </is>
      </c>
      <c r="L6" t="inlineStr">
        <is>
          <t>Cambridge, Harvard University Press, 1964.</t>
        </is>
      </c>
      <c r="M6" t="inlineStr">
        <is>
          <t>1964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BQ </t>
        </is>
      </c>
      <c r="S6" t="n">
        <v>5</v>
      </c>
      <c r="T6" t="n">
        <v>5</v>
      </c>
      <c r="U6" t="inlineStr">
        <is>
          <t>1996-03-04</t>
        </is>
      </c>
      <c r="V6" t="inlineStr">
        <is>
          <t>1996-03-04</t>
        </is>
      </c>
      <c r="W6" t="inlineStr">
        <is>
          <t>1990-11-16</t>
        </is>
      </c>
      <c r="X6" t="inlineStr">
        <is>
          <t>1990-11-16</t>
        </is>
      </c>
      <c r="Y6" t="n">
        <v>441</v>
      </c>
      <c r="Z6" t="n">
        <v>430</v>
      </c>
      <c r="AA6" t="n">
        <v>535</v>
      </c>
      <c r="AB6" t="n">
        <v>4</v>
      </c>
      <c r="AC6" t="n">
        <v>5</v>
      </c>
      <c r="AD6" t="n">
        <v>21</v>
      </c>
      <c r="AE6" t="n">
        <v>30</v>
      </c>
      <c r="AF6" t="n">
        <v>8</v>
      </c>
      <c r="AG6" t="n">
        <v>11</v>
      </c>
      <c r="AH6" t="n">
        <v>3</v>
      </c>
      <c r="AI6" t="n">
        <v>5</v>
      </c>
      <c r="AJ6" t="n">
        <v>12</v>
      </c>
      <c r="AK6" t="n">
        <v>17</v>
      </c>
      <c r="AL6" t="n">
        <v>3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HYPERLINK("http://catalog.hathitrust.org/Record/001394295","HathiTrust Record")</f>
        <v/>
      </c>
      <c r="AS6">
        <f>HYPERLINK("https://creighton-primo.hosted.exlibrisgroup.com/primo-explore/search?tab=default_tab&amp;search_scope=EVERYTHING&amp;vid=01CRU&amp;lang=en_US&amp;offset=0&amp;query=any,contains,991004346019702656","Catalog Record")</f>
        <v/>
      </c>
      <c r="AT6">
        <f>HYPERLINK("http://www.worldcat.org/oclc/376718","WorldCat Record")</f>
        <v/>
      </c>
      <c r="AU6" t="inlineStr">
        <is>
          <t>373564241:eng</t>
        </is>
      </c>
      <c r="AV6" t="inlineStr">
        <is>
          <t>376718</t>
        </is>
      </c>
      <c r="AW6" t="inlineStr">
        <is>
          <t>991004346019702656</t>
        </is>
      </c>
      <c r="AX6" t="inlineStr">
        <is>
          <t>991004346019702656</t>
        </is>
      </c>
      <c r="AY6" t="inlineStr">
        <is>
          <t>2272463900002656</t>
        </is>
      </c>
      <c r="AZ6" t="inlineStr">
        <is>
          <t>BOOK</t>
        </is>
      </c>
      <c r="BC6" t="inlineStr">
        <is>
          <t>32285000398627</t>
        </is>
      </c>
      <c r="BD6" t="inlineStr">
        <is>
          <t>893411420</t>
        </is>
      </c>
    </row>
    <row r="7">
      <c r="A7" t="inlineStr">
        <is>
          <t>No</t>
        </is>
      </c>
      <c r="B7" t="inlineStr">
        <is>
          <t>BQ4570.S7 P45</t>
        </is>
      </c>
      <c r="C7" t="inlineStr">
        <is>
          <t>0                      BQ 4570000S  7                  P  45</t>
        </is>
      </c>
      <c r="D7" t="inlineStr">
        <is>
          <t>Religion and politics in Sri Lanka / Urmila Phadnis.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Phadnis, Urmila.</t>
        </is>
      </c>
      <c r="L7" t="inlineStr">
        <is>
          <t>Columbia, Mo. : South Asia Books, 1976.</t>
        </is>
      </c>
      <c r="M7" t="inlineStr">
        <is>
          <t>1976</t>
        </is>
      </c>
      <c r="O7" t="inlineStr">
        <is>
          <t>eng</t>
        </is>
      </c>
      <c r="P7" t="inlineStr">
        <is>
          <t>mou</t>
        </is>
      </c>
      <c r="R7" t="inlineStr">
        <is>
          <t xml:space="preserve">BQ </t>
        </is>
      </c>
      <c r="S7" t="n">
        <v>10</v>
      </c>
      <c r="T7" t="n">
        <v>10</v>
      </c>
      <c r="U7" t="inlineStr">
        <is>
          <t>1999-11-16</t>
        </is>
      </c>
      <c r="V7" t="inlineStr">
        <is>
          <t>1999-11-16</t>
        </is>
      </c>
      <c r="W7" t="inlineStr">
        <is>
          <t>1990-11-16</t>
        </is>
      </c>
      <c r="X7" t="inlineStr">
        <is>
          <t>1990-11-16</t>
        </is>
      </c>
      <c r="Y7" t="n">
        <v>168</v>
      </c>
      <c r="Z7" t="n">
        <v>144</v>
      </c>
      <c r="AA7" t="n">
        <v>262</v>
      </c>
      <c r="AB7" t="n">
        <v>2</v>
      </c>
      <c r="AC7" t="n">
        <v>3</v>
      </c>
      <c r="AD7" t="n">
        <v>8</v>
      </c>
      <c r="AE7" t="n">
        <v>12</v>
      </c>
      <c r="AF7" t="n">
        <v>3</v>
      </c>
      <c r="AG7" t="n">
        <v>3</v>
      </c>
      <c r="AH7" t="n">
        <v>0</v>
      </c>
      <c r="AI7" t="n">
        <v>2</v>
      </c>
      <c r="AJ7" t="n">
        <v>5</v>
      </c>
      <c r="AK7" t="n">
        <v>6</v>
      </c>
      <c r="AL7" t="n">
        <v>1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HYPERLINK("https://creighton-primo.hosted.exlibrisgroup.com/primo-explore/search?tab=default_tab&amp;search_scope=EVERYTHING&amp;vid=01CRU&amp;lang=en_US&amp;offset=0&amp;query=any,contains,991004167139702656","Catalog Record")</f>
        <v/>
      </c>
      <c r="AT7">
        <f>HYPERLINK("http://www.worldcat.org/oclc/2570330","WorldCat Record")</f>
        <v/>
      </c>
      <c r="AU7" t="inlineStr">
        <is>
          <t>2782450:eng</t>
        </is>
      </c>
      <c r="AV7" t="inlineStr">
        <is>
          <t>2570330</t>
        </is>
      </c>
      <c r="AW7" t="inlineStr">
        <is>
          <t>991004167139702656</t>
        </is>
      </c>
      <c r="AX7" t="inlineStr">
        <is>
          <t>991004167139702656</t>
        </is>
      </c>
      <c r="AY7" t="inlineStr">
        <is>
          <t>2262465510002656</t>
        </is>
      </c>
      <c r="AZ7" t="inlineStr">
        <is>
          <t>BOOK</t>
        </is>
      </c>
      <c r="BB7" t="inlineStr">
        <is>
          <t>9780883867549</t>
        </is>
      </c>
      <c r="BC7" t="inlineStr">
        <is>
          <t>32285000399070</t>
        </is>
      </c>
      <c r="BD7" t="inlineStr">
        <is>
          <t>893343540</t>
        </is>
      </c>
    </row>
    <row r="8">
      <c r="A8" t="inlineStr">
        <is>
          <t>No</t>
        </is>
      </c>
      <c r="B8" t="inlineStr">
        <is>
          <t>BQ4710.T34 T53</t>
        </is>
      </c>
      <c r="C8" t="inlineStr">
        <is>
          <t>0                      BQ 4710000T  34                 T  53</t>
        </is>
      </c>
      <c r="D8" t="inlineStr">
        <is>
          <t>The cult of Tārā; magic and ritual in Tibet.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Beyer, Stephan V., 1943-</t>
        </is>
      </c>
      <c r="L8" t="inlineStr">
        <is>
          <t>Berkeley, University of California Press [c1973]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Hermeneutics, studies in the history of religions ; 1</t>
        </is>
      </c>
      <c r="R8" t="inlineStr">
        <is>
          <t xml:space="preserve">BQ </t>
        </is>
      </c>
      <c r="S8" t="n">
        <v>8</v>
      </c>
      <c r="T8" t="n">
        <v>8</v>
      </c>
      <c r="U8" t="inlineStr">
        <is>
          <t>2001-09-27</t>
        </is>
      </c>
      <c r="V8" t="inlineStr">
        <is>
          <t>2001-09-27</t>
        </is>
      </c>
      <c r="W8" t="inlineStr">
        <is>
          <t>1990-02-28</t>
        </is>
      </c>
      <c r="X8" t="inlineStr">
        <is>
          <t>1990-02-28</t>
        </is>
      </c>
      <c r="Y8" t="n">
        <v>517</v>
      </c>
      <c r="Z8" t="n">
        <v>405</v>
      </c>
      <c r="AA8" t="n">
        <v>523</v>
      </c>
      <c r="AB8" t="n">
        <v>3</v>
      </c>
      <c r="AC8" t="n">
        <v>3</v>
      </c>
      <c r="AD8" t="n">
        <v>22</v>
      </c>
      <c r="AE8" t="n">
        <v>32</v>
      </c>
      <c r="AF8" t="n">
        <v>8</v>
      </c>
      <c r="AG8" t="n">
        <v>13</v>
      </c>
      <c r="AH8" t="n">
        <v>7</v>
      </c>
      <c r="AI8" t="n">
        <v>9</v>
      </c>
      <c r="AJ8" t="n">
        <v>11</v>
      </c>
      <c r="AK8" t="n">
        <v>18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HYPERLINK("http://catalog.hathitrust.org/Record/001406125","HathiTrust Record")</f>
        <v/>
      </c>
      <c r="AS8">
        <f>HYPERLINK("https://creighton-primo.hosted.exlibrisgroup.com/primo-explore/search?tab=default_tab&amp;search_scope=EVERYTHING&amp;vid=01CRU&amp;lang=en_US&amp;offset=0&amp;query=any,contains,991003379119702656","Catalog Record")</f>
        <v/>
      </c>
      <c r="AT8">
        <f>HYPERLINK("http://www.worldcat.org/oclc/915515","WorldCat Record")</f>
        <v/>
      </c>
      <c r="AU8" t="inlineStr">
        <is>
          <t>47926048:eng</t>
        </is>
      </c>
      <c r="AV8" t="inlineStr">
        <is>
          <t>915515</t>
        </is>
      </c>
      <c r="AW8" t="inlineStr">
        <is>
          <t>991003379119702656</t>
        </is>
      </c>
      <c r="AX8" t="inlineStr">
        <is>
          <t>991003379119702656</t>
        </is>
      </c>
      <c r="AY8" t="inlineStr">
        <is>
          <t>2264754890002656</t>
        </is>
      </c>
      <c r="AZ8" t="inlineStr">
        <is>
          <t>BOOK</t>
        </is>
      </c>
      <c r="BB8" t="inlineStr">
        <is>
          <t>9780520021921</t>
        </is>
      </c>
      <c r="BC8" t="inlineStr">
        <is>
          <t>32285000072750</t>
        </is>
      </c>
      <c r="BD8" t="inlineStr">
        <is>
          <t>893441241</t>
        </is>
      </c>
    </row>
    <row r="9">
      <c r="A9" t="inlineStr">
        <is>
          <t>No</t>
        </is>
      </c>
      <c r="B9" t="inlineStr">
        <is>
          <t>BQ5720.U6 T45 1988</t>
        </is>
      </c>
      <c r="C9" t="inlineStr">
        <is>
          <t>0                      BQ 5720000U  6                  T  45          1988</t>
        </is>
      </c>
      <c r="D9" t="inlineStr">
        <is>
          <t>The ghost festival in medieval China / by Stephen F. Teiser.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Teiser, Stephen F.</t>
        </is>
      </c>
      <c r="L9" t="inlineStr">
        <is>
          <t>Princeton, N.J. : Princeton University Press, c1988.</t>
        </is>
      </c>
      <c r="M9" t="inlineStr">
        <is>
          <t>1988</t>
        </is>
      </c>
      <c r="O9" t="inlineStr">
        <is>
          <t>eng</t>
        </is>
      </c>
      <c r="P9" t="inlineStr">
        <is>
          <t>nju</t>
        </is>
      </c>
      <c r="R9" t="inlineStr">
        <is>
          <t xml:space="preserve">BQ </t>
        </is>
      </c>
      <c r="S9" t="n">
        <v>2</v>
      </c>
      <c r="T9" t="n">
        <v>2</v>
      </c>
      <c r="U9" t="inlineStr">
        <is>
          <t>2009-09-30</t>
        </is>
      </c>
      <c r="V9" t="inlineStr">
        <is>
          <t>2009-09-30</t>
        </is>
      </c>
      <c r="W9" t="inlineStr">
        <is>
          <t>1997-05-29</t>
        </is>
      </c>
      <c r="X9" t="inlineStr">
        <is>
          <t>1997-05-29</t>
        </is>
      </c>
      <c r="Y9" t="n">
        <v>397</v>
      </c>
      <c r="Z9" t="n">
        <v>303</v>
      </c>
      <c r="AA9" t="n">
        <v>492</v>
      </c>
      <c r="AB9" t="n">
        <v>2</v>
      </c>
      <c r="AC9" t="n">
        <v>2</v>
      </c>
      <c r="AD9" t="n">
        <v>18</v>
      </c>
      <c r="AE9" t="n">
        <v>28</v>
      </c>
      <c r="AF9" t="n">
        <v>8</v>
      </c>
      <c r="AG9" t="n">
        <v>14</v>
      </c>
      <c r="AH9" t="n">
        <v>3</v>
      </c>
      <c r="AI9" t="n">
        <v>8</v>
      </c>
      <c r="AJ9" t="n">
        <v>12</v>
      </c>
      <c r="AK9" t="n">
        <v>15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HYPERLINK("https://creighton-primo.hosted.exlibrisgroup.com/primo-explore/search?tab=default_tab&amp;search_scope=EVERYTHING&amp;vid=01CRU&amp;lang=en_US&amp;offset=0&amp;query=any,contains,991001150969702656","Catalog Record")</f>
        <v/>
      </c>
      <c r="AT9">
        <f>HYPERLINK("http://www.worldcat.org/oclc/16805986","WorldCat Record")</f>
        <v/>
      </c>
      <c r="AU9" t="inlineStr">
        <is>
          <t>885398:eng</t>
        </is>
      </c>
      <c r="AV9" t="inlineStr">
        <is>
          <t>16805986</t>
        </is>
      </c>
      <c r="AW9" t="inlineStr">
        <is>
          <t>991001150969702656</t>
        </is>
      </c>
      <c r="AX9" t="inlineStr">
        <is>
          <t>991001150969702656</t>
        </is>
      </c>
      <c r="AY9" t="inlineStr">
        <is>
          <t>2271678980002656</t>
        </is>
      </c>
      <c r="AZ9" t="inlineStr">
        <is>
          <t>BOOK</t>
        </is>
      </c>
      <c r="BB9" t="inlineStr">
        <is>
          <t>9780691055251</t>
        </is>
      </c>
      <c r="BC9" t="inlineStr">
        <is>
          <t>32285002612553</t>
        </is>
      </c>
      <c r="BD9" t="inlineStr">
        <is>
          <t>893772362</t>
        </is>
      </c>
    </row>
    <row r="10">
      <c r="A10" t="inlineStr">
        <is>
          <t>No</t>
        </is>
      </c>
      <c r="B10" t="inlineStr">
        <is>
          <t>BQ636 .Z84 1972</t>
        </is>
      </c>
      <c r="C10" t="inlineStr">
        <is>
          <t>0                      BQ 0636000Z  84          1972</t>
        </is>
      </c>
      <c r="D10" t="inlineStr">
        <is>
          <t>The Buddhist conquest of China : The spread and adaptation of Buddhism in early medieval China / By E. Zürcher.</t>
        </is>
      </c>
      <c r="E10" t="inlineStr">
        <is>
          <t>V.1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Zürcher, E. (Erik)</t>
        </is>
      </c>
      <c r="L10" t="inlineStr">
        <is>
          <t>Leiden : Brill, 1972.</t>
        </is>
      </c>
      <c r="M10" t="inlineStr">
        <is>
          <t>1972</t>
        </is>
      </c>
      <c r="N10" t="inlineStr">
        <is>
          <t>Reprint, with additions and corrections.</t>
        </is>
      </c>
      <c r="O10" t="inlineStr">
        <is>
          <t>eng</t>
        </is>
      </c>
      <c r="P10" t="inlineStr">
        <is>
          <t xml:space="preserve">ne </t>
        </is>
      </c>
      <c r="Q10" t="inlineStr">
        <is>
          <t>Sinica Leidensia ; v. 11</t>
        </is>
      </c>
      <c r="R10" t="inlineStr">
        <is>
          <t xml:space="preserve">BQ </t>
        </is>
      </c>
      <c r="S10" t="n">
        <v>6</v>
      </c>
      <c r="T10" t="n">
        <v>9</v>
      </c>
      <c r="U10" t="inlineStr">
        <is>
          <t>1998-11-29</t>
        </is>
      </c>
      <c r="V10" t="inlineStr">
        <is>
          <t>1998-11-29</t>
        </is>
      </c>
      <c r="W10" t="inlineStr">
        <is>
          <t>1990-11-16</t>
        </is>
      </c>
      <c r="X10" t="inlineStr">
        <is>
          <t>1990-11-16</t>
        </is>
      </c>
      <c r="Y10" t="n">
        <v>291</v>
      </c>
      <c r="Z10" t="n">
        <v>224</v>
      </c>
      <c r="AA10" t="n">
        <v>1033</v>
      </c>
      <c r="AB10" t="n">
        <v>2</v>
      </c>
      <c r="AC10" t="n">
        <v>8</v>
      </c>
      <c r="AD10" t="n">
        <v>16</v>
      </c>
      <c r="AE10" t="n">
        <v>45</v>
      </c>
      <c r="AF10" t="n">
        <v>7</v>
      </c>
      <c r="AG10" t="n">
        <v>18</v>
      </c>
      <c r="AH10" t="n">
        <v>5</v>
      </c>
      <c r="AI10" t="n">
        <v>10</v>
      </c>
      <c r="AJ10" t="n">
        <v>8</v>
      </c>
      <c r="AK10" t="n">
        <v>18</v>
      </c>
      <c r="AL10" t="n">
        <v>1</v>
      </c>
      <c r="AM10" t="n">
        <v>7</v>
      </c>
      <c r="AN10" t="n">
        <v>0</v>
      </c>
      <c r="AO10" t="n">
        <v>1</v>
      </c>
      <c r="AP10" t="inlineStr">
        <is>
          <t>Yes</t>
        </is>
      </c>
      <c r="AQ10" t="inlineStr">
        <is>
          <t>Yes</t>
        </is>
      </c>
      <c r="AR10">
        <f>HYPERLINK("http://catalog.hathitrust.org/Record/000389283","HathiTrust Record")</f>
        <v/>
      </c>
      <c r="AS10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0">
        <f>HYPERLINK("http://www.worldcat.org/oclc/386028","WorldCat Record")</f>
        <v/>
      </c>
      <c r="AU10" t="inlineStr">
        <is>
          <t>4061498402:eng</t>
        </is>
      </c>
      <c r="AV10" t="inlineStr">
        <is>
          <t>386028</t>
        </is>
      </c>
      <c r="AW10" t="inlineStr">
        <is>
          <t>991002646849702656</t>
        </is>
      </c>
      <c r="AX10" t="inlineStr">
        <is>
          <t>991002646849702656</t>
        </is>
      </c>
      <c r="AY10" t="inlineStr">
        <is>
          <t>2257606290002656</t>
        </is>
      </c>
      <c r="AZ10" t="inlineStr">
        <is>
          <t>BOOK</t>
        </is>
      </c>
      <c r="BC10" t="inlineStr">
        <is>
          <t>32285000398650</t>
        </is>
      </c>
      <c r="BD10" t="inlineStr">
        <is>
          <t>893415456</t>
        </is>
      </c>
    </row>
    <row r="11">
      <c r="A11" t="inlineStr">
        <is>
          <t>No</t>
        </is>
      </c>
      <c r="B11" t="inlineStr">
        <is>
          <t>BQ636 .Z84 1972</t>
        </is>
      </c>
      <c r="C11" t="inlineStr">
        <is>
          <t>0                      BQ 0636000Z  84          1972</t>
        </is>
      </c>
      <c r="D11" t="inlineStr">
        <is>
          <t>The Buddhist conquest of China : The spread and adaptation of Buddhism in early medieval China / By E. Zürcher.</t>
        </is>
      </c>
      <c r="E11" t="inlineStr">
        <is>
          <t>V.2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Zürcher, E. (Erik)</t>
        </is>
      </c>
      <c r="L11" t="inlineStr">
        <is>
          <t>Leiden : Brill, 1972.</t>
        </is>
      </c>
      <c r="M11" t="inlineStr">
        <is>
          <t>1972</t>
        </is>
      </c>
      <c r="N11" t="inlineStr">
        <is>
          <t>Reprint, with additions and corrections.</t>
        </is>
      </c>
      <c r="O11" t="inlineStr">
        <is>
          <t>eng</t>
        </is>
      </c>
      <c r="P11" t="inlineStr">
        <is>
          <t xml:space="preserve">ne </t>
        </is>
      </c>
      <c r="Q11" t="inlineStr">
        <is>
          <t>Sinica Leidensia ; v. 11</t>
        </is>
      </c>
      <c r="R11" t="inlineStr">
        <is>
          <t xml:space="preserve">BQ </t>
        </is>
      </c>
      <c r="S11" t="n">
        <v>3</v>
      </c>
      <c r="T11" t="n">
        <v>9</v>
      </c>
      <c r="U11" t="inlineStr">
        <is>
          <t>1995-03-09</t>
        </is>
      </c>
      <c r="V11" t="inlineStr">
        <is>
          <t>1998-11-29</t>
        </is>
      </c>
      <c r="W11" t="inlineStr">
        <is>
          <t>1990-11-16</t>
        </is>
      </c>
      <c r="X11" t="inlineStr">
        <is>
          <t>1990-11-16</t>
        </is>
      </c>
      <c r="Y11" t="n">
        <v>291</v>
      </c>
      <c r="Z11" t="n">
        <v>224</v>
      </c>
      <c r="AA11" t="n">
        <v>1033</v>
      </c>
      <c r="AB11" t="n">
        <v>2</v>
      </c>
      <c r="AC11" t="n">
        <v>8</v>
      </c>
      <c r="AD11" t="n">
        <v>16</v>
      </c>
      <c r="AE11" t="n">
        <v>45</v>
      </c>
      <c r="AF11" t="n">
        <v>7</v>
      </c>
      <c r="AG11" t="n">
        <v>18</v>
      </c>
      <c r="AH11" t="n">
        <v>5</v>
      </c>
      <c r="AI11" t="n">
        <v>10</v>
      </c>
      <c r="AJ11" t="n">
        <v>8</v>
      </c>
      <c r="AK11" t="n">
        <v>18</v>
      </c>
      <c r="AL11" t="n">
        <v>1</v>
      </c>
      <c r="AM11" t="n">
        <v>7</v>
      </c>
      <c r="AN11" t="n">
        <v>0</v>
      </c>
      <c r="AO11" t="n">
        <v>1</v>
      </c>
      <c r="AP11" t="inlineStr">
        <is>
          <t>Yes</t>
        </is>
      </c>
      <c r="AQ11" t="inlineStr">
        <is>
          <t>Yes</t>
        </is>
      </c>
      <c r="AR11">
        <f>HYPERLINK("http://catalog.hathitrust.org/Record/000389283","HathiTrust Record")</f>
        <v/>
      </c>
      <c r="AS11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1">
        <f>HYPERLINK("http://www.worldcat.org/oclc/386028","WorldCat Record")</f>
        <v/>
      </c>
      <c r="AU11" t="inlineStr">
        <is>
          <t>4061498402:eng</t>
        </is>
      </c>
      <c r="AV11" t="inlineStr">
        <is>
          <t>386028</t>
        </is>
      </c>
      <c r="AW11" t="inlineStr">
        <is>
          <t>991002646849702656</t>
        </is>
      </c>
      <c r="AX11" t="inlineStr">
        <is>
          <t>991002646849702656</t>
        </is>
      </c>
      <c r="AY11" t="inlineStr">
        <is>
          <t>2257606290002656</t>
        </is>
      </c>
      <c r="AZ11" t="inlineStr">
        <is>
          <t>BOOK</t>
        </is>
      </c>
      <c r="BC11" t="inlineStr">
        <is>
          <t>32285000398668</t>
        </is>
      </c>
      <c r="BD11" t="inlineStr">
        <is>
          <t>893427820</t>
        </is>
      </c>
    </row>
    <row r="12">
      <c r="A12" t="inlineStr">
        <is>
          <t>No</t>
        </is>
      </c>
      <c r="B12" t="inlineStr">
        <is>
          <t>BQ7401.N76 H47</t>
        </is>
      </c>
      <c r="C12" t="inlineStr">
        <is>
          <t>0                      BQ 7401000N  76                 H  47</t>
        </is>
      </c>
      <c r="D12" t="inlineStr">
        <is>
          <t>The hermit of Cat Island : the life of Fra Jerome Hawes / by Peter F. Anson.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Anson, Peter F. (Peter Frederick), 1889-1975.</t>
        </is>
      </c>
      <c r="L12" t="inlineStr">
        <is>
          <t>New York : P. J. Kenedy, [1957]</t>
        </is>
      </c>
      <c r="M12" t="inlineStr">
        <is>
          <t>1957</t>
        </is>
      </c>
      <c r="O12" t="inlineStr">
        <is>
          <t>eng</t>
        </is>
      </c>
      <c r="P12" t="inlineStr">
        <is>
          <t xml:space="preserve">xx </t>
        </is>
      </c>
      <c r="R12" t="inlineStr">
        <is>
          <t xml:space="preserve">BQ </t>
        </is>
      </c>
      <c r="S12" t="n">
        <v>3</v>
      </c>
      <c r="T12" t="n">
        <v>3</v>
      </c>
      <c r="U12" t="inlineStr">
        <is>
          <t>2010-06-28</t>
        </is>
      </c>
      <c r="V12" t="inlineStr">
        <is>
          <t>2010-06-28</t>
        </is>
      </c>
      <c r="W12" t="inlineStr">
        <is>
          <t>1992-03-17</t>
        </is>
      </c>
      <c r="X12" t="inlineStr">
        <is>
          <t>1992-03-17</t>
        </is>
      </c>
      <c r="Y12" t="n">
        <v>185</v>
      </c>
      <c r="Z12" t="n">
        <v>174</v>
      </c>
      <c r="AA12" t="n">
        <v>180</v>
      </c>
      <c r="AB12" t="n">
        <v>2</v>
      </c>
      <c r="AC12" t="n">
        <v>2</v>
      </c>
      <c r="AD12" t="n">
        <v>25</v>
      </c>
      <c r="AE12" t="n">
        <v>25</v>
      </c>
      <c r="AF12" t="n">
        <v>8</v>
      </c>
      <c r="AG12" t="n">
        <v>8</v>
      </c>
      <c r="AH12" t="n">
        <v>5</v>
      </c>
      <c r="AI12" t="n">
        <v>5</v>
      </c>
      <c r="AJ12" t="n">
        <v>22</v>
      </c>
      <c r="AK12" t="n">
        <v>22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HYPERLINK("http://catalog.hathitrust.org/Record/001591958","HathiTrust Record")</f>
        <v/>
      </c>
      <c r="AS12">
        <f>HYPERLINK("https://creighton-primo.hosted.exlibrisgroup.com/primo-explore/search?tab=default_tab&amp;search_scope=EVERYTHING&amp;vid=01CRU&amp;lang=en_US&amp;offset=0&amp;query=any,contains,991003333109702656","Catalog Record")</f>
        <v/>
      </c>
      <c r="AT12">
        <f>HYPERLINK("http://www.worldcat.org/oclc/864687","WorldCat Record")</f>
        <v/>
      </c>
      <c r="AU12" t="inlineStr">
        <is>
          <t>104837575:eng</t>
        </is>
      </c>
      <c r="AV12" t="inlineStr">
        <is>
          <t>864687</t>
        </is>
      </c>
      <c r="AW12" t="inlineStr">
        <is>
          <t>991003333109702656</t>
        </is>
      </c>
      <c r="AX12" t="inlineStr">
        <is>
          <t>991003333109702656</t>
        </is>
      </c>
      <c r="AY12" t="inlineStr">
        <is>
          <t>2266292240002656</t>
        </is>
      </c>
      <c r="AZ12" t="inlineStr">
        <is>
          <t>BOOK</t>
        </is>
      </c>
      <c r="BC12" t="inlineStr">
        <is>
          <t>32285001001972</t>
        </is>
      </c>
      <c r="BD12" t="inlineStr">
        <is>
          <t>893511849</t>
        </is>
      </c>
    </row>
    <row r="13">
      <c r="A13" t="inlineStr">
        <is>
          <t>No</t>
        </is>
      </c>
      <c r="B13" t="inlineStr">
        <is>
          <t>BQ7457 .R620 1978</t>
        </is>
      </c>
      <c r="C13" t="inlineStr">
        <is>
          <t>0                      BQ 7457000R  620         1978</t>
        </is>
      </c>
      <c r="D13" t="inlineStr">
        <is>
          <t>Early Mādhyamika in India and China / by Richard H.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Richard H., 1926-</t>
        </is>
      </c>
      <c r="L13" t="inlineStr">
        <is>
          <t>Delhi : Motilal Banarsidass, 1978.</t>
        </is>
      </c>
      <c r="M13" t="inlineStr">
        <is>
          <t>1978</t>
        </is>
      </c>
      <c r="O13" t="inlineStr">
        <is>
          <t>eng</t>
        </is>
      </c>
      <c r="P13" t="inlineStr">
        <is>
          <t xml:space="preserve">ii </t>
        </is>
      </c>
      <c r="R13" t="inlineStr">
        <is>
          <t xml:space="preserve">BQ </t>
        </is>
      </c>
      <c r="S13" t="n">
        <v>3</v>
      </c>
      <c r="T13" t="n">
        <v>3</v>
      </c>
      <c r="U13" t="inlineStr">
        <is>
          <t>1995-03-09</t>
        </is>
      </c>
      <c r="V13" t="inlineStr">
        <is>
          <t>1995-03-09</t>
        </is>
      </c>
      <c r="W13" t="inlineStr">
        <is>
          <t>1990-11-16</t>
        </is>
      </c>
      <c r="X13" t="inlineStr">
        <is>
          <t>1990-11-16</t>
        </is>
      </c>
      <c r="Y13" t="n">
        <v>39</v>
      </c>
      <c r="Z13" t="n">
        <v>34</v>
      </c>
      <c r="AA13" t="n">
        <v>393</v>
      </c>
      <c r="AB13" t="n">
        <v>1</v>
      </c>
      <c r="AC13" t="n">
        <v>4</v>
      </c>
      <c r="AD13" t="n">
        <v>3</v>
      </c>
      <c r="AE13" t="n">
        <v>22</v>
      </c>
      <c r="AF13" t="n">
        <v>2</v>
      </c>
      <c r="AG13" t="n">
        <v>9</v>
      </c>
      <c r="AH13" t="n">
        <v>0</v>
      </c>
      <c r="AI13" t="n">
        <v>3</v>
      </c>
      <c r="AJ13" t="n">
        <v>3</v>
      </c>
      <c r="AK13" t="n">
        <v>13</v>
      </c>
      <c r="AL13" t="n">
        <v>0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HYPERLINK("http://catalog.hathitrust.org/Record/011805225","HathiTrust Record")</f>
        <v/>
      </c>
      <c r="AS13">
        <f>HYPERLINK("https://creighton-primo.hosted.exlibrisgroup.com/primo-explore/search?tab=default_tab&amp;search_scope=EVERYTHING&amp;vid=01CRU&amp;lang=en_US&amp;offset=0&amp;query=any,contains,991000091379702656","Catalog Record")</f>
        <v/>
      </c>
      <c r="AT13">
        <f>HYPERLINK("http://www.worldcat.org/oclc/8903592","WorldCat Record")</f>
        <v/>
      </c>
      <c r="AU13" t="inlineStr">
        <is>
          <t>1322953:eng</t>
        </is>
      </c>
      <c r="AV13" t="inlineStr">
        <is>
          <t>8903592</t>
        </is>
      </c>
      <c r="AW13" t="inlineStr">
        <is>
          <t>991000091379702656</t>
        </is>
      </c>
      <c r="AX13" t="inlineStr">
        <is>
          <t>991000091379702656</t>
        </is>
      </c>
      <c r="AY13" t="inlineStr">
        <is>
          <t>2264503790002656</t>
        </is>
      </c>
      <c r="AZ13" t="inlineStr">
        <is>
          <t>BOOK</t>
        </is>
      </c>
      <c r="BB13" t="inlineStr">
        <is>
          <t>9780896840386</t>
        </is>
      </c>
      <c r="BC13" t="inlineStr">
        <is>
          <t>32285000399138</t>
        </is>
      </c>
      <c r="BD13" t="inlineStr">
        <is>
          <t>893796400</t>
        </is>
      </c>
    </row>
    <row r="14">
      <c r="A14" t="inlineStr">
        <is>
          <t>No</t>
        </is>
      </c>
      <c r="B14" t="inlineStr">
        <is>
          <t>BQ8218 .C43</t>
        </is>
      </c>
      <c r="C14" t="inlineStr">
        <is>
          <t>0                      BQ 8218000C  43</t>
        </is>
      </c>
      <c r="D14" t="inlineStr">
        <is>
          <t>The Buddhist teaching of totality; the philosophy of Hwa Yen Buddhism [by] Garma C. C. Chang.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Zhang, Zhenji, 1920-</t>
        </is>
      </c>
      <c r="L14" t="inlineStr">
        <is>
          <t>University Park, Pennsylvania State University Press [c1971]</t>
        </is>
      </c>
      <c r="M14" t="inlineStr">
        <is>
          <t>1971</t>
        </is>
      </c>
      <c r="O14" t="inlineStr">
        <is>
          <t>eng</t>
        </is>
      </c>
      <c r="P14" t="inlineStr">
        <is>
          <t>pau</t>
        </is>
      </c>
      <c r="R14" t="inlineStr">
        <is>
          <t xml:space="preserve">BQ </t>
        </is>
      </c>
      <c r="S14" t="n">
        <v>8</v>
      </c>
      <c r="T14" t="n">
        <v>8</v>
      </c>
      <c r="U14" t="inlineStr">
        <is>
          <t>1999-09-03</t>
        </is>
      </c>
      <c r="V14" t="inlineStr">
        <is>
          <t>1999-09-03</t>
        </is>
      </c>
      <c r="W14" t="inlineStr">
        <is>
          <t>1990-11-16</t>
        </is>
      </c>
      <c r="X14" t="inlineStr">
        <is>
          <t>1990-11-16</t>
        </is>
      </c>
      <c r="Y14" t="n">
        <v>786</v>
      </c>
      <c r="Z14" t="n">
        <v>718</v>
      </c>
      <c r="AA14" t="n">
        <v>755</v>
      </c>
      <c r="AB14" t="n">
        <v>4</v>
      </c>
      <c r="AC14" t="n">
        <v>4</v>
      </c>
      <c r="AD14" t="n">
        <v>29</v>
      </c>
      <c r="AE14" t="n">
        <v>30</v>
      </c>
      <c r="AF14" t="n">
        <v>12</v>
      </c>
      <c r="AG14" t="n">
        <v>13</v>
      </c>
      <c r="AH14" t="n">
        <v>8</v>
      </c>
      <c r="AI14" t="n">
        <v>8</v>
      </c>
      <c r="AJ14" t="n">
        <v>15</v>
      </c>
      <c r="AK14" t="n">
        <v>16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HYPERLINK("https://creighton-primo.hosted.exlibrisgroup.com/primo-explore/search?tab=default_tab&amp;search_scope=EVERYTHING&amp;vid=01CRU&amp;lang=en_US&amp;offset=0&amp;query=any,contains,991002001659702656","Catalog Record")</f>
        <v/>
      </c>
      <c r="AT14">
        <f>HYPERLINK("http://www.worldcat.org/oclc/256582","WorldCat Record")</f>
        <v/>
      </c>
      <c r="AU14" t="inlineStr">
        <is>
          <t>4920185048:eng</t>
        </is>
      </c>
      <c r="AV14" t="inlineStr">
        <is>
          <t>256582</t>
        </is>
      </c>
      <c r="AW14" t="inlineStr">
        <is>
          <t>991002001659702656</t>
        </is>
      </c>
      <c r="AX14" t="inlineStr">
        <is>
          <t>991002001659702656</t>
        </is>
      </c>
      <c r="AY14" t="inlineStr">
        <is>
          <t>2272307460002656</t>
        </is>
      </c>
      <c r="AZ14" t="inlineStr">
        <is>
          <t>BOOK</t>
        </is>
      </c>
      <c r="BB14" t="inlineStr">
        <is>
          <t>9780271011424</t>
        </is>
      </c>
      <c r="BC14" t="inlineStr">
        <is>
          <t>32285000399179</t>
        </is>
      </c>
      <c r="BD14" t="inlineStr">
        <is>
          <t>893340925</t>
        </is>
      </c>
    </row>
    <row r="15">
      <c r="A15" t="inlineStr">
        <is>
          <t>No</t>
        </is>
      </c>
      <c r="B15" t="inlineStr">
        <is>
          <t>BQ8218 .C66</t>
        </is>
      </c>
      <c r="C15" t="inlineStr">
        <is>
          <t>0                      BQ 8218000C  66</t>
        </is>
      </c>
      <c r="D15" t="inlineStr">
        <is>
          <t>Hua-yen Buddhism : the jewel net of Indra / Francis H. Cook.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Cook, Francis Harold, 1930-</t>
        </is>
      </c>
      <c r="L15" t="inlineStr">
        <is>
          <t>University Park : Pennsylvania State University Press, c1977.</t>
        </is>
      </c>
      <c r="M15" t="inlineStr">
        <is>
          <t>1977</t>
        </is>
      </c>
      <c r="O15" t="inlineStr">
        <is>
          <t>eng</t>
        </is>
      </c>
      <c r="P15" t="inlineStr">
        <is>
          <t>pau</t>
        </is>
      </c>
      <c r="R15" t="inlineStr">
        <is>
          <t xml:space="preserve">BQ </t>
        </is>
      </c>
      <c r="S15" t="n">
        <v>4</v>
      </c>
      <c r="T15" t="n">
        <v>4</v>
      </c>
      <c r="U15" t="inlineStr">
        <is>
          <t>2002-05-24</t>
        </is>
      </c>
      <c r="V15" t="inlineStr">
        <is>
          <t>2002-05-24</t>
        </is>
      </c>
      <c r="W15" t="inlineStr">
        <is>
          <t>1990-11-16</t>
        </is>
      </c>
      <c r="X15" t="inlineStr">
        <is>
          <t>1990-11-16</t>
        </is>
      </c>
      <c r="Y15" t="n">
        <v>419</v>
      </c>
      <c r="Z15" t="n">
        <v>337</v>
      </c>
      <c r="AA15" t="n">
        <v>349</v>
      </c>
      <c r="AB15" t="n">
        <v>4</v>
      </c>
      <c r="AC15" t="n">
        <v>4</v>
      </c>
      <c r="AD15" t="n">
        <v>21</v>
      </c>
      <c r="AE15" t="n">
        <v>21</v>
      </c>
      <c r="AF15" t="n">
        <v>8</v>
      </c>
      <c r="AG15" t="n">
        <v>8</v>
      </c>
      <c r="AH15" t="n">
        <v>5</v>
      </c>
      <c r="AI15" t="n">
        <v>5</v>
      </c>
      <c r="AJ15" t="n">
        <v>11</v>
      </c>
      <c r="AK15" t="n">
        <v>11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HYPERLINK("https://creighton-primo.hosted.exlibrisgroup.com/primo-explore/search?tab=default_tab&amp;search_scope=EVERYTHING&amp;vid=01CRU&amp;lang=en_US&amp;offset=0&amp;query=any,contains,991004138689702656","Catalog Record")</f>
        <v/>
      </c>
      <c r="AT15">
        <f>HYPERLINK("http://www.worldcat.org/oclc/2493342","WorldCat Record")</f>
        <v/>
      </c>
      <c r="AU15" t="inlineStr">
        <is>
          <t>42550576:eng</t>
        </is>
      </c>
      <c r="AV15" t="inlineStr">
        <is>
          <t>2493342</t>
        </is>
      </c>
      <c r="AW15" t="inlineStr">
        <is>
          <t>991004138689702656</t>
        </is>
      </c>
      <c r="AX15" t="inlineStr">
        <is>
          <t>991004138689702656</t>
        </is>
      </c>
      <c r="AY15" t="inlineStr">
        <is>
          <t>2256459690002656</t>
        </is>
      </c>
      <c r="AZ15" t="inlineStr">
        <is>
          <t>BOOK</t>
        </is>
      </c>
      <c r="BB15" t="inlineStr">
        <is>
          <t>9780271012452</t>
        </is>
      </c>
      <c r="BC15" t="inlineStr">
        <is>
          <t>32285000399187</t>
        </is>
      </c>
      <c r="BD15" t="inlineStr">
        <is>
          <t>893794529</t>
        </is>
      </c>
    </row>
    <row r="16">
      <c r="A16" t="inlineStr">
        <is>
          <t>No</t>
        </is>
      </c>
      <c r="B16" t="inlineStr">
        <is>
          <t>BQ8372 .H37 1984</t>
        </is>
      </c>
      <c r="C16" t="inlineStr">
        <is>
          <t>0                      BQ 8372000H  37          1984</t>
        </is>
      </c>
      <c r="D16" t="inlineStr">
        <is>
          <t>Lay Buddhism in contemporary Japan : Reiyūkai Kyōdan / Helen Hardacre.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Hardacre, Helen, 1949-</t>
        </is>
      </c>
      <c r="L16" t="inlineStr">
        <is>
          <t>Princeton, N.J. : Princeton University Press, c1984.</t>
        </is>
      </c>
      <c r="M16" t="inlineStr">
        <is>
          <t>1984</t>
        </is>
      </c>
      <c r="O16" t="inlineStr">
        <is>
          <t>eng</t>
        </is>
      </c>
      <c r="P16" t="inlineStr">
        <is>
          <t>nju</t>
        </is>
      </c>
      <c r="R16" t="inlineStr">
        <is>
          <t xml:space="preserve">BQ </t>
        </is>
      </c>
      <c r="S16" t="n">
        <v>5</v>
      </c>
      <c r="T16" t="n">
        <v>5</v>
      </c>
      <c r="U16" t="inlineStr">
        <is>
          <t>1999-09-29</t>
        </is>
      </c>
      <c r="V16" t="inlineStr">
        <is>
          <t>1999-09-29</t>
        </is>
      </c>
      <c r="W16" t="inlineStr">
        <is>
          <t>1990-11-16</t>
        </is>
      </c>
      <c r="X16" t="inlineStr">
        <is>
          <t>1990-11-16</t>
        </is>
      </c>
      <c r="Y16" t="n">
        <v>488</v>
      </c>
      <c r="Z16" t="n">
        <v>385</v>
      </c>
      <c r="AA16" t="n">
        <v>614</v>
      </c>
      <c r="AB16" t="n">
        <v>4</v>
      </c>
      <c r="AC16" t="n">
        <v>6</v>
      </c>
      <c r="AD16" t="n">
        <v>20</v>
      </c>
      <c r="AE16" t="n">
        <v>32</v>
      </c>
      <c r="AF16" t="n">
        <v>7</v>
      </c>
      <c r="AG16" t="n">
        <v>14</v>
      </c>
      <c r="AH16" t="n">
        <v>4</v>
      </c>
      <c r="AI16" t="n">
        <v>7</v>
      </c>
      <c r="AJ16" t="n">
        <v>12</v>
      </c>
      <c r="AK16" t="n">
        <v>16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HYPERLINK("https://creighton-primo.hosted.exlibrisgroup.com/primo-explore/search?tab=default_tab&amp;search_scope=EVERYTHING&amp;vid=01CRU&amp;lang=en_US&amp;offset=0&amp;query=any,contains,991000311889702656","Catalog Record")</f>
        <v/>
      </c>
      <c r="AT16">
        <f>HYPERLINK("http://www.worldcat.org/oclc/10099438","WorldCat Record")</f>
        <v/>
      </c>
      <c r="AU16" t="inlineStr">
        <is>
          <t>143799062:eng</t>
        </is>
      </c>
      <c r="AV16" t="inlineStr">
        <is>
          <t>10099438</t>
        </is>
      </c>
      <c r="AW16" t="inlineStr">
        <is>
          <t>991000311889702656</t>
        </is>
      </c>
      <c r="AX16" t="inlineStr">
        <is>
          <t>991000311889702656</t>
        </is>
      </c>
      <c r="AY16" t="inlineStr">
        <is>
          <t>2265755680002656</t>
        </is>
      </c>
      <c r="AZ16" t="inlineStr">
        <is>
          <t>BOOK</t>
        </is>
      </c>
      <c r="BB16" t="inlineStr">
        <is>
          <t>9780691072845</t>
        </is>
      </c>
      <c r="BC16" t="inlineStr">
        <is>
          <t>32285000399203</t>
        </is>
      </c>
      <c r="BD16" t="inlineStr">
        <is>
          <t>893339455</t>
        </is>
      </c>
    </row>
    <row r="17">
      <c r="A17" t="inlineStr">
        <is>
          <t>No</t>
        </is>
      </c>
      <c r="B17" t="inlineStr">
        <is>
          <t>BQ8415.4 .D37</t>
        </is>
      </c>
      <c r="C17" t="inlineStr">
        <is>
          <t>0                      BQ 8415400D  37</t>
        </is>
      </c>
      <c r="D17" t="inlineStr">
        <is>
          <t>Sōka Gakkai, builders of the third civilization : American and Japanese members.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Dator, James A.</t>
        </is>
      </c>
      <c r="L17" t="inlineStr">
        <is>
          <t>Seattle : University of Washington Press, [1969]</t>
        </is>
      </c>
      <c r="M17" t="inlineStr">
        <is>
          <t>1969</t>
        </is>
      </c>
      <c r="O17" t="inlineStr">
        <is>
          <t>eng</t>
        </is>
      </c>
      <c r="P17" t="inlineStr">
        <is>
          <t>wau</t>
        </is>
      </c>
      <c r="R17" t="inlineStr">
        <is>
          <t xml:space="preserve">BQ </t>
        </is>
      </c>
      <c r="S17" t="n">
        <v>13</v>
      </c>
      <c r="T17" t="n">
        <v>13</v>
      </c>
      <c r="U17" t="inlineStr">
        <is>
          <t>2007-04-17</t>
        </is>
      </c>
      <c r="V17" t="inlineStr">
        <is>
          <t>2007-04-17</t>
        </is>
      </c>
      <c r="W17" t="inlineStr">
        <is>
          <t>1990-11-16</t>
        </is>
      </c>
      <c r="X17" t="inlineStr">
        <is>
          <t>1990-11-16</t>
        </is>
      </c>
      <c r="Y17" t="n">
        <v>519</v>
      </c>
      <c r="Z17" t="n">
        <v>439</v>
      </c>
      <c r="AA17" t="n">
        <v>443</v>
      </c>
      <c r="AB17" t="n">
        <v>4</v>
      </c>
      <c r="AC17" t="n">
        <v>4</v>
      </c>
      <c r="AD17" t="n">
        <v>22</v>
      </c>
      <c r="AE17" t="n">
        <v>22</v>
      </c>
      <c r="AF17" t="n">
        <v>4</v>
      </c>
      <c r="AG17" t="n">
        <v>4</v>
      </c>
      <c r="AH17" t="n">
        <v>6</v>
      </c>
      <c r="AI17" t="n">
        <v>6</v>
      </c>
      <c r="AJ17" t="n">
        <v>13</v>
      </c>
      <c r="AK17" t="n">
        <v>13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HYPERLINK("https://creighton-primo.hosted.exlibrisgroup.com/primo-explore/search?tab=default_tab&amp;search_scope=EVERYTHING&amp;vid=01CRU&amp;lang=en_US&amp;offset=0&amp;query=any,contains,991005431499702656","Catalog Record")</f>
        <v/>
      </c>
      <c r="AT17">
        <f>HYPERLINK("http://www.worldcat.org/oclc/586","WorldCat Record")</f>
        <v/>
      </c>
      <c r="AU17" t="inlineStr">
        <is>
          <t>836617809:eng</t>
        </is>
      </c>
      <c r="AV17" t="inlineStr">
        <is>
          <t>586</t>
        </is>
      </c>
      <c r="AW17" t="inlineStr">
        <is>
          <t>991005431499702656</t>
        </is>
      </c>
      <c r="AX17" t="inlineStr">
        <is>
          <t>991005431499702656</t>
        </is>
      </c>
      <c r="AY17" t="inlineStr">
        <is>
          <t>2272559400002656</t>
        </is>
      </c>
      <c r="AZ17" t="inlineStr">
        <is>
          <t>BOOK</t>
        </is>
      </c>
      <c r="BC17" t="inlineStr">
        <is>
          <t>32285000399211</t>
        </is>
      </c>
      <c r="BD17" t="inlineStr">
        <is>
          <t>893595054</t>
        </is>
      </c>
    </row>
    <row r="18">
      <c r="A18" t="inlineStr">
        <is>
          <t>No</t>
        </is>
      </c>
      <c r="B18" t="inlineStr">
        <is>
          <t>BQ8449.I384 G53 1979</t>
        </is>
      </c>
      <c r="C18" t="inlineStr">
        <is>
          <t>0                      BQ 8449000I  384                G  53          1979</t>
        </is>
      </c>
      <c r="D18" t="inlineStr">
        <is>
          <t>Glass children and other essays / Daisaku Ikeda ; translated by Burton Watson.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Ikeda, Daisaku.</t>
        </is>
      </c>
      <c r="L18" t="inlineStr">
        <is>
          <t>Tokyo : Kodansha International ; New York : distributed in the United States through Harper &amp; Row, 1979.</t>
        </is>
      </c>
      <c r="M18" t="inlineStr">
        <is>
          <t>1979</t>
        </is>
      </c>
      <c r="N18" t="inlineStr">
        <is>
          <t>1st ed.</t>
        </is>
      </c>
      <c r="O18" t="inlineStr">
        <is>
          <t>eng</t>
        </is>
      </c>
      <c r="P18" t="inlineStr">
        <is>
          <t xml:space="preserve">ja </t>
        </is>
      </c>
      <c r="R18" t="inlineStr">
        <is>
          <t xml:space="preserve">BQ </t>
        </is>
      </c>
      <c r="S18" t="n">
        <v>5</v>
      </c>
      <c r="T18" t="n">
        <v>5</v>
      </c>
      <c r="U18" t="inlineStr">
        <is>
          <t>1994-07-20</t>
        </is>
      </c>
      <c r="V18" t="inlineStr">
        <is>
          <t>1994-07-20</t>
        </is>
      </c>
      <c r="W18" t="inlineStr">
        <is>
          <t>1990-03-15</t>
        </is>
      </c>
      <c r="X18" t="inlineStr">
        <is>
          <t>1990-03-15</t>
        </is>
      </c>
      <c r="Y18" t="n">
        <v>654</v>
      </c>
      <c r="Z18" t="n">
        <v>464</v>
      </c>
      <c r="AA18" t="n">
        <v>475</v>
      </c>
      <c r="AB18" t="n">
        <v>4</v>
      </c>
      <c r="AC18" t="n">
        <v>4</v>
      </c>
      <c r="AD18" t="n">
        <v>18</v>
      </c>
      <c r="AE18" t="n">
        <v>19</v>
      </c>
      <c r="AF18" t="n">
        <v>5</v>
      </c>
      <c r="AG18" t="n">
        <v>5</v>
      </c>
      <c r="AH18" t="n">
        <v>4</v>
      </c>
      <c r="AI18" t="n">
        <v>5</v>
      </c>
      <c r="AJ18" t="n">
        <v>8</v>
      </c>
      <c r="AK18" t="n">
        <v>8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HYPERLINK("http://catalog.hathitrust.org/Record/000688651","HathiTrust Record")</f>
        <v/>
      </c>
      <c r="AS18">
        <f>HYPERLINK("https://creighton-primo.hosted.exlibrisgroup.com/primo-explore/search?tab=default_tab&amp;search_scope=EVERYTHING&amp;vid=01CRU&amp;lang=en_US&amp;offset=0&amp;query=any,contains,991004774169702656","Catalog Record")</f>
        <v/>
      </c>
      <c r="AT18">
        <f>HYPERLINK("http://www.worldcat.org/oclc/5097413","WorldCat Record")</f>
        <v/>
      </c>
      <c r="AU18" t="inlineStr">
        <is>
          <t>514054:eng</t>
        </is>
      </c>
      <c r="AV18" t="inlineStr">
        <is>
          <t>5097413</t>
        </is>
      </c>
      <c r="AW18" t="inlineStr">
        <is>
          <t>991004774169702656</t>
        </is>
      </c>
      <c r="AX18" t="inlineStr">
        <is>
          <t>991004774169702656</t>
        </is>
      </c>
      <c r="AY18" t="inlineStr">
        <is>
          <t>2263494410002656</t>
        </is>
      </c>
      <c r="AZ18" t="inlineStr">
        <is>
          <t>BOOK</t>
        </is>
      </c>
      <c r="BB18" t="inlineStr">
        <is>
          <t>9780870113758</t>
        </is>
      </c>
      <c r="BC18" t="inlineStr">
        <is>
          <t>32285000021492</t>
        </is>
      </c>
      <c r="BD18" t="inlineStr">
        <is>
          <t>893612760</t>
        </is>
      </c>
    </row>
    <row r="19">
      <c r="A19" t="inlineStr">
        <is>
          <t>No</t>
        </is>
      </c>
      <c r="B19" t="inlineStr">
        <is>
          <t>BQ87 .Q83</t>
        </is>
      </c>
      <c r="C19" t="inlineStr">
        <is>
          <t>0                      BQ 0087000Q  83</t>
        </is>
      </c>
      <c r="D19" t="inlineStr">
        <is>
          <t>Patrology.</t>
        </is>
      </c>
      <c r="E19" t="inlineStr">
        <is>
          <t>V. 3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Quasten, Johannes, 1900-1987.</t>
        </is>
      </c>
      <c r="L19" t="inlineStr">
        <is>
          <t>Westminster, Md., Newman Press, 1950-</t>
        </is>
      </c>
      <c r="M19" t="inlineStr">
        <is>
          <t>1950</t>
        </is>
      </c>
      <c r="O19" t="inlineStr">
        <is>
          <t>eng</t>
        </is>
      </c>
      <c r="P19" t="inlineStr">
        <is>
          <t>___</t>
        </is>
      </c>
      <c r="R19" t="inlineStr">
        <is>
          <t xml:space="preserve">BQ </t>
        </is>
      </c>
      <c r="S19" t="n">
        <v>2</v>
      </c>
      <c r="T19" t="n">
        <v>7</v>
      </c>
      <c r="U19" t="inlineStr">
        <is>
          <t>1994-03-04</t>
        </is>
      </c>
      <c r="V19" t="inlineStr">
        <is>
          <t>1995-02-18</t>
        </is>
      </c>
      <c r="W19" t="inlineStr">
        <is>
          <t>1990-12-14</t>
        </is>
      </c>
      <c r="X19" t="inlineStr">
        <is>
          <t>1990-12-14</t>
        </is>
      </c>
      <c r="Y19" t="n">
        <v>383</v>
      </c>
      <c r="Z19" t="n">
        <v>346</v>
      </c>
      <c r="AA19" t="n">
        <v>854</v>
      </c>
      <c r="AB19" t="n">
        <v>2</v>
      </c>
      <c r="AC19" t="n">
        <v>7</v>
      </c>
      <c r="AD19" t="n">
        <v>32</v>
      </c>
      <c r="AE19" t="n">
        <v>47</v>
      </c>
      <c r="AF19" t="n">
        <v>13</v>
      </c>
      <c r="AG19" t="n">
        <v>20</v>
      </c>
      <c r="AH19" t="n">
        <v>8</v>
      </c>
      <c r="AI19" t="n">
        <v>10</v>
      </c>
      <c r="AJ19" t="n">
        <v>19</v>
      </c>
      <c r="AK19" t="n">
        <v>26</v>
      </c>
      <c r="AL19" t="n">
        <v>1</v>
      </c>
      <c r="AM19" t="n">
        <v>3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HYPERLINK("http://catalog.hathitrust.org/Record/001406489","HathiTrust Record")</f>
        <v/>
      </c>
      <c r="AS19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19">
        <f>HYPERLINK("http://www.worldcat.org/oclc/10671494","WorldCat Record")</f>
        <v/>
      </c>
      <c r="AU19" t="inlineStr">
        <is>
          <t>3372611981:eng</t>
        </is>
      </c>
      <c r="AV19" t="inlineStr">
        <is>
          <t>10671494</t>
        </is>
      </c>
      <c r="AW19" t="inlineStr">
        <is>
          <t>991003127099702656</t>
        </is>
      </c>
      <c r="AX19" t="inlineStr">
        <is>
          <t>991003127099702656</t>
        </is>
      </c>
      <c r="AY19" t="inlineStr">
        <is>
          <t>2265310820002656</t>
        </is>
      </c>
      <c r="AZ19" t="inlineStr">
        <is>
          <t>BOOK</t>
        </is>
      </c>
      <c r="BC19" t="inlineStr">
        <is>
          <t>32285000414689</t>
        </is>
      </c>
      <c r="BD19" t="inlineStr">
        <is>
          <t>893887160</t>
        </is>
      </c>
    </row>
    <row r="20">
      <c r="A20" t="inlineStr">
        <is>
          <t>No</t>
        </is>
      </c>
      <c r="B20" t="inlineStr">
        <is>
          <t>BQ87 .Q83</t>
        </is>
      </c>
      <c r="C20" t="inlineStr">
        <is>
          <t>0                      BQ 0087000Q  83</t>
        </is>
      </c>
      <c r="D20" t="inlineStr">
        <is>
          <t>Patrology.</t>
        </is>
      </c>
      <c r="E20" t="inlineStr">
        <is>
          <t>V. 1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Quasten, Johannes, 1900-1987.</t>
        </is>
      </c>
      <c r="L20" t="inlineStr">
        <is>
          <t>Westminster, Md., Newman Press, 1950-</t>
        </is>
      </c>
      <c r="M20" t="inlineStr">
        <is>
          <t>1950</t>
        </is>
      </c>
      <c r="O20" t="inlineStr">
        <is>
          <t>eng</t>
        </is>
      </c>
      <c r="P20" t="inlineStr">
        <is>
          <t>___</t>
        </is>
      </c>
      <c r="R20" t="inlineStr">
        <is>
          <t xml:space="preserve">BQ </t>
        </is>
      </c>
      <c r="S20" t="n">
        <v>2</v>
      </c>
      <c r="T20" t="n">
        <v>7</v>
      </c>
      <c r="U20" t="inlineStr">
        <is>
          <t>1995-02-18</t>
        </is>
      </c>
      <c r="V20" t="inlineStr">
        <is>
          <t>1995-02-18</t>
        </is>
      </c>
      <c r="W20" t="inlineStr">
        <is>
          <t>1990-12-14</t>
        </is>
      </c>
      <c r="X20" t="inlineStr">
        <is>
          <t>1990-12-14</t>
        </is>
      </c>
      <c r="Y20" t="n">
        <v>383</v>
      </c>
      <c r="Z20" t="n">
        <v>346</v>
      </c>
      <c r="AA20" t="n">
        <v>854</v>
      </c>
      <c r="AB20" t="n">
        <v>2</v>
      </c>
      <c r="AC20" t="n">
        <v>7</v>
      </c>
      <c r="AD20" t="n">
        <v>32</v>
      </c>
      <c r="AE20" t="n">
        <v>47</v>
      </c>
      <c r="AF20" t="n">
        <v>13</v>
      </c>
      <c r="AG20" t="n">
        <v>20</v>
      </c>
      <c r="AH20" t="n">
        <v>8</v>
      </c>
      <c r="AI20" t="n">
        <v>10</v>
      </c>
      <c r="AJ20" t="n">
        <v>19</v>
      </c>
      <c r="AK20" t="n">
        <v>26</v>
      </c>
      <c r="AL20" t="n">
        <v>1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HYPERLINK("http://catalog.hathitrust.org/Record/001406489","HathiTrust Record")</f>
        <v/>
      </c>
      <c r="AS20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0">
        <f>HYPERLINK("http://www.worldcat.org/oclc/10671494","WorldCat Record")</f>
        <v/>
      </c>
      <c r="AU20" t="inlineStr">
        <is>
          <t>3372611981:eng</t>
        </is>
      </c>
      <c r="AV20" t="inlineStr">
        <is>
          <t>10671494</t>
        </is>
      </c>
      <c r="AW20" t="inlineStr">
        <is>
          <t>991003127099702656</t>
        </is>
      </c>
      <c r="AX20" t="inlineStr">
        <is>
          <t>991003127099702656</t>
        </is>
      </c>
      <c r="AY20" t="inlineStr">
        <is>
          <t>2265310820002656</t>
        </is>
      </c>
      <c r="AZ20" t="inlineStr">
        <is>
          <t>BOOK</t>
        </is>
      </c>
      <c r="BC20" t="inlineStr">
        <is>
          <t>32285000414663</t>
        </is>
      </c>
      <c r="BD20" t="inlineStr">
        <is>
          <t>893887159</t>
        </is>
      </c>
    </row>
    <row r="21">
      <c r="A21" t="inlineStr">
        <is>
          <t>No</t>
        </is>
      </c>
      <c r="B21" t="inlineStr">
        <is>
          <t>BQ87 .Q83</t>
        </is>
      </c>
      <c r="C21" t="inlineStr">
        <is>
          <t>0                      BQ 0087000Q  83</t>
        </is>
      </c>
      <c r="D21" t="inlineStr">
        <is>
          <t>Patrology.</t>
        </is>
      </c>
      <c r="E21" t="inlineStr">
        <is>
          <t>V. 2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Quasten, Johannes, 1900-1987.</t>
        </is>
      </c>
      <c r="L21" t="inlineStr">
        <is>
          <t>Westminster, Md., Newman Press, 1950-</t>
        </is>
      </c>
      <c r="M21" t="inlineStr">
        <is>
          <t>1950</t>
        </is>
      </c>
      <c r="O21" t="inlineStr">
        <is>
          <t>eng</t>
        </is>
      </c>
      <c r="P21" t="inlineStr">
        <is>
          <t>___</t>
        </is>
      </c>
      <c r="R21" t="inlineStr">
        <is>
          <t xml:space="preserve">BQ </t>
        </is>
      </c>
      <c r="S21" t="n">
        <v>3</v>
      </c>
      <c r="T21" t="n">
        <v>7</v>
      </c>
      <c r="U21" t="inlineStr">
        <is>
          <t>1995-02-18</t>
        </is>
      </c>
      <c r="V21" t="inlineStr">
        <is>
          <t>1995-02-18</t>
        </is>
      </c>
      <c r="W21" t="inlineStr">
        <is>
          <t>1990-12-14</t>
        </is>
      </c>
      <c r="X21" t="inlineStr">
        <is>
          <t>1990-12-14</t>
        </is>
      </c>
      <c r="Y21" t="n">
        <v>383</v>
      </c>
      <c r="Z21" t="n">
        <v>346</v>
      </c>
      <c r="AA21" t="n">
        <v>854</v>
      </c>
      <c r="AB21" t="n">
        <v>2</v>
      </c>
      <c r="AC21" t="n">
        <v>7</v>
      </c>
      <c r="AD21" t="n">
        <v>32</v>
      </c>
      <c r="AE21" t="n">
        <v>47</v>
      </c>
      <c r="AF21" t="n">
        <v>13</v>
      </c>
      <c r="AG21" t="n">
        <v>20</v>
      </c>
      <c r="AH21" t="n">
        <v>8</v>
      </c>
      <c r="AI21" t="n">
        <v>10</v>
      </c>
      <c r="AJ21" t="n">
        <v>19</v>
      </c>
      <c r="AK21" t="n">
        <v>26</v>
      </c>
      <c r="AL21" t="n">
        <v>1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HYPERLINK("http://catalog.hathitrust.org/Record/001406489","HathiTrust Record")</f>
        <v/>
      </c>
      <c r="AS21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1">
        <f>HYPERLINK("http://www.worldcat.org/oclc/10671494","WorldCat Record")</f>
        <v/>
      </c>
      <c r="AU21" t="inlineStr">
        <is>
          <t>3372611981:eng</t>
        </is>
      </c>
      <c r="AV21" t="inlineStr">
        <is>
          <t>10671494</t>
        </is>
      </c>
      <c r="AW21" t="inlineStr">
        <is>
          <t>991003127099702656</t>
        </is>
      </c>
      <c r="AX21" t="inlineStr">
        <is>
          <t>991003127099702656</t>
        </is>
      </c>
      <c r="AY21" t="inlineStr">
        <is>
          <t>2265310820002656</t>
        </is>
      </c>
      <c r="AZ21" t="inlineStr">
        <is>
          <t>BOOK</t>
        </is>
      </c>
      <c r="BC21" t="inlineStr">
        <is>
          <t>32285000414671</t>
        </is>
      </c>
      <c r="BD21" t="inlineStr">
        <is>
          <t>893893406</t>
        </is>
      </c>
    </row>
    <row r="22">
      <c r="A22" t="inlineStr">
        <is>
          <t>No</t>
        </is>
      </c>
      <c r="B22" t="inlineStr">
        <is>
          <t>BQ9265.4 .B59</t>
        </is>
      </c>
      <c r="C22" t="inlineStr">
        <is>
          <t>0                      BQ 9265400B  59</t>
        </is>
      </c>
      <c r="D22" t="inlineStr">
        <is>
          <t>Zen in English literature and oriental classics.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Blyth, Reginald Horace.</t>
        </is>
      </c>
      <c r="L22" t="inlineStr">
        <is>
          <t>New York, Dutton, [1960]</t>
        </is>
      </c>
      <c r="M22" t="inlineStr">
        <is>
          <t>1960</t>
        </is>
      </c>
      <c r="O22" t="inlineStr">
        <is>
          <t>eng</t>
        </is>
      </c>
      <c r="P22" t="inlineStr">
        <is>
          <t>___</t>
        </is>
      </c>
      <c r="Q22" t="inlineStr">
        <is>
          <t>A Dutton Paperback</t>
        </is>
      </c>
      <c r="R22" t="inlineStr">
        <is>
          <t xml:space="preserve">BQ </t>
        </is>
      </c>
      <c r="S22" t="n">
        <v>8</v>
      </c>
      <c r="T22" t="n">
        <v>8</v>
      </c>
      <c r="U22" t="inlineStr">
        <is>
          <t>2003-12-18</t>
        </is>
      </c>
      <c r="V22" t="inlineStr">
        <is>
          <t>2003-12-18</t>
        </is>
      </c>
      <c r="W22" t="inlineStr">
        <is>
          <t>1990-03-08</t>
        </is>
      </c>
      <c r="X22" t="inlineStr">
        <is>
          <t>1990-03-08</t>
        </is>
      </c>
      <c r="Y22" t="n">
        <v>248</v>
      </c>
      <c r="Z22" t="n">
        <v>219</v>
      </c>
      <c r="AA22" t="n">
        <v>591</v>
      </c>
      <c r="AB22" t="n">
        <v>2</v>
      </c>
      <c r="AC22" t="n">
        <v>4</v>
      </c>
      <c r="AD22" t="n">
        <v>10</v>
      </c>
      <c r="AE22" t="n">
        <v>25</v>
      </c>
      <c r="AF22" t="n">
        <v>3</v>
      </c>
      <c r="AG22" t="n">
        <v>9</v>
      </c>
      <c r="AH22" t="n">
        <v>2</v>
      </c>
      <c r="AI22" t="n">
        <v>6</v>
      </c>
      <c r="AJ22" t="n">
        <v>7</v>
      </c>
      <c r="AK22" t="n">
        <v>13</v>
      </c>
      <c r="AL22" t="n">
        <v>1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HYPERLINK("https://creighton-primo.hosted.exlibrisgroup.com/primo-explore/search?tab=default_tab&amp;search_scope=EVERYTHING&amp;vid=01CRU&amp;lang=en_US&amp;offset=0&amp;query=any,contains,991003685889702656","Catalog Record")</f>
        <v/>
      </c>
      <c r="AT22">
        <f>HYPERLINK("http://www.worldcat.org/oclc/1314336","WorldCat Record")</f>
        <v/>
      </c>
      <c r="AU22" t="inlineStr">
        <is>
          <t>2038631:eng</t>
        </is>
      </c>
      <c r="AV22" t="inlineStr">
        <is>
          <t>1314336</t>
        </is>
      </c>
      <c r="AW22" t="inlineStr">
        <is>
          <t>991003685889702656</t>
        </is>
      </c>
      <c r="AX22" t="inlineStr">
        <is>
          <t>991003685889702656</t>
        </is>
      </c>
      <c r="AY22" t="inlineStr">
        <is>
          <t>2258128920002656</t>
        </is>
      </c>
      <c r="AZ22" t="inlineStr">
        <is>
          <t>BOOK</t>
        </is>
      </c>
      <c r="BC22" t="inlineStr">
        <is>
          <t>32285000078435</t>
        </is>
      </c>
      <c r="BD22" t="inlineStr">
        <is>
          <t>893711660</t>
        </is>
      </c>
    </row>
    <row r="23">
      <c r="A23" t="inlineStr">
        <is>
          <t>No</t>
        </is>
      </c>
      <c r="B23" t="inlineStr">
        <is>
          <t>BQ9265.4 .D861</t>
        </is>
      </c>
      <c r="C23" t="inlineStr">
        <is>
          <t>0                      BQ 9265400D  861</t>
        </is>
      </c>
      <c r="D23" t="inlineStr">
        <is>
          <t>The development of Chinese Zen after the Sixth Patriarch in the light of Mumonkan. Translated from the German with additional notes and appendices by Ruth Fuller Sasaki.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Dumoulin, Heinrich.</t>
        </is>
      </c>
      <c r="L23" t="inlineStr">
        <is>
          <t>New York, First Zen Institute of America, 1953.</t>
        </is>
      </c>
      <c r="M23" t="inlineStr">
        <is>
          <t>1953</t>
        </is>
      </c>
      <c r="O23" t="inlineStr">
        <is>
          <t>eng</t>
        </is>
      </c>
      <c r="P23" t="inlineStr">
        <is>
          <t>___</t>
        </is>
      </c>
      <c r="R23" t="inlineStr">
        <is>
          <t xml:space="preserve">BQ </t>
        </is>
      </c>
      <c r="S23" t="n">
        <v>4</v>
      </c>
      <c r="T23" t="n">
        <v>4</v>
      </c>
      <c r="U23" t="inlineStr">
        <is>
          <t>2006-05-01</t>
        </is>
      </c>
      <c r="V23" t="inlineStr">
        <is>
          <t>2006-05-01</t>
        </is>
      </c>
      <c r="W23" t="inlineStr">
        <is>
          <t>1990-11-16</t>
        </is>
      </c>
      <c r="X23" t="inlineStr">
        <is>
          <t>1990-11-16</t>
        </is>
      </c>
      <c r="Y23" t="n">
        <v>246</v>
      </c>
      <c r="Z23" t="n">
        <v>195</v>
      </c>
      <c r="AA23" t="n">
        <v>205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1</v>
      </c>
      <c r="AI23" t="n">
        <v>1</v>
      </c>
      <c r="AJ23" t="n">
        <v>3</v>
      </c>
      <c r="AK23" t="n">
        <v>3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HYPERLINK("http://catalog.hathitrust.org/Record/001394270","HathiTrust Record")</f>
        <v/>
      </c>
      <c r="AS23">
        <f>HYPERLINK("https://creighton-primo.hosted.exlibrisgroup.com/primo-explore/search?tab=default_tab&amp;search_scope=EVERYTHING&amp;vid=01CRU&amp;lang=en_US&amp;offset=0&amp;query=any,contains,991002096819702656","Catalog Record")</f>
        <v/>
      </c>
      <c r="AT23">
        <f>HYPERLINK("http://www.worldcat.org/oclc/265846","WorldCat Record")</f>
        <v/>
      </c>
      <c r="AU23" t="inlineStr">
        <is>
          <t>1383318:eng</t>
        </is>
      </c>
      <c r="AV23" t="inlineStr">
        <is>
          <t>265846</t>
        </is>
      </c>
      <c r="AW23" t="inlineStr">
        <is>
          <t>991002096819702656</t>
        </is>
      </c>
      <c r="AX23" t="inlineStr">
        <is>
          <t>991002096819702656</t>
        </is>
      </c>
      <c r="AY23" t="inlineStr">
        <is>
          <t>2267787920002656</t>
        </is>
      </c>
      <c r="AZ23" t="inlineStr">
        <is>
          <t>BOOK</t>
        </is>
      </c>
      <c r="BC23" t="inlineStr">
        <is>
          <t>32285000399377</t>
        </is>
      </c>
      <c r="BD23" t="inlineStr">
        <is>
          <t>893352154</t>
        </is>
      </c>
    </row>
    <row r="24">
      <c r="A24" t="inlineStr">
        <is>
          <t>No</t>
        </is>
      </c>
      <c r="B24" t="inlineStr">
        <is>
          <t>BQ9266 .S48</t>
        </is>
      </c>
      <c r="C24" t="inlineStr">
        <is>
          <t>0                      BQ 9266000S  48</t>
        </is>
      </c>
      <c r="D24" t="inlineStr">
        <is>
          <t>Dropping ashes on the Buddha : the teaching of Zen master Seung Sahn / compiled and edited by Stephen Mitchell.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Sungsan Tae Sŏnsa.</t>
        </is>
      </c>
      <c r="L24" t="inlineStr">
        <is>
          <t>New York : Grove Press : distributed by Random House, 1976.</t>
        </is>
      </c>
      <c r="M24" t="inlineStr">
        <is>
          <t>1976</t>
        </is>
      </c>
      <c r="N24" t="inlineStr">
        <is>
          <t>1st Evergreen ed.</t>
        </is>
      </c>
      <c r="O24" t="inlineStr">
        <is>
          <t>eng</t>
        </is>
      </c>
      <c r="P24" t="inlineStr">
        <is>
          <t>nyu</t>
        </is>
      </c>
      <c r="Q24" t="inlineStr">
        <is>
          <t>An Evergreen book</t>
        </is>
      </c>
      <c r="R24" t="inlineStr">
        <is>
          <t xml:space="preserve">BQ </t>
        </is>
      </c>
      <c r="S24" t="n">
        <v>6</v>
      </c>
      <c r="T24" t="n">
        <v>6</v>
      </c>
      <c r="U24" t="inlineStr">
        <is>
          <t>2010-03-29</t>
        </is>
      </c>
      <c r="V24" t="inlineStr">
        <is>
          <t>2010-03-29</t>
        </is>
      </c>
      <c r="W24" t="inlineStr">
        <is>
          <t>1990-11-16</t>
        </is>
      </c>
      <c r="X24" t="inlineStr">
        <is>
          <t>1990-11-16</t>
        </is>
      </c>
      <c r="Y24" t="n">
        <v>358</v>
      </c>
      <c r="Z24" t="n">
        <v>328</v>
      </c>
      <c r="AA24" t="n">
        <v>391</v>
      </c>
      <c r="AB24" t="n">
        <v>3</v>
      </c>
      <c r="AC24" t="n">
        <v>3</v>
      </c>
      <c r="AD24" t="n">
        <v>16</v>
      </c>
      <c r="AE24" t="n">
        <v>17</v>
      </c>
      <c r="AF24" t="n">
        <v>10</v>
      </c>
      <c r="AG24" t="n">
        <v>11</v>
      </c>
      <c r="AH24" t="n">
        <v>6</v>
      </c>
      <c r="AI24" t="n">
        <v>6</v>
      </c>
      <c r="AJ24" t="n">
        <v>5</v>
      </c>
      <c r="AK24" t="n">
        <v>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HYPERLINK("http://catalog.hathitrust.org/Record/007152235","HathiTrust Record")</f>
        <v/>
      </c>
      <c r="AS24">
        <f>HYPERLINK("https://creighton-primo.hosted.exlibrisgroup.com/primo-explore/search?tab=default_tab&amp;search_scope=EVERYTHING&amp;vid=01CRU&amp;lang=en_US&amp;offset=0&amp;query=any,contains,991004156509702656","Catalog Record")</f>
        <v/>
      </c>
      <c r="AT24">
        <f>HYPERLINK("http://www.worldcat.org/oclc/2542074","WorldCat Record")</f>
        <v/>
      </c>
      <c r="AU24" t="inlineStr">
        <is>
          <t>52094484:eng</t>
        </is>
      </c>
      <c r="AV24" t="inlineStr">
        <is>
          <t>2542074</t>
        </is>
      </c>
      <c r="AW24" t="inlineStr">
        <is>
          <t>991004156509702656</t>
        </is>
      </c>
      <c r="AX24" t="inlineStr">
        <is>
          <t>991004156509702656</t>
        </is>
      </c>
      <c r="AY24" t="inlineStr">
        <is>
          <t>2272023610002656</t>
        </is>
      </c>
      <c r="AZ24" t="inlineStr">
        <is>
          <t>BOOK</t>
        </is>
      </c>
      <c r="BB24" t="inlineStr">
        <is>
          <t>9780802140159</t>
        </is>
      </c>
      <c r="BC24" t="inlineStr">
        <is>
          <t>32285000399484</t>
        </is>
      </c>
      <c r="BD24" t="inlineStr">
        <is>
          <t>893869357</t>
        </is>
      </c>
    </row>
    <row r="25">
      <c r="A25" t="inlineStr">
        <is>
          <t>No</t>
        </is>
      </c>
      <c r="B25" t="inlineStr">
        <is>
          <t>BQ9294.4.J3 C64 1981</t>
        </is>
      </c>
      <c r="C25" t="inlineStr">
        <is>
          <t>0                      BQ 9294400J  3                  C  64          1981</t>
        </is>
      </c>
      <c r="D25" t="inlineStr">
        <is>
          <t>Five Mountains : the Rinzai Zen monastic institution in medieval Japan / Martin Collcutt.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Collcutt, Martin, 1939-</t>
        </is>
      </c>
      <c r="L25" t="inlineStr">
        <is>
          <t>Cambridge, Mass. : Published by Council on East Asian Studies, Harvard University ; distributed by Harvard University Press, 1981.</t>
        </is>
      </c>
      <c r="M25" t="inlineStr">
        <is>
          <t>1981</t>
        </is>
      </c>
      <c r="O25" t="inlineStr">
        <is>
          <t>eng</t>
        </is>
      </c>
      <c r="P25" t="inlineStr">
        <is>
          <t>mau</t>
        </is>
      </c>
      <c r="Q25" t="inlineStr">
        <is>
          <t>Harvard East Asian monographs ; 85</t>
        </is>
      </c>
      <c r="R25" t="inlineStr">
        <is>
          <t xml:space="preserve">BQ </t>
        </is>
      </c>
      <c r="S25" t="n">
        <v>4</v>
      </c>
      <c r="T25" t="n">
        <v>4</v>
      </c>
      <c r="U25" t="inlineStr">
        <is>
          <t>2008-07-21</t>
        </is>
      </c>
      <c r="V25" t="inlineStr">
        <is>
          <t>2008-07-21</t>
        </is>
      </c>
      <c r="W25" t="inlineStr">
        <is>
          <t>1999-10-12</t>
        </is>
      </c>
      <c r="X25" t="inlineStr">
        <is>
          <t>1999-10-12</t>
        </is>
      </c>
      <c r="Y25" t="n">
        <v>511</v>
      </c>
      <c r="Z25" t="n">
        <v>395</v>
      </c>
      <c r="AA25" t="n">
        <v>583</v>
      </c>
      <c r="AB25" t="n">
        <v>1</v>
      </c>
      <c r="AC25" t="n">
        <v>5</v>
      </c>
      <c r="AD25" t="n">
        <v>23</v>
      </c>
      <c r="AE25" t="n">
        <v>39</v>
      </c>
      <c r="AF25" t="n">
        <v>10</v>
      </c>
      <c r="AG25" t="n">
        <v>16</v>
      </c>
      <c r="AH25" t="n">
        <v>6</v>
      </c>
      <c r="AI25" t="n">
        <v>11</v>
      </c>
      <c r="AJ25" t="n">
        <v>15</v>
      </c>
      <c r="AK25" t="n">
        <v>19</v>
      </c>
      <c r="AL25" t="n">
        <v>0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HYPERLINK("http://catalog.hathitrust.org/Record/000086574","HathiTrust Record")</f>
        <v/>
      </c>
      <c r="AS25">
        <f>HYPERLINK("https://creighton-primo.hosted.exlibrisgroup.com/primo-explore/search?tab=default_tab&amp;search_scope=EVERYTHING&amp;vid=01CRU&amp;lang=en_US&amp;offset=0&amp;query=any,contains,991005029399702656","Catalog Record")</f>
        <v/>
      </c>
      <c r="AT25">
        <f>HYPERLINK("http://www.worldcat.org/oclc/6708835","WorldCat Record")</f>
        <v/>
      </c>
      <c r="AU25" t="inlineStr">
        <is>
          <t>836662665:eng</t>
        </is>
      </c>
      <c r="AV25" t="inlineStr">
        <is>
          <t>6708835</t>
        </is>
      </c>
      <c r="AW25" t="inlineStr">
        <is>
          <t>991005029399702656</t>
        </is>
      </c>
      <c r="AX25" t="inlineStr">
        <is>
          <t>991005029399702656</t>
        </is>
      </c>
      <c r="AY25" t="inlineStr">
        <is>
          <t>2254775820002656</t>
        </is>
      </c>
      <c r="AZ25" t="inlineStr">
        <is>
          <t>BOOK</t>
        </is>
      </c>
      <c r="BB25" t="inlineStr">
        <is>
          <t>9780674304970</t>
        </is>
      </c>
      <c r="BC25" t="inlineStr">
        <is>
          <t>32285003610176</t>
        </is>
      </c>
      <c r="BD25" t="inlineStr">
        <is>
          <t>893776719</t>
        </is>
      </c>
    </row>
    <row r="26">
      <c r="A26" t="inlineStr">
        <is>
          <t>No</t>
        </is>
      </c>
      <c r="B26" t="inlineStr">
        <is>
          <t>BQ9415.4 .K45</t>
        </is>
      </c>
      <c r="C26" t="inlineStr">
        <is>
          <t>0                      BQ 9415400K  45</t>
        </is>
      </c>
      <c r="D26" t="inlineStr">
        <is>
          <t>Selling water by the river: a manual of Zen training.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Kennett, Jiyu, 1924-1996.</t>
        </is>
      </c>
      <c r="L26" t="inlineStr">
        <is>
          <t>New York, Pantheon Books [1972]</t>
        </is>
      </c>
      <c r="M26" t="inlineStr">
        <is>
          <t>1972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BQ </t>
        </is>
      </c>
      <c r="S26" t="n">
        <v>7</v>
      </c>
      <c r="T26" t="n">
        <v>7</v>
      </c>
      <c r="U26" t="inlineStr">
        <is>
          <t>2009-02-26</t>
        </is>
      </c>
      <c r="V26" t="inlineStr">
        <is>
          <t>2009-02-26</t>
        </is>
      </c>
      <c r="W26" t="inlineStr">
        <is>
          <t>1990-11-16</t>
        </is>
      </c>
      <c r="X26" t="inlineStr">
        <is>
          <t>1990-11-16</t>
        </is>
      </c>
      <c r="Y26" t="n">
        <v>392</v>
      </c>
      <c r="Z26" t="n">
        <v>367</v>
      </c>
      <c r="AA26" t="n">
        <v>465</v>
      </c>
      <c r="AB26" t="n">
        <v>6</v>
      </c>
      <c r="AC26" t="n">
        <v>7</v>
      </c>
      <c r="AD26" t="n">
        <v>17</v>
      </c>
      <c r="AE26" t="n">
        <v>21</v>
      </c>
      <c r="AF26" t="n">
        <v>6</v>
      </c>
      <c r="AG26" t="n">
        <v>7</v>
      </c>
      <c r="AH26" t="n">
        <v>1</v>
      </c>
      <c r="AI26" t="n">
        <v>2</v>
      </c>
      <c r="AJ26" t="n">
        <v>8</v>
      </c>
      <c r="AK26" t="n">
        <v>10</v>
      </c>
      <c r="AL26" t="n">
        <v>5</v>
      </c>
      <c r="AM26" t="n">
        <v>6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HYPERLINK("https://creighton-primo.hosted.exlibrisgroup.com/primo-explore/search?tab=default_tab&amp;search_scope=EVERYTHING&amp;vid=01CRU&amp;lang=en_US&amp;offset=0&amp;query=any,contains,991002849469702656","Catalog Record")</f>
        <v/>
      </c>
      <c r="AT26">
        <f>HYPERLINK("http://www.worldcat.org/oclc/485907","WorldCat Record")</f>
        <v/>
      </c>
      <c r="AU26" t="inlineStr">
        <is>
          <t>1419524:eng</t>
        </is>
      </c>
      <c r="AV26" t="inlineStr">
        <is>
          <t>485907</t>
        </is>
      </c>
      <c r="AW26" t="inlineStr">
        <is>
          <t>991002849469702656</t>
        </is>
      </c>
      <c r="AX26" t="inlineStr">
        <is>
          <t>991002849469702656</t>
        </is>
      </c>
      <c r="AY26" t="inlineStr">
        <is>
          <t>2257527440002656</t>
        </is>
      </c>
      <c r="AZ26" t="inlineStr">
        <is>
          <t>BOOK</t>
        </is>
      </c>
      <c r="BB26" t="inlineStr">
        <is>
          <t>9780394467436</t>
        </is>
      </c>
      <c r="BC26" t="inlineStr">
        <is>
          <t>32285000399567</t>
        </is>
      </c>
      <c r="BD26" t="inlineStr">
        <is>
          <t>893251700</t>
        </is>
      </c>
    </row>
    <row r="27">
      <c r="A27" t="inlineStr">
        <is>
          <t>No</t>
        </is>
      </c>
      <c r="B27" t="inlineStr">
        <is>
          <t>BQ9465.4 .D64</t>
        </is>
      </c>
      <c r="C27" t="inlineStr">
        <is>
          <t>0                      BQ 9465400D  64</t>
        </is>
      </c>
      <c r="D27" t="inlineStr">
        <is>
          <t>A primer of Sōtō Zen; a translation of Dōgen's Shōbōgenzō zuimonki. By Reihō Masunaga.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Dōgen, 1200-1253.</t>
        </is>
      </c>
      <c r="L27" t="inlineStr">
        <is>
          <t>Honolulu, East-West Center Press [1971]</t>
        </is>
      </c>
      <c r="M27" t="inlineStr">
        <is>
          <t>1971</t>
        </is>
      </c>
      <c r="N27" t="inlineStr">
        <is>
          <t>[1st ed.]</t>
        </is>
      </c>
      <c r="O27" t="inlineStr">
        <is>
          <t>eng</t>
        </is>
      </c>
      <c r="P27" t="inlineStr">
        <is>
          <t>hiu</t>
        </is>
      </c>
      <c r="R27" t="inlineStr">
        <is>
          <t xml:space="preserve">BQ </t>
        </is>
      </c>
      <c r="S27" t="n">
        <v>2</v>
      </c>
      <c r="T27" t="n">
        <v>2</v>
      </c>
      <c r="U27" t="inlineStr">
        <is>
          <t>2006-05-02</t>
        </is>
      </c>
      <c r="V27" t="inlineStr">
        <is>
          <t>2006-05-02</t>
        </is>
      </c>
      <c r="W27" t="inlineStr">
        <is>
          <t>1990-11-16</t>
        </is>
      </c>
      <c r="X27" t="inlineStr">
        <is>
          <t>1990-11-16</t>
        </is>
      </c>
      <c r="Y27" t="n">
        <v>549</v>
      </c>
      <c r="Z27" t="n">
        <v>488</v>
      </c>
      <c r="AA27" t="n">
        <v>1261</v>
      </c>
      <c r="AB27" t="n">
        <v>7</v>
      </c>
      <c r="AC27" t="n">
        <v>8</v>
      </c>
      <c r="AD27" t="n">
        <v>24</v>
      </c>
      <c r="AE27" t="n">
        <v>35</v>
      </c>
      <c r="AF27" t="n">
        <v>6</v>
      </c>
      <c r="AG27" t="n">
        <v>12</v>
      </c>
      <c r="AH27" t="n">
        <v>6</v>
      </c>
      <c r="AI27" t="n">
        <v>7</v>
      </c>
      <c r="AJ27" t="n">
        <v>13</v>
      </c>
      <c r="AK27" t="n">
        <v>18</v>
      </c>
      <c r="AL27" t="n">
        <v>5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HYPERLINK("https://creighton-primo.hosted.exlibrisgroup.com/primo-explore/search?tab=default_tab&amp;search_scope=EVERYTHING&amp;vid=01CRU&amp;lang=en_US&amp;offset=0&amp;query=any,contains,991000741349702656","Catalog Record")</f>
        <v/>
      </c>
      <c r="AT27">
        <f>HYPERLINK("http://www.worldcat.org/oclc/129432","WorldCat Record")</f>
        <v/>
      </c>
      <c r="AU27" t="inlineStr">
        <is>
          <t>4020042455:eng</t>
        </is>
      </c>
      <c r="AV27" t="inlineStr">
        <is>
          <t>129432</t>
        </is>
      </c>
      <c r="AW27" t="inlineStr">
        <is>
          <t>991000741349702656</t>
        </is>
      </c>
      <c r="AX27" t="inlineStr">
        <is>
          <t>991000741349702656</t>
        </is>
      </c>
      <c r="AY27" t="inlineStr">
        <is>
          <t>2266647300002656</t>
        </is>
      </c>
      <c r="AZ27" t="inlineStr">
        <is>
          <t>BOOK</t>
        </is>
      </c>
      <c r="BB27" t="inlineStr">
        <is>
          <t>9780824800949</t>
        </is>
      </c>
      <c r="BC27" t="inlineStr">
        <is>
          <t>32285000399575</t>
        </is>
      </c>
      <c r="BD27" t="inlineStr">
        <is>
          <t>893897171</t>
        </is>
      </c>
    </row>
    <row r="28">
      <c r="A28" t="inlineStr">
        <is>
          <t>No</t>
        </is>
      </c>
      <c r="B28" t="inlineStr">
        <is>
          <t>BQ950.A937 F67 1987</t>
        </is>
      </c>
      <c r="C28" t="inlineStr">
        <is>
          <t>0                      BQ 0950000A  937                F  67          1987</t>
        </is>
      </c>
      <c r="D28" t="inlineStr">
        <is>
          <t>Forbidden journey : the life of Alexandra David-Neel / Barbara M. Foster and Michael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Barbara M., 1938-</t>
        </is>
      </c>
      <c r="L28" t="inlineStr">
        <is>
          <t>San Francisco : Harper &amp; Row, 1987.</t>
        </is>
      </c>
      <c r="M28" t="inlineStr">
        <is>
          <t>1987</t>
        </is>
      </c>
      <c r="N28" t="inlineStr">
        <is>
          <t>1st ed.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BQ </t>
        </is>
      </c>
      <c r="S28" t="n">
        <v>3</v>
      </c>
      <c r="T28" t="n">
        <v>3</v>
      </c>
      <c r="U28" t="inlineStr">
        <is>
          <t>1997-11-29</t>
        </is>
      </c>
      <c r="V28" t="inlineStr">
        <is>
          <t>1997-11-29</t>
        </is>
      </c>
      <c r="W28" t="inlineStr">
        <is>
          <t>1990-02-06</t>
        </is>
      </c>
      <c r="X28" t="inlineStr">
        <is>
          <t>1990-02-06</t>
        </is>
      </c>
      <c r="Y28" t="n">
        <v>480</v>
      </c>
      <c r="Z28" t="n">
        <v>440</v>
      </c>
      <c r="AA28" t="n">
        <v>467</v>
      </c>
      <c r="AB28" t="n">
        <v>2</v>
      </c>
      <c r="AC28" t="n">
        <v>4</v>
      </c>
      <c r="AD28" t="n">
        <v>6</v>
      </c>
      <c r="AE28" t="n">
        <v>8</v>
      </c>
      <c r="AF28" t="n">
        <v>1</v>
      </c>
      <c r="AG28" t="n">
        <v>1</v>
      </c>
      <c r="AH28" t="n">
        <v>2</v>
      </c>
      <c r="AI28" t="n">
        <v>2</v>
      </c>
      <c r="AJ28" t="n">
        <v>5</v>
      </c>
      <c r="AK28" t="n">
        <v>5</v>
      </c>
      <c r="AL28" t="n">
        <v>1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HYPERLINK("http://catalog.hathitrust.org/Record/000865943","HathiTrust Record")</f>
        <v/>
      </c>
      <c r="AS28">
        <f>HYPERLINK("https://creighton-primo.hosted.exlibrisgroup.com/primo-explore/search?tab=default_tab&amp;search_scope=EVERYTHING&amp;vid=01CRU&amp;lang=en_US&amp;offset=0&amp;query=any,contains,991001086109702656","Catalog Record")</f>
        <v/>
      </c>
      <c r="AT28">
        <f>HYPERLINK("http://www.worldcat.org/oclc/16129424","WorldCat Record")</f>
        <v/>
      </c>
      <c r="AU28" t="inlineStr">
        <is>
          <t>54979877:eng</t>
        </is>
      </c>
      <c r="AV28" t="inlineStr">
        <is>
          <t>16129424</t>
        </is>
      </c>
      <c r="AW28" t="inlineStr">
        <is>
          <t>991001086109702656</t>
        </is>
      </c>
      <c r="AX28" t="inlineStr">
        <is>
          <t>991001086109702656</t>
        </is>
      </c>
      <c r="AY28" t="inlineStr">
        <is>
          <t>2269084560002656</t>
        </is>
      </c>
      <c r="AZ28" t="inlineStr">
        <is>
          <t>BOOK</t>
        </is>
      </c>
      <c r="BB28" t="inlineStr">
        <is>
          <t>9780062503459</t>
        </is>
      </c>
      <c r="BC28" t="inlineStr">
        <is>
          <t>32285000032952</t>
        </is>
      </c>
      <c r="BD28" t="inlineStr">
        <is>
          <t>893690309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