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HA29 .A72</t>
        </is>
      </c>
      <c r="C2" t="inlineStr">
        <is>
          <t>0                      HA 0029000A  72</t>
        </is>
      </c>
      <c r="D2" t="inlineStr">
        <is>
          <t>Introduction to statistical analysis and inference for psychology and education / [by] Sidney J. Armore.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Armore, Sidney J., 1914-</t>
        </is>
      </c>
      <c r="L2" t="inlineStr">
        <is>
          <t>New York : Wiley, [1966]</t>
        </is>
      </c>
      <c r="M2" t="inlineStr">
        <is>
          <t>1966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HA </t>
        </is>
      </c>
      <c r="S2" t="n">
        <v>2</v>
      </c>
      <c r="T2" t="n">
        <v>2</v>
      </c>
      <c r="U2" t="inlineStr">
        <is>
          <t>1993-12-29</t>
        </is>
      </c>
      <c r="V2" t="inlineStr">
        <is>
          <t>1993-12-29</t>
        </is>
      </c>
      <c r="W2" t="inlineStr">
        <is>
          <t>1991-02-14</t>
        </is>
      </c>
      <c r="X2" t="inlineStr">
        <is>
          <t>1991-02-14</t>
        </is>
      </c>
      <c r="Y2" t="n">
        <v>473</v>
      </c>
      <c r="Z2" t="n">
        <v>360</v>
      </c>
      <c r="AA2" t="n">
        <v>382</v>
      </c>
      <c r="AB2" t="n">
        <v>5</v>
      </c>
      <c r="AC2" t="n">
        <v>5</v>
      </c>
      <c r="AD2" t="n">
        <v>17</v>
      </c>
      <c r="AE2" t="n">
        <v>18</v>
      </c>
      <c r="AF2" t="n">
        <v>5</v>
      </c>
      <c r="AG2" t="n">
        <v>5</v>
      </c>
      <c r="AH2" t="n">
        <v>4</v>
      </c>
      <c r="AI2" t="n">
        <v>4</v>
      </c>
      <c r="AJ2" t="n">
        <v>8</v>
      </c>
      <c r="AK2" t="n">
        <v>9</v>
      </c>
      <c r="AL2" t="n">
        <v>4</v>
      </c>
      <c r="AM2" t="n">
        <v>4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HYPERLINK("http://catalog.hathitrust.org/Record/001306146","HathiTrust Record")</f>
        <v/>
      </c>
      <c r="AS2">
        <f>HYPERLINK("https://creighton-primo.hosted.exlibrisgroup.com/primo-explore/search?tab=default_tab&amp;search_scope=EVERYTHING&amp;vid=01CRU&amp;lang=en_US&amp;offset=0&amp;query=any,contains,991000941019702656","Catalog Record")</f>
        <v/>
      </c>
      <c r="AT2">
        <f>HYPERLINK("http://www.worldcat.org/oclc/166152","WorldCat Record")</f>
        <v/>
      </c>
      <c r="AU2" t="inlineStr">
        <is>
          <t>1284250:eng</t>
        </is>
      </c>
      <c r="AV2" t="inlineStr">
        <is>
          <t>166152</t>
        </is>
      </c>
      <c r="AW2" t="inlineStr">
        <is>
          <t>991000941019702656</t>
        </is>
      </c>
      <c r="AX2" t="inlineStr">
        <is>
          <t>991000941019702656</t>
        </is>
      </c>
      <c r="AY2" t="inlineStr">
        <is>
          <t>2271176320002656</t>
        </is>
      </c>
      <c r="AZ2" t="inlineStr">
        <is>
          <t>BOOK</t>
        </is>
      </c>
      <c r="BC2" t="inlineStr">
        <is>
          <t>32285000510387</t>
        </is>
      </c>
      <c r="BD2" t="inlineStr">
        <is>
          <t>893708850</t>
        </is>
      </c>
    </row>
    <row r="3">
      <c r="A3" t="inlineStr">
        <is>
          <t>No</t>
        </is>
      </c>
      <c r="B3" t="inlineStr">
        <is>
          <t>HA29 .C59 1974</t>
        </is>
      </c>
      <c r="C3" t="inlineStr">
        <is>
          <t>0                      HA 0029000C  59          1974</t>
        </is>
      </c>
      <c r="D3" t="inlineStr">
        <is>
          <t>Statistical analysis for administrative decisions [by] Charles T. Clark [and] Lawrence L. Schkade.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Clark, Charles Tallifero.</t>
        </is>
      </c>
      <c r="L3" t="inlineStr">
        <is>
          <t>Cincinnati, South-Western Pub. Co. [1974]</t>
        </is>
      </c>
      <c r="M3" t="inlineStr">
        <is>
          <t>1974</t>
        </is>
      </c>
      <c r="N3" t="inlineStr">
        <is>
          <t>2d ed.</t>
        </is>
      </c>
      <c r="O3" t="inlineStr">
        <is>
          <t>eng</t>
        </is>
      </c>
      <c r="P3" t="inlineStr">
        <is>
          <t>ohu</t>
        </is>
      </c>
      <c r="R3" t="inlineStr">
        <is>
          <t xml:space="preserve">HA </t>
        </is>
      </c>
      <c r="S3" t="n">
        <v>3</v>
      </c>
      <c r="T3" t="n">
        <v>3</v>
      </c>
      <c r="U3" t="inlineStr">
        <is>
          <t>1997-09-30</t>
        </is>
      </c>
      <c r="V3" t="inlineStr">
        <is>
          <t>1997-09-30</t>
        </is>
      </c>
      <c r="W3" t="inlineStr">
        <is>
          <t>1997-06-09</t>
        </is>
      </c>
      <c r="X3" t="inlineStr">
        <is>
          <t>1997-06-09</t>
        </is>
      </c>
      <c r="Y3" t="n">
        <v>237</v>
      </c>
      <c r="Z3" t="n">
        <v>191</v>
      </c>
      <c r="AA3" t="n">
        <v>333</v>
      </c>
      <c r="AB3" t="n">
        <v>2</v>
      </c>
      <c r="AC3" t="n">
        <v>4</v>
      </c>
      <c r="AD3" t="n">
        <v>13</v>
      </c>
      <c r="AE3" t="n">
        <v>22</v>
      </c>
      <c r="AF3" t="n">
        <v>4</v>
      </c>
      <c r="AG3" t="n">
        <v>8</v>
      </c>
      <c r="AH3" t="n">
        <v>2</v>
      </c>
      <c r="AI3" t="n">
        <v>5</v>
      </c>
      <c r="AJ3" t="n">
        <v>9</v>
      </c>
      <c r="AK3" t="n">
        <v>12</v>
      </c>
      <c r="AL3" t="n">
        <v>1</v>
      </c>
      <c r="AM3" t="n">
        <v>3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HYPERLINK("https://creighton-primo.hosted.exlibrisgroup.com/primo-explore/search?tab=default_tab&amp;search_scope=EVERYTHING&amp;vid=01CRU&amp;lang=en_US&amp;offset=0&amp;query=any,contains,991003466119702656","Catalog Record")</f>
        <v/>
      </c>
      <c r="AT3">
        <f>HYPERLINK("http://www.worldcat.org/oclc/1007910","WorldCat Record")</f>
        <v/>
      </c>
      <c r="AU3" t="inlineStr">
        <is>
          <t>1926007:eng</t>
        </is>
      </c>
      <c r="AV3" t="inlineStr">
        <is>
          <t>1007910</t>
        </is>
      </c>
      <c r="AW3" t="inlineStr">
        <is>
          <t>991003466119702656</t>
        </is>
      </c>
      <c r="AX3" t="inlineStr">
        <is>
          <t>991003466119702656</t>
        </is>
      </c>
      <c r="AY3" t="inlineStr">
        <is>
          <t>2261989570002656</t>
        </is>
      </c>
      <c r="AZ3" t="inlineStr">
        <is>
          <t>BOOK</t>
        </is>
      </c>
      <c r="BB3" t="inlineStr">
        <is>
          <t>9780538132602</t>
        </is>
      </c>
      <c r="BC3" t="inlineStr">
        <is>
          <t>32285002763174</t>
        </is>
      </c>
      <c r="BD3" t="inlineStr">
        <is>
          <t>893617354</t>
        </is>
      </c>
    </row>
    <row r="4">
      <c r="A4" t="inlineStr">
        <is>
          <t>No</t>
        </is>
      </c>
      <c r="B4" t="inlineStr">
        <is>
          <t>HA29 .E49 1971</t>
        </is>
      </c>
      <c r="C4" t="inlineStr">
        <is>
          <t>0                      HA 0029000E  49          1971</t>
        </is>
      </c>
      <c r="D4" t="inlineStr">
        <is>
          <t>A programmed introduction to statistics / [by] Freeman F. Elzey.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Elzey, Freeman F.</t>
        </is>
      </c>
      <c r="L4" t="inlineStr">
        <is>
          <t>Belmont, Calif. : Brooks/Cole Pub. Co., [1971]</t>
        </is>
      </c>
      <c r="M4" t="inlineStr">
        <is>
          <t>1971</t>
        </is>
      </c>
      <c r="N4" t="inlineStr">
        <is>
          <t>2d ed.</t>
        </is>
      </c>
      <c r="O4" t="inlineStr">
        <is>
          <t>eng</t>
        </is>
      </c>
      <c r="P4" t="inlineStr">
        <is>
          <t>cau</t>
        </is>
      </c>
      <c r="R4" t="inlineStr">
        <is>
          <t xml:space="preserve">HA </t>
        </is>
      </c>
      <c r="S4" t="n">
        <v>1</v>
      </c>
      <c r="T4" t="n">
        <v>1</v>
      </c>
      <c r="U4" t="inlineStr">
        <is>
          <t>1997-04-27</t>
        </is>
      </c>
      <c r="V4" t="inlineStr">
        <is>
          <t>1997-04-27</t>
        </is>
      </c>
      <c r="W4" t="inlineStr">
        <is>
          <t>1990-10-04</t>
        </is>
      </c>
      <c r="X4" t="inlineStr">
        <is>
          <t>1990-10-04</t>
        </is>
      </c>
      <c r="Y4" t="n">
        <v>269</v>
      </c>
      <c r="Z4" t="n">
        <v>184</v>
      </c>
      <c r="AA4" t="n">
        <v>321</v>
      </c>
      <c r="AB4" t="n">
        <v>2</v>
      </c>
      <c r="AC4" t="n">
        <v>2</v>
      </c>
      <c r="AD4" t="n">
        <v>5</v>
      </c>
      <c r="AE4" t="n">
        <v>8</v>
      </c>
      <c r="AF4" t="n">
        <v>2</v>
      </c>
      <c r="AG4" t="n">
        <v>3</v>
      </c>
      <c r="AH4" t="n">
        <v>0</v>
      </c>
      <c r="AI4" t="n">
        <v>1</v>
      </c>
      <c r="AJ4" t="n">
        <v>2</v>
      </c>
      <c r="AK4" t="n">
        <v>5</v>
      </c>
      <c r="AL4" t="n">
        <v>1</v>
      </c>
      <c r="AM4" t="n">
        <v>1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HYPERLINK("http://catalog.hathitrust.org/Record/005754926","HathiTrust Record")</f>
        <v/>
      </c>
      <c r="AS4">
        <f>HYPERLINK("https://creighton-primo.hosted.exlibrisgroup.com/primo-explore/search?tab=default_tab&amp;search_scope=EVERYTHING&amp;vid=01CRU&amp;lang=en_US&amp;offset=0&amp;query=any,contains,991001365849702656","Catalog Record")</f>
        <v/>
      </c>
      <c r="AT4">
        <f>HYPERLINK("http://www.worldcat.org/oclc/222450","WorldCat Record")</f>
        <v/>
      </c>
      <c r="AU4" t="inlineStr">
        <is>
          <t>482679:eng</t>
        </is>
      </c>
      <c r="AV4" t="inlineStr">
        <is>
          <t>222450</t>
        </is>
      </c>
      <c r="AW4" t="inlineStr">
        <is>
          <t>991001365849702656</t>
        </is>
      </c>
      <c r="AX4" t="inlineStr">
        <is>
          <t>991001365849702656</t>
        </is>
      </c>
      <c r="AY4" t="inlineStr">
        <is>
          <t>2262194990002656</t>
        </is>
      </c>
      <c r="AZ4" t="inlineStr">
        <is>
          <t>BOOK</t>
        </is>
      </c>
      <c r="BB4" t="inlineStr">
        <is>
          <t>9780818500183</t>
        </is>
      </c>
      <c r="BC4" t="inlineStr">
        <is>
          <t>32285000332303</t>
        </is>
      </c>
      <c r="BD4" t="inlineStr">
        <is>
          <t>893439079</t>
        </is>
      </c>
    </row>
    <row r="5">
      <c r="A5" t="inlineStr">
        <is>
          <t>No</t>
        </is>
      </c>
      <c r="B5" t="inlineStr">
        <is>
          <t>HA29 .F6814</t>
        </is>
      </c>
      <c r="C5" t="inlineStr">
        <is>
          <t>0                      HA 0029000F  6814</t>
        </is>
      </c>
      <c r="D5" t="inlineStr">
        <is>
          <t>Elementary applied statistics: for students in behavioral science [by] Linton C. Freeman.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Freeman, Linton C.</t>
        </is>
      </c>
      <c r="L5" t="inlineStr">
        <is>
          <t>New York, Wiley [1965]</t>
        </is>
      </c>
      <c r="M5" t="inlineStr">
        <is>
          <t>1965</t>
        </is>
      </c>
      <c r="O5" t="inlineStr">
        <is>
          <t>eng</t>
        </is>
      </c>
      <c r="P5" t="inlineStr">
        <is>
          <t>nyu</t>
        </is>
      </c>
      <c r="R5" t="inlineStr">
        <is>
          <t xml:space="preserve">HA </t>
        </is>
      </c>
      <c r="S5" t="n">
        <v>2</v>
      </c>
      <c r="T5" t="n">
        <v>2</v>
      </c>
      <c r="U5" t="inlineStr">
        <is>
          <t>2000-03-28</t>
        </is>
      </c>
      <c r="V5" t="inlineStr">
        <is>
          <t>2000-03-28</t>
        </is>
      </c>
      <c r="W5" t="inlineStr">
        <is>
          <t>1997-06-09</t>
        </is>
      </c>
      <c r="X5" t="inlineStr">
        <is>
          <t>1997-06-09</t>
        </is>
      </c>
      <c r="Y5" t="n">
        <v>472</v>
      </c>
      <c r="Z5" t="n">
        <v>358</v>
      </c>
      <c r="AA5" t="n">
        <v>367</v>
      </c>
      <c r="AB5" t="n">
        <v>3</v>
      </c>
      <c r="AC5" t="n">
        <v>3</v>
      </c>
      <c r="AD5" t="n">
        <v>14</v>
      </c>
      <c r="AE5" t="n">
        <v>14</v>
      </c>
      <c r="AF5" t="n">
        <v>1</v>
      </c>
      <c r="AG5" t="n">
        <v>1</v>
      </c>
      <c r="AH5" t="n">
        <v>5</v>
      </c>
      <c r="AI5" t="n">
        <v>5</v>
      </c>
      <c r="AJ5" t="n">
        <v>9</v>
      </c>
      <c r="AK5" t="n">
        <v>9</v>
      </c>
      <c r="AL5" t="n">
        <v>2</v>
      </c>
      <c r="AM5" t="n">
        <v>2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HYPERLINK("http://catalog.hathitrust.org/Record/001306242","HathiTrust Record")</f>
        <v/>
      </c>
      <c r="AS5">
        <f>HYPERLINK("https://creighton-primo.hosted.exlibrisgroup.com/primo-explore/search?tab=default_tab&amp;search_scope=EVERYTHING&amp;vid=01CRU&amp;lang=en_US&amp;offset=0&amp;query=any,contains,991000941729702656","Catalog Record")</f>
        <v/>
      </c>
      <c r="AT5">
        <f>HYPERLINK("http://www.worldcat.org/oclc/166368","WorldCat Record")</f>
        <v/>
      </c>
      <c r="AU5" t="inlineStr">
        <is>
          <t>836674441:eng</t>
        </is>
      </c>
      <c r="AV5" t="inlineStr">
        <is>
          <t>166368</t>
        </is>
      </c>
      <c r="AW5" t="inlineStr">
        <is>
          <t>991000941729702656</t>
        </is>
      </c>
      <c r="AX5" t="inlineStr">
        <is>
          <t>991000941729702656</t>
        </is>
      </c>
      <c r="AY5" t="inlineStr">
        <is>
          <t>2271369050002656</t>
        </is>
      </c>
      <c r="AZ5" t="inlineStr">
        <is>
          <t>BOOK</t>
        </is>
      </c>
      <c r="BC5" t="inlineStr">
        <is>
          <t>32285002763257</t>
        </is>
      </c>
      <c r="BD5" t="inlineStr">
        <is>
          <t>893231557</t>
        </is>
      </c>
    </row>
    <row r="6">
      <c r="A6" t="inlineStr">
        <is>
          <t>No</t>
        </is>
      </c>
      <c r="B6" t="inlineStr">
        <is>
          <t>HA29 .H662 1976</t>
        </is>
      </c>
      <c r="C6" t="inlineStr">
        <is>
          <t>0                      HA 0029000H  662         1976</t>
        </is>
      </c>
      <c r="D6" t="inlineStr">
        <is>
          <t>Elementary statistics / Paul G. Hoel.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Hoel, Paul G., 1905-2000.</t>
        </is>
      </c>
      <c r="L6" t="inlineStr">
        <is>
          <t>New York : Wiley, c1976.</t>
        </is>
      </c>
      <c r="M6" t="inlineStr">
        <is>
          <t>1976</t>
        </is>
      </c>
      <c r="N6" t="inlineStr">
        <is>
          <t>4th ed.</t>
        </is>
      </c>
      <c r="O6" t="inlineStr">
        <is>
          <t>eng</t>
        </is>
      </c>
      <c r="P6" t="inlineStr">
        <is>
          <t>nyu</t>
        </is>
      </c>
      <c r="Q6" t="inlineStr">
        <is>
          <t>Wiley series in probability and mathematical statistics</t>
        </is>
      </c>
      <c r="R6" t="inlineStr">
        <is>
          <t xml:space="preserve">HA </t>
        </is>
      </c>
      <c r="S6" t="n">
        <v>3</v>
      </c>
      <c r="T6" t="n">
        <v>3</v>
      </c>
      <c r="U6" t="inlineStr">
        <is>
          <t>2002-09-30</t>
        </is>
      </c>
      <c r="V6" t="inlineStr">
        <is>
          <t>2002-09-30</t>
        </is>
      </c>
      <c r="W6" t="inlineStr">
        <is>
          <t>1992-04-13</t>
        </is>
      </c>
      <c r="X6" t="inlineStr">
        <is>
          <t>1992-04-13</t>
        </is>
      </c>
      <c r="Y6" t="n">
        <v>410</v>
      </c>
      <c r="Z6" t="n">
        <v>253</v>
      </c>
      <c r="AA6" t="n">
        <v>824</v>
      </c>
      <c r="AB6" t="n">
        <v>1</v>
      </c>
      <c r="AC6" t="n">
        <v>7</v>
      </c>
      <c r="AD6" t="n">
        <v>8</v>
      </c>
      <c r="AE6" t="n">
        <v>29</v>
      </c>
      <c r="AF6" t="n">
        <v>3</v>
      </c>
      <c r="AG6" t="n">
        <v>12</v>
      </c>
      <c r="AH6" t="n">
        <v>2</v>
      </c>
      <c r="AI6" t="n">
        <v>6</v>
      </c>
      <c r="AJ6" t="n">
        <v>6</v>
      </c>
      <c r="AK6" t="n">
        <v>16</v>
      </c>
      <c r="AL6" t="n">
        <v>0</v>
      </c>
      <c r="AM6" t="n">
        <v>4</v>
      </c>
      <c r="AN6" t="n">
        <v>1</v>
      </c>
      <c r="AO6" t="n">
        <v>1</v>
      </c>
      <c r="AP6" t="inlineStr">
        <is>
          <t>No</t>
        </is>
      </c>
      <c r="AQ6" t="inlineStr">
        <is>
          <t>Yes</t>
        </is>
      </c>
      <c r="AR6">
        <f>HYPERLINK("http://catalog.hathitrust.org/Record/000039201","HathiTrust Record")</f>
        <v/>
      </c>
      <c r="AS6">
        <f>HYPERLINK("https://creighton-primo.hosted.exlibrisgroup.com/primo-explore/search?tab=default_tab&amp;search_scope=EVERYTHING&amp;vid=01CRU&amp;lang=en_US&amp;offset=0&amp;query=any,contains,991003884809702656","Catalog Record")</f>
        <v/>
      </c>
      <c r="AT6">
        <f>HYPERLINK("http://www.worldcat.org/oclc/1733785","WorldCat Record")</f>
        <v/>
      </c>
      <c r="AU6" t="inlineStr">
        <is>
          <t>4020037889:eng</t>
        </is>
      </c>
      <c r="AV6" t="inlineStr">
        <is>
          <t>1733785</t>
        </is>
      </c>
      <c r="AW6" t="inlineStr">
        <is>
          <t>991003884809702656</t>
        </is>
      </c>
      <c r="AX6" t="inlineStr">
        <is>
          <t>991003884809702656</t>
        </is>
      </c>
      <c r="AY6" t="inlineStr">
        <is>
          <t>2256755550002656</t>
        </is>
      </c>
      <c r="AZ6" t="inlineStr">
        <is>
          <t>BOOK</t>
        </is>
      </c>
      <c r="BB6" t="inlineStr">
        <is>
          <t>9780471403029</t>
        </is>
      </c>
      <c r="BC6" t="inlineStr">
        <is>
          <t>32285001052868</t>
        </is>
      </c>
      <c r="BD6" t="inlineStr">
        <is>
          <t>893868992</t>
        </is>
      </c>
    </row>
    <row r="7">
      <c r="A7" t="inlineStr">
        <is>
          <t>No</t>
        </is>
      </c>
      <c r="B7" t="inlineStr">
        <is>
          <t>HA29 .H734</t>
        </is>
      </c>
      <c r="C7" t="inlineStr">
        <is>
          <t>0                      HA 0029000H  734</t>
        </is>
      </c>
      <c r="D7" t="inlineStr">
        <is>
          <t>Basic statistics for the behavioral sciences / Kenneth D. Hopkins, Gene V. Glass.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Hopkins, Kenneth D.</t>
        </is>
      </c>
      <c r="L7" t="inlineStr">
        <is>
          <t>Englewood Cliffs, N.J. : Prentice-Hall, c1978.</t>
        </is>
      </c>
      <c r="M7" t="inlineStr">
        <is>
          <t>1977</t>
        </is>
      </c>
      <c r="O7" t="inlineStr">
        <is>
          <t>eng</t>
        </is>
      </c>
      <c r="P7" t="inlineStr">
        <is>
          <t>nju</t>
        </is>
      </c>
      <c r="Q7" t="inlineStr">
        <is>
          <t>Educational measurement, research and statistics series</t>
        </is>
      </c>
      <c r="R7" t="inlineStr">
        <is>
          <t xml:space="preserve">HA </t>
        </is>
      </c>
      <c r="S7" t="n">
        <v>3</v>
      </c>
      <c r="T7" t="n">
        <v>3</v>
      </c>
      <c r="U7" t="inlineStr">
        <is>
          <t>2008-10-03</t>
        </is>
      </c>
      <c r="V7" t="inlineStr">
        <is>
          <t>2008-10-03</t>
        </is>
      </c>
      <c r="W7" t="inlineStr">
        <is>
          <t>1991-08-08</t>
        </is>
      </c>
      <c r="X7" t="inlineStr">
        <is>
          <t>1991-08-08</t>
        </is>
      </c>
      <c r="Y7" t="n">
        <v>249</v>
      </c>
      <c r="Z7" t="n">
        <v>173</v>
      </c>
      <c r="AA7" t="n">
        <v>305</v>
      </c>
      <c r="AB7" t="n">
        <v>3</v>
      </c>
      <c r="AC7" t="n">
        <v>3</v>
      </c>
      <c r="AD7" t="n">
        <v>7</v>
      </c>
      <c r="AE7" t="n">
        <v>10</v>
      </c>
      <c r="AF7" t="n">
        <v>2</v>
      </c>
      <c r="AG7" t="n">
        <v>4</v>
      </c>
      <c r="AH7" t="n">
        <v>1</v>
      </c>
      <c r="AI7" t="n">
        <v>2</v>
      </c>
      <c r="AJ7" t="n">
        <v>4</v>
      </c>
      <c r="AK7" t="n">
        <v>6</v>
      </c>
      <c r="AL7" t="n">
        <v>2</v>
      </c>
      <c r="AM7" t="n">
        <v>2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HYPERLINK("https://creighton-primo.hosted.exlibrisgroup.com/primo-explore/search?tab=default_tab&amp;search_scope=EVERYTHING&amp;vid=01CRU&amp;lang=en_US&amp;offset=0&amp;query=any,contains,991004374329702656","Catalog Record")</f>
        <v/>
      </c>
      <c r="AT7">
        <f>HYPERLINK("http://www.worldcat.org/oclc/3203665","WorldCat Record")</f>
        <v/>
      </c>
      <c r="AU7" t="inlineStr">
        <is>
          <t>8216467:eng</t>
        </is>
      </c>
      <c r="AV7" t="inlineStr">
        <is>
          <t>3203665</t>
        </is>
      </c>
      <c r="AW7" t="inlineStr">
        <is>
          <t>991004374329702656</t>
        </is>
      </c>
      <c r="AX7" t="inlineStr">
        <is>
          <t>991004374329702656</t>
        </is>
      </c>
      <c r="AY7" t="inlineStr">
        <is>
          <t>2270808080002656</t>
        </is>
      </c>
      <c r="AZ7" t="inlineStr">
        <is>
          <t>BOOK</t>
        </is>
      </c>
      <c r="BB7" t="inlineStr">
        <is>
          <t>9780130693778</t>
        </is>
      </c>
      <c r="BC7" t="inlineStr">
        <is>
          <t>32285000681816</t>
        </is>
      </c>
      <c r="BD7" t="inlineStr">
        <is>
          <t>893325306</t>
        </is>
      </c>
    </row>
    <row r="8">
      <c r="A8" t="inlineStr">
        <is>
          <t>No</t>
        </is>
      </c>
      <c r="B8" t="inlineStr">
        <is>
          <t>HA29 .K353</t>
        </is>
      </c>
      <c r="C8" t="inlineStr">
        <is>
          <t>0                      HA 0029000K  353</t>
        </is>
      </c>
      <c r="D8" t="inlineStr">
        <is>
          <t>Statistical analysis for business and economics, [by] Leonard J. Kazmier.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Kazmier, Leonard J.</t>
        </is>
      </c>
      <c r="L8" t="inlineStr">
        <is>
          <t>New York, McGraw-Hill [1967]</t>
        </is>
      </c>
      <c r="M8" t="inlineStr">
        <is>
          <t>1967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HA </t>
        </is>
      </c>
      <c r="S8" t="n">
        <v>1</v>
      </c>
      <c r="T8" t="n">
        <v>1</v>
      </c>
      <c r="U8" t="inlineStr">
        <is>
          <t>2002-04-15</t>
        </is>
      </c>
      <c r="V8" t="inlineStr">
        <is>
          <t>2002-04-15</t>
        </is>
      </c>
      <c r="W8" t="inlineStr">
        <is>
          <t>1997-06-09</t>
        </is>
      </c>
      <c r="X8" t="inlineStr">
        <is>
          <t>1997-06-09</t>
        </is>
      </c>
      <c r="Y8" t="n">
        <v>273</v>
      </c>
      <c r="Z8" t="n">
        <v>195</v>
      </c>
      <c r="AA8" t="n">
        <v>375</v>
      </c>
      <c r="AB8" t="n">
        <v>3</v>
      </c>
      <c r="AC8" t="n">
        <v>4</v>
      </c>
      <c r="AD8" t="n">
        <v>6</v>
      </c>
      <c r="AE8" t="n">
        <v>17</v>
      </c>
      <c r="AF8" t="n">
        <v>1</v>
      </c>
      <c r="AG8" t="n">
        <v>5</v>
      </c>
      <c r="AH8" t="n">
        <v>0</v>
      </c>
      <c r="AI8" t="n">
        <v>5</v>
      </c>
      <c r="AJ8" t="n">
        <v>3</v>
      </c>
      <c r="AK8" t="n">
        <v>7</v>
      </c>
      <c r="AL8" t="n">
        <v>2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HYPERLINK("http://catalog.hathitrust.org/Record/006242345","HathiTrust Record")</f>
        <v/>
      </c>
      <c r="AS8">
        <f>HYPERLINK("https://creighton-primo.hosted.exlibrisgroup.com/primo-explore/search?tab=default_tab&amp;search_scope=EVERYTHING&amp;vid=01CRU&amp;lang=en_US&amp;offset=0&amp;query=any,contains,991000947839702656","Catalog Record")</f>
        <v/>
      </c>
      <c r="AT8">
        <f>HYPERLINK("http://www.worldcat.org/oclc/167413","WorldCat Record")</f>
        <v/>
      </c>
      <c r="AU8" t="inlineStr">
        <is>
          <t>1287383:eng</t>
        </is>
      </c>
      <c r="AV8" t="inlineStr">
        <is>
          <t>167413</t>
        </is>
      </c>
      <c r="AW8" t="inlineStr">
        <is>
          <t>991000947839702656</t>
        </is>
      </c>
      <c r="AX8" t="inlineStr">
        <is>
          <t>991000947839702656</t>
        </is>
      </c>
      <c r="AY8" t="inlineStr">
        <is>
          <t>2272325710002656</t>
        </is>
      </c>
      <c r="AZ8" t="inlineStr">
        <is>
          <t>BOOK</t>
        </is>
      </c>
      <c r="BC8" t="inlineStr">
        <is>
          <t>32285002763448</t>
        </is>
      </c>
      <c r="BD8" t="inlineStr">
        <is>
          <t>893797160</t>
        </is>
      </c>
    </row>
    <row r="9">
      <c r="A9" t="inlineStr">
        <is>
          <t>No</t>
        </is>
      </c>
      <c r="B9" t="inlineStr">
        <is>
          <t>HA29 .K88</t>
        </is>
      </c>
      <c r="C9" t="inlineStr">
        <is>
          <t>0                      HA 0029000K  88</t>
        </is>
      </c>
      <c r="D9" t="inlineStr">
        <is>
          <t>Statistics : a beginning / Roy R. Kuebler and Harry Smith, Jr.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Kuebler, Roy R. (Roy Raymond), 1911-</t>
        </is>
      </c>
      <c r="L9" t="inlineStr">
        <is>
          <t>New York : Wiley, c1976.</t>
        </is>
      </c>
      <c r="M9" t="inlineStr">
        <is>
          <t>1975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HA </t>
        </is>
      </c>
      <c r="S9" t="n">
        <v>5</v>
      </c>
      <c r="T9" t="n">
        <v>5</v>
      </c>
      <c r="U9" t="inlineStr">
        <is>
          <t>2002-09-30</t>
        </is>
      </c>
      <c r="V9" t="inlineStr">
        <is>
          <t>2002-09-30</t>
        </is>
      </c>
      <c r="W9" t="inlineStr">
        <is>
          <t>1992-01-28</t>
        </is>
      </c>
      <c r="X9" t="inlineStr">
        <is>
          <t>1992-01-28</t>
        </is>
      </c>
      <c r="Y9" t="n">
        <v>168</v>
      </c>
      <c r="Z9" t="n">
        <v>89</v>
      </c>
      <c r="AA9" t="n">
        <v>91</v>
      </c>
      <c r="AB9" t="n">
        <v>2</v>
      </c>
      <c r="AC9" t="n">
        <v>2</v>
      </c>
      <c r="AD9" t="n">
        <v>8</v>
      </c>
      <c r="AE9" t="n">
        <v>8</v>
      </c>
      <c r="AF9" t="n">
        <v>3</v>
      </c>
      <c r="AG9" t="n">
        <v>3</v>
      </c>
      <c r="AH9" t="n">
        <v>2</v>
      </c>
      <c r="AI9" t="n">
        <v>2</v>
      </c>
      <c r="AJ9" t="n">
        <v>4</v>
      </c>
      <c r="AK9" t="n">
        <v>4</v>
      </c>
      <c r="AL9" t="n">
        <v>1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HYPERLINK("http://catalog.hathitrust.org/Record/000266838","HathiTrust Record")</f>
        <v/>
      </c>
      <c r="AS9">
        <f>HYPERLINK("https://creighton-primo.hosted.exlibrisgroup.com/primo-explore/search?tab=default_tab&amp;search_scope=EVERYTHING&amp;vid=01CRU&amp;lang=en_US&amp;offset=0&amp;query=any,contains,991003914929702656","Catalog Record")</f>
        <v/>
      </c>
      <c r="AT9">
        <f>HYPERLINK("http://www.worldcat.org/oclc/1858437","WorldCat Record")</f>
        <v/>
      </c>
      <c r="AU9" t="inlineStr">
        <is>
          <t>836632720:eng</t>
        </is>
      </c>
      <c r="AV9" t="inlineStr">
        <is>
          <t>1858437</t>
        </is>
      </c>
      <c r="AW9" t="inlineStr">
        <is>
          <t>991003914929702656</t>
        </is>
      </c>
      <c r="AX9" t="inlineStr">
        <is>
          <t>991003914929702656</t>
        </is>
      </c>
      <c r="AY9" t="inlineStr">
        <is>
          <t>2266924710002656</t>
        </is>
      </c>
      <c r="AZ9" t="inlineStr">
        <is>
          <t>BOOK</t>
        </is>
      </c>
      <c r="BB9" t="inlineStr">
        <is>
          <t>9780471509288</t>
        </is>
      </c>
      <c r="BC9" t="inlineStr">
        <is>
          <t>32285000919638</t>
        </is>
      </c>
      <c r="BD9" t="inlineStr">
        <is>
          <t>893525420</t>
        </is>
      </c>
    </row>
    <row r="10">
      <c r="A10" t="inlineStr">
        <is>
          <t>No</t>
        </is>
      </c>
      <c r="B10" t="inlineStr">
        <is>
          <t>HA29 .L385</t>
        </is>
      </c>
      <c r="C10" t="inlineStr">
        <is>
          <t>0                      HA 0029000L  385</t>
        </is>
      </c>
      <c r="D10" t="inlineStr">
        <is>
          <t>Modern statistics for business and economics / by Wilford L. L'Esperance.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L'Esperance, W. L. (Wilford L.)</t>
        </is>
      </c>
      <c r="L10" t="inlineStr">
        <is>
          <t>New York : Macmillan, 1971.</t>
        </is>
      </c>
      <c r="M10" t="inlineStr">
        <is>
          <t>1971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HA </t>
        </is>
      </c>
      <c r="S10" t="n">
        <v>3</v>
      </c>
      <c r="T10" t="n">
        <v>3</v>
      </c>
      <c r="U10" t="inlineStr">
        <is>
          <t>1993-02-23</t>
        </is>
      </c>
      <c r="V10" t="inlineStr">
        <is>
          <t>1993-02-23</t>
        </is>
      </c>
      <c r="W10" t="inlineStr">
        <is>
          <t>1992-02-17</t>
        </is>
      </c>
      <c r="X10" t="inlineStr">
        <is>
          <t>1992-02-17</t>
        </is>
      </c>
      <c r="Y10" t="n">
        <v>253</v>
      </c>
      <c r="Z10" t="n">
        <v>173</v>
      </c>
      <c r="AA10" t="n">
        <v>178</v>
      </c>
      <c r="AB10" t="n">
        <v>2</v>
      </c>
      <c r="AC10" t="n">
        <v>2</v>
      </c>
      <c r="AD10" t="n">
        <v>4</v>
      </c>
      <c r="AE10" t="n">
        <v>4</v>
      </c>
      <c r="AF10" t="n">
        <v>0</v>
      </c>
      <c r="AG10" t="n">
        <v>0</v>
      </c>
      <c r="AH10" t="n">
        <v>1</v>
      </c>
      <c r="AI10" t="n">
        <v>1</v>
      </c>
      <c r="AJ10" t="n">
        <v>3</v>
      </c>
      <c r="AK10" t="n">
        <v>3</v>
      </c>
      <c r="AL10" t="n">
        <v>1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HYPERLINK("https://creighton-primo.hosted.exlibrisgroup.com/primo-explore/search?tab=default_tab&amp;search_scope=EVERYTHING&amp;vid=01CRU&amp;lang=en_US&amp;offset=0&amp;query=any,contains,991000724679702656","Catalog Record")</f>
        <v/>
      </c>
      <c r="AT10">
        <f>HYPERLINK("http://www.worldcat.org/oclc/127252","WorldCat Record")</f>
        <v/>
      </c>
      <c r="AU10" t="inlineStr">
        <is>
          <t>1254865:eng</t>
        </is>
      </c>
      <c r="AV10" t="inlineStr">
        <is>
          <t>127252</t>
        </is>
      </c>
      <c r="AW10" t="inlineStr">
        <is>
          <t>991000724679702656</t>
        </is>
      </c>
      <c r="AX10" t="inlineStr">
        <is>
          <t>991000724679702656</t>
        </is>
      </c>
      <c r="AY10" t="inlineStr">
        <is>
          <t>2260994970002656</t>
        </is>
      </c>
      <c r="AZ10" t="inlineStr">
        <is>
          <t>BOOK</t>
        </is>
      </c>
      <c r="BC10" t="inlineStr">
        <is>
          <t>32285000889955</t>
        </is>
      </c>
      <c r="BD10" t="inlineStr">
        <is>
          <t>893890983</t>
        </is>
      </c>
    </row>
    <row r="11">
      <c r="A11" t="inlineStr">
        <is>
          <t>No</t>
        </is>
      </c>
      <c r="B11" t="inlineStr">
        <is>
          <t>HA29 .M168</t>
        </is>
      </c>
      <c r="C11" t="inlineStr">
        <is>
          <t>0                      HA 0029000M  168</t>
        </is>
      </c>
      <c r="D11" t="inlineStr">
        <is>
          <t>Statistical concepts: a program for self-instruction [by] Celeste McCollough and Loche Van Atta.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McCollough, Celeste.</t>
        </is>
      </c>
      <c r="L11" t="inlineStr">
        <is>
          <t>New York, McGraw-Hill [1963]</t>
        </is>
      </c>
      <c r="M11" t="inlineStr">
        <is>
          <t>1963</t>
        </is>
      </c>
      <c r="O11" t="inlineStr">
        <is>
          <t>eng</t>
        </is>
      </c>
      <c r="P11" t="inlineStr">
        <is>
          <t>nyu</t>
        </is>
      </c>
      <c r="R11" t="inlineStr">
        <is>
          <t xml:space="preserve">HA </t>
        </is>
      </c>
      <c r="S11" t="n">
        <v>1</v>
      </c>
      <c r="T11" t="n">
        <v>1</v>
      </c>
      <c r="U11" t="inlineStr">
        <is>
          <t>2002-05-10</t>
        </is>
      </c>
      <c r="V11" t="inlineStr">
        <is>
          <t>2002-05-10</t>
        </is>
      </c>
      <c r="W11" t="inlineStr">
        <is>
          <t>1997-06-09</t>
        </is>
      </c>
      <c r="X11" t="inlineStr">
        <is>
          <t>1997-06-09</t>
        </is>
      </c>
      <c r="Y11" t="n">
        <v>596</v>
      </c>
      <c r="Z11" t="n">
        <v>442</v>
      </c>
      <c r="AA11" t="n">
        <v>450</v>
      </c>
      <c r="AB11" t="n">
        <v>5</v>
      </c>
      <c r="AC11" t="n">
        <v>5</v>
      </c>
      <c r="AD11" t="n">
        <v>14</v>
      </c>
      <c r="AE11" t="n">
        <v>14</v>
      </c>
      <c r="AF11" t="n">
        <v>3</v>
      </c>
      <c r="AG11" t="n">
        <v>3</v>
      </c>
      <c r="AH11" t="n">
        <v>2</v>
      </c>
      <c r="AI11" t="n">
        <v>2</v>
      </c>
      <c r="AJ11" t="n">
        <v>8</v>
      </c>
      <c r="AK11" t="n">
        <v>8</v>
      </c>
      <c r="AL11" t="n">
        <v>4</v>
      </c>
      <c r="AM11" t="n">
        <v>4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HYPERLINK("http://catalog.hathitrust.org/Record/001885721","HathiTrust Record")</f>
        <v/>
      </c>
      <c r="AS11">
        <f>HYPERLINK("https://creighton-primo.hosted.exlibrisgroup.com/primo-explore/search?tab=default_tab&amp;search_scope=EVERYTHING&amp;vid=01CRU&amp;lang=en_US&amp;offset=0&amp;query=any,contains,991003428839702656","Catalog Record")</f>
        <v/>
      </c>
      <c r="AT11">
        <f>HYPERLINK("http://www.worldcat.org/oclc/965118","WorldCat Record")</f>
        <v/>
      </c>
      <c r="AU11" t="inlineStr">
        <is>
          <t>478349734:eng</t>
        </is>
      </c>
      <c r="AV11" t="inlineStr">
        <is>
          <t>965118</t>
        </is>
      </c>
      <c r="AW11" t="inlineStr">
        <is>
          <t>991003428839702656</t>
        </is>
      </c>
      <c r="AX11" t="inlineStr">
        <is>
          <t>991003428839702656</t>
        </is>
      </c>
      <c r="AY11" t="inlineStr">
        <is>
          <t>2258313830002656</t>
        </is>
      </c>
      <c r="AZ11" t="inlineStr">
        <is>
          <t>BOOK</t>
        </is>
      </c>
      <c r="BC11" t="inlineStr">
        <is>
          <t>32285002763570</t>
        </is>
      </c>
      <c r="BD11" t="inlineStr">
        <is>
          <t>893422562</t>
        </is>
      </c>
    </row>
    <row r="12">
      <c r="A12" t="inlineStr">
        <is>
          <t>No</t>
        </is>
      </c>
      <c r="B12" t="inlineStr">
        <is>
          <t>HA29 .M2463 1980</t>
        </is>
      </c>
      <c r="C12" t="inlineStr">
        <is>
          <t>0                      HA 0029000M  2463        1980</t>
        </is>
      </c>
      <c r="D12" t="inlineStr">
        <is>
          <t>Statistics for business and economics : methods and applications / Edwin Mansfield.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Mansfield, Edwin.</t>
        </is>
      </c>
      <c r="L12" t="inlineStr">
        <is>
          <t>New York : Norton, c1980.</t>
        </is>
      </c>
      <c r="M12" t="inlineStr">
        <is>
          <t>1980</t>
        </is>
      </c>
      <c r="N12" t="inlineStr">
        <is>
          <t>1st ed.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HA </t>
        </is>
      </c>
      <c r="S12" t="n">
        <v>10</v>
      </c>
      <c r="T12" t="n">
        <v>10</v>
      </c>
      <c r="U12" t="inlineStr">
        <is>
          <t>2003-09-11</t>
        </is>
      </c>
      <c r="V12" t="inlineStr">
        <is>
          <t>2003-09-11</t>
        </is>
      </c>
      <c r="W12" t="inlineStr">
        <is>
          <t>1990-05-24</t>
        </is>
      </c>
      <c r="X12" t="inlineStr">
        <is>
          <t>1990-05-24</t>
        </is>
      </c>
      <c r="Y12" t="n">
        <v>226</v>
      </c>
      <c r="Z12" t="n">
        <v>164</v>
      </c>
      <c r="AA12" t="n">
        <v>406</v>
      </c>
      <c r="AB12" t="n">
        <v>2</v>
      </c>
      <c r="AC12" t="n">
        <v>2</v>
      </c>
      <c r="AD12" t="n">
        <v>8</v>
      </c>
      <c r="AE12" t="n">
        <v>20</v>
      </c>
      <c r="AF12" t="n">
        <v>2</v>
      </c>
      <c r="AG12" t="n">
        <v>9</v>
      </c>
      <c r="AH12" t="n">
        <v>2</v>
      </c>
      <c r="AI12" t="n">
        <v>7</v>
      </c>
      <c r="AJ12" t="n">
        <v>5</v>
      </c>
      <c r="AK12" t="n">
        <v>10</v>
      </c>
      <c r="AL12" t="n">
        <v>1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HYPERLINK("https://creighton-primo.hosted.exlibrisgroup.com/primo-explore/search?tab=default_tab&amp;search_scope=EVERYTHING&amp;vid=01CRU&amp;lang=en_US&amp;offset=0&amp;query=any,contains,991004903669702656","Catalog Record")</f>
        <v/>
      </c>
      <c r="AT12">
        <f>HYPERLINK("http://www.worldcat.org/oclc/5942731","WorldCat Record")</f>
        <v/>
      </c>
      <c r="AU12" t="inlineStr">
        <is>
          <t>335862:eng</t>
        </is>
      </c>
      <c r="AV12" t="inlineStr">
        <is>
          <t>5942731</t>
        </is>
      </c>
      <c r="AW12" t="inlineStr">
        <is>
          <t>991004903669702656</t>
        </is>
      </c>
      <c r="AX12" t="inlineStr">
        <is>
          <t>991004903669702656</t>
        </is>
      </c>
      <c r="AY12" t="inlineStr">
        <is>
          <t>2270902440002656</t>
        </is>
      </c>
      <c r="AZ12" t="inlineStr">
        <is>
          <t>BOOK</t>
        </is>
      </c>
      <c r="BB12" t="inlineStr">
        <is>
          <t>9780393950571</t>
        </is>
      </c>
      <c r="BC12" t="inlineStr">
        <is>
          <t>32285000170125</t>
        </is>
      </c>
      <c r="BD12" t="inlineStr">
        <is>
          <t>893876682</t>
        </is>
      </c>
    </row>
    <row r="13">
      <c r="A13" t="inlineStr">
        <is>
          <t>No</t>
        </is>
      </c>
      <c r="B13" t="inlineStr">
        <is>
          <t>HA29 .M2463 1980, supp.</t>
        </is>
      </c>
      <c r="C13" t="inlineStr">
        <is>
          <t>0                      HA 0029000M  2463        1980                                        supp.</t>
        </is>
      </c>
      <c r="D13" t="inlineStr">
        <is>
          <t>Statistics for business and economics : problems, exercises, and case studies / Edwin Mansfield.</t>
        </is>
      </c>
      <c r="E13" t="inlineStr">
        <is>
          <t>supp.*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Mansfield, Edwin.</t>
        </is>
      </c>
      <c r="L13" t="inlineStr">
        <is>
          <t>New York : Norton, c1980.</t>
        </is>
      </c>
      <c r="M13" t="inlineStr">
        <is>
          <t>1980</t>
        </is>
      </c>
      <c r="N13" t="inlineStr">
        <is>
          <t>1st ed.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HA </t>
        </is>
      </c>
      <c r="S13" t="n">
        <v>3</v>
      </c>
      <c r="T13" t="n">
        <v>3</v>
      </c>
      <c r="U13" t="inlineStr">
        <is>
          <t>1993-02-19</t>
        </is>
      </c>
      <c r="V13" t="inlineStr">
        <is>
          <t>1993-02-19</t>
        </is>
      </c>
      <c r="W13" t="inlineStr">
        <is>
          <t>1992-02-17</t>
        </is>
      </c>
      <c r="X13" t="inlineStr">
        <is>
          <t>1992-02-17</t>
        </is>
      </c>
      <c r="Y13" t="n">
        <v>58</v>
      </c>
      <c r="Z13" t="n">
        <v>41</v>
      </c>
      <c r="AA13" t="n">
        <v>132</v>
      </c>
      <c r="AB13" t="n">
        <v>1</v>
      </c>
      <c r="AC13" t="n">
        <v>1</v>
      </c>
      <c r="AD13" t="n">
        <v>1</v>
      </c>
      <c r="AE13" t="n">
        <v>6</v>
      </c>
      <c r="AF13" t="n">
        <v>0</v>
      </c>
      <c r="AG13" t="n">
        <v>4</v>
      </c>
      <c r="AH13" t="n">
        <v>0</v>
      </c>
      <c r="AI13" t="n">
        <v>0</v>
      </c>
      <c r="AJ13" t="n">
        <v>1</v>
      </c>
      <c r="AK13" t="n">
        <v>3</v>
      </c>
      <c r="AL13" t="n">
        <v>0</v>
      </c>
      <c r="AM13" t="n">
        <v>0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HYPERLINK("https://creighton-primo.hosted.exlibrisgroup.com/primo-explore/search?tab=default_tab&amp;search_scope=EVERYTHING&amp;vid=01CRU&amp;lang=en_US&amp;offset=0&amp;query=any,contains,991005057119702656","Catalog Record")</f>
        <v/>
      </c>
      <c r="AT13">
        <f>HYPERLINK("http://www.worldcat.org/oclc/6904776","WorldCat Record")</f>
        <v/>
      </c>
      <c r="AU13" t="inlineStr">
        <is>
          <t>3943270275:eng</t>
        </is>
      </c>
      <c r="AV13" t="inlineStr">
        <is>
          <t>6904776</t>
        </is>
      </c>
      <c r="AW13" t="inlineStr">
        <is>
          <t>991005057119702656</t>
        </is>
      </c>
      <c r="AX13" t="inlineStr">
        <is>
          <t>991005057119702656</t>
        </is>
      </c>
      <c r="AY13" t="inlineStr">
        <is>
          <t>2261693750002656</t>
        </is>
      </c>
      <c r="AZ13" t="inlineStr">
        <is>
          <t>BOOK</t>
        </is>
      </c>
      <c r="BB13" t="inlineStr">
        <is>
          <t>9780393950625</t>
        </is>
      </c>
      <c r="BC13" t="inlineStr">
        <is>
          <t>32285000889963</t>
        </is>
      </c>
      <c r="BD13" t="inlineStr">
        <is>
          <t>893707179</t>
        </is>
      </c>
    </row>
    <row r="14">
      <c r="A14" t="inlineStr">
        <is>
          <t>No</t>
        </is>
      </c>
      <c r="B14" t="inlineStr">
        <is>
          <t>HA29 .M67 2000</t>
        </is>
      </c>
      <c r="C14" t="inlineStr">
        <is>
          <t>0                      HA 0029000M  67          2000</t>
        </is>
      </c>
      <c r="D14" t="inlineStr">
        <is>
          <t>Modeling longitudinal multilevel data : practical issues, applied approaches, and specific examples / edited by Todd D. Little, Kai-U. Schnabel, Jeurgen Baumert.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Mahwah, N.J. : Lawrence Erlbaum Assoc., 2000.</t>
        </is>
      </c>
      <c r="M14" t="inlineStr">
        <is>
          <t>2000</t>
        </is>
      </c>
      <c r="O14" t="inlineStr">
        <is>
          <t>eng</t>
        </is>
      </c>
      <c r="P14" t="inlineStr">
        <is>
          <t>nju</t>
        </is>
      </c>
      <c r="R14" t="inlineStr">
        <is>
          <t xml:space="preserve">HA </t>
        </is>
      </c>
      <c r="S14" t="n">
        <v>1</v>
      </c>
      <c r="T14" t="n">
        <v>1</v>
      </c>
      <c r="U14" t="inlineStr">
        <is>
          <t>2004-09-15</t>
        </is>
      </c>
      <c r="V14" t="inlineStr">
        <is>
          <t>2004-09-15</t>
        </is>
      </c>
      <c r="W14" t="inlineStr">
        <is>
          <t>2004-09-15</t>
        </is>
      </c>
      <c r="X14" t="inlineStr">
        <is>
          <t>2004-09-15</t>
        </is>
      </c>
      <c r="Y14" t="n">
        <v>237</v>
      </c>
      <c r="Z14" t="n">
        <v>172</v>
      </c>
      <c r="AA14" t="n">
        <v>653</v>
      </c>
      <c r="AB14" t="n">
        <v>2</v>
      </c>
      <c r="AC14" t="n">
        <v>3</v>
      </c>
      <c r="AD14" t="n">
        <v>8</v>
      </c>
      <c r="AE14" t="n">
        <v>16</v>
      </c>
      <c r="AF14" t="n">
        <v>1</v>
      </c>
      <c r="AG14" t="n">
        <v>7</v>
      </c>
      <c r="AH14" t="n">
        <v>3</v>
      </c>
      <c r="AI14" t="n">
        <v>5</v>
      </c>
      <c r="AJ14" t="n">
        <v>5</v>
      </c>
      <c r="AK14" t="n">
        <v>7</v>
      </c>
      <c r="AL14" t="n">
        <v>1</v>
      </c>
      <c r="AM14" t="n">
        <v>2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HYPERLINK("https://creighton-primo.hosted.exlibrisgroup.com/primo-explore/search?tab=default_tab&amp;search_scope=EVERYTHING&amp;vid=01CRU&amp;lang=en_US&amp;offset=0&amp;query=any,contains,991004363169702656","Catalog Record")</f>
        <v/>
      </c>
      <c r="AT14">
        <f>HYPERLINK("http://www.worldcat.org/oclc/42719912","WorldCat Record")</f>
        <v/>
      </c>
      <c r="AU14" t="inlineStr">
        <is>
          <t>799947081:eng</t>
        </is>
      </c>
      <c r="AV14" t="inlineStr">
        <is>
          <t>42719912</t>
        </is>
      </c>
      <c r="AW14" t="inlineStr">
        <is>
          <t>991004363169702656</t>
        </is>
      </c>
      <c r="AX14" t="inlineStr">
        <is>
          <t>991004363169702656</t>
        </is>
      </c>
      <c r="AY14" t="inlineStr">
        <is>
          <t>2266654360002656</t>
        </is>
      </c>
      <c r="AZ14" t="inlineStr">
        <is>
          <t>BOOK</t>
        </is>
      </c>
      <c r="BB14" t="inlineStr">
        <is>
          <t>9780805830545</t>
        </is>
      </c>
      <c r="BC14" t="inlineStr">
        <is>
          <t>32285004987482</t>
        </is>
      </c>
      <c r="BD14" t="inlineStr">
        <is>
          <t>893618574</t>
        </is>
      </c>
    </row>
    <row r="15">
      <c r="A15" t="inlineStr">
        <is>
          <t>No</t>
        </is>
      </c>
      <c r="B15" t="inlineStr">
        <is>
          <t>HA29 .S278</t>
        </is>
      </c>
      <c r="C15" t="inlineStr">
        <is>
          <t>0                      HA 0029000S  278</t>
        </is>
      </c>
      <c r="D15" t="inlineStr">
        <is>
          <t>Statistics for modern business decision making.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Sasaki, Kyohei, 1918-</t>
        </is>
      </c>
      <c r="L15" t="inlineStr">
        <is>
          <t>Belmont, Calif., Wadsworth Pub. Co. [1968]</t>
        </is>
      </c>
      <c r="M15" t="inlineStr">
        <is>
          <t>1968</t>
        </is>
      </c>
      <c r="O15" t="inlineStr">
        <is>
          <t>eng</t>
        </is>
      </c>
      <c r="P15" t="inlineStr">
        <is>
          <t>cau</t>
        </is>
      </c>
      <c r="R15" t="inlineStr">
        <is>
          <t xml:space="preserve">HA </t>
        </is>
      </c>
      <c r="S15" t="n">
        <v>2</v>
      </c>
      <c r="T15" t="n">
        <v>2</v>
      </c>
      <c r="U15" t="inlineStr">
        <is>
          <t>1999-08-24</t>
        </is>
      </c>
      <c r="V15" t="inlineStr">
        <is>
          <t>1999-08-24</t>
        </is>
      </c>
      <c r="W15" t="inlineStr">
        <is>
          <t>1997-06-09</t>
        </is>
      </c>
      <c r="X15" t="inlineStr">
        <is>
          <t>1997-06-09</t>
        </is>
      </c>
      <c r="Y15" t="n">
        <v>271</v>
      </c>
      <c r="Z15" t="n">
        <v>195</v>
      </c>
      <c r="AA15" t="n">
        <v>196</v>
      </c>
      <c r="AB15" t="n">
        <v>2</v>
      </c>
      <c r="AC15" t="n">
        <v>2</v>
      </c>
      <c r="AD15" t="n">
        <v>8</v>
      </c>
      <c r="AE15" t="n">
        <v>8</v>
      </c>
      <c r="AF15" t="n">
        <v>3</v>
      </c>
      <c r="AG15" t="n">
        <v>3</v>
      </c>
      <c r="AH15" t="n">
        <v>1</v>
      </c>
      <c r="AI15" t="n">
        <v>1</v>
      </c>
      <c r="AJ15" t="n">
        <v>4</v>
      </c>
      <c r="AK15" t="n">
        <v>4</v>
      </c>
      <c r="AL15" t="n">
        <v>1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HYPERLINK("http://catalog.hathitrust.org/Record/001306387","HathiTrust Record")</f>
        <v/>
      </c>
      <c r="AS15">
        <f>HYPERLINK("https://creighton-primo.hosted.exlibrisgroup.com/primo-explore/search?tab=default_tab&amp;search_scope=EVERYTHING&amp;vid=01CRU&amp;lang=en_US&amp;offset=0&amp;query=any,contains,991000946709702656","Catalog Record")</f>
        <v/>
      </c>
      <c r="AT15">
        <f>HYPERLINK("http://www.worldcat.org/oclc/167288","WorldCat Record")</f>
        <v/>
      </c>
      <c r="AU15" t="inlineStr">
        <is>
          <t>1287077:eng</t>
        </is>
      </c>
      <c r="AV15" t="inlineStr">
        <is>
          <t>167288</t>
        </is>
      </c>
      <c r="AW15" t="inlineStr">
        <is>
          <t>991000946709702656</t>
        </is>
      </c>
      <c r="AX15" t="inlineStr">
        <is>
          <t>991000946709702656</t>
        </is>
      </c>
      <c r="AY15" t="inlineStr">
        <is>
          <t>2272390460002656</t>
        </is>
      </c>
      <c r="AZ15" t="inlineStr">
        <is>
          <t>BOOK</t>
        </is>
      </c>
      <c r="BC15" t="inlineStr">
        <is>
          <t>32285002763745</t>
        </is>
      </c>
      <c r="BD15" t="inlineStr">
        <is>
          <t>893797158</t>
        </is>
      </c>
    </row>
    <row r="16">
      <c r="A16" t="inlineStr">
        <is>
          <t>No</t>
        </is>
      </c>
      <c r="B16" t="inlineStr">
        <is>
          <t>HA29 .S5587 1972</t>
        </is>
      </c>
      <c r="C16" t="inlineStr">
        <is>
          <t>0                      HA 0029000S  5587        1972</t>
        </is>
      </c>
      <c r="D16" t="inlineStr">
        <is>
          <t>Statistics for business and economics / [by] Stephen P. Shao.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Shao, Stephen Pinyee, 1924-</t>
        </is>
      </c>
      <c r="L16" t="inlineStr">
        <is>
          <t>Columbus, Ohio : Merrill, [1972]</t>
        </is>
      </c>
      <c r="M16" t="inlineStr">
        <is>
          <t>1972</t>
        </is>
      </c>
      <c r="N16" t="inlineStr">
        <is>
          <t>2d ed.</t>
        </is>
      </c>
      <c r="O16" t="inlineStr">
        <is>
          <t>eng</t>
        </is>
      </c>
      <c r="P16" t="inlineStr">
        <is>
          <t>ohu</t>
        </is>
      </c>
      <c r="R16" t="inlineStr">
        <is>
          <t xml:space="preserve">HA </t>
        </is>
      </c>
      <c r="S16" t="n">
        <v>2</v>
      </c>
      <c r="T16" t="n">
        <v>2</v>
      </c>
      <c r="U16" t="inlineStr">
        <is>
          <t>1994-03-21</t>
        </is>
      </c>
      <c r="V16" t="inlineStr">
        <is>
          <t>1994-03-21</t>
        </is>
      </c>
      <c r="W16" t="inlineStr">
        <is>
          <t>1993-12-08</t>
        </is>
      </c>
      <c r="X16" t="inlineStr">
        <is>
          <t>1993-12-08</t>
        </is>
      </c>
      <c r="Y16" t="n">
        <v>121</v>
      </c>
      <c r="Z16" t="n">
        <v>91</v>
      </c>
      <c r="AA16" t="n">
        <v>272</v>
      </c>
      <c r="AB16" t="n">
        <v>1</v>
      </c>
      <c r="AC16" t="n">
        <v>3</v>
      </c>
      <c r="AD16" t="n">
        <v>2</v>
      </c>
      <c r="AE16" t="n">
        <v>9</v>
      </c>
      <c r="AF16" t="n">
        <v>1</v>
      </c>
      <c r="AG16" t="n">
        <v>3</v>
      </c>
      <c r="AH16" t="n">
        <v>1</v>
      </c>
      <c r="AI16" t="n">
        <v>2</v>
      </c>
      <c r="AJ16" t="n">
        <v>2</v>
      </c>
      <c r="AK16" t="n">
        <v>6</v>
      </c>
      <c r="AL16" t="n">
        <v>0</v>
      </c>
      <c r="AM16" t="n">
        <v>2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HYPERLINK("https://creighton-primo.hosted.exlibrisgroup.com/primo-explore/search?tab=default_tab&amp;search_scope=EVERYTHING&amp;vid=01CRU&amp;lang=en_US&amp;offset=0&amp;query=any,contains,991002173269702656","Catalog Record")</f>
        <v/>
      </c>
      <c r="AT16">
        <f>HYPERLINK("http://www.worldcat.org/oclc/277430","WorldCat Record")</f>
        <v/>
      </c>
      <c r="AU16" t="inlineStr">
        <is>
          <t>3901350168:eng</t>
        </is>
      </c>
      <c r="AV16" t="inlineStr">
        <is>
          <t>277430</t>
        </is>
      </c>
      <c r="AW16" t="inlineStr">
        <is>
          <t>991002173269702656</t>
        </is>
      </c>
      <c r="AX16" t="inlineStr">
        <is>
          <t>991002173269702656</t>
        </is>
      </c>
      <c r="AY16" t="inlineStr">
        <is>
          <t>2260290110002656</t>
        </is>
      </c>
      <c r="AZ16" t="inlineStr">
        <is>
          <t>BOOK</t>
        </is>
      </c>
      <c r="BB16" t="inlineStr">
        <is>
          <t>9780675091923</t>
        </is>
      </c>
      <c r="BC16" t="inlineStr">
        <is>
          <t>32285001807030</t>
        </is>
      </c>
      <c r="BD16" t="inlineStr">
        <is>
          <t>893523280</t>
        </is>
      </c>
    </row>
    <row r="17">
      <c r="A17" t="inlineStr">
        <is>
          <t>No</t>
        </is>
      </c>
      <c r="B17" t="inlineStr">
        <is>
          <t>HA29 .S67 1973</t>
        </is>
      </c>
      <c r="C17" t="inlineStr">
        <is>
          <t>0                      HA 0029000S  67          1973</t>
        </is>
      </c>
      <c r="D17" t="inlineStr">
        <is>
          <t>Statistical analysis for business decisions [by] William A. Spurr and Charles P. Bonini.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Spurr, William A.</t>
        </is>
      </c>
      <c r="L17" t="inlineStr">
        <is>
          <t>Homewood, Ill., R. D. Irwin, 1973.</t>
        </is>
      </c>
      <c r="M17" t="inlineStr">
        <is>
          <t>1973</t>
        </is>
      </c>
      <c r="N17" t="inlineStr">
        <is>
          <t>Rev. ed.</t>
        </is>
      </c>
      <c r="O17" t="inlineStr">
        <is>
          <t>eng</t>
        </is>
      </c>
      <c r="P17" t="inlineStr">
        <is>
          <t>ilu</t>
        </is>
      </c>
      <c r="R17" t="inlineStr">
        <is>
          <t xml:space="preserve">HA </t>
        </is>
      </c>
      <c r="S17" t="n">
        <v>1</v>
      </c>
      <c r="T17" t="n">
        <v>1</v>
      </c>
      <c r="U17" t="inlineStr">
        <is>
          <t>2001-11-19</t>
        </is>
      </c>
      <c r="V17" t="inlineStr">
        <is>
          <t>2001-11-19</t>
        </is>
      </c>
      <c r="W17" t="inlineStr">
        <is>
          <t>1997-06-09</t>
        </is>
      </c>
      <c r="X17" t="inlineStr">
        <is>
          <t>1997-06-09</t>
        </is>
      </c>
      <c r="Y17" t="n">
        <v>361</v>
      </c>
      <c r="Z17" t="n">
        <v>278</v>
      </c>
      <c r="AA17" t="n">
        <v>439</v>
      </c>
      <c r="AB17" t="n">
        <v>2</v>
      </c>
      <c r="AC17" t="n">
        <v>2</v>
      </c>
      <c r="AD17" t="n">
        <v>14</v>
      </c>
      <c r="AE17" t="n">
        <v>20</v>
      </c>
      <c r="AF17" t="n">
        <v>4</v>
      </c>
      <c r="AG17" t="n">
        <v>9</v>
      </c>
      <c r="AH17" t="n">
        <v>4</v>
      </c>
      <c r="AI17" t="n">
        <v>6</v>
      </c>
      <c r="AJ17" t="n">
        <v>11</v>
      </c>
      <c r="AK17" t="n">
        <v>12</v>
      </c>
      <c r="AL17" t="n">
        <v>1</v>
      </c>
      <c r="AM17" t="n">
        <v>1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HYPERLINK("http://catalog.hathitrust.org/Record/004470825","HathiTrust Record")</f>
        <v/>
      </c>
      <c r="AS17">
        <f>HYPERLINK("https://creighton-primo.hosted.exlibrisgroup.com/primo-explore/search?tab=default_tab&amp;search_scope=EVERYTHING&amp;vid=01CRU&amp;lang=en_US&amp;offset=0&amp;query=any,contains,991003135099702656","Catalog Record")</f>
        <v/>
      </c>
      <c r="AT17">
        <f>HYPERLINK("http://www.worldcat.org/oclc/677129","WorldCat Record")</f>
        <v/>
      </c>
      <c r="AU17" t="inlineStr">
        <is>
          <t>421900:eng</t>
        </is>
      </c>
      <c r="AV17" t="inlineStr">
        <is>
          <t>677129</t>
        </is>
      </c>
      <c r="AW17" t="inlineStr">
        <is>
          <t>991003135099702656</t>
        </is>
      </c>
      <c r="AX17" t="inlineStr">
        <is>
          <t>991003135099702656</t>
        </is>
      </c>
      <c r="AY17" t="inlineStr">
        <is>
          <t>2272320390002656</t>
        </is>
      </c>
      <c r="AZ17" t="inlineStr">
        <is>
          <t>BOOK</t>
        </is>
      </c>
      <c r="BB17" t="inlineStr">
        <is>
          <t>9780256004915</t>
        </is>
      </c>
      <c r="BC17" t="inlineStr">
        <is>
          <t>32285002763836</t>
        </is>
      </c>
      <c r="BD17" t="inlineStr">
        <is>
          <t>893323799</t>
        </is>
      </c>
    </row>
    <row r="18">
      <c r="A18" t="inlineStr">
        <is>
          <t>No</t>
        </is>
      </c>
      <c r="B18" t="inlineStr">
        <is>
          <t>HA29 .T783</t>
        </is>
      </c>
      <c r="C18" t="inlineStr">
        <is>
          <t>0                      HA 0029000T  783</t>
        </is>
      </c>
      <c r="D18" t="inlineStr">
        <is>
          <t>Exploratory data analysis / John W. Tukey.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Tukey, John W. (John Wilder), 1915-2000.</t>
        </is>
      </c>
      <c r="L18" t="inlineStr">
        <is>
          <t>Reading, Mass. : Addison-Wesley Pub. Co., c1977.</t>
        </is>
      </c>
      <c r="M18" t="inlineStr">
        <is>
          <t>1977</t>
        </is>
      </c>
      <c r="O18" t="inlineStr">
        <is>
          <t>eng</t>
        </is>
      </c>
      <c r="P18" t="inlineStr">
        <is>
          <t>mau</t>
        </is>
      </c>
      <c r="Q18" t="inlineStr">
        <is>
          <t>Addison-Wesley series in behavioral science</t>
        </is>
      </c>
      <c r="R18" t="inlineStr">
        <is>
          <t xml:space="preserve">HA </t>
        </is>
      </c>
      <c r="S18" t="n">
        <v>1</v>
      </c>
      <c r="T18" t="n">
        <v>1</v>
      </c>
      <c r="U18" t="inlineStr">
        <is>
          <t>2008-09-02</t>
        </is>
      </c>
      <c r="V18" t="inlineStr">
        <is>
          <t>2008-09-02</t>
        </is>
      </c>
      <c r="W18" t="inlineStr">
        <is>
          <t>1997-06-09</t>
        </is>
      </c>
      <c r="X18" t="inlineStr">
        <is>
          <t>1997-06-09</t>
        </is>
      </c>
      <c r="Y18" t="n">
        <v>990</v>
      </c>
      <c r="Z18" t="n">
        <v>654</v>
      </c>
      <c r="AA18" t="n">
        <v>666</v>
      </c>
      <c r="AB18" t="n">
        <v>3</v>
      </c>
      <c r="AC18" t="n">
        <v>3</v>
      </c>
      <c r="AD18" t="n">
        <v>25</v>
      </c>
      <c r="AE18" t="n">
        <v>25</v>
      </c>
      <c r="AF18" t="n">
        <v>9</v>
      </c>
      <c r="AG18" t="n">
        <v>9</v>
      </c>
      <c r="AH18" t="n">
        <v>7</v>
      </c>
      <c r="AI18" t="n">
        <v>7</v>
      </c>
      <c r="AJ18" t="n">
        <v>14</v>
      </c>
      <c r="AK18" t="n">
        <v>14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HYPERLINK("https://creighton-primo.hosted.exlibrisgroup.com/primo-explore/search?tab=default_tab&amp;search_scope=EVERYTHING&amp;vid=01CRU&amp;lang=en_US&amp;offset=0&amp;query=any,contains,991004330469702656","Catalog Record")</f>
        <v/>
      </c>
      <c r="AT18">
        <f>HYPERLINK("http://www.worldcat.org/oclc/3058187","WorldCat Record")</f>
        <v/>
      </c>
      <c r="AU18" t="inlineStr">
        <is>
          <t>3943331218:eng</t>
        </is>
      </c>
      <c r="AV18" t="inlineStr">
        <is>
          <t>3058187</t>
        </is>
      </c>
      <c r="AW18" t="inlineStr">
        <is>
          <t>991004330469702656</t>
        </is>
      </c>
      <c r="AX18" t="inlineStr">
        <is>
          <t>991004330469702656</t>
        </is>
      </c>
      <c r="AY18" t="inlineStr">
        <is>
          <t>2261749250002656</t>
        </is>
      </c>
      <c r="AZ18" t="inlineStr">
        <is>
          <t>BOOK</t>
        </is>
      </c>
      <c r="BB18" t="inlineStr">
        <is>
          <t>9780201076165</t>
        </is>
      </c>
      <c r="BC18" t="inlineStr">
        <is>
          <t>32285002763851</t>
        </is>
      </c>
      <c r="BD18" t="inlineStr">
        <is>
          <t>893612222</t>
        </is>
      </c>
    </row>
    <row r="19">
      <c r="A19" t="inlineStr">
        <is>
          <t>No</t>
        </is>
      </c>
      <c r="B19" t="inlineStr">
        <is>
          <t>HA29 .V29 1983</t>
        </is>
      </c>
      <c r="C19" t="inlineStr">
        <is>
          <t>0                      HA 0029000V  29          1983</t>
        </is>
      </c>
      <c r="D19" t="inlineStr">
        <is>
          <t>Statistics for business and economics / Joseph G. Van Matre, Glenn H. Gilbreath.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Van Matre, Joseph G.</t>
        </is>
      </c>
      <c r="L19" t="inlineStr">
        <is>
          <t>Plano, Tex. : Business Publications, 1983.</t>
        </is>
      </c>
      <c r="M19" t="inlineStr">
        <is>
          <t>1983</t>
        </is>
      </c>
      <c r="N19" t="inlineStr">
        <is>
          <t>Rev. ed.</t>
        </is>
      </c>
      <c r="O19" t="inlineStr">
        <is>
          <t>eng</t>
        </is>
      </c>
      <c r="P19" t="inlineStr">
        <is>
          <t>txu</t>
        </is>
      </c>
      <c r="R19" t="inlineStr">
        <is>
          <t xml:space="preserve">HA </t>
        </is>
      </c>
      <c r="S19" t="n">
        <v>8</v>
      </c>
      <c r="T19" t="n">
        <v>8</v>
      </c>
      <c r="U19" t="inlineStr">
        <is>
          <t>1999-10-06</t>
        </is>
      </c>
      <c r="V19" t="inlineStr">
        <is>
          <t>1999-10-06</t>
        </is>
      </c>
      <c r="W19" t="inlineStr">
        <is>
          <t>1992-02-17</t>
        </is>
      </c>
      <c r="X19" t="inlineStr">
        <is>
          <t>1992-02-17</t>
        </is>
      </c>
      <c r="Y19" t="n">
        <v>100</v>
      </c>
      <c r="Z19" t="n">
        <v>76</v>
      </c>
      <c r="AA19" t="n">
        <v>211</v>
      </c>
      <c r="AB19" t="n">
        <v>1</v>
      </c>
      <c r="AC19" t="n">
        <v>1</v>
      </c>
      <c r="AD19" t="n">
        <v>3</v>
      </c>
      <c r="AE19" t="n">
        <v>10</v>
      </c>
      <c r="AF19" t="n">
        <v>0</v>
      </c>
      <c r="AG19" t="n">
        <v>2</v>
      </c>
      <c r="AH19" t="n">
        <v>2</v>
      </c>
      <c r="AI19" t="n">
        <v>3</v>
      </c>
      <c r="AJ19" t="n">
        <v>2</v>
      </c>
      <c r="AK19" t="n">
        <v>9</v>
      </c>
      <c r="AL19" t="n">
        <v>0</v>
      </c>
      <c r="AM19" t="n">
        <v>0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HYPERLINK("http://catalog.hathitrust.org/Record/007389634","HathiTrust Record")</f>
        <v/>
      </c>
      <c r="AS19">
        <f>HYPERLINK("https://creighton-primo.hosted.exlibrisgroup.com/primo-explore/search?tab=default_tab&amp;search_scope=EVERYTHING&amp;vid=01CRU&amp;lang=en_US&amp;offset=0&amp;query=any,contains,991000234119702656","Catalog Record")</f>
        <v/>
      </c>
      <c r="AT19">
        <f>HYPERLINK("http://www.worldcat.org/oclc/9646066","WorldCat Record")</f>
        <v/>
      </c>
      <c r="AU19" t="inlineStr">
        <is>
          <t>10943009:eng</t>
        </is>
      </c>
      <c r="AV19" t="inlineStr">
        <is>
          <t>9646066</t>
        </is>
      </c>
      <c r="AW19" t="inlineStr">
        <is>
          <t>991000234119702656</t>
        </is>
      </c>
      <c r="AX19" t="inlineStr">
        <is>
          <t>991000234119702656</t>
        </is>
      </c>
      <c r="AY19" t="inlineStr">
        <is>
          <t>2269140180002656</t>
        </is>
      </c>
      <c r="AZ19" t="inlineStr">
        <is>
          <t>BOOK</t>
        </is>
      </c>
      <c r="BB19" t="inlineStr">
        <is>
          <t>9780256028850</t>
        </is>
      </c>
      <c r="BC19" t="inlineStr">
        <is>
          <t>32285000985068</t>
        </is>
      </c>
      <c r="BD19" t="inlineStr">
        <is>
          <t>893345502</t>
        </is>
      </c>
    </row>
    <row r="20">
      <c r="A20" t="inlineStr">
        <is>
          <t>No</t>
        </is>
      </c>
      <c r="B20" t="inlineStr">
        <is>
          <t>HA29 .W3354</t>
        </is>
      </c>
      <c r="C20" t="inlineStr">
        <is>
          <t>0                      HA 0029000W  3354</t>
        </is>
      </c>
      <c r="D20" t="inlineStr">
        <is>
          <t>Statistics, a new approach / by W. Allen Wallis and Harry V. Roberts.</t>
        </is>
      </c>
      <c r="F20" t="inlineStr">
        <is>
          <t>No</t>
        </is>
      </c>
      <c r="G20" t="inlineStr">
        <is>
          <t>1</t>
        </is>
      </c>
      <c r="H20" t="inlineStr">
        <is>
          <t>Yes</t>
        </is>
      </c>
      <c r="I20" t="inlineStr">
        <is>
          <t>No</t>
        </is>
      </c>
      <c r="J20" t="inlineStr">
        <is>
          <t>0</t>
        </is>
      </c>
      <c r="K20" t="inlineStr">
        <is>
          <t>Wallis, W. Allen (Wilson Allen), 1912-1998.</t>
        </is>
      </c>
      <c r="L20" t="inlineStr">
        <is>
          <t>Glencoe, Ill. : Free Press, [1956]</t>
        </is>
      </c>
      <c r="M20" t="inlineStr">
        <is>
          <t>1956</t>
        </is>
      </c>
      <c r="O20" t="inlineStr">
        <is>
          <t>eng</t>
        </is>
      </c>
      <c r="P20" t="inlineStr">
        <is>
          <t>ilu</t>
        </is>
      </c>
      <c r="R20" t="inlineStr">
        <is>
          <t xml:space="preserve">HA </t>
        </is>
      </c>
      <c r="S20" t="n">
        <v>1</v>
      </c>
      <c r="T20" t="n">
        <v>5</v>
      </c>
      <c r="V20" t="inlineStr">
        <is>
          <t>1992-01-06</t>
        </is>
      </c>
      <c r="W20" t="inlineStr">
        <is>
          <t>1993-11-30</t>
        </is>
      </c>
      <c r="X20" t="inlineStr">
        <is>
          <t>1993-11-30</t>
        </is>
      </c>
      <c r="Y20" t="n">
        <v>764</v>
      </c>
      <c r="Z20" t="n">
        <v>635</v>
      </c>
      <c r="AA20" t="n">
        <v>643</v>
      </c>
      <c r="AB20" t="n">
        <v>5</v>
      </c>
      <c r="AC20" t="n">
        <v>5</v>
      </c>
      <c r="AD20" t="n">
        <v>24</v>
      </c>
      <c r="AE20" t="n">
        <v>24</v>
      </c>
      <c r="AF20" t="n">
        <v>7</v>
      </c>
      <c r="AG20" t="n">
        <v>7</v>
      </c>
      <c r="AH20" t="n">
        <v>6</v>
      </c>
      <c r="AI20" t="n">
        <v>6</v>
      </c>
      <c r="AJ20" t="n">
        <v>14</v>
      </c>
      <c r="AK20" t="n">
        <v>14</v>
      </c>
      <c r="AL20" t="n">
        <v>3</v>
      </c>
      <c r="AM20" t="n">
        <v>3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HYPERLINK("http://catalog.hathitrust.org/Record/001306435","HathiTrust Record")</f>
        <v/>
      </c>
      <c r="AS20">
        <f>HYPERLINK("https://creighton-primo.hosted.exlibrisgroup.com/primo-explore/search?tab=default_tab&amp;search_scope=EVERYTHING&amp;vid=01CRU&amp;lang=en_US&amp;offset=0&amp;query=any,contains,991001765299702656","Catalog Record")</f>
        <v/>
      </c>
      <c r="AT20">
        <f>HYPERLINK("http://www.worldcat.org/oclc/839651","WorldCat Record")</f>
        <v/>
      </c>
      <c r="AU20" t="inlineStr">
        <is>
          <t>10678503585:eng</t>
        </is>
      </c>
      <c r="AV20" t="inlineStr">
        <is>
          <t>839651</t>
        </is>
      </c>
      <c r="AW20" t="inlineStr">
        <is>
          <t>991001765299702656</t>
        </is>
      </c>
      <c r="AX20" t="inlineStr">
        <is>
          <t>991001765299702656</t>
        </is>
      </c>
      <c r="AY20" t="inlineStr">
        <is>
          <t>2259322170002656</t>
        </is>
      </c>
      <c r="AZ20" t="inlineStr">
        <is>
          <t>BOOK</t>
        </is>
      </c>
      <c r="BC20" t="inlineStr">
        <is>
          <t>32285001689867</t>
        </is>
      </c>
      <c r="BD20" t="inlineStr">
        <is>
          <t>893529211</t>
        </is>
      </c>
    </row>
    <row r="21">
      <c r="A21" t="inlineStr">
        <is>
          <t>No</t>
        </is>
      </c>
      <c r="B21" t="inlineStr">
        <is>
          <t>HA29 .W536</t>
        </is>
      </c>
      <c r="C21" t="inlineStr">
        <is>
          <t>0                      HA 0029000W  536</t>
        </is>
      </c>
      <c r="D21" t="inlineStr">
        <is>
          <t>Beginning statistics / R. Lowell Wine.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Wine, R. Lowell (Russell Lowell), 1918-</t>
        </is>
      </c>
      <c r="L21" t="inlineStr">
        <is>
          <t>Cambridge, Mass. : Winthrop Publishers, c1976.</t>
        </is>
      </c>
      <c r="M21" t="inlineStr">
        <is>
          <t>1976</t>
        </is>
      </c>
      <c r="O21" t="inlineStr">
        <is>
          <t>eng</t>
        </is>
      </c>
      <c r="P21" t="inlineStr">
        <is>
          <t>mau</t>
        </is>
      </c>
      <c r="R21" t="inlineStr">
        <is>
          <t xml:space="preserve">HA </t>
        </is>
      </c>
      <c r="S21" t="n">
        <v>7</v>
      </c>
      <c r="T21" t="n">
        <v>7</v>
      </c>
      <c r="U21" t="inlineStr">
        <is>
          <t>2002-05-05</t>
        </is>
      </c>
      <c r="V21" t="inlineStr">
        <is>
          <t>2002-05-05</t>
        </is>
      </c>
      <c r="W21" t="inlineStr">
        <is>
          <t>1992-02-17</t>
        </is>
      </c>
      <c r="X21" t="inlineStr">
        <is>
          <t>1992-02-17</t>
        </is>
      </c>
      <c r="Y21" t="n">
        <v>120</v>
      </c>
      <c r="Z21" t="n">
        <v>90</v>
      </c>
      <c r="AA21" t="n">
        <v>95</v>
      </c>
      <c r="AB21" t="n">
        <v>2</v>
      </c>
      <c r="AC21" t="n">
        <v>2</v>
      </c>
      <c r="AD21" t="n">
        <v>2</v>
      </c>
      <c r="AE21" t="n">
        <v>2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1</v>
      </c>
      <c r="AL21" t="n">
        <v>1</v>
      </c>
      <c r="AM21" t="n">
        <v>1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HYPERLINK("https://creighton-primo.hosted.exlibrisgroup.com/primo-explore/search?tab=default_tab&amp;search_scope=EVERYTHING&amp;vid=01CRU&amp;lang=en_US&amp;offset=0&amp;query=any,contains,991003885639702656","Catalog Record")</f>
        <v/>
      </c>
      <c r="AT21">
        <f>HYPERLINK("http://www.worldcat.org/oclc/1735523","WorldCat Record")</f>
        <v/>
      </c>
      <c r="AU21" t="inlineStr">
        <is>
          <t>1121966669:eng</t>
        </is>
      </c>
      <c r="AV21" t="inlineStr">
        <is>
          <t>1735523</t>
        </is>
      </c>
      <c r="AW21" t="inlineStr">
        <is>
          <t>991003885639702656</t>
        </is>
      </c>
      <c r="AX21" t="inlineStr">
        <is>
          <t>991003885639702656</t>
        </is>
      </c>
      <c r="AY21" t="inlineStr">
        <is>
          <t>2272246070002656</t>
        </is>
      </c>
      <c r="AZ21" t="inlineStr">
        <is>
          <t>BOOK</t>
        </is>
      </c>
      <c r="BB21" t="inlineStr">
        <is>
          <t>9780876260623</t>
        </is>
      </c>
      <c r="BC21" t="inlineStr">
        <is>
          <t>32285000985084</t>
        </is>
      </c>
      <c r="BD21" t="inlineStr">
        <is>
          <t>893904580</t>
        </is>
      </c>
    </row>
    <row r="22">
      <c r="A22" t="inlineStr">
        <is>
          <t>No</t>
        </is>
      </c>
      <c r="B22" t="inlineStr">
        <is>
          <t>HA29 .W75</t>
        </is>
      </c>
      <c r="C22" t="inlineStr">
        <is>
          <t>0                      HA 0029000W  75</t>
        </is>
      </c>
      <c r="D22" t="inlineStr">
        <is>
          <t>Understanding statistics : an informal introduction for the behavioral sciences / R. L. D. Wright ; [interior cartoons, Tony Hall, technical ill., Bert Schneider].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Wright, R. L. D. (Robert Leslie Douglas), 1932-</t>
        </is>
      </c>
      <c r="L22" t="inlineStr">
        <is>
          <t>New York : Harcourt Brace Jovanovich, c1976.</t>
        </is>
      </c>
      <c r="M22" t="inlineStr">
        <is>
          <t>1976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HA </t>
        </is>
      </c>
      <c r="S22" t="n">
        <v>1</v>
      </c>
      <c r="T22" t="n">
        <v>1</v>
      </c>
      <c r="U22" t="inlineStr">
        <is>
          <t>1996-04-26</t>
        </is>
      </c>
      <c r="V22" t="inlineStr">
        <is>
          <t>1996-04-26</t>
        </is>
      </c>
      <c r="W22" t="inlineStr">
        <is>
          <t>1992-11-05</t>
        </is>
      </c>
      <c r="X22" t="inlineStr">
        <is>
          <t>1992-11-05</t>
        </is>
      </c>
      <c r="Y22" t="n">
        <v>296</v>
      </c>
      <c r="Z22" t="n">
        <v>170</v>
      </c>
      <c r="AA22" t="n">
        <v>170</v>
      </c>
      <c r="AB22" t="n">
        <v>2</v>
      </c>
      <c r="AC22" t="n">
        <v>2</v>
      </c>
      <c r="AD22" t="n">
        <v>7</v>
      </c>
      <c r="AE22" t="n">
        <v>7</v>
      </c>
      <c r="AF22" t="n">
        <v>3</v>
      </c>
      <c r="AG22" t="n">
        <v>3</v>
      </c>
      <c r="AH22" t="n">
        <v>2</v>
      </c>
      <c r="AI22" t="n">
        <v>2</v>
      </c>
      <c r="AJ22" t="n">
        <v>4</v>
      </c>
      <c r="AK22" t="n">
        <v>4</v>
      </c>
      <c r="AL22" t="n">
        <v>1</v>
      </c>
      <c r="AM22" t="n">
        <v>1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HYPERLINK("https://creighton-primo.hosted.exlibrisgroup.com/primo-explore/search?tab=default_tab&amp;search_scope=EVERYTHING&amp;vid=01CRU&amp;lang=en_US&amp;offset=0&amp;query=any,contains,991004436439702656","Catalog Record")</f>
        <v/>
      </c>
      <c r="AT22">
        <f>HYPERLINK("http://www.worldcat.org/oclc/3444603","WorldCat Record")</f>
        <v/>
      </c>
      <c r="AU22" t="inlineStr">
        <is>
          <t>865300178:eng</t>
        </is>
      </c>
      <c r="AV22" t="inlineStr">
        <is>
          <t>3444603</t>
        </is>
      </c>
      <c r="AW22" t="inlineStr">
        <is>
          <t>991004436439702656</t>
        </is>
      </c>
      <c r="AX22" t="inlineStr">
        <is>
          <t>991004436439702656</t>
        </is>
      </c>
      <c r="AY22" t="inlineStr">
        <is>
          <t>2267606520002656</t>
        </is>
      </c>
      <c r="AZ22" t="inlineStr">
        <is>
          <t>BOOK</t>
        </is>
      </c>
      <c r="BB22" t="inlineStr">
        <is>
          <t>9780155928770</t>
        </is>
      </c>
      <c r="BC22" t="inlineStr">
        <is>
          <t>32285001382315</t>
        </is>
      </c>
      <c r="BD22" t="inlineStr">
        <is>
          <t>893411541</t>
        </is>
      </c>
    </row>
    <row r="23">
      <c r="A23" t="inlineStr">
        <is>
          <t>No</t>
        </is>
      </c>
      <c r="B23" t="inlineStr">
        <is>
          <t>HA31.2 .J33 1984</t>
        </is>
      </c>
      <c r="C23" t="inlineStr">
        <is>
          <t>0                      HA 0031200J  33          1984</t>
        </is>
      </c>
      <c r="D23" t="inlineStr">
        <is>
          <t>Sampling in education and the social sciences / Richard M. Jaeger.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Jaeger, Richard M.</t>
        </is>
      </c>
      <c r="L23" t="inlineStr">
        <is>
          <t>New York : Longman, c1984.</t>
        </is>
      </c>
      <c r="M23" t="inlineStr">
        <is>
          <t>1984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HA </t>
        </is>
      </c>
      <c r="S23" t="n">
        <v>2</v>
      </c>
      <c r="T23" t="n">
        <v>2</v>
      </c>
      <c r="U23" t="inlineStr">
        <is>
          <t>1997-09-18</t>
        </is>
      </c>
      <c r="V23" t="inlineStr">
        <is>
          <t>1997-09-18</t>
        </is>
      </c>
      <c r="W23" t="inlineStr">
        <is>
          <t>1992-02-17</t>
        </is>
      </c>
      <c r="X23" t="inlineStr">
        <is>
          <t>1992-02-17</t>
        </is>
      </c>
      <c r="Y23" t="n">
        <v>361</v>
      </c>
      <c r="Z23" t="n">
        <v>296</v>
      </c>
      <c r="AA23" t="n">
        <v>297</v>
      </c>
      <c r="AB23" t="n">
        <v>2</v>
      </c>
      <c r="AC23" t="n">
        <v>2</v>
      </c>
      <c r="AD23" t="n">
        <v>13</v>
      </c>
      <c r="AE23" t="n">
        <v>13</v>
      </c>
      <c r="AF23" t="n">
        <v>6</v>
      </c>
      <c r="AG23" t="n">
        <v>6</v>
      </c>
      <c r="AH23" t="n">
        <v>3</v>
      </c>
      <c r="AI23" t="n">
        <v>3</v>
      </c>
      <c r="AJ23" t="n">
        <v>7</v>
      </c>
      <c r="AK23" t="n">
        <v>7</v>
      </c>
      <c r="AL23" t="n">
        <v>1</v>
      </c>
      <c r="AM23" t="n">
        <v>1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HYPERLINK("http://catalog.hathitrust.org/Record/000325557","HathiTrust Record")</f>
        <v/>
      </c>
      <c r="AS23">
        <f>HYPERLINK("https://creighton-primo.hosted.exlibrisgroup.com/primo-explore/search?tab=default_tab&amp;search_scope=EVERYTHING&amp;vid=01CRU&amp;lang=en_US&amp;offset=0&amp;query=any,contains,991000300719702656","Catalog Record")</f>
        <v/>
      </c>
      <c r="AT23">
        <f>HYPERLINK("http://www.worldcat.org/oclc/10021847","WorldCat Record")</f>
        <v/>
      </c>
      <c r="AU23" t="inlineStr">
        <is>
          <t>3390804:eng</t>
        </is>
      </c>
      <c r="AV23" t="inlineStr">
        <is>
          <t>10021847</t>
        </is>
      </c>
      <c r="AW23" t="inlineStr">
        <is>
          <t>991000300719702656</t>
        </is>
      </c>
      <c r="AX23" t="inlineStr">
        <is>
          <t>991000300719702656</t>
        </is>
      </c>
      <c r="AY23" t="inlineStr">
        <is>
          <t>2266491210002656</t>
        </is>
      </c>
      <c r="AZ23" t="inlineStr">
        <is>
          <t>BOOK</t>
        </is>
      </c>
      <c r="BB23" t="inlineStr">
        <is>
          <t>9780582284401</t>
        </is>
      </c>
      <c r="BC23" t="inlineStr">
        <is>
          <t>32285000985126</t>
        </is>
      </c>
      <c r="BD23" t="inlineStr">
        <is>
          <t>893890567</t>
        </is>
      </c>
    </row>
    <row r="24">
      <c r="A24" t="inlineStr">
        <is>
          <t>No</t>
        </is>
      </c>
      <c r="B24" t="inlineStr">
        <is>
          <t>HA31.3 .F67 1998</t>
        </is>
      </c>
      <c r="C24" t="inlineStr">
        <is>
          <t>0                      HA 0031300F  67          1998</t>
        </is>
      </c>
      <c r="D24" t="inlineStr">
        <is>
          <t>Business analysis using regression : a casebook / Dean P. Foster, Robert A. Stine, Richard P. Waterman.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Foster, Dean P.</t>
        </is>
      </c>
      <c r="L24" t="inlineStr">
        <is>
          <t>New York : Springer, c1998.</t>
        </is>
      </c>
      <c r="M24" t="inlineStr">
        <is>
          <t>1998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HA </t>
        </is>
      </c>
      <c r="S24" t="n">
        <v>2</v>
      </c>
      <c r="T24" t="n">
        <v>2</v>
      </c>
      <c r="U24" t="inlineStr">
        <is>
          <t>2007-01-31</t>
        </is>
      </c>
      <c r="V24" t="inlineStr">
        <is>
          <t>2007-01-31</t>
        </is>
      </c>
      <c r="W24" t="inlineStr">
        <is>
          <t>2006-11-27</t>
        </is>
      </c>
      <c r="X24" t="inlineStr">
        <is>
          <t>2006-11-27</t>
        </is>
      </c>
      <c r="Y24" t="n">
        <v>200</v>
      </c>
      <c r="Z24" t="n">
        <v>101</v>
      </c>
      <c r="AA24" t="n">
        <v>135</v>
      </c>
      <c r="AB24" t="n">
        <v>2</v>
      </c>
      <c r="AC24" t="n">
        <v>2</v>
      </c>
      <c r="AD24" t="n">
        <v>7</v>
      </c>
      <c r="AE24" t="n">
        <v>8</v>
      </c>
      <c r="AF24" t="n">
        <v>2</v>
      </c>
      <c r="AG24" t="n">
        <v>2</v>
      </c>
      <c r="AH24" t="n">
        <v>0</v>
      </c>
      <c r="AI24" t="n">
        <v>0</v>
      </c>
      <c r="AJ24" t="n">
        <v>4</v>
      </c>
      <c r="AK24" t="n">
        <v>5</v>
      </c>
      <c r="AL24" t="n">
        <v>1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HYPERLINK("https://creighton-primo.hosted.exlibrisgroup.com/primo-explore/search?tab=default_tab&amp;search_scope=EVERYTHING&amp;vid=01CRU&amp;lang=en_US&amp;offset=0&amp;query=any,contains,991004975979702656","Catalog Record")</f>
        <v/>
      </c>
      <c r="AT24">
        <f>HYPERLINK("http://www.worldcat.org/oclc/37955433","WorldCat Record")</f>
        <v/>
      </c>
      <c r="AU24" t="inlineStr">
        <is>
          <t>536770:eng</t>
        </is>
      </c>
      <c r="AV24" t="inlineStr">
        <is>
          <t>37955433</t>
        </is>
      </c>
      <c r="AW24" t="inlineStr">
        <is>
          <t>991004975979702656</t>
        </is>
      </c>
      <c r="AX24" t="inlineStr">
        <is>
          <t>991004975979702656</t>
        </is>
      </c>
      <c r="AY24" t="inlineStr">
        <is>
          <t>2257228040002656</t>
        </is>
      </c>
      <c r="AZ24" t="inlineStr">
        <is>
          <t>BOOK</t>
        </is>
      </c>
      <c r="BB24" t="inlineStr">
        <is>
          <t>9780387983561</t>
        </is>
      </c>
      <c r="BC24" t="inlineStr">
        <is>
          <t>32285005262042</t>
        </is>
      </c>
      <c r="BD24" t="inlineStr">
        <is>
          <t>893338333</t>
        </is>
      </c>
    </row>
    <row r="25">
      <c r="A25" t="inlineStr">
        <is>
          <t>No</t>
        </is>
      </c>
      <c r="B25" t="inlineStr">
        <is>
          <t>HA31.35 .L48 1991</t>
        </is>
      </c>
      <c r="C25" t="inlineStr">
        <is>
          <t>0                      HA 0031350L  48          1991</t>
        </is>
      </c>
      <c r="D25" t="inlineStr">
        <is>
          <t>A guide to SPSS for analysis of variance / Gustav Levine.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Levine, Gustav.</t>
        </is>
      </c>
      <c r="L25" t="inlineStr">
        <is>
          <t>Hillsdale, N.J. : Lawrence Erlbaum Associates, c1991.</t>
        </is>
      </c>
      <c r="M25" t="inlineStr">
        <is>
          <t>1991</t>
        </is>
      </c>
      <c r="O25" t="inlineStr">
        <is>
          <t>eng</t>
        </is>
      </c>
      <c r="P25" t="inlineStr">
        <is>
          <t>nju</t>
        </is>
      </c>
      <c r="R25" t="inlineStr">
        <is>
          <t xml:space="preserve">HA </t>
        </is>
      </c>
      <c r="S25" t="n">
        <v>7</v>
      </c>
      <c r="T25" t="n">
        <v>7</v>
      </c>
      <c r="U25" t="inlineStr">
        <is>
          <t>1999-02-25</t>
        </is>
      </c>
      <c r="V25" t="inlineStr">
        <is>
          <t>1999-02-25</t>
        </is>
      </c>
      <c r="W25" t="inlineStr">
        <is>
          <t>1995-06-15</t>
        </is>
      </c>
      <c r="X25" t="inlineStr">
        <is>
          <t>1995-06-15</t>
        </is>
      </c>
      <c r="Y25" t="n">
        <v>225</v>
      </c>
      <c r="Z25" t="n">
        <v>182</v>
      </c>
      <c r="AA25" t="n">
        <v>213</v>
      </c>
      <c r="AB25" t="n">
        <v>2</v>
      </c>
      <c r="AC25" t="n">
        <v>2</v>
      </c>
      <c r="AD25" t="n">
        <v>12</v>
      </c>
      <c r="AE25" t="n">
        <v>12</v>
      </c>
      <c r="AF25" t="n">
        <v>6</v>
      </c>
      <c r="AG25" t="n">
        <v>6</v>
      </c>
      <c r="AH25" t="n">
        <v>2</v>
      </c>
      <c r="AI25" t="n">
        <v>2</v>
      </c>
      <c r="AJ25" t="n">
        <v>8</v>
      </c>
      <c r="AK25" t="n">
        <v>8</v>
      </c>
      <c r="AL25" t="n">
        <v>1</v>
      </c>
      <c r="AM25" t="n">
        <v>1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HYPERLINK("https://creighton-primo.hosted.exlibrisgroup.com/primo-explore/search?tab=default_tab&amp;search_scope=EVERYTHING&amp;vid=01CRU&amp;lang=en_US&amp;offset=0&amp;query=any,contains,991001801989702656","Catalog Record")</f>
        <v/>
      </c>
      <c r="AT25">
        <f>HYPERLINK("http://www.worldcat.org/oclc/22661748","WorldCat Record")</f>
        <v/>
      </c>
      <c r="AU25" t="inlineStr">
        <is>
          <t>9930950:eng</t>
        </is>
      </c>
      <c r="AV25" t="inlineStr">
        <is>
          <t>22661748</t>
        </is>
      </c>
      <c r="AW25" t="inlineStr">
        <is>
          <t>991001801989702656</t>
        </is>
      </c>
      <c r="AX25" t="inlineStr">
        <is>
          <t>991001801989702656</t>
        </is>
      </c>
      <c r="AY25" t="inlineStr">
        <is>
          <t>2259303020002656</t>
        </is>
      </c>
      <c r="AZ25" t="inlineStr">
        <is>
          <t>BOOK</t>
        </is>
      </c>
      <c r="BB25" t="inlineStr">
        <is>
          <t>9780805809398</t>
        </is>
      </c>
      <c r="BC25" t="inlineStr">
        <is>
          <t>32285002051158</t>
        </is>
      </c>
      <c r="BD25" t="inlineStr">
        <is>
          <t>893503715</t>
        </is>
      </c>
    </row>
    <row r="26">
      <c r="A26" t="inlineStr">
        <is>
          <t>No</t>
        </is>
      </c>
      <c r="B26" t="inlineStr">
        <is>
          <t>HA32 .B97 1989</t>
        </is>
      </c>
      <c r="C26" t="inlineStr">
        <is>
          <t>0                      HA 0032000B  97          1989</t>
        </is>
      </c>
      <c r="D26" t="inlineStr">
        <is>
          <t>A primer of LISREL : basic applications and programming for confirmatory factor analytic models / Barbara M. Byrne.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Byrne, Barbara M.</t>
        </is>
      </c>
      <c r="L26" t="inlineStr">
        <is>
          <t>New York : Springer-Verlag, c1989.</t>
        </is>
      </c>
      <c r="M26" t="inlineStr">
        <is>
          <t>1989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HA </t>
        </is>
      </c>
      <c r="S26" t="n">
        <v>3</v>
      </c>
      <c r="T26" t="n">
        <v>3</v>
      </c>
      <c r="U26" t="inlineStr">
        <is>
          <t>2000-08-28</t>
        </is>
      </c>
      <c r="V26" t="inlineStr">
        <is>
          <t>2000-08-28</t>
        </is>
      </c>
      <c r="W26" t="inlineStr">
        <is>
          <t>1992-09-30</t>
        </is>
      </c>
      <c r="X26" t="inlineStr">
        <is>
          <t>1992-09-30</t>
        </is>
      </c>
      <c r="Y26" t="n">
        <v>241</v>
      </c>
      <c r="Z26" t="n">
        <v>143</v>
      </c>
      <c r="AA26" t="n">
        <v>166</v>
      </c>
      <c r="AB26" t="n">
        <v>2</v>
      </c>
      <c r="AC26" t="n">
        <v>2</v>
      </c>
      <c r="AD26" t="n">
        <v>5</v>
      </c>
      <c r="AE26" t="n">
        <v>7</v>
      </c>
      <c r="AF26" t="n">
        <v>3</v>
      </c>
      <c r="AG26" t="n">
        <v>5</v>
      </c>
      <c r="AH26" t="n">
        <v>0</v>
      </c>
      <c r="AI26" t="n">
        <v>0</v>
      </c>
      <c r="AJ26" t="n">
        <v>4</v>
      </c>
      <c r="AK26" t="n">
        <v>5</v>
      </c>
      <c r="AL26" t="n">
        <v>1</v>
      </c>
      <c r="AM26" t="n">
        <v>1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HYPERLINK("https://creighton-primo.hosted.exlibrisgroup.com/primo-explore/search?tab=default_tab&amp;search_scope=EVERYTHING&amp;vid=01CRU&amp;lang=en_US&amp;offset=0&amp;query=any,contains,991005411139702656","Catalog Record")</f>
        <v/>
      </c>
      <c r="AT26">
        <f>HYPERLINK("http://www.worldcat.org/oclc/20015172","WorldCat Record")</f>
        <v/>
      </c>
      <c r="AU26" t="inlineStr">
        <is>
          <t>290267378:eng</t>
        </is>
      </c>
      <c r="AV26" t="inlineStr">
        <is>
          <t>20015172</t>
        </is>
      </c>
      <c r="AW26" t="inlineStr">
        <is>
          <t>991005411139702656</t>
        </is>
      </c>
      <c r="AX26" t="inlineStr">
        <is>
          <t>991005411139702656</t>
        </is>
      </c>
      <c r="AY26" t="inlineStr">
        <is>
          <t>2264187920002656</t>
        </is>
      </c>
      <c r="AZ26" t="inlineStr">
        <is>
          <t>BOOK</t>
        </is>
      </c>
      <c r="BB26" t="inlineStr">
        <is>
          <t>9780387969725</t>
        </is>
      </c>
      <c r="BC26" t="inlineStr">
        <is>
          <t>32285001315174</t>
        </is>
      </c>
      <c r="BD26" t="inlineStr">
        <is>
          <t>893254963</t>
        </is>
      </c>
    </row>
    <row r="27">
      <c r="A27" t="inlineStr">
        <is>
          <t>No</t>
        </is>
      </c>
      <c r="B27" t="inlineStr">
        <is>
          <t>HA32 .E446 2005</t>
        </is>
      </c>
      <c r="C27" t="inlineStr">
        <is>
          <t>0                      HA 0032000E  446         2005</t>
        </is>
      </c>
      <c r="D27" t="inlineStr">
        <is>
          <t>An introductory guide to SPSS for Windows / Eric L. Einspruch.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Einspruch, Eric L.</t>
        </is>
      </c>
      <c r="L27" t="inlineStr">
        <is>
          <t>Thousand Oaks, Calif. : Sage Publications, C2005.</t>
        </is>
      </c>
      <c r="M27" t="inlineStr">
        <is>
          <t>2005</t>
        </is>
      </c>
      <c r="N27" t="inlineStr">
        <is>
          <t>2nd ed.</t>
        </is>
      </c>
      <c r="O27" t="inlineStr">
        <is>
          <t>eng</t>
        </is>
      </c>
      <c r="P27" t="inlineStr">
        <is>
          <t>cau</t>
        </is>
      </c>
      <c r="R27" t="inlineStr">
        <is>
          <t xml:space="preserve">HA </t>
        </is>
      </c>
      <c r="S27" t="n">
        <v>3</v>
      </c>
      <c r="T27" t="n">
        <v>3</v>
      </c>
      <c r="U27" t="inlineStr">
        <is>
          <t>2010-03-19</t>
        </is>
      </c>
      <c r="V27" t="inlineStr">
        <is>
          <t>2010-03-19</t>
        </is>
      </c>
      <c r="W27" t="inlineStr">
        <is>
          <t>2006-10-10</t>
        </is>
      </c>
      <c r="X27" t="inlineStr">
        <is>
          <t>2006-10-10</t>
        </is>
      </c>
      <c r="Y27" t="n">
        <v>229</v>
      </c>
      <c r="Z27" t="n">
        <v>142</v>
      </c>
      <c r="AA27" t="n">
        <v>651</v>
      </c>
      <c r="AB27" t="n">
        <v>3</v>
      </c>
      <c r="AC27" t="n">
        <v>8</v>
      </c>
      <c r="AD27" t="n">
        <v>8</v>
      </c>
      <c r="AE27" t="n">
        <v>24</v>
      </c>
      <c r="AF27" t="n">
        <v>0</v>
      </c>
      <c r="AG27" t="n">
        <v>6</v>
      </c>
      <c r="AH27" t="n">
        <v>3</v>
      </c>
      <c r="AI27" t="n">
        <v>5</v>
      </c>
      <c r="AJ27" t="n">
        <v>4</v>
      </c>
      <c r="AK27" t="n">
        <v>11</v>
      </c>
      <c r="AL27" t="n">
        <v>2</v>
      </c>
      <c r="AM27" t="n">
        <v>7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HYPERLINK("https://creighton-primo.hosted.exlibrisgroup.com/primo-explore/search?tab=default_tab&amp;search_scope=EVERYTHING&amp;vid=01CRU&amp;lang=en_US&amp;offset=0&amp;query=any,contains,991004927539702656","Catalog Record")</f>
        <v/>
      </c>
      <c r="AT27">
        <f>HYPERLINK("http://www.worldcat.org/oclc/56733264","WorldCat Record")</f>
        <v/>
      </c>
      <c r="AU27" t="inlineStr">
        <is>
          <t>589959:eng</t>
        </is>
      </c>
      <c r="AV27" t="inlineStr">
        <is>
          <t>56733264</t>
        </is>
      </c>
      <c r="AW27" t="inlineStr">
        <is>
          <t>991004927539702656</t>
        </is>
      </c>
      <c r="AX27" t="inlineStr">
        <is>
          <t>991004927539702656</t>
        </is>
      </c>
      <c r="AY27" t="inlineStr">
        <is>
          <t>2265165320002656</t>
        </is>
      </c>
      <c r="AZ27" t="inlineStr">
        <is>
          <t>BOOK</t>
        </is>
      </c>
      <c r="BB27" t="inlineStr">
        <is>
          <t>9781412904155</t>
        </is>
      </c>
      <c r="BC27" t="inlineStr">
        <is>
          <t>32285005228159</t>
        </is>
      </c>
      <c r="BD27" t="inlineStr">
        <is>
          <t>893332183</t>
        </is>
      </c>
    </row>
    <row r="28">
      <c r="A28" t="inlineStr">
        <is>
          <t>No</t>
        </is>
      </c>
      <c r="B28" t="inlineStr">
        <is>
          <t>HA32 .F67 1998</t>
        </is>
      </c>
      <c r="C28" t="inlineStr">
        <is>
          <t>0                      HA 0032000F  67          1998</t>
        </is>
      </c>
      <c r="D28" t="inlineStr">
        <is>
          <t>Data analysis using SPSS for Windows : a beginner's guide / Jeremy J. Foster.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Foster, Jeremy J.</t>
        </is>
      </c>
      <c r="L28" t="inlineStr">
        <is>
          <t>London ; Thousand Oaks, Calif. : Sage Publications, 1998.</t>
        </is>
      </c>
      <c r="M28" t="inlineStr">
        <is>
          <t>1998</t>
        </is>
      </c>
      <c r="O28" t="inlineStr">
        <is>
          <t>eng</t>
        </is>
      </c>
      <c r="P28" t="inlineStr">
        <is>
          <t>enk</t>
        </is>
      </c>
      <c r="R28" t="inlineStr">
        <is>
          <t xml:space="preserve">HA </t>
        </is>
      </c>
      <c r="S28" t="n">
        <v>7</v>
      </c>
      <c r="T28" t="n">
        <v>7</v>
      </c>
      <c r="U28" t="inlineStr">
        <is>
          <t>2002-09-05</t>
        </is>
      </c>
      <c r="V28" t="inlineStr">
        <is>
          <t>2002-09-05</t>
        </is>
      </c>
      <c r="W28" t="inlineStr">
        <is>
          <t>1999-12-09</t>
        </is>
      </c>
      <c r="X28" t="inlineStr">
        <is>
          <t>1999-12-09</t>
        </is>
      </c>
      <c r="Y28" t="n">
        <v>248</v>
      </c>
      <c r="Z28" t="n">
        <v>143</v>
      </c>
      <c r="AA28" t="n">
        <v>550</v>
      </c>
      <c r="AB28" t="n">
        <v>2</v>
      </c>
      <c r="AC28" t="n">
        <v>5</v>
      </c>
      <c r="AD28" t="n">
        <v>7</v>
      </c>
      <c r="AE28" t="n">
        <v>12</v>
      </c>
      <c r="AF28" t="n">
        <v>3</v>
      </c>
      <c r="AG28" t="n">
        <v>5</v>
      </c>
      <c r="AH28" t="n">
        <v>3</v>
      </c>
      <c r="AI28" t="n">
        <v>3</v>
      </c>
      <c r="AJ28" t="n">
        <v>3</v>
      </c>
      <c r="AK28" t="n">
        <v>4</v>
      </c>
      <c r="AL28" t="n">
        <v>1</v>
      </c>
      <c r="AM28" t="n">
        <v>4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HYPERLINK("http://catalog.hathitrust.org/Record/004027763","HathiTrust Record")</f>
        <v/>
      </c>
      <c r="AS28">
        <f>HYPERLINK("https://creighton-primo.hosted.exlibrisgroup.com/primo-explore/search?tab=default_tab&amp;search_scope=EVERYTHING&amp;vid=01CRU&amp;lang=en_US&amp;offset=0&amp;query=any,contains,991005430179702656","Catalog Record")</f>
        <v/>
      </c>
      <c r="AT28">
        <f>HYPERLINK("http://www.worldcat.org/oclc/40925722","WorldCat Record")</f>
        <v/>
      </c>
      <c r="AU28" t="inlineStr">
        <is>
          <t>1083455241:eng</t>
        </is>
      </c>
      <c r="AV28" t="inlineStr">
        <is>
          <t>40925722</t>
        </is>
      </c>
      <c r="AW28" t="inlineStr">
        <is>
          <t>991005430179702656</t>
        </is>
      </c>
      <c r="AX28" t="inlineStr">
        <is>
          <t>991005430179702656</t>
        </is>
      </c>
      <c r="AY28" t="inlineStr">
        <is>
          <t>2262369030002656</t>
        </is>
      </c>
      <c r="AZ28" t="inlineStr">
        <is>
          <t>BOOK</t>
        </is>
      </c>
      <c r="BB28" t="inlineStr">
        <is>
          <t>9780761960157</t>
        </is>
      </c>
      <c r="BC28" t="inlineStr">
        <is>
          <t>32285003631545</t>
        </is>
      </c>
      <c r="BD28" t="inlineStr">
        <is>
          <t>893527615</t>
        </is>
      </c>
    </row>
    <row r="29">
      <c r="A29" t="inlineStr">
        <is>
          <t>No</t>
        </is>
      </c>
      <c r="B29" t="inlineStr">
        <is>
          <t>HA32 .N6516 1990</t>
        </is>
      </c>
      <c r="C29" t="inlineStr">
        <is>
          <t>0                      HA 0032000N  6516        1990</t>
        </is>
      </c>
      <c r="D29" t="inlineStr">
        <is>
          <t>SPSS base system user's guide / Marija J. Norušis.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Norušis, M. J. (Marija J.), 1948-</t>
        </is>
      </c>
      <c r="L29" t="inlineStr">
        <is>
          <t>Chicago, Ill. : SPSS Inc., c1990.</t>
        </is>
      </c>
      <c r="M29" t="inlineStr">
        <is>
          <t>1990</t>
        </is>
      </c>
      <c r="O29" t="inlineStr">
        <is>
          <t>eng</t>
        </is>
      </c>
      <c r="P29" t="inlineStr">
        <is>
          <t>ilu</t>
        </is>
      </c>
      <c r="R29" t="inlineStr">
        <is>
          <t xml:space="preserve">HA </t>
        </is>
      </c>
      <c r="S29" t="n">
        <v>13</v>
      </c>
      <c r="T29" t="n">
        <v>13</v>
      </c>
      <c r="U29" t="inlineStr">
        <is>
          <t>1997-07-24</t>
        </is>
      </c>
      <c r="V29" t="inlineStr">
        <is>
          <t>1997-07-24</t>
        </is>
      </c>
      <c r="W29" t="inlineStr">
        <is>
          <t>1993-11-01</t>
        </is>
      </c>
      <c r="X29" t="inlineStr">
        <is>
          <t>1993-11-01</t>
        </is>
      </c>
      <c r="Y29" t="n">
        <v>118</v>
      </c>
      <c r="Z29" t="n">
        <v>68</v>
      </c>
      <c r="AA29" t="n">
        <v>69</v>
      </c>
      <c r="AB29" t="n">
        <v>1</v>
      </c>
      <c r="AC29" t="n">
        <v>1</v>
      </c>
      <c r="AD29" t="n">
        <v>4</v>
      </c>
      <c r="AE29" t="n">
        <v>4</v>
      </c>
      <c r="AF29" t="n">
        <v>1</v>
      </c>
      <c r="AG29" t="n">
        <v>1</v>
      </c>
      <c r="AH29" t="n">
        <v>1</v>
      </c>
      <c r="AI29" t="n">
        <v>1</v>
      </c>
      <c r="AJ29" t="n">
        <v>3</v>
      </c>
      <c r="AK29" t="n">
        <v>3</v>
      </c>
      <c r="AL29" t="n">
        <v>0</v>
      </c>
      <c r="AM29" t="n">
        <v>0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HYPERLINK("https://creighton-primo.hosted.exlibrisgroup.com/primo-explore/search?tab=default_tab&amp;search_scope=EVERYTHING&amp;vid=01CRU&amp;lang=en_US&amp;offset=0&amp;query=any,contains,991001646569702656","Catalog Record")</f>
        <v/>
      </c>
      <c r="AT29">
        <f>HYPERLINK("http://www.worldcat.org/oclc/21045959","WorldCat Record")</f>
        <v/>
      </c>
      <c r="AU29" t="inlineStr">
        <is>
          <t>3901242775:eng</t>
        </is>
      </c>
      <c r="AV29" t="inlineStr">
        <is>
          <t>21045959</t>
        </is>
      </c>
      <c r="AW29" t="inlineStr">
        <is>
          <t>991001646569702656</t>
        </is>
      </c>
      <c r="AX29" t="inlineStr">
        <is>
          <t>991001646569702656</t>
        </is>
      </c>
      <c r="AY29" t="inlineStr">
        <is>
          <t>2269891040002656</t>
        </is>
      </c>
      <c r="AZ29" t="inlineStr">
        <is>
          <t>BOOK</t>
        </is>
      </c>
      <c r="BB29" t="inlineStr">
        <is>
          <t>9780918469632</t>
        </is>
      </c>
      <c r="BC29" t="inlineStr">
        <is>
          <t>32285001789626</t>
        </is>
      </c>
      <c r="BD29" t="inlineStr">
        <is>
          <t>893414360</t>
        </is>
      </c>
    </row>
    <row r="30">
      <c r="A30" t="inlineStr">
        <is>
          <t>No</t>
        </is>
      </c>
      <c r="B30" t="inlineStr">
        <is>
          <t>HA32 .N674 1990</t>
        </is>
      </c>
      <c r="C30" t="inlineStr">
        <is>
          <t>0                      HA 0032000N  674         1990</t>
        </is>
      </c>
      <c r="D30" t="inlineStr">
        <is>
          <t>SPSS advanced statistics user's guide / Marija J. Norušis.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Norušis, M. J. (Marija J.), 1948-</t>
        </is>
      </c>
      <c r="L30" t="inlineStr">
        <is>
          <t>Chicago, Ill. : SPSS, c1990.</t>
        </is>
      </c>
      <c r="M30" t="inlineStr">
        <is>
          <t>1990</t>
        </is>
      </c>
      <c r="O30" t="inlineStr">
        <is>
          <t>eng</t>
        </is>
      </c>
      <c r="P30" t="inlineStr">
        <is>
          <t>ilu</t>
        </is>
      </c>
      <c r="R30" t="inlineStr">
        <is>
          <t xml:space="preserve">HA </t>
        </is>
      </c>
      <c r="S30" t="n">
        <v>7</v>
      </c>
      <c r="T30" t="n">
        <v>7</v>
      </c>
      <c r="U30" t="inlineStr">
        <is>
          <t>2010-12-03</t>
        </is>
      </c>
      <c r="V30" t="inlineStr">
        <is>
          <t>2010-12-03</t>
        </is>
      </c>
      <c r="W30" t="inlineStr">
        <is>
          <t>1993-11-01</t>
        </is>
      </c>
      <c r="X30" t="inlineStr">
        <is>
          <t>1993-11-01</t>
        </is>
      </c>
      <c r="Y30" t="n">
        <v>109</v>
      </c>
      <c r="Z30" t="n">
        <v>59</v>
      </c>
      <c r="AA30" t="n">
        <v>66</v>
      </c>
      <c r="AB30" t="n">
        <v>2</v>
      </c>
      <c r="AC30" t="n">
        <v>2</v>
      </c>
      <c r="AD30" t="n">
        <v>3</v>
      </c>
      <c r="AE30" t="n">
        <v>3</v>
      </c>
      <c r="AF30" t="n">
        <v>0</v>
      </c>
      <c r="AG30" t="n">
        <v>0</v>
      </c>
      <c r="AH30" t="n">
        <v>0</v>
      </c>
      <c r="AI30" t="n">
        <v>0</v>
      </c>
      <c r="AJ30" t="n">
        <v>2</v>
      </c>
      <c r="AK30" t="n">
        <v>2</v>
      </c>
      <c r="AL30" t="n">
        <v>1</v>
      </c>
      <c r="AM30" t="n">
        <v>1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HYPERLINK("http://catalog.hathitrust.org/Record/002911617","HathiTrust Record")</f>
        <v/>
      </c>
      <c r="AS30">
        <f>HYPERLINK("https://creighton-primo.hosted.exlibrisgroup.com/primo-explore/search?tab=default_tab&amp;search_scope=EVERYTHING&amp;vid=01CRU&amp;lang=en_US&amp;offset=0&amp;query=any,contains,991001771549702656","Catalog Record")</f>
        <v/>
      </c>
      <c r="AT30">
        <f>HYPERLINK("http://www.worldcat.org/oclc/22372082","WorldCat Record")</f>
        <v/>
      </c>
      <c r="AU30" t="inlineStr">
        <is>
          <t>2837365472:eng</t>
        </is>
      </c>
      <c r="AV30" t="inlineStr">
        <is>
          <t>22372082</t>
        </is>
      </c>
      <c r="AW30" t="inlineStr">
        <is>
          <t>991001771549702656</t>
        </is>
      </c>
      <c r="AX30" t="inlineStr">
        <is>
          <t>991001771549702656</t>
        </is>
      </c>
      <c r="AY30" t="inlineStr">
        <is>
          <t>2264579330002656</t>
        </is>
      </c>
      <c r="AZ30" t="inlineStr">
        <is>
          <t>BOOK</t>
        </is>
      </c>
      <c r="BB30" t="inlineStr">
        <is>
          <t>9780918469908</t>
        </is>
      </c>
      <c r="BC30" t="inlineStr">
        <is>
          <t>32285001789634</t>
        </is>
      </c>
      <c r="BD30" t="inlineStr">
        <is>
          <t>893709526</t>
        </is>
      </c>
    </row>
    <row r="31">
      <c r="A31" t="inlineStr">
        <is>
          <t>No</t>
        </is>
      </c>
      <c r="B31" t="inlineStr">
        <is>
          <t>HA32 .R68 1991</t>
        </is>
      </c>
      <c r="C31" t="inlineStr">
        <is>
          <t>0                      HA 0032000R  68          1991</t>
        </is>
      </c>
      <c r="D31" t="inlineStr">
        <is>
          <t>Computer-based data analysis : using SPSSx in the social and behavioral sciences / David Rowland, Daniel Arkkelin, Larry Crisler.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Rowland, David (David L.)</t>
        </is>
      </c>
      <c r="L31" t="inlineStr">
        <is>
          <t>Chicago : Nelson-Hall, c1991.</t>
        </is>
      </c>
      <c r="M31" t="inlineStr">
        <is>
          <t>1991</t>
        </is>
      </c>
      <c r="O31" t="inlineStr">
        <is>
          <t>eng</t>
        </is>
      </c>
      <c r="P31" t="inlineStr">
        <is>
          <t>ilu</t>
        </is>
      </c>
      <c r="Q31" t="inlineStr">
        <is>
          <t>Nelson-Hall series in psychology</t>
        </is>
      </c>
      <c r="R31" t="inlineStr">
        <is>
          <t xml:space="preserve">HA </t>
        </is>
      </c>
      <c r="S31" t="n">
        <v>2</v>
      </c>
      <c r="T31" t="n">
        <v>2</v>
      </c>
      <c r="U31" t="inlineStr">
        <is>
          <t>2000-01-14</t>
        </is>
      </c>
      <c r="V31" t="inlineStr">
        <is>
          <t>2000-01-14</t>
        </is>
      </c>
      <c r="W31" t="inlineStr">
        <is>
          <t>1997-03-19</t>
        </is>
      </c>
      <c r="X31" t="inlineStr">
        <is>
          <t>1997-03-19</t>
        </is>
      </c>
      <c r="Y31" t="n">
        <v>146</v>
      </c>
      <c r="Z31" t="n">
        <v>121</v>
      </c>
      <c r="AA31" t="n">
        <v>123</v>
      </c>
      <c r="AB31" t="n">
        <v>2</v>
      </c>
      <c r="AC31" t="n">
        <v>2</v>
      </c>
      <c r="AD31" t="n">
        <v>4</v>
      </c>
      <c r="AE31" t="n">
        <v>4</v>
      </c>
      <c r="AF31" t="n">
        <v>0</v>
      </c>
      <c r="AG31" t="n">
        <v>0</v>
      </c>
      <c r="AH31" t="n">
        <v>0</v>
      </c>
      <c r="AI31" t="n">
        <v>0</v>
      </c>
      <c r="AJ31" t="n">
        <v>3</v>
      </c>
      <c r="AK31" t="n">
        <v>3</v>
      </c>
      <c r="AL31" t="n">
        <v>1</v>
      </c>
      <c r="AM31" t="n">
        <v>1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HYPERLINK("http://catalog.hathitrust.org/Record/002451759","HathiTrust Record")</f>
        <v/>
      </c>
      <c r="AS31">
        <f>HYPERLINK("https://creighton-primo.hosted.exlibrisgroup.com/primo-explore/search?tab=default_tab&amp;search_scope=EVERYTHING&amp;vid=01CRU&amp;lang=en_US&amp;offset=0&amp;query=any,contains,991001709119702656","Catalog Record")</f>
        <v/>
      </c>
      <c r="AT31">
        <f>HYPERLINK("http://www.worldcat.org/oclc/21593384","WorldCat Record")</f>
        <v/>
      </c>
      <c r="AU31" t="inlineStr">
        <is>
          <t>23778071:eng</t>
        </is>
      </c>
      <c r="AV31" t="inlineStr">
        <is>
          <t>21593384</t>
        </is>
      </c>
      <c r="AW31" t="inlineStr">
        <is>
          <t>991001709119702656</t>
        </is>
      </c>
      <c r="AX31" t="inlineStr">
        <is>
          <t>991001709119702656</t>
        </is>
      </c>
      <c r="AY31" t="inlineStr">
        <is>
          <t>2255942350002656</t>
        </is>
      </c>
      <c r="AZ31" t="inlineStr">
        <is>
          <t>BOOK</t>
        </is>
      </c>
      <c r="BB31" t="inlineStr">
        <is>
          <t>9780830411818</t>
        </is>
      </c>
      <c r="BC31" t="inlineStr">
        <is>
          <t>32285002444346</t>
        </is>
      </c>
      <c r="BD31" t="inlineStr">
        <is>
          <t>893414415</t>
        </is>
      </c>
    </row>
    <row r="32">
      <c r="A32" t="inlineStr">
        <is>
          <t>No</t>
        </is>
      </c>
      <c r="B32" t="inlineStr">
        <is>
          <t>HA32 .S174 1995</t>
        </is>
      </c>
      <c r="C32" t="inlineStr">
        <is>
          <t>0                      HA 0032000S  174         1995</t>
        </is>
      </c>
      <c r="D32" t="inlineStr">
        <is>
          <t>SPSS 6.1 for Windows brief guide.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Chicago, Ill. : SPSS Inc., c1995.</t>
        </is>
      </c>
      <c r="M32" t="inlineStr">
        <is>
          <t>1995</t>
        </is>
      </c>
      <c r="O32" t="inlineStr">
        <is>
          <t>eng</t>
        </is>
      </c>
      <c r="P32" t="inlineStr">
        <is>
          <t>ilu</t>
        </is>
      </c>
      <c r="R32" t="inlineStr">
        <is>
          <t xml:space="preserve">HA </t>
        </is>
      </c>
      <c r="S32" t="n">
        <v>1</v>
      </c>
      <c r="T32" t="n">
        <v>1</v>
      </c>
      <c r="U32" t="inlineStr">
        <is>
          <t>1997-06-19</t>
        </is>
      </c>
      <c r="V32" t="inlineStr">
        <is>
          <t>1997-06-19</t>
        </is>
      </c>
      <c r="W32" t="inlineStr">
        <is>
          <t>1996-07-22</t>
        </is>
      </c>
      <c r="X32" t="inlineStr">
        <is>
          <t>1996-07-22</t>
        </is>
      </c>
      <c r="Y32" t="n">
        <v>18</v>
      </c>
      <c r="Z32" t="n">
        <v>9</v>
      </c>
      <c r="AA32" t="n">
        <v>9</v>
      </c>
      <c r="AB32" t="n">
        <v>1</v>
      </c>
      <c r="AC32" t="n">
        <v>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HYPERLINK("https://creighton-primo.hosted.exlibrisgroup.com/primo-explore/search?tab=default_tab&amp;search_scope=EVERYTHING&amp;vid=01CRU&amp;lang=en_US&amp;offset=0&amp;query=any,contains,991002631089702656","Catalog Record")</f>
        <v/>
      </c>
      <c r="AT32">
        <f>HYPERLINK("http://www.worldcat.org/oclc/34479051","WorldCat Record")</f>
        <v/>
      </c>
      <c r="AU32" t="inlineStr">
        <is>
          <t>3863840556:eng</t>
        </is>
      </c>
      <c r="AV32" t="inlineStr">
        <is>
          <t>34479051</t>
        </is>
      </c>
      <c r="AW32" t="inlineStr">
        <is>
          <t>991002631089702656</t>
        </is>
      </c>
      <c r="AX32" t="inlineStr">
        <is>
          <t>991002631089702656</t>
        </is>
      </c>
      <c r="AY32" t="inlineStr">
        <is>
          <t>2263296220002656</t>
        </is>
      </c>
      <c r="AZ32" t="inlineStr">
        <is>
          <t>BOOK</t>
        </is>
      </c>
      <c r="BB32" t="inlineStr">
        <is>
          <t>9780134556772</t>
        </is>
      </c>
      <c r="BC32" t="inlineStr">
        <is>
          <t>32285002207727</t>
        </is>
      </c>
      <c r="BD32" t="inlineStr">
        <is>
          <t>893716696</t>
        </is>
      </c>
    </row>
    <row r="33">
      <c r="A33" t="inlineStr">
        <is>
          <t>No</t>
        </is>
      </c>
      <c r="B33" t="inlineStr">
        <is>
          <t>HA32 .S59 1990</t>
        </is>
      </c>
      <c r="C33" t="inlineStr">
        <is>
          <t>0                      HA 0032000S  59          1990</t>
        </is>
      </c>
      <c r="D33" t="inlineStr">
        <is>
          <t>SPSS for VAX/VMS : operations guide / SPSS Inc.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L33" t="inlineStr">
        <is>
          <t>Chicago, Ill. : SPSS Inc. ; Gorinchem, The Netherlands : SPSS International B.V., c1990.</t>
        </is>
      </c>
      <c r="M33" t="inlineStr">
        <is>
          <t>1990</t>
        </is>
      </c>
      <c r="O33" t="inlineStr">
        <is>
          <t>eng</t>
        </is>
      </c>
      <c r="P33" t="inlineStr">
        <is>
          <t>ilu</t>
        </is>
      </c>
      <c r="R33" t="inlineStr">
        <is>
          <t xml:space="preserve">HA </t>
        </is>
      </c>
      <c r="S33" t="n">
        <v>7</v>
      </c>
      <c r="T33" t="n">
        <v>7</v>
      </c>
      <c r="U33" t="inlineStr">
        <is>
          <t>1996-10-07</t>
        </is>
      </c>
      <c r="V33" t="inlineStr">
        <is>
          <t>1996-10-07</t>
        </is>
      </c>
      <c r="W33" t="inlineStr">
        <is>
          <t>1993-12-28</t>
        </is>
      </c>
      <c r="X33" t="inlineStr">
        <is>
          <t>1993-12-28</t>
        </is>
      </c>
      <c r="Y33" t="n">
        <v>30</v>
      </c>
      <c r="Z33" t="n">
        <v>20</v>
      </c>
      <c r="AA33" t="n">
        <v>21</v>
      </c>
      <c r="AB33" t="n">
        <v>1</v>
      </c>
      <c r="AC33" t="n">
        <v>1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HYPERLINK("http://catalog.hathitrust.org/Record/007389558","HathiTrust Record")</f>
        <v/>
      </c>
      <c r="AS33">
        <f>HYPERLINK("https://creighton-primo.hosted.exlibrisgroup.com/primo-explore/search?tab=default_tab&amp;search_scope=EVERYTHING&amp;vid=01CRU&amp;lang=en_US&amp;offset=0&amp;query=any,contains,991001789589702656","Catalog Record")</f>
        <v/>
      </c>
      <c r="AT33">
        <f>HYPERLINK("http://www.worldcat.org/oclc/22533063","WorldCat Record")</f>
        <v/>
      </c>
      <c r="AU33" t="inlineStr">
        <is>
          <t>24423471:eng</t>
        </is>
      </c>
      <c r="AV33" t="inlineStr">
        <is>
          <t>22533063</t>
        </is>
      </c>
      <c r="AW33" t="inlineStr">
        <is>
          <t>991001789589702656</t>
        </is>
      </c>
      <c r="AX33" t="inlineStr">
        <is>
          <t>991001789589702656</t>
        </is>
      </c>
      <c r="AY33" t="inlineStr">
        <is>
          <t>2259961260002656</t>
        </is>
      </c>
      <c r="AZ33" t="inlineStr">
        <is>
          <t>BOOK</t>
        </is>
      </c>
      <c r="BB33" t="inlineStr">
        <is>
          <t>9780923967079</t>
        </is>
      </c>
      <c r="BC33" t="inlineStr">
        <is>
          <t>32285001817930</t>
        </is>
      </c>
      <c r="BD33" t="inlineStr">
        <is>
          <t>893615383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