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HB1 .H6</t>
        </is>
      </c>
      <c r="C2" t="inlineStr">
        <is>
          <t>0                      HB 0001000H  6</t>
        </is>
      </c>
      <c r="D2" t="inlineStr">
        <is>
          <t>The economic library of Jacob H. Hollander / compiled by Elsie A. G. Marsh.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Hollander, Jacob H. (Jacob Harry), 1871-1940.</t>
        </is>
      </c>
      <c r="L2" t="inlineStr">
        <is>
          <t>Baltimore, 1937. Detroit, Gale Research Co., 1966.</t>
        </is>
      </c>
      <c r="M2" t="inlineStr">
        <is>
          <t>1937</t>
        </is>
      </c>
      <c r="O2" t="inlineStr">
        <is>
          <t>eng</t>
        </is>
      </c>
      <c r="P2" t="inlineStr">
        <is>
          <t>xxu</t>
        </is>
      </c>
      <c r="R2" t="inlineStr">
        <is>
          <t xml:space="preserve">HB </t>
        </is>
      </c>
      <c r="S2" t="n">
        <v>1</v>
      </c>
      <c r="T2" t="n">
        <v>1</v>
      </c>
      <c r="U2" t="inlineStr">
        <is>
          <t>2001-04-12</t>
        </is>
      </c>
      <c r="V2" t="inlineStr">
        <is>
          <t>2001-04-12</t>
        </is>
      </c>
      <c r="W2" t="inlineStr">
        <is>
          <t>1996-09-06</t>
        </is>
      </c>
      <c r="X2" t="inlineStr">
        <is>
          <t>1996-09-06</t>
        </is>
      </c>
      <c r="Y2" t="n">
        <v>116</v>
      </c>
      <c r="Z2" t="n">
        <v>104</v>
      </c>
      <c r="AA2" t="n">
        <v>195</v>
      </c>
      <c r="AB2" t="n">
        <v>2</v>
      </c>
      <c r="AC2" t="n">
        <v>3</v>
      </c>
      <c r="AD2" t="n">
        <v>2</v>
      </c>
      <c r="AE2" t="n">
        <v>6</v>
      </c>
      <c r="AF2" t="n">
        <v>0</v>
      </c>
      <c r="AG2" t="n">
        <v>0</v>
      </c>
      <c r="AH2" t="n">
        <v>1</v>
      </c>
      <c r="AI2" t="n">
        <v>3</v>
      </c>
      <c r="AJ2" t="n">
        <v>1</v>
      </c>
      <c r="AK2" t="n">
        <v>2</v>
      </c>
      <c r="AL2" t="n">
        <v>1</v>
      </c>
      <c r="AM2" t="n">
        <v>2</v>
      </c>
      <c r="AN2" t="n">
        <v>0</v>
      </c>
      <c r="AO2" t="n">
        <v>0</v>
      </c>
      <c r="AP2" t="inlineStr">
        <is>
          <t>No</t>
        </is>
      </c>
      <c r="AQ2" t="inlineStr">
        <is>
          <t>Yes</t>
        </is>
      </c>
      <c r="AR2">
        <f>HYPERLINK("http://catalog.hathitrust.org/Record/009978992","HathiTrust Record")</f>
        <v/>
      </c>
      <c r="AS2">
        <f>HYPERLINK("https://creighton-primo.hosted.exlibrisgroup.com/primo-explore/search?tab=default_tab&amp;search_scope=EVERYTHING&amp;vid=01CRU&amp;lang=en_US&amp;offset=0&amp;query=any,contains,991003864599702656","Catalog Record")</f>
        <v/>
      </c>
      <c r="AT2">
        <f>HYPERLINK("http://www.worldcat.org/oclc/1675266","WorldCat Record")</f>
        <v/>
      </c>
      <c r="AU2" t="inlineStr">
        <is>
          <t>672671962:eng</t>
        </is>
      </c>
      <c r="AV2" t="inlineStr">
        <is>
          <t>1675266</t>
        </is>
      </c>
      <c r="AW2" t="inlineStr">
        <is>
          <t>991003864599702656</t>
        </is>
      </c>
      <c r="AX2" t="inlineStr">
        <is>
          <t>991003864599702656</t>
        </is>
      </c>
      <c r="AY2" t="inlineStr">
        <is>
          <t>2268047770002656</t>
        </is>
      </c>
      <c r="AZ2" t="inlineStr">
        <is>
          <t>BOOK</t>
        </is>
      </c>
      <c r="BC2" t="inlineStr">
        <is>
          <t>32285002305976</t>
        </is>
      </c>
      <c r="BD2" t="inlineStr">
        <is>
          <t>893343124</t>
        </is>
      </c>
    </row>
    <row r="3">
      <c r="A3" t="inlineStr">
        <is>
          <t>No</t>
        </is>
      </c>
      <c r="B3" t="inlineStr">
        <is>
          <t>HB119.S35 A64 1991</t>
        </is>
      </c>
      <c r="C3" t="inlineStr">
        <is>
          <t>0                      HB 0119000S  35                 A  64          1991</t>
        </is>
      </c>
      <c r="D3" t="inlineStr">
        <is>
          <t>Opening doors : the life and work of Joseph Schumpeter / Robert Loring Allen ; foreword by Walt W. Rostow.</t>
        </is>
      </c>
      <c r="E3" t="inlineStr">
        <is>
          <t>V.1</t>
        </is>
      </c>
      <c r="F3" t="inlineStr">
        <is>
          <t>Yes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Allen, Robert Loring.</t>
        </is>
      </c>
      <c r="L3" t="inlineStr">
        <is>
          <t>New Brunswick, N.J. : Transaction Publishers, c1991.</t>
        </is>
      </c>
      <c r="M3" t="inlineStr">
        <is>
          <t>1991</t>
        </is>
      </c>
      <c r="O3" t="inlineStr">
        <is>
          <t>eng</t>
        </is>
      </c>
      <c r="P3" t="inlineStr">
        <is>
          <t>nju</t>
        </is>
      </c>
      <c r="R3" t="inlineStr">
        <is>
          <t xml:space="preserve">HB </t>
        </is>
      </c>
      <c r="S3" t="n">
        <v>0</v>
      </c>
      <c r="T3" t="n">
        <v>1</v>
      </c>
      <c r="V3" t="inlineStr">
        <is>
          <t>2008-04-06</t>
        </is>
      </c>
      <c r="W3" t="inlineStr">
        <is>
          <t>1992-03-25</t>
        </is>
      </c>
      <c r="X3" t="inlineStr">
        <is>
          <t>1992-03-25</t>
        </is>
      </c>
      <c r="Y3" t="n">
        <v>420</v>
      </c>
      <c r="Z3" t="n">
        <v>353</v>
      </c>
      <c r="AA3" t="n">
        <v>371</v>
      </c>
      <c r="AB3" t="n">
        <v>2</v>
      </c>
      <c r="AC3" t="n">
        <v>2</v>
      </c>
      <c r="AD3" t="n">
        <v>23</v>
      </c>
      <c r="AE3" t="n">
        <v>23</v>
      </c>
      <c r="AF3" t="n">
        <v>9</v>
      </c>
      <c r="AG3" t="n">
        <v>9</v>
      </c>
      <c r="AH3" t="n">
        <v>5</v>
      </c>
      <c r="AI3" t="n">
        <v>5</v>
      </c>
      <c r="AJ3" t="n">
        <v>15</v>
      </c>
      <c r="AK3" t="n">
        <v>15</v>
      </c>
      <c r="AL3" t="n">
        <v>1</v>
      </c>
      <c r="AM3" t="n">
        <v>1</v>
      </c>
      <c r="AN3" t="n">
        <v>0</v>
      </c>
      <c r="AO3" t="n">
        <v>0</v>
      </c>
      <c r="AP3" t="inlineStr">
        <is>
          <t>No</t>
        </is>
      </c>
      <c r="AQ3" t="inlineStr">
        <is>
          <t>No</t>
        </is>
      </c>
      <c r="AS3">
        <f>HYPERLINK("https://creighton-primo.hosted.exlibrisgroup.com/primo-explore/search?tab=default_tab&amp;search_scope=EVERYTHING&amp;vid=01CRU&amp;lang=en_US&amp;offset=0&amp;query=any,contains,991001678069702656","Catalog Record")</f>
        <v/>
      </c>
      <c r="AT3">
        <f>HYPERLINK("http://www.worldcat.org/oclc/21334698","WorldCat Record")</f>
        <v/>
      </c>
      <c r="AU3" t="inlineStr">
        <is>
          <t>2052342:eng</t>
        </is>
      </c>
      <c r="AV3" t="inlineStr">
        <is>
          <t>21334698</t>
        </is>
      </c>
      <c r="AW3" t="inlineStr">
        <is>
          <t>991001678069702656</t>
        </is>
      </c>
      <c r="AX3" t="inlineStr">
        <is>
          <t>991001678069702656</t>
        </is>
      </c>
      <c r="AY3" t="inlineStr">
        <is>
          <t>2261933480002656</t>
        </is>
      </c>
      <c r="AZ3" t="inlineStr">
        <is>
          <t>BOOK</t>
        </is>
      </c>
      <c r="BB3" t="inlineStr">
        <is>
          <t>9780887383809</t>
        </is>
      </c>
      <c r="BC3" t="inlineStr">
        <is>
          <t>32285001005668</t>
        </is>
      </c>
      <c r="BD3" t="inlineStr">
        <is>
          <t>893238259</t>
        </is>
      </c>
    </row>
    <row r="4">
      <c r="A4" t="inlineStr">
        <is>
          <t>No</t>
        </is>
      </c>
      <c r="B4" t="inlineStr">
        <is>
          <t>HB34 .P54 1955</t>
        </is>
      </c>
      <c r="C4" t="inlineStr">
        <is>
          <t>0                      HB 0034000P  54          1955</t>
        </is>
      </c>
      <c r="D4" t="inlineStr">
        <is>
          <t>Alfred Marshall and current thought.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Pigou, A. C. (Arthur Cecil), 1877-1959.</t>
        </is>
      </c>
      <c r="L4" t="inlineStr">
        <is>
          <t>London : Macmillan ; New York : St. Martin's Press, c1953, 1955 printing.</t>
        </is>
      </c>
      <c r="M4" t="inlineStr">
        <is>
          <t>1955</t>
        </is>
      </c>
      <c r="O4" t="inlineStr">
        <is>
          <t>eng</t>
        </is>
      </c>
      <c r="P4" t="inlineStr">
        <is>
          <t>enk</t>
        </is>
      </c>
      <c r="R4" t="inlineStr">
        <is>
          <t xml:space="preserve">HB </t>
        </is>
      </c>
      <c r="S4" t="n">
        <v>2</v>
      </c>
      <c r="T4" t="n">
        <v>2</v>
      </c>
      <c r="U4" t="inlineStr">
        <is>
          <t>2009-04-08</t>
        </is>
      </c>
      <c r="V4" t="inlineStr">
        <is>
          <t>2009-04-08</t>
        </is>
      </c>
      <c r="W4" t="inlineStr">
        <is>
          <t>1992-05-13</t>
        </is>
      </c>
      <c r="X4" t="inlineStr">
        <is>
          <t>1992-05-13</t>
        </is>
      </c>
      <c r="Y4" t="n">
        <v>292</v>
      </c>
      <c r="Z4" t="n">
        <v>193</v>
      </c>
      <c r="AA4" t="n">
        <v>221</v>
      </c>
      <c r="AB4" t="n">
        <v>2</v>
      </c>
      <c r="AC4" t="n">
        <v>2</v>
      </c>
      <c r="AD4" t="n">
        <v>18</v>
      </c>
      <c r="AE4" t="n">
        <v>18</v>
      </c>
      <c r="AF4" t="n">
        <v>6</v>
      </c>
      <c r="AG4" t="n">
        <v>6</v>
      </c>
      <c r="AH4" t="n">
        <v>5</v>
      </c>
      <c r="AI4" t="n">
        <v>5</v>
      </c>
      <c r="AJ4" t="n">
        <v>11</v>
      </c>
      <c r="AK4" t="n">
        <v>11</v>
      </c>
      <c r="AL4" t="n">
        <v>1</v>
      </c>
      <c r="AM4" t="n">
        <v>1</v>
      </c>
      <c r="AN4" t="n">
        <v>0</v>
      </c>
      <c r="AO4" t="n">
        <v>0</v>
      </c>
      <c r="AP4" t="inlineStr">
        <is>
          <t>No</t>
        </is>
      </c>
      <c r="AQ4" t="inlineStr">
        <is>
          <t>Yes</t>
        </is>
      </c>
      <c r="AR4">
        <f>HYPERLINK("http://catalog.hathitrust.org/Record/001308721","HathiTrust Record")</f>
        <v/>
      </c>
      <c r="AS4">
        <f>HYPERLINK("https://creighton-primo.hosted.exlibrisgroup.com/primo-explore/search?tab=default_tab&amp;search_scope=EVERYTHING&amp;vid=01CRU&amp;lang=en_US&amp;offset=0&amp;query=any,contains,991004676059702656","Catalog Record")</f>
        <v/>
      </c>
      <c r="AT4">
        <f>HYPERLINK("http://www.worldcat.org/oclc/4543509","WorldCat Record")</f>
        <v/>
      </c>
      <c r="AU4" t="inlineStr">
        <is>
          <t>4494973087:eng</t>
        </is>
      </c>
      <c r="AV4" t="inlineStr">
        <is>
          <t>4543509</t>
        </is>
      </c>
      <c r="AW4" t="inlineStr">
        <is>
          <t>991004676059702656</t>
        </is>
      </c>
      <c r="AX4" t="inlineStr">
        <is>
          <t>991004676059702656</t>
        </is>
      </c>
      <c r="AY4" t="inlineStr">
        <is>
          <t>2254857260002656</t>
        </is>
      </c>
      <c r="AZ4" t="inlineStr">
        <is>
          <t>BOOK</t>
        </is>
      </c>
      <c r="BC4" t="inlineStr">
        <is>
          <t>32285001108561</t>
        </is>
      </c>
      <c r="BD4" t="inlineStr">
        <is>
          <t>893694198</t>
        </is>
      </c>
    </row>
    <row r="5">
      <c r="A5" t="inlineStr">
        <is>
          <t>No</t>
        </is>
      </c>
      <c r="B5" t="inlineStr">
        <is>
          <t>HB34 .V43</t>
        </is>
      </c>
      <c r="C5" t="inlineStr">
        <is>
          <t>0                      HB 0034000V  43</t>
        </is>
      </c>
      <c r="D5" t="inlineStr">
        <is>
          <t>Thorstein Veblen; [selections from his work, with an introd. and commentaries by] Bernard Rosenberg.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Veblen, Thorstein, 1857-1929.</t>
        </is>
      </c>
      <c r="L5" t="inlineStr">
        <is>
          <t>New York, Crowell [1963]</t>
        </is>
      </c>
      <c r="M5" t="inlineStr">
        <is>
          <t>1963</t>
        </is>
      </c>
      <c r="O5" t="inlineStr">
        <is>
          <t>eng</t>
        </is>
      </c>
      <c r="P5" t="inlineStr">
        <is>
          <t>nyu</t>
        </is>
      </c>
      <c r="Q5" t="inlineStr">
        <is>
          <t>Major contributors to social science series</t>
        </is>
      </c>
      <c r="R5" t="inlineStr">
        <is>
          <t xml:space="preserve">HB </t>
        </is>
      </c>
      <c r="S5" t="n">
        <v>3</v>
      </c>
      <c r="T5" t="n">
        <v>3</v>
      </c>
      <c r="U5" t="inlineStr">
        <is>
          <t>1997-12-08</t>
        </is>
      </c>
      <c r="V5" t="inlineStr">
        <is>
          <t>1997-12-08</t>
        </is>
      </c>
      <c r="W5" t="inlineStr">
        <is>
          <t>1997-06-10</t>
        </is>
      </c>
      <c r="X5" t="inlineStr">
        <is>
          <t>1997-06-10</t>
        </is>
      </c>
      <c r="Y5" t="n">
        <v>468</v>
      </c>
      <c r="Z5" t="n">
        <v>418</v>
      </c>
      <c r="AA5" t="n">
        <v>427</v>
      </c>
      <c r="AB5" t="n">
        <v>2</v>
      </c>
      <c r="AC5" t="n">
        <v>2</v>
      </c>
      <c r="AD5" t="n">
        <v>27</v>
      </c>
      <c r="AE5" t="n">
        <v>27</v>
      </c>
      <c r="AF5" t="n">
        <v>11</v>
      </c>
      <c r="AG5" t="n">
        <v>11</v>
      </c>
      <c r="AH5" t="n">
        <v>7</v>
      </c>
      <c r="AI5" t="n">
        <v>7</v>
      </c>
      <c r="AJ5" t="n">
        <v>16</v>
      </c>
      <c r="AK5" t="n">
        <v>16</v>
      </c>
      <c r="AL5" t="n">
        <v>1</v>
      </c>
      <c r="AM5" t="n">
        <v>1</v>
      </c>
      <c r="AN5" t="n">
        <v>0</v>
      </c>
      <c r="AO5" t="n">
        <v>0</v>
      </c>
      <c r="AP5" t="inlineStr">
        <is>
          <t>No</t>
        </is>
      </c>
      <c r="AQ5" t="inlineStr">
        <is>
          <t>No</t>
        </is>
      </c>
      <c r="AS5">
        <f>HYPERLINK("https://creighton-primo.hosted.exlibrisgroup.com/primo-explore/search?tab=default_tab&amp;search_scope=EVERYTHING&amp;vid=01CRU&amp;lang=en_US&amp;offset=0&amp;query=any,contains,991000947399702656","Catalog Record")</f>
        <v/>
      </c>
      <c r="AT5">
        <f>HYPERLINK("http://www.worldcat.org/oclc/167361","WorldCat Record")</f>
        <v/>
      </c>
      <c r="AU5" t="inlineStr">
        <is>
          <t>9415417709:eng</t>
        </is>
      </c>
      <c r="AV5" t="inlineStr">
        <is>
          <t>167361</t>
        </is>
      </c>
      <c r="AW5" t="inlineStr">
        <is>
          <t>991000947399702656</t>
        </is>
      </c>
      <c r="AX5" t="inlineStr">
        <is>
          <t>991000947399702656</t>
        </is>
      </c>
      <c r="AY5" t="inlineStr">
        <is>
          <t>2272393380002656</t>
        </is>
      </c>
      <c r="AZ5" t="inlineStr">
        <is>
          <t>BOOK</t>
        </is>
      </c>
      <c r="BC5" t="inlineStr">
        <is>
          <t>32285002764701</t>
        </is>
      </c>
      <c r="BD5" t="inlineStr">
        <is>
          <t>893407679</t>
        </is>
      </c>
    </row>
    <row r="6">
      <c r="A6" t="inlineStr">
        <is>
          <t>No</t>
        </is>
      </c>
      <c r="B6" t="inlineStr">
        <is>
          <t>HB3711 .M535</t>
        </is>
      </c>
      <c r="C6" t="inlineStr">
        <is>
          <t>0                      HB 3711000M  535</t>
        </is>
      </c>
      <c r="D6" t="inlineStr">
        <is>
          <t>What happens during business cycles, a progress report.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Mitchell, Wesley C. (Wesley Clair), 1874-1948.</t>
        </is>
      </c>
      <c r="L6" t="inlineStr">
        <is>
          <t>[New York] National Bureau of Economic Research [1951]</t>
        </is>
      </c>
      <c r="M6" t="inlineStr">
        <is>
          <t>1951</t>
        </is>
      </c>
      <c r="O6" t="inlineStr">
        <is>
          <t>eng</t>
        </is>
      </c>
      <c r="P6" t="inlineStr">
        <is>
          <t>nyu</t>
        </is>
      </c>
      <c r="Q6" t="inlineStr">
        <is>
          <t>National Bureau of Economic Research. Studies in business cycles, no. 5</t>
        </is>
      </c>
      <c r="R6" t="inlineStr">
        <is>
          <t xml:space="preserve">HB </t>
        </is>
      </c>
      <c r="S6" t="n">
        <v>1</v>
      </c>
      <c r="T6" t="n">
        <v>1</v>
      </c>
      <c r="U6" t="inlineStr">
        <is>
          <t>2006-04-24</t>
        </is>
      </c>
      <c r="V6" t="inlineStr">
        <is>
          <t>2006-04-24</t>
        </is>
      </c>
      <c r="W6" t="inlineStr">
        <is>
          <t>1997-06-19</t>
        </is>
      </c>
      <c r="X6" t="inlineStr">
        <is>
          <t>1997-06-19</t>
        </is>
      </c>
      <c r="Y6" t="n">
        <v>575</v>
      </c>
      <c r="Z6" t="n">
        <v>473</v>
      </c>
      <c r="AA6" t="n">
        <v>489</v>
      </c>
      <c r="AB6" t="n">
        <v>2</v>
      </c>
      <c r="AC6" t="n">
        <v>2</v>
      </c>
      <c r="AD6" t="n">
        <v>22</v>
      </c>
      <c r="AE6" t="n">
        <v>22</v>
      </c>
      <c r="AF6" t="n">
        <v>7</v>
      </c>
      <c r="AG6" t="n">
        <v>7</v>
      </c>
      <c r="AH6" t="n">
        <v>5</v>
      </c>
      <c r="AI6" t="n">
        <v>5</v>
      </c>
      <c r="AJ6" t="n">
        <v>16</v>
      </c>
      <c r="AK6" t="n">
        <v>16</v>
      </c>
      <c r="AL6" t="n">
        <v>1</v>
      </c>
      <c r="AM6" t="n">
        <v>1</v>
      </c>
      <c r="AN6" t="n">
        <v>0</v>
      </c>
      <c r="AO6" t="n">
        <v>0</v>
      </c>
      <c r="AP6" t="inlineStr">
        <is>
          <t>No</t>
        </is>
      </c>
      <c r="AQ6" t="inlineStr">
        <is>
          <t>Yes</t>
        </is>
      </c>
      <c r="AR6">
        <f>HYPERLINK("http://catalog.hathitrust.org/Record/001665313","HathiTrust Record")</f>
        <v/>
      </c>
      <c r="AS6">
        <f>HYPERLINK("https://creighton-primo.hosted.exlibrisgroup.com/primo-explore/search?tab=default_tab&amp;search_scope=EVERYTHING&amp;vid=01CRU&amp;lang=en_US&amp;offset=0&amp;query=any,contains,991000980589702656","Catalog Record")</f>
        <v/>
      </c>
      <c r="AT6">
        <f>HYPERLINK("http://www.worldcat.org/oclc/170722","WorldCat Record")</f>
        <v/>
      </c>
      <c r="AU6" t="inlineStr">
        <is>
          <t>3372189677:eng</t>
        </is>
      </c>
      <c r="AV6" t="inlineStr">
        <is>
          <t>170722</t>
        </is>
      </c>
      <c r="AW6" t="inlineStr">
        <is>
          <t>991000980589702656</t>
        </is>
      </c>
      <c r="AX6" t="inlineStr">
        <is>
          <t>991000980589702656</t>
        </is>
      </c>
      <c r="AY6" t="inlineStr">
        <is>
          <t>2269276280002656</t>
        </is>
      </c>
      <c r="AZ6" t="inlineStr">
        <is>
          <t>BOOK</t>
        </is>
      </c>
      <c r="BC6" t="inlineStr">
        <is>
          <t>32285002768173</t>
        </is>
      </c>
      <c r="BD6" t="inlineStr">
        <is>
          <t>893803246</t>
        </is>
      </c>
    </row>
    <row r="7">
      <c r="A7" t="inlineStr">
        <is>
          <t>No</t>
        </is>
      </c>
      <c r="B7" t="inlineStr">
        <is>
          <t>HB3719 .H8</t>
        </is>
      </c>
      <c r="C7" t="inlineStr">
        <is>
          <t>0                      HB 3719000H  8</t>
        </is>
      </c>
      <c r="D7" t="inlineStr">
        <is>
          <t>Cost, prices, and profits : their cyclical relations / [by] Thor Hultgren, assisted by Maude R. Pech.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Hultgren, Thor, 1902-</t>
        </is>
      </c>
      <c r="L7" t="inlineStr">
        <is>
          <t>New York : National Bureau of Economic Research ; distributed by Columbia University Press, 1965.</t>
        </is>
      </c>
      <c r="M7" t="inlineStr">
        <is>
          <t>1965</t>
        </is>
      </c>
      <c r="O7" t="inlineStr">
        <is>
          <t>eng</t>
        </is>
      </c>
      <c r="P7" t="inlineStr">
        <is>
          <t>nyu</t>
        </is>
      </c>
      <c r="Q7" t="inlineStr">
        <is>
          <t>National Bureau of Economic Research. Studies in business cycles, 14</t>
        </is>
      </c>
      <c r="R7" t="inlineStr">
        <is>
          <t xml:space="preserve">HB </t>
        </is>
      </c>
      <c r="S7" t="n">
        <v>1</v>
      </c>
      <c r="T7" t="n">
        <v>1</v>
      </c>
      <c r="U7" t="inlineStr">
        <is>
          <t>1995-11-28</t>
        </is>
      </c>
      <c r="V7" t="inlineStr">
        <is>
          <t>1995-11-28</t>
        </is>
      </c>
      <c r="W7" t="inlineStr">
        <is>
          <t>1993-04-01</t>
        </is>
      </c>
      <c r="X7" t="inlineStr">
        <is>
          <t>1993-04-01</t>
        </is>
      </c>
      <c r="Y7" t="n">
        <v>536</v>
      </c>
      <c r="Z7" t="n">
        <v>424</v>
      </c>
      <c r="AA7" t="n">
        <v>434</v>
      </c>
      <c r="AB7" t="n">
        <v>2</v>
      </c>
      <c r="AC7" t="n">
        <v>2</v>
      </c>
      <c r="AD7" t="n">
        <v>23</v>
      </c>
      <c r="AE7" t="n">
        <v>23</v>
      </c>
      <c r="AF7" t="n">
        <v>7</v>
      </c>
      <c r="AG7" t="n">
        <v>7</v>
      </c>
      <c r="AH7" t="n">
        <v>6</v>
      </c>
      <c r="AI7" t="n">
        <v>6</v>
      </c>
      <c r="AJ7" t="n">
        <v>17</v>
      </c>
      <c r="AK7" t="n">
        <v>17</v>
      </c>
      <c r="AL7" t="n">
        <v>1</v>
      </c>
      <c r="AM7" t="n">
        <v>1</v>
      </c>
      <c r="AN7" t="n">
        <v>0</v>
      </c>
      <c r="AO7" t="n">
        <v>0</v>
      </c>
      <c r="AP7" t="inlineStr">
        <is>
          <t>No</t>
        </is>
      </c>
      <c r="AQ7" t="inlineStr">
        <is>
          <t>Yes</t>
        </is>
      </c>
      <c r="AR7">
        <f>HYPERLINK("http://catalog.hathitrust.org/Record/001311349","HathiTrust Record")</f>
        <v/>
      </c>
      <c r="AS7">
        <f>HYPERLINK("https://creighton-primo.hosted.exlibrisgroup.com/primo-explore/search?tab=default_tab&amp;search_scope=EVERYTHING&amp;vid=01CRU&amp;lang=en_US&amp;offset=0&amp;query=any,contains,991002386869702656","Catalog Record")</f>
        <v/>
      </c>
      <c r="AT7">
        <f>HYPERLINK("http://www.worldcat.org/oclc/330552","WorldCat Record")</f>
        <v/>
      </c>
      <c r="AU7" t="inlineStr">
        <is>
          <t>1429803:eng</t>
        </is>
      </c>
      <c r="AV7" t="inlineStr">
        <is>
          <t>330552</t>
        </is>
      </c>
      <c r="AW7" t="inlineStr">
        <is>
          <t>991002386869702656</t>
        </is>
      </c>
      <c r="AX7" t="inlineStr">
        <is>
          <t>991002386869702656</t>
        </is>
      </c>
      <c r="AY7" t="inlineStr">
        <is>
          <t>2259022810002656</t>
        </is>
      </c>
      <c r="AZ7" t="inlineStr">
        <is>
          <t>BOOK</t>
        </is>
      </c>
      <c r="BC7" t="inlineStr">
        <is>
          <t>32285001596971</t>
        </is>
      </c>
      <c r="BD7" t="inlineStr">
        <is>
          <t>893616052</t>
        </is>
      </c>
    </row>
    <row r="8">
      <c r="A8" t="inlineStr">
        <is>
          <t>No</t>
        </is>
      </c>
      <c r="B8" t="inlineStr">
        <is>
          <t>HB3722 .M674 1999</t>
        </is>
      </c>
      <c r="C8" t="inlineStr">
        <is>
          <t>0                      HB 3722000M  674         1999</t>
        </is>
      </c>
      <c r="D8" t="inlineStr">
        <is>
          <t>Money, greed, and risk : why financial crises and crashes happen / Charles R. Morris.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Morris, Charles R.</t>
        </is>
      </c>
      <c r="L8" t="inlineStr">
        <is>
          <t>New York : Times Business, c1999.</t>
        </is>
      </c>
      <c r="M8" t="inlineStr">
        <is>
          <t>1999</t>
        </is>
      </c>
      <c r="N8" t="inlineStr">
        <is>
          <t>1st ed.</t>
        </is>
      </c>
      <c r="O8" t="inlineStr">
        <is>
          <t>eng</t>
        </is>
      </c>
      <c r="P8" t="inlineStr">
        <is>
          <t>nyu</t>
        </is>
      </c>
      <c r="R8" t="inlineStr">
        <is>
          <t xml:space="preserve">HB </t>
        </is>
      </c>
      <c r="S8" t="n">
        <v>1</v>
      </c>
      <c r="T8" t="n">
        <v>1</v>
      </c>
      <c r="U8" t="inlineStr">
        <is>
          <t>2000-12-07</t>
        </is>
      </c>
      <c r="V8" t="inlineStr">
        <is>
          <t>2000-12-07</t>
        </is>
      </c>
      <c r="W8" t="inlineStr">
        <is>
          <t>1999-11-09</t>
        </is>
      </c>
      <c r="X8" t="inlineStr">
        <is>
          <t>1999-11-09</t>
        </is>
      </c>
      <c r="Y8" t="n">
        <v>867</v>
      </c>
      <c r="Z8" t="n">
        <v>798</v>
      </c>
      <c r="AA8" t="n">
        <v>830</v>
      </c>
      <c r="AB8" t="n">
        <v>4</v>
      </c>
      <c r="AC8" t="n">
        <v>5</v>
      </c>
      <c r="AD8" t="n">
        <v>30</v>
      </c>
      <c r="AE8" t="n">
        <v>32</v>
      </c>
      <c r="AF8" t="n">
        <v>14</v>
      </c>
      <c r="AG8" t="n">
        <v>15</v>
      </c>
      <c r="AH8" t="n">
        <v>8</v>
      </c>
      <c r="AI8" t="n">
        <v>8</v>
      </c>
      <c r="AJ8" t="n">
        <v>15</v>
      </c>
      <c r="AK8" t="n">
        <v>15</v>
      </c>
      <c r="AL8" t="n">
        <v>2</v>
      </c>
      <c r="AM8" t="n">
        <v>3</v>
      </c>
      <c r="AN8" t="n">
        <v>0</v>
      </c>
      <c r="AO8" t="n">
        <v>0</v>
      </c>
      <c r="AP8" t="inlineStr">
        <is>
          <t>No</t>
        </is>
      </c>
      <c r="AQ8" t="inlineStr">
        <is>
          <t>No</t>
        </is>
      </c>
      <c r="AS8">
        <f>HYPERLINK("https://creighton-primo.hosted.exlibrisgroup.com/primo-explore/search?tab=default_tab&amp;search_scope=EVERYTHING&amp;vid=01CRU&amp;lang=en_US&amp;offset=0&amp;query=any,contains,991002986389702656","Catalog Record")</f>
        <v/>
      </c>
      <c r="AT8">
        <f>HYPERLINK("http://www.worldcat.org/oclc/40251451","WorldCat Record")</f>
        <v/>
      </c>
      <c r="AU8" t="inlineStr">
        <is>
          <t>16554149:eng</t>
        </is>
      </c>
      <c r="AV8" t="inlineStr">
        <is>
          <t>40251451</t>
        </is>
      </c>
      <c r="AW8" t="inlineStr">
        <is>
          <t>991002986389702656</t>
        </is>
      </c>
      <c r="AX8" t="inlineStr">
        <is>
          <t>991002986389702656</t>
        </is>
      </c>
      <c r="AY8" t="inlineStr">
        <is>
          <t>2256955330002656</t>
        </is>
      </c>
      <c r="AZ8" t="inlineStr">
        <is>
          <t>BOOK</t>
        </is>
      </c>
      <c r="BB8" t="inlineStr">
        <is>
          <t>9780812931730</t>
        </is>
      </c>
      <c r="BC8" t="inlineStr">
        <is>
          <t>32285003619961</t>
        </is>
      </c>
      <c r="BD8" t="inlineStr">
        <is>
          <t>893524292</t>
        </is>
      </c>
    </row>
    <row r="9">
      <c r="A9" t="inlineStr">
        <is>
          <t>No</t>
        </is>
      </c>
      <c r="B9" t="inlineStr">
        <is>
          <t>HB3730 .A78</t>
        </is>
      </c>
      <c r="C9" t="inlineStr">
        <is>
          <t>0                      HB 3730000A  78</t>
        </is>
      </c>
      <c r="D9" t="inlineStr">
        <is>
          <t>Forecasting : an appraisal for policy-makers and planners / William Ascher.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Ascher, William.</t>
        </is>
      </c>
      <c r="L9" t="inlineStr">
        <is>
          <t>Baltimore : Johns Hopkins University Press, c1978, 1979 printing.</t>
        </is>
      </c>
      <c r="M9" t="inlineStr">
        <is>
          <t>1978</t>
        </is>
      </c>
      <c r="O9" t="inlineStr">
        <is>
          <t>eng</t>
        </is>
      </c>
      <c r="P9" t="inlineStr">
        <is>
          <t>mdu</t>
        </is>
      </c>
      <c r="R9" t="inlineStr">
        <is>
          <t xml:space="preserve">HB </t>
        </is>
      </c>
      <c r="S9" t="n">
        <v>1</v>
      </c>
      <c r="T9" t="n">
        <v>1</v>
      </c>
      <c r="U9" t="inlineStr">
        <is>
          <t>1995-11-08</t>
        </is>
      </c>
      <c r="V9" t="inlineStr">
        <is>
          <t>1995-11-08</t>
        </is>
      </c>
      <c r="W9" t="inlineStr">
        <is>
          <t>1993-02-04</t>
        </is>
      </c>
      <c r="X9" t="inlineStr">
        <is>
          <t>1993-02-04</t>
        </is>
      </c>
      <c r="Y9" t="n">
        <v>669</v>
      </c>
      <c r="Z9" t="n">
        <v>522</v>
      </c>
      <c r="AA9" t="n">
        <v>573</v>
      </c>
      <c r="AB9" t="n">
        <v>4</v>
      </c>
      <c r="AC9" t="n">
        <v>4</v>
      </c>
      <c r="AD9" t="n">
        <v>17</v>
      </c>
      <c r="AE9" t="n">
        <v>18</v>
      </c>
      <c r="AF9" t="n">
        <v>5</v>
      </c>
      <c r="AG9" t="n">
        <v>5</v>
      </c>
      <c r="AH9" t="n">
        <v>4</v>
      </c>
      <c r="AI9" t="n">
        <v>4</v>
      </c>
      <c r="AJ9" t="n">
        <v>10</v>
      </c>
      <c r="AK9" t="n">
        <v>11</v>
      </c>
      <c r="AL9" t="n">
        <v>3</v>
      </c>
      <c r="AM9" t="n">
        <v>3</v>
      </c>
      <c r="AN9" t="n">
        <v>0</v>
      </c>
      <c r="AO9" t="n">
        <v>0</v>
      </c>
      <c r="AP9" t="inlineStr">
        <is>
          <t>No</t>
        </is>
      </c>
      <c r="AQ9" t="inlineStr">
        <is>
          <t>Yes</t>
        </is>
      </c>
      <c r="AR9">
        <f>HYPERLINK("http://catalog.hathitrust.org/Record/000294590","HathiTrust Record")</f>
        <v/>
      </c>
      <c r="AS9">
        <f>HYPERLINK("https://creighton-primo.hosted.exlibrisgroup.com/primo-explore/search?tab=default_tab&amp;search_scope=EVERYTHING&amp;vid=01CRU&amp;lang=en_US&amp;offset=0&amp;query=any,contains,991004373009702656","Catalog Record")</f>
        <v/>
      </c>
      <c r="AT9">
        <f>HYPERLINK("http://www.worldcat.org/oclc/3202555","WorldCat Record")</f>
        <v/>
      </c>
      <c r="AU9" t="inlineStr">
        <is>
          <t>347724863:eng</t>
        </is>
      </c>
      <c r="AV9" t="inlineStr">
        <is>
          <t>3202555</t>
        </is>
      </c>
      <c r="AW9" t="inlineStr">
        <is>
          <t>991004373009702656</t>
        </is>
      </c>
      <c r="AX9" t="inlineStr">
        <is>
          <t>991004373009702656</t>
        </is>
      </c>
      <c r="AY9" t="inlineStr">
        <is>
          <t>2270313780002656</t>
        </is>
      </c>
      <c r="AZ9" t="inlineStr">
        <is>
          <t>BOOK</t>
        </is>
      </c>
      <c r="BB9" t="inlineStr">
        <is>
          <t>9780801820359</t>
        </is>
      </c>
      <c r="BC9" t="inlineStr">
        <is>
          <t>32285001483774</t>
        </is>
      </c>
      <c r="BD9" t="inlineStr">
        <is>
          <t>893618584</t>
        </is>
      </c>
    </row>
    <row r="10">
      <c r="A10" t="inlineStr">
        <is>
          <t>No</t>
        </is>
      </c>
      <c r="B10" t="inlineStr">
        <is>
          <t>HB3730 .B8457 1993</t>
        </is>
      </c>
      <c r="C10" t="inlineStr">
        <is>
          <t>0                      HB 3730000B  8457        1993</t>
        </is>
      </c>
      <c r="D10" t="inlineStr">
        <is>
          <t>Business cycles, indicators, and forecasting / edited by James H. Stock and Mark W. Watson.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L10" t="inlineStr">
        <is>
          <t>Chicago : University of Chicago Press, c1993.</t>
        </is>
      </c>
      <c r="M10" t="inlineStr">
        <is>
          <t>1993</t>
        </is>
      </c>
      <c r="O10" t="inlineStr">
        <is>
          <t>eng</t>
        </is>
      </c>
      <c r="P10" t="inlineStr">
        <is>
          <t>ilu</t>
        </is>
      </c>
      <c r="Q10" t="inlineStr">
        <is>
          <t>Studies in business cycles ; v. 28</t>
        </is>
      </c>
      <c r="R10" t="inlineStr">
        <is>
          <t xml:space="preserve">HB </t>
        </is>
      </c>
      <c r="S10" t="n">
        <v>1</v>
      </c>
      <c r="T10" t="n">
        <v>1</v>
      </c>
      <c r="U10" t="inlineStr">
        <is>
          <t>2001-10-05</t>
        </is>
      </c>
      <c r="V10" t="inlineStr">
        <is>
          <t>2001-10-05</t>
        </is>
      </c>
      <c r="W10" t="inlineStr">
        <is>
          <t>1998-10-06</t>
        </is>
      </c>
      <c r="X10" t="inlineStr">
        <is>
          <t>1998-10-06</t>
        </is>
      </c>
      <c r="Y10" t="n">
        <v>321</v>
      </c>
      <c r="Z10" t="n">
        <v>241</v>
      </c>
      <c r="AA10" t="n">
        <v>716</v>
      </c>
      <c r="AB10" t="n">
        <v>3</v>
      </c>
      <c r="AC10" t="n">
        <v>9</v>
      </c>
      <c r="AD10" t="n">
        <v>18</v>
      </c>
      <c r="AE10" t="n">
        <v>39</v>
      </c>
      <c r="AF10" t="n">
        <v>4</v>
      </c>
      <c r="AG10" t="n">
        <v>11</v>
      </c>
      <c r="AH10" t="n">
        <v>5</v>
      </c>
      <c r="AI10" t="n">
        <v>11</v>
      </c>
      <c r="AJ10" t="n">
        <v>13</v>
      </c>
      <c r="AK10" t="n">
        <v>18</v>
      </c>
      <c r="AL10" t="n">
        <v>2</v>
      </c>
      <c r="AM10" t="n">
        <v>7</v>
      </c>
      <c r="AN10" t="n">
        <v>0</v>
      </c>
      <c r="AO10" t="n">
        <v>1</v>
      </c>
      <c r="AP10" t="inlineStr">
        <is>
          <t>No</t>
        </is>
      </c>
      <c r="AQ10" t="inlineStr">
        <is>
          <t>No</t>
        </is>
      </c>
      <c r="AS10">
        <f>HYPERLINK("https://creighton-primo.hosted.exlibrisgroup.com/primo-explore/search?tab=default_tab&amp;search_scope=EVERYTHING&amp;vid=01CRU&amp;lang=en_US&amp;offset=0&amp;query=any,contains,991002173479702656","Catalog Record")</f>
        <v/>
      </c>
      <c r="AT10">
        <f>HYPERLINK("http://www.worldcat.org/oclc/27975215","WorldCat Record")</f>
        <v/>
      </c>
      <c r="AU10" t="inlineStr">
        <is>
          <t>1044419745:eng</t>
        </is>
      </c>
      <c r="AV10" t="inlineStr">
        <is>
          <t>27975215</t>
        </is>
      </c>
      <c r="AW10" t="inlineStr">
        <is>
          <t>991002173479702656</t>
        </is>
      </c>
      <c r="AX10" t="inlineStr">
        <is>
          <t>991002173479702656</t>
        </is>
      </c>
      <c r="AY10" t="inlineStr">
        <is>
          <t>2262437930002656</t>
        </is>
      </c>
      <c r="AZ10" t="inlineStr">
        <is>
          <t>BOOK</t>
        </is>
      </c>
      <c r="BB10" t="inlineStr">
        <is>
          <t>9780226774886</t>
        </is>
      </c>
      <c r="BC10" t="inlineStr">
        <is>
          <t>32285003472502</t>
        </is>
      </c>
      <c r="BD10" t="inlineStr">
        <is>
          <t>893691292</t>
        </is>
      </c>
    </row>
    <row r="11">
      <c r="A11" t="inlineStr">
        <is>
          <t>No</t>
        </is>
      </c>
      <c r="B11" t="inlineStr">
        <is>
          <t>HB501 .B665 V.2</t>
        </is>
      </c>
      <c r="C11" t="inlineStr">
        <is>
          <t>0                      HB 0501000B  665                                                     V.2</t>
        </is>
      </c>
      <c r="D11" t="inlineStr">
        <is>
          <t>Capital and interest / translated by George D. Huncke and Hans F. Sennholz.</t>
        </is>
      </c>
      <c r="E11" t="inlineStr">
        <is>
          <t>V.2*</t>
        </is>
      </c>
      <c r="F11" t="inlineStr">
        <is>
          <t>Yes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Böhm-Bawerk, Eugen von, 1851-1914.</t>
        </is>
      </c>
      <c r="L11" t="inlineStr">
        <is>
          <t>South Holland, Ill. : Libertarian Press, [1959]</t>
        </is>
      </c>
      <c r="M11" t="inlineStr">
        <is>
          <t>1959</t>
        </is>
      </c>
      <c r="O11" t="inlineStr">
        <is>
          <t>eng</t>
        </is>
      </c>
      <c r="P11" t="inlineStr">
        <is>
          <t>ilu</t>
        </is>
      </c>
      <c r="R11" t="inlineStr">
        <is>
          <t xml:space="preserve">HB </t>
        </is>
      </c>
      <c r="S11" t="n">
        <v>0</v>
      </c>
      <c r="T11" t="n">
        <v>2</v>
      </c>
      <c r="V11" t="inlineStr">
        <is>
          <t>2006-10-09</t>
        </is>
      </c>
      <c r="W11" t="inlineStr">
        <is>
          <t>1994-04-29</t>
        </is>
      </c>
      <c r="X11" t="inlineStr">
        <is>
          <t>1994-04-29</t>
        </is>
      </c>
      <c r="Y11" t="n">
        <v>662</v>
      </c>
      <c r="Z11" t="n">
        <v>588</v>
      </c>
      <c r="AA11" t="n">
        <v>719</v>
      </c>
      <c r="AB11" t="n">
        <v>6</v>
      </c>
      <c r="AC11" t="n">
        <v>6</v>
      </c>
      <c r="AD11" t="n">
        <v>37</v>
      </c>
      <c r="AE11" t="n">
        <v>42</v>
      </c>
      <c r="AF11" t="n">
        <v>11</v>
      </c>
      <c r="AG11" t="n">
        <v>15</v>
      </c>
      <c r="AH11" t="n">
        <v>9</v>
      </c>
      <c r="AI11" t="n">
        <v>10</v>
      </c>
      <c r="AJ11" t="n">
        <v>19</v>
      </c>
      <c r="AK11" t="n">
        <v>21</v>
      </c>
      <c r="AL11" t="n">
        <v>5</v>
      </c>
      <c r="AM11" t="n">
        <v>5</v>
      </c>
      <c r="AN11" t="n">
        <v>2</v>
      </c>
      <c r="AO11" t="n">
        <v>2</v>
      </c>
      <c r="AP11" t="inlineStr">
        <is>
          <t>No</t>
        </is>
      </c>
      <c r="AQ11" t="inlineStr">
        <is>
          <t>Yes</t>
        </is>
      </c>
      <c r="AR11">
        <f>HYPERLINK("http://catalog.hathitrust.org/Record/001309681","HathiTrust Record")</f>
        <v/>
      </c>
      <c r="AS11">
        <f>HYPERLINK("https://creighton-primo.hosted.exlibrisgroup.com/primo-explore/search?tab=default_tab&amp;search_scope=EVERYTHING&amp;vid=01CRU&amp;lang=en_US&amp;offset=0&amp;query=any,contains,991001047999702656","Catalog Record")</f>
        <v/>
      </c>
      <c r="AT11">
        <f>HYPERLINK("http://www.worldcat.org/oclc/176664","WorldCat Record")</f>
        <v/>
      </c>
      <c r="AU11" t="inlineStr">
        <is>
          <t>10252659012:eng</t>
        </is>
      </c>
      <c r="AV11" t="inlineStr">
        <is>
          <t>176664</t>
        </is>
      </c>
      <c r="AW11" t="inlineStr">
        <is>
          <t>991001047999702656</t>
        </is>
      </c>
      <c r="AX11" t="inlineStr">
        <is>
          <t>991001047999702656</t>
        </is>
      </c>
      <c r="AY11" t="inlineStr">
        <is>
          <t>2267865640002656</t>
        </is>
      </c>
      <c r="AZ11" t="inlineStr">
        <is>
          <t>BOOK</t>
        </is>
      </c>
      <c r="BC11" t="inlineStr">
        <is>
          <t>32285001894889</t>
        </is>
      </c>
      <c r="BD11" t="inlineStr">
        <is>
          <t>893772259</t>
        </is>
      </c>
    </row>
    <row r="12">
      <c r="A12" t="inlineStr">
        <is>
          <t>No</t>
        </is>
      </c>
      <c r="B12" t="inlineStr">
        <is>
          <t>HB501 .B665 V.3</t>
        </is>
      </c>
      <c r="C12" t="inlineStr">
        <is>
          <t>0                      HB 0501000B  665                                                     V.3</t>
        </is>
      </c>
      <c r="D12" t="inlineStr">
        <is>
          <t>Capital and interest / translated by George D. Huncke and Hans F. Sennholz.</t>
        </is>
      </c>
      <c r="E12" t="inlineStr">
        <is>
          <t>V.3*</t>
        </is>
      </c>
      <c r="F12" t="inlineStr">
        <is>
          <t>Yes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Böhm-Bawerk, Eugen von, 1851-1914.</t>
        </is>
      </c>
      <c r="L12" t="inlineStr">
        <is>
          <t>South Holland, Ill. : Libertarian Press, [1959]</t>
        </is>
      </c>
      <c r="M12" t="inlineStr">
        <is>
          <t>1959</t>
        </is>
      </c>
      <c r="O12" t="inlineStr">
        <is>
          <t>eng</t>
        </is>
      </c>
      <c r="P12" t="inlineStr">
        <is>
          <t>ilu</t>
        </is>
      </c>
      <c r="R12" t="inlineStr">
        <is>
          <t xml:space="preserve">HB </t>
        </is>
      </c>
      <c r="S12" t="n">
        <v>0</v>
      </c>
      <c r="T12" t="n">
        <v>2</v>
      </c>
      <c r="V12" t="inlineStr">
        <is>
          <t>2006-10-09</t>
        </is>
      </c>
      <c r="W12" t="inlineStr">
        <is>
          <t>1994-04-29</t>
        </is>
      </c>
      <c r="X12" t="inlineStr">
        <is>
          <t>1994-04-29</t>
        </is>
      </c>
      <c r="Y12" t="n">
        <v>662</v>
      </c>
      <c r="Z12" t="n">
        <v>588</v>
      </c>
      <c r="AA12" t="n">
        <v>719</v>
      </c>
      <c r="AB12" t="n">
        <v>6</v>
      </c>
      <c r="AC12" t="n">
        <v>6</v>
      </c>
      <c r="AD12" t="n">
        <v>37</v>
      </c>
      <c r="AE12" t="n">
        <v>42</v>
      </c>
      <c r="AF12" t="n">
        <v>11</v>
      </c>
      <c r="AG12" t="n">
        <v>15</v>
      </c>
      <c r="AH12" t="n">
        <v>9</v>
      </c>
      <c r="AI12" t="n">
        <v>10</v>
      </c>
      <c r="AJ12" t="n">
        <v>19</v>
      </c>
      <c r="AK12" t="n">
        <v>21</v>
      </c>
      <c r="AL12" t="n">
        <v>5</v>
      </c>
      <c r="AM12" t="n">
        <v>5</v>
      </c>
      <c r="AN12" t="n">
        <v>2</v>
      </c>
      <c r="AO12" t="n">
        <v>2</v>
      </c>
      <c r="AP12" t="inlineStr">
        <is>
          <t>No</t>
        </is>
      </c>
      <c r="AQ12" t="inlineStr">
        <is>
          <t>Yes</t>
        </is>
      </c>
      <c r="AR12">
        <f>HYPERLINK("http://catalog.hathitrust.org/Record/001309681","HathiTrust Record")</f>
        <v/>
      </c>
      <c r="AS12">
        <f>HYPERLINK("https://creighton-primo.hosted.exlibrisgroup.com/primo-explore/search?tab=default_tab&amp;search_scope=EVERYTHING&amp;vid=01CRU&amp;lang=en_US&amp;offset=0&amp;query=any,contains,991001047999702656","Catalog Record")</f>
        <v/>
      </c>
      <c r="AT12">
        <f>HYPERLINK("http://www.worldcat.org/oclc/176664","WorldCat Record")</f>
        <v/>
      </c>
      <c r="AU12" t="inlineStr">
        <is>
          <t>10252659012:eng</t>
        </is>
      </c>
      <c r="AV12" t="inlineStr">
        <is>
          <t>176664</t>
        </is>
      </c>
      <c r="AW12" t="inlineStr">
        <is>
          <t>991001047999702656</t>
        </is>
      </c>
      <c r="AX12" t="inlineStr">
        <is>
          <t>991001047999702656</t>
        </is>
      </c>
      <c r="AY12" t="inlineStr">
        <is>
          <t>2267865640002656</t>
        </is>
      </c>
      <c r="AZ12" t="inlineStr">
        <is>
          <t>BOOK</t>
        </is>
      </c>
      <c r="BC12" t="inlineStr">
        <is>
          <t>32285001905198</t>
        </is>
      </c>
      <c r="BD12" t="inlineStr">
        <is>
          <t>893808925</t>
        </is>
      </c>
    </row>
    <row r="13">
      <c r="A13" t="inlineStr">
        <is>
          <t>No</t>
        </is>
      </c>
      <c r="B13" t="inlineStr">
        <is>
          <t>HB523 .E45 1992</t>
        </is>
      </c>
      <c r="C13" t="inlineStr">
        <is>
          <t>0                      HB 0523000E  45          1992</t>
        </is>
      </c>
      <c r="D13" t="inlineStr">
        <is>
          <t>Local justice : how institutions allocate scarce goods and necessary burdens / by Jon Elster.</t>
        </is>
      </c>
      <c r="F13" t="inlineStr">
        <is>
          <t>No</t>
        </is>
      </c>
      <c r="G13" t="inlineStr">
        <is>
          <t>1</t>
        </is>
      </c>
      <c r="H13" t="inlineStr">
        <is>
          <t>Yes</t>
        </is>
      </c>
      <c r="I13" t="inlineStr">
        <is>
          <t>No</t>
        </is>
      </c>
      <c r="J13" t="inlineStr">
        <is>
          <t>0</t>
        </is>
      </c>
      <c r="K13" t="inlineStr">
        <is>
          <t>Elster, Jon, 1940-</t>
        </is>
      </c>
      <c r="L13" t="inlineStr">
        <is>
          <t>New York : Russell Sage Foundation, 1992.</t>
        </is>
      </c>
      <c r="M13" t="inlineStr">
        <is>
          <t>1992</t>
        </is>
      </c>
      <c r="O13" t="inlineStr">
        <is>
          <t>eng</t>
        </is>
      </c>
      <c r="P13" t="inlineStr">
        <is>
          <t>nyu</t>
        </is>
      </c>
      <c r="R13" t="inlineStr">
        <is>
          <t xml:space="preserve">HB </t>
        </is>
      </c>
      <c r="S13" t="n">
        <v>0</v>
      </c>
      <c r="T13" t="n">
        <v>4</v>
      </c>
      <c r="V13" t="inlineStr">
        <is>
          <t>2005-08-22</t>
        </is>
      </c>
      <c r="W13" t="inlineStr">
        <is>
          <t>1993-11-15</t>
        </is>
      </c>
      <c r="X13" t="inlineStr">
        <is>
          <t>1993-11-15</t>
        </is>
      </c>
      <c r="Y13" t="n">
        <v>505</v>
      </c>
      <c r="Z13" t="n">
        <v>421</v>
      </c>
      <c r="AA13" t="n">
        <v>469</v>
      </c>
      <c r="AB13" t="n">
        <v>3</v>
      </c>
      <c r="AC13" t="n">
        <v>3</v>
      </c>
      <c r="AD13" t="n">
        <v>31</v>
      </c>
      <c r="AE13" t="n">
        <v>34</v>
      </c>
      <c r="AF13" t="n">
        <v>7</v>
      </c>
      <c r="AG13" t="n">
        <v>9</v>
      </c>
      <c r="AH13" t="n">
        <v>6</v>
      </c>
      <c r="AI13" t="n">
        <v>7</v>
      </c>
      <c r="AJ13" t="n">
        <v>12</v>
      </c>
      <c r="AK13" t="n">
        <v>13</v>
      </c>
      <c r="AL13" t="n">
        <v>1</v>
      </c>
      <c r="AM13" t="n">
        <v>1</v>
      </c>
      <c r="AN13" t="n">
        <v>12</v>
      </c>
      <c r="AO13" t="n">
        <v>12</v>
      </c>
      <c r="AP13" t="inlineStr">
        <is>
          <t>No</t>
        </is>
      </c>
      <c r="AQ13" t="inlineStr">
        <is>
          <t>No</t>
        </is>
      </c>
      <c r="AS13">
        <f>HYPERLINK("https://creighton-primo.hosted.exlibrisgroup.com/primo-explore/search?tab=default_tab&amp;search_scope=EVERYTHING&amp;vid=01CRU&amp;lang=en_US&amp;offset=0&amp;query=any,contains,991001651179702656","Catalog Record")</f>
        <v/>
      </c>
      <c r="AT13">
        <f>HYPERLINK("http://www.worldcat.org/oclc/25007524","WorldCat Record")</f>
        <v/>
      </c>
      <c r="AU13" t="inlineStr">
        <is>
          <t>555446:eng</t>
        </is>
      </c>
      <c r="AV13" t="inlineStr">
        <is>
          <t>25007524</t>
        </is>
      </c>
      <c r="AW13" t="inlineStr">
        <is>
          <t>991001651179702656</t>
        </is>
      </c>
      <c r="AX13" t="inlineStr">
        <is>
          <t>991001651179702656</t>
        </is>
      </c>
      <c r="AY13" t="inlineStr">
        <is>
          <t>2256383700002656</t>
        </is>
      </c>
      <c r="AZ13" t="inlineStr">
        <is>
          <t>BOOK</t>
        </is>
      </c>
      <c r="BB13" t="inlineStr">
        <is>
          <t>9780871542311</t>
        </is>
      </c>
      <c r="BC13" t="inlineStr">
        <is>
          <t>32285001811545</t>
        </is>
      </c>
      <c r="BD13" t="inlineStr">
        <is>
          <t>893715586</t>
        </is>
      </c>
    </row>
    <row r="14">
      <c r="A14" t="inlineStr">
        <is>
          <t>No</t>
        </is>
      </c>
      <c r="B14" t="inlineStr">
        <is>
          <t>HB61 .H35 1986</t>
        </is>
      </c>
      <c r="C14" t="inlineStr">
        <is>
          <t>0                      HB 0061000H  35          1986</t>
        </is>
      </c>
      <c r="D14" t="inlineStr">
        <is>
          <t>A dictionary of economics and commerce / J. L. Hanson.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Hanson, J. L. (John Lloyd), 1903-</t>
        </is>
      </c>
      <c r="L14" t="inlineStr">
        <is>
          <t>London : ME/Pitman Pub., ltd., c1986.</t>
        </is>
      </c>
      <c r="M14" t="inlineStr">
        <is>
          <t>1986</t>
        </is>
      </c>
      <c r="N14" t="inlineStr">
        <is>
          <t>6th ed.</t>
        </is>
      </c>
      <c r="O14" t="inlineStr">
        <is>
          <t>eng</t>
        </is>
      </c>
      <c r="P14" t="inlineStr">
        <is>
          <t>enk</t>
        </is>
      </c>
      <c r="R14" t="inlineStr">
        <is>
          <t xml:space="preserve">HB </t>
        </is>
      </c>
      <c r="S14" t="n">
        <v>1</v>
      </c>
      <c r="T14" t="n">
        <v>1</v>
      </c>
      <c r="U14" t="inlineStr">
        <is>
          <t>2001-08-27</t>
        </is>
      </c>
      <c r="V14" t="inlineStr">
        <is>
          <t>2001-08-27</t>
        </is>
      </c>
      <c r="W14" t="inlineStr">
        <is>
          <t>1992-05-06</t>
        </is>
      </c>
      <c r="X14" t="inlineStr">
        <is>
          <t>1992-05-06</t>
        </is>
      </c>
      <c r="Y14" t="n">
        <v>140</v>
      </c>
      <c r="Z14" t="n">
        <v>66</v>
      </c>
      <c r="AA14" t="n">
        <v>318</v>
      </c>
      <c r="AB14" t="n">
        <v>2</v>
      </c>
      <c r="AC14" t="n">
        <v>2</v>
      </c>
      <c r="AD14" t="n">
        <v>1</v>
      </c>
      <c r="AE14" t="n">
        <v>9</v>
      </c>
      <c r="AF14" t="n">
        <v>0</v>
      </c>
      <c r="AG14" t="n">
        <v>2</v>
      </c>
      <c r="AH14" t="n">
        <v>0</v>
      </c>
      <c r="AI14" t="n">
        <v>2</v>
      </c>
      <c r="AJ14" t="n">
        <v>0</v>
      </c>
      <c r="AK14" t="n">
        <v>4</v>
      </c>
      <c r="AL14" t="n">
        <v>1</v>
      </c>
      <c r="AM14" t="n">
        <v>1</v>
      </c>
      <c r="AN14" t="n">
        <v>0</v>
      </c>
      <c r="AO14" t="n">
        <v>1</v>
      </c>
      <c r="AP14" t="inlineStr">
        <is>
          <t>No</t>
        </is>
      </c>
      <c r="AQ14" t="inlineStr">
        <is>
          <t>Yes</t>
        </is>
      </c>
      <c r="AR14">
        <f>HYPERLINK("http://catalog.hathitrust.org/Record/004401679","HathiTrust Record")</f>
        <v/>
      </c>
      <c r="AS14">
        <f>HYPERLINK("https://creighton-primo.hosted.exlibrisgroup.com/primo-explore/search?tab=default_tab&amp;search_scope=EVERYTHING&amp;vid=01CRU&amp;lang=en_US&amp;offset=0&amp;query=any,contains,991000981929702656","Catalog Record")</f>
        <v/>
      </c>
      <c r="AT14">
        <f>HYPERLINK("http://www.worldcat.org/oclc/15589285","WorldCat Record")</f>
        <v/>
      </c>
      <c r="AU14" t="inlineStr">
        <is>
          <t>1168102:eng</t>
        </is>
      </c>
      <c r="AV14" t="inlineStr">
        <is>
          <t>15589285</t>
        </is>
      </c>
      <c r="AW14" t="inlineStr">
        <is>
          <t>991000981929702656</t>
        </is>
      </c>
      <c r="AX14" t="inlineStr">
        <is>
          <t>991000981929702656</t>
        </is>
      </c>
      <c r="AY14" t="inlineStr">
        <is>
          <t>2261847510002656</t>
        </is>
      </c>
      <c r="AZ14" t="inlineStr">
        <is>
          <t>BOOK</t>
        </is>
      </c>
      <c r="BC14" t="inlineStr">
        <is>
          <t>32285001120392</t>
        </is>
      </c>
      <c r="BD14" t="inlineStr">
        <is>
          <t>893413858</t>
        </is>
      </c>
    </row>
    <row r="15">
      <c r="A15" t="inlineStr">
        <is>
          <t>No</t>
        </is>
      </c>
      <c r="B15" t="inlineStr">
        <is>
          <t>HB71 .B3137 1989</t>
        </is>
      </c>
      <c r="C15" t="inlineStr">
        <is>
          <t>0                      HB 0071000B  3137        1989</t>
        </is>
      </c>
      <c r="D15" t="inlineStr">
        <is>
          <t>Economics and power : an inquiry into human relations and markets / Randall Bartlett.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Bartlett, Randall, 1945-</t>
        </is>
      </c>
      <c r="L15" t="inlineStr">
        <is>
          <t>Cambridge ; New York : Cambridge University Press, 1989.</t>
        </is>
      </c>
      <c r="M15" t="inlineStr">
        <is>
          <t>1989</t>
        </is>
      </c>
      <c r="O15" t="inlineStr">
        <is>
          <t>eng</t>
        </is>
      </c>
      <c r="P15" t="inlineStr">
        <is>
          <t>enk</t>
        </is>
      </c>
      <c r="R15" t="inlineStr">
        <is>
          <t xml:space="preserve">HB </t>
        </is>
      </c>
      <c r="S15" t="n">
        <v>2</v>
      </c>
      <c r="T15" t="n">
        <v>2</v>
      </c>
      <c r="U15" t="inlineStr">
        <is>
          <t>1993-10-07</t>
        </is>
      </c>
      <c r="V15" t="inlineStr">
        <is>
          <t>1993-10-07</t>
        </is>
      </c>
      <c r="W15" t="inlineStr">
        <is>
          <t>1991-05-29</t>
        </is>
      </c>
      <c r="X15" t="inlineStr">
        <is>
          <t>1991-05-29</t>
        </is>
      </c>
      <c r="Y15" t="n">
        <v>520</v>
      </c>
      <c r="Z15" t="n">
        <v>386</v>
      </c>
      <c r="AA15" t="n">
        <v>399</v>
      </c>
      <c r="AB15" t="n">
        <v>4</v>
      </c>
      <c r="AC15" t="n">
        <v>4</v>
      </c>
      <c r="AD15" t="n">
        <v>22</v>
      </c>
      <c r="AE15" t="n">
        <v>22</v>
      </c>
      <c r="AF15" t="n">
        <v>6</v>
      </c>
      <c r="AG15" t="n">
        <v>6</v>
      </c>
      <c r="AH15" t="n">
        <v>5</v>
      </c>
      <c r="AI15" t="n">
        <v>5</v>
      </c>
      <c r="AJ15" t="n">
        <v>16</v>
      </c>
      <c r="AK15" t="n">
        <v>16</v>
      </c>
      <c r="AL15" t="n">
        <v>3</v>
      </c>
      <c r="AM15" t="n">
        <v>3</v>
      </c>
      <c r="AN15" t="n">
        <v>0</v>
      </c>
      <c r="AO15" t="n">
        <v>0</v>
      </c>
      <c r="AP15" t="inlineStr">
        <is>
          <t>No</t>
        </is>
      </c>
      <c r="AQ15" t="inlineStr">
        <is>
          <t>No</t>
        </is>
      </c>
      <c r="AS15">
        <f>HYPERLINK("https://creighton-primo.hosted.exlibrisgroup.com/primo-explore/search?tab=default_tab&amp;search_scope=EVERYTHING&amp;vid=01CRU&amp;lang=en_US&amp;offset=0&amp;query=any,contains,991001394389702656","Catalog Record")</f>
        <v/>
      </c>
      <c r="AT15">
        <f>HYPERLINK("http://www.worldcat.org/oclc/18780429","WorldCat Record")</f>
        <v/>
      </c>
      <c r="AU15" t="inlineStr">
        <is>
          <t>836744982:eng</t>
        </is>
      </c>
      <c r="AV15" t="inlineStr">
        <is>
          <t>18780429</t>
        </is>
      </c>
      <c r="AW15" t="inlineStr">
        <is>
          <t>991001394389702656</t>
        </is>
      </c>
      <c r="AX15" t="inlineStr">
        <is>
          <t>991001394389702656</t>
        </is>
      </c>
      <c r="AY15" t="inlineStr">
        <is>
          <t>2260493660002656</t>
        </is>
      </c>
      <c r="AZ15" t="inlineStr">
        <is>
          <t>BOOK</t>
        </is>
      </c>
      <c r="BB15" t="inlineStr">
        <is>
          <t>9780521355629</t>
        </is>
      </c>
      <c r="BC15" t="inlineStr">
        <is>
          <t>32285000574854</t>
        </is>
      </c>
      <c r="BD15" t="inlineStr">
        <is>
          <t>893414215</t>
        </is>
      </c>
    </row>
    <row r="16">
      <c r="A16" t="inlineStr">
        <is>
          <t>No</t>
        </is>
      </c>
      <c r="B16" t="inlineStr">
        <is>
          <t>HB71 .R6</t>
        </is>
      </c>
      <c r="C16" t="inlineStr">
        <is>
          <t>0                      HB 0071000R  6</t>
        </is>
      </c>
      <c r="D16" t="inlineStr">
        <is>
          <t>Economic philosophy.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Robinson, Joan, 1903-1983.</t>
        </is>
      </c>
      <c r="L16" t="inlineStr">
        <is>
          <t>Chicago, Aldine Pub. Co. [1962]</t>
        </is>
      </c>
      <c r="M16" t="inlineStr">
        <is>
          <t>1962</t>
        </is>
      </c>
      <c r="O16" t="inlineStr">
        <is>
          <t>eng</t>
        </is>
      </c>
      <c r="P16" t="inlineStr">
        <is>
          <t>ilu</t>
        </is>
      </c>
      <c r="R16" t="inlineStr">
        <is>
          <t xml:space="preserve">HB </t>
        </is>
      </c>
      <c r="S16" t="n">
        <v>2</v>
      </c>
      <c r="T16" t="n">
        <v>2</v>
      </c>
      <c r="U16" t="inlineStr">
        <is>
          <t>2006-10-09</t>
        </is>
      </c>
      <c r="V16" t="inlineStr">
        <is>
          <t>2006-10-09</t>
        </is>
      </c>
      <c r="W16" t="inlineStr">
        <is>
          <t>1997-06-10</t>
        </is>
      </c>
      <c r="X16" t="inlineStr">
        <is>
          <t>1997-06-10</t>
        </is>
      </c>
      <c r="Y16" t="n">
        <v>633</v>
      </c>
      <c r="Z16" t="n">
        <v>582</v>
      </c>
      <c r="AA16" t="n">
        <v>1015</v>
      </c>
      <c r="AB16" t="n">
        <v>5</v>
      </c>
      <c r="AC16" t="n">
        <v>8</v>
      </c>
      <c r="AD16" t="n">
        <v>29</v>
      </c>
      <c r="AE16" t="n">
        <v>45</v>
      </c>
      <c r="AF16" t="n">
        <v>12</v>
      </c>
      <c r="AG16" t="n">
        <v>16</v>
      </c>
      <c r="AH16" t="n">
        <v>6</v>
      </c>
      <c r="AI16" t="n">
        <v>10</v>
      </c>
      <c r="AJ16" t="n">
        <v>15</v>
      </c>
      <c r="AK16" t="n">
        <v>22</v>
      </c>
      <c r="AL16" t="n">
        <v>4</v>
      </c>
      <c r="AM16" t="n">
        <v>7</v>
      </c>
      <c r="AN16" t="n">
        <v>0</v>
      </c>
      <c r="AO16" t="n">
        <v>1</v>
      </c>
      <c r="AP16" t="inlineStr">
        <is>
          <t>No</t>
        </is>
      </c>
      <c r="AQ16" t="inlineStr">
        <is>
          <t>No</t>
        </is>
      </c>
      <c r="AR16">
        <f>HYPERLINK("http://catalog.hathitrust.org/Record/001324285","HathiTrust Record")</f>
        <v/>
      </c>
      <c r="AS16">
        <f>HYPERLINK("https://creighton-primo.hosted.exlibrisgroup.com/primo-explore/search?tab=default_tab&amp;search_scope=EVERYTHING&amp;vid=01CRU&amp;lang=en_US&amp;offset=0&amp;query=any,contains,991000946129702656","Catalog Record")</f>
        <v/>
      </c>
      <c r="AT16">
        <f>HYPERLINK("http://www.worldcat.org/oclc/167175","WorldCat Record")</f>
        <v/>
      </c>
      <c r="AU16" t="inlineStr">
        <is>
          <t>53105295:eng</t>
        </is>
      </c>
      <c r="AV16" t="inlineStr">
        <is>
          <t>167175</t>
        </is>
      </c>
      <c r="AW16" t="inlineStr">
        <is>
          <t>991000946129702656</t>
        </is>
      </c>
      <c r="AX16" t="inlineStr">
        <is>
          <t>991000946129702656</t>
        </is>
      </c>
      <c r="AY16" t="inlineStr">
        <is>
          <t>2272514630002656</t>
        </is>
      </c>
      <c r="AZ16" t="inlineStr">
        <is>
          <t>BOOK</t>
        </is>
      </c>
      <c r="BC16" t="inlineStr">
        <is>
          <t>32285002764867</t>
        </is>
      </c>
      <c r="BD16" t="inlineStr">
        <is>
          <t>893346122</t>
        </is>
      </c>
    </row>
    <row r="17">
      <c r="A17" t="inlineStr">
        <is>
          <t>No</t>
        </is>
      </c>
      <c r="B17" t="inlineStr">
        <is>
          <t>HB71 .W47 1983</t>
        </is>
      </c>
      <c r="C17" t="inlineStr">
        <is>
          <t>0                      HB 0071000W  47          1983</t>
        </is>
      </c>
      <c r="D17" t="inlineStr">
        <is>
          <t>Why economics is not yet a science / edited by Alfred S. Eichner.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L17" t="inlineStr">
        <is>
          <t>Armonk, N.Y. : M.E. Sharpe, c1983.</t>
        </is>
      </c>
      <c r="M17" t="inlineStr">
        <is>
          <t>1983</t>
        </is>
      </c>
      <c r="O17" t="inlineStr">
        <is>
          <t>eng</t>
        </is>
      </c>
      <c r="P17" t="inlineStr">
        <is>
          <t>nyu</t>
        </is>
      </c>
      <c r="R17" t="inlineStr">
        <is>
          <t xml:space="preserve">HB </t>
        </is>
      </c>
      <c r="S17" t="n">
        <v>7</v>
      </c>
      <c r="T17" t="n">
        <v>7</v>
      </c>
      <c r="U17" t="inlineStr">
        <is>
          <t>1999-09-23</t>
        </is>
      </c>
      <c r="V17" t="inlineStr">
        <is>
          <t>1999-09-23</t>
        </is>
      </c>
      <c r="W17" t="inlineStr">
        <is>
          <t>1992-02-21</t>
        </is>
      </c>
      <c r="X17" t="inlineStr">
        <is>
          <t>1992-02-21</t>
        </is>
      </c>
      <c r="Y17" t="n">
        <v>415</v>
      </c>
      <c r="Z17" t="n">
        <v>343</v>
      </c>
      <c r="AA17" t="n">
        <v>367</v>
      </c>
      <c r="AB17" t="n">
        <v>4</v>
      </c>
      <c r="AC17" t="n">
        <v>4</v>
      </c>
      <c r="AD17" t="n">
        <v>15</v>
      </c>
      <c r="AE17" t="n">
        <v>15</v>
      </c>
      <c r="AF17" t="n">
        <v>6</v>
      </c>
      <c r="AG17" t="n">
        <v>6</v>
      </c>
      <c r="AH17" t="n">
        <v>4</v>
      </c>
      <c r="AI17" t="n">
        <v>4</v>
      </c>
      <c r="AJ17" t="n">
        <v>6</v>
      </c>
      <c r="AK17" t="n">
        <v>6</v>
      </c>
      <c r="AL17" t="n">
        <v>3</v>
      </c>
      <c r="AM17" t="n">
        <v>3</v>
      </c>
      <c r="AN17" t="n">
        <v>0</v>
      </c>
      <c r="AO17" t="n">
        <v>0</v>
      </c>
      <c r="AP17" t="inlineStr">
        <is>
          <t>No</t>
        </is>
      </c>
      <c r="AQ17" t="inlineStr">
        <is>
          <t>Yes</t>
        </is>
      </c>
      <c r="AR17">
        <f>HYPERLINK("http://catalog.hathitrust.org/Record/000200944","HathiTrust Record")</f>
        <v/>
      </c>
      <c r="AS17">
        <f>HYPERLINK("https://creighton-primo.hosted.exlibrisgroup.com/primo-explore/search?tab=default_tab&amp;search_scope=EVERYTHING&amp;vid=01CRU&amp;lang=en_US&amp;offset=0&amp;query=any,contains,991000258529702656","Catalog Record")</f>
        <v/>
      </c>
      <c r="AT17">
        <f>HYPERLINK("http://www.worldcat.org/oclc/9785282","WorldCat Record")</f>
        <v/>
      </c>
      <c r="AU17" t="inlineStr">
        <is>
          <t>54587707:eng</t>
        </is>
      </c>
      <c r="AV17" t="inlineStr">
        <is>
          <t>9785282</t>
        </is>
      </c>
      <c r="AW17" t="inlineStr">
        <is>
          <t>991000258529702656</t>
        </is>
      </c>
      <c r="AX17" t="inlineStr">
        <is>
          <t>991000258529702656</t>
        </is>
      </c>
      <c r="AY17" t="inlineStr">
        <is>
          <t>2259703640002656</t>
        </is>
      </c>
      <c r="AZ17" t="inlineStr">
        <is>
          <t>BOOK</t>
        </is>
      </c>
      <c r="BB17" t="inlineStr">
        <is>
          <t>9780873322652</t>
        </is>
      </c>
      <c r="BC17" t="inlineStr">
        <is>
          <t>32285000985613</t>
        </is>
      </c>
      <c r="BD17" t="inlineStr">
        <is>
          <t>893333338</t>
        </is>
      </c>
    </row>
    <row r="18">
      <c r="A18" t="inlineStr">
        <is>
          <t>No</t>
        </is>
      </c>
      <c r="B18" t="inlineStr">
        <is>
          <t>HB73 .T83</t>
        </is>
      </c>
      <c r="C18" t="inlineStr">
        <is>
          <t>0                      HB 0073000T  83</t>
        </is>
      </c>
      <c r="D18" t="inlineStr">
        <is>
          <t>Political control of the economy / Edward R. Tufte.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Tufte, Edward R., 1942-</t>
        </is>
      </c>
      <c r="L18" t="inlineStr">
        <is>
          <t>Princeton, N.J. : Princeton University Press, c1978.</t>
        </is>
      </c>
      <c r="M18" t="inlineStr">
        <is>
          <t>1978</t>
        </is>
      </c>
      <c r="O18" t="inlineStr">
        <is>
          <t>eng</t>
        </is>
      </c>
      <c r="P18" t="inlineStr">
        <is>
          <t>nju</t>
        </is>
      </c>
      <c r="R18" t="inlineStr">
        <is>
          <t xml:space="preserve">HB </t>
        </is>
      </c>
      <c r="S18" t="n">
        <v>2</v>
      </c>
      <c r="T18" t="n">
        <v>2</v>
      </c>
      <c r="U18" t="inlineStr">
        <is>
          <t>1997-05-01</t>
        </is>
      </c>
      <c r="V18" t="inlineStr">
        <is>
          <t>1997-05-01</t>
        </is>
      </c>
      <c r="W18" t="inlineStr">
        <is>
          <t>1992-02-24</t>
        </is>
      </c>
      <c r="X18" t="inlineStr">
        <is>
          <t>1992-02-24</t>
        </is>
      </c>
      <c r="Y18" t="n">
        <v>971</v>
      </c>
      <c r="Z18" t="n">
        <v>785</v>
      </c>
      <c r="AA18" t="n">
        <v>947</v>
      </c>
      <c r="AB18" t="n">
        <v>5</v>
      </c>
      <c r="AC18" t="n">
        <v>5</v>
      </c>
      <c r="AD18" t="n">
        <v>38</v>
      </c>
      <c r="AE18" t="n">
        <v>44</v>
      </c>
      <c r="AF18" t="n">
        <v>17</v>
      </c>
      <c r="AG18" t="n">
        <v>21</v>
      </c>
      <c r="AH18" t="n">
        <v>7</v>
      </c>
      <c r="AI18" t="n">
        <v>10</v>
      </c>
      <c r="AJ18" t="n">
        <v>17</v>
      </c>
      <c r="AK18" t="n">
        <v>18</v>
      </c>
      <c r="AL18" t="n">
        <v>4</v>
      </c>
      <c r="AM18" t="n">
        <v>4</v>
      </c>
      <c r="AN18" t="n">
        <v>2</v>
      </c>
      <c r="AO18" t="n">
        <v>2</v>
      </c>
      <c r="AP18" t="inlineStr">
        <is>
          <t>No</t>
        </is>
      </c>
      <c r="AQ18" t="inlineStr">
        <is>
          <t>No</t>
        </is>
      </c>
      <c r="AS18">
        <f>HYPERLINK("https://creighton-primo.hosted.exlibrisgroup.com/primo-explore/search?tab=default_tab&amp;search_scope=EVERYTHING&amp;vid=01CRU&amp;lang=en_US&amp;offset=0&amp;query=any,contains,991004482679702656","Catalog Record")</f>
        <v/>
      </c>
      <c r="AT18">
        <f>HYPERLINK("http://www.worldcat.org/oclc/3630400","WorldCat Record")</f>
        <v/>
      </c>
      <c r="AU18" t="inlineStr">
        <is>
          <t>440949:eng</t>
        </is>
      </c>
      <c r="AV18" t="inlineStr">
        <is>
          <t>3630400</t>
        </is>
      </c>
      <c r="AW18" t="inlineStr">
        <is>
          <t>991004482679702656</t>
        </is>
      </c>
      <c r="AX18" t="inlineStr">
        <is>
          <t>991004482679702656</t>
        </is>
      </c>
      <c r="AY18" t="inlineStr">
        <is>
          <t>2258626730002656</t>
        </is>
      </c>
      <c r="AZ18" t="inlineStr">
        <is>
          <t>BOOK</t>
        </is>
      </c>
      <c r="BB18" t="inlineStr">
        <is>
          <t>9780691075945</t>
        </is>
      </c>
      <c r="BC18" t="inlineStr">
        <is>
          <t>32285000985811</t>
        </is>
      </c>
      <c r="BD18" t="inlineStr">
        <is>
          <t>893325434</t>
        </is>
      </c>
    </row>
    <row r="19">
      <c r="A19" t="inlineStr">
        <is>
          <t>No</t>
        </is>
      </c>
      <c r="B19" t="inlineStr">
        <is>
          <t>HB74.M3 B3 1965</t>
        </is>
      </c>
      <c r="C19" t="inlineStr">
        <is>
          <t>0                      HB 0074000M  3                  B  3           1965</t>
        </is>
      </c>
      <c r="D19" t="inlineStr">
        <is>
          <t>Economic theory and operations analysis [by] William J. Baumol.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Baumol, William J.</t>
        </is>
      </c>
      <c r="L19" t="inlineStr">
        <is>
          <t>Englewood Cliffs, N.J., Prentice-Hall [1965]</t>
        </is>
      </c>
      <c r="M19" t="inlineStr">
        <is>
          <t>1965</t>
        </is>
      </c>
      <c r="N19" t="inlineStr">
        <is>
          <t>2d ed.</t>
        </is>
      </c>
      <c r="O19" t="inlineStr">
        <is>
          <t>eng</t>
        </is>
      </c>
      <c r="P19" t="inlineStr">
        <is>
          <t>nju</t>
        </is>
      </c>
      <c r="Q19" t="inlineStr">
        <is>
          <t>Prentice-Hall international series in management</t>
        </is>
      </c>
      <c r="R19" t="inlineStr">
        <is>
          <t xml:space="preserve">HB </t>
        </is>
      </c>
      <c r="S19" t="n">
        <v>1</v>
      </c>
      <c r="T19" t="n">
        <v>1</v>
      </c>
      <c r="U19" t="inlineStr">
        <is>
          <t>2002-11-07</t>
        </is>
      </c>
      <c r="V19" t="inlineStr">
        <is>
          <t>2002-11-07</t>
        </is>
      </c>
      <c r="W19" t="inlineStr">
        <is>
          <t>1997-06-10</t>
        </is>
      </c>
      <c r="X19" t="inlineStr">
        <is>
          <t>1997-06-10</t>
        </is>
      </c>
      <c r="Y19" t="n">
        <v>616</v>
      </c>
      <c r="Z19" t="n">
        <v>423</v>
      </c>
      <c r="AA19" t="n">
        <v>928</v>
      </c>
      <c r="AB19" t="n">
        <v>3</v>
      </c>
      <c r="AC19" t="n">
        <v>6</v>
      </c>
      <c r="AD19" t="n">
        <v>18</v>
      </c>
      <c r="AE19" t="n">
        <v>38</v>
      </c>
      <c r="AF19" t="n">
        <v>7</v>
      </c>
      <c r="AG19" t="n">
        <v>18</v>
      </c>
      <c r="AH19" t="n">
        <v>5</v>
      </c>
      <c r="AI19" t="n">
        <v>8</v>
      </c>
      <c r="AJ19" t="n">
        <v>9</v>
      </c>
      <c r="AK19" t="n">
        <v>18</v>
      </c>
      <c r="AL19" t="n">
        <v>2</v>
      </c>
      <c r="AM19" t="n">
        <v>5</v>
      </c>
      <c r="AN19" t="n">
        <v>0</v>
      </c>
      <c r="AO19" t="n">
        <v>0</v>
      </c>
      <c r="AP19" t="inlineStr">
        <is>
          <t>No</t>
        </is>
      </c>
      <c r="AQ19" t="inlineStr">
        <is>
          <t>Yes</t>
        </is>
      </c>
      <c r="AR19">
        <f>HYPERLINK("http://catalog.hathitrust.org/Record/001308351","HathiTrust Record")</f>
        <v/>
      </c>
      <c r="AS19">
        <f>HYPERLINK("https://creighton-primo.hosted.exlibrisgroup.com/primo-explore/search?tab=default_tab&amp;search_scope=EVERYTHING&amp;vid=01CRU&amp;lang=en_US&amp;offset=0&amp;query=any,contains,991000959009702656","Catalog Record")</f>
        <v/>
      </c>
      <c r="AT19">
        <f>HYPERLINK("http://www.worldcat.org/oclc/168835","WorldCat Record")</f>
        <v/>
      </c>
      <c r="AU19" t="inlineStr">
        <is>
          <t>410717:eng</t>
        </is>
      </c>
      <c r="AV19" t="inlineStr">
        <is>
          <t>168835</t>
        </is>
      </c>
      <c r="AW19" t="inlineStr">
        <is>
          <t>991000959009702656</t>
        </is>
      </c>
      <c r="AX19" t="inlineStr">
        <is>
          <t>991000959009702656</t>
        </is>
      </c>
      <c r="AY19" t="inlineStr">
        <is>
          <t>2262221310002656</t>
        </is>
      </c>
      <c r="AZ19" t="inlineStr">
        <is>
          <t>BOOK</t>
        </is>
      </c>
      <c r="BC19" t="inlineStr">
        <is>
          <t>32285002764974</t>
        </is>
      </c>
      <c r="BD19" t="inlineStr">
        <is>
          <t>893797170</t>
        </is>
      </c>
    </row>
    <row r="20">
      <c r="A20" t="inlineStr">
        <is>
          <t>No</t>
        </is>
      </c>
      <c r="B20" t="inlineStr">
        <is>
          <t>HB74.M3 F76</t>
        </is>
      </c>
      <c r="C20" t="inlineStr">
        <is>
          <t>0                      HB 0074000M  3                  F  76</t>
        </is>
      </c>
      <c r="D20" t="inlineStr">
        <is>
          <t>Frontiers of quantitative economics. Papers invited for presentation at the Econometric Society Winter Meetings, New York, 1969 [and] Toronto, 1972. Ed. by Michael D. Intriligator.</t>
        </is>
      </c>
      <c r="F20" t="inlineStr">
        <is>
          <t>Yes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L20" t="inlineStr">
        <is>
          <t>Amsterdam, North-Holland Pub. Co., 1971-76.</t>
        </is>
      </c>
      <c r="M20" t="inlineStr">
        <is>
          <t>1971</t>
        </is>
      </c>
      <c r="O20" t="inlineStr">
        <is>
          <t>eng</t>
        </is>
      </c>
      <c r="P20" t="inlineStr">
        <is>
          <t xml:space="preserve">ne </t>
        </is>
      </c>
      <c r="Q20" t="inlineStr">
        <is>
          <t>Contributions to economic analysis ; v. 71, 87, 105-106</t>
        </is>
      </c>
      <c r="R20" t="inlineStr">
        <is>
          <t xml:space="preserve">HB </t>
        </is>
      </c>
      <c r="S20" t="n">
        <v>3</v>
      </c>
      <c r="T20" t="n">
        <v>3</v>
      </c>
      <c r="U20" t="inlineStr">
        <is>
          <t>2000-11-06</t>
        </is>
      </c>
      <c r="V20" t="inlineStr">
        <is>
          <t>2000-11-06</t>
        </is>
      </c>
      <c r="W20" t="inlineStr">
        <is>
          <t>1997-06-10</t>
        </is>
      </c>
      <c r="X20" t="inlineStr">
        <is>
          <t>1997-06-10</t>
        </is>
      </c>
      <c r="Y20" t="n">
        <v>228</v>
      </c>
      <c r="Z20" t="n">
        <v>193</v>
      </c>
      <c r="AA20" t="n">
        <v>246</v>
      </c>
      <c r="AB20" t="n">
        <v>2</v>
      </c>
      <c r="AC20" t="n">
        <v>2</v>
      </c>
      <c r="AD20" t="n">
        <v>7</v>
      </c>
      <c r="AE20" t="n">
        <v>8</v>
      </c>
      <c r="AF20" t="n">
        <v>0</v>
      </c>
      <c r="AG20" t="n">
        <v>0</v>
      </c>
      <c r="AH20" t="n">
        <v>4</v>
      </c>
      <c r="AI20" t="n">
        <v>4</v>
      </c>
      <c r="AJ20" t="n">
        <v>5</v>
      </c>
      <c r="AK20" t="n">
        <v>6</v>
      </c>
      <c r="AL20" t="n">
        <v>1</v>
      </c>
      <c r="AM20" t="n">
        <v>1</v>
      </c>
      <c r="AN20" t="n">
        <v>0</v>
      </c>
      <c r="AO20" t="n">
        <v>0</v>
      </c>
      <c r="AP20" t="inlineStr">
        <is>
          <t>No</t>
        </is>
      </c>
      <c r="AQ20" t="inlineStr">
        <is>
          <t>Yes</t>
        </is>
      </c>
      <c r="AR20">
        <f>HYPERLINK("http://catalog.hathitrust.org/Record/007115466","HathiTrust Record")</f>
        <v/>
      </c>
      <c r="AS20">
        <f>HYPERLINK("https://creighton-primo.hosted.exlibrisgroup.com/primo-explore/search?tab=default_tab&amp;search_scope=EVERYTHING&amp;vid=01CRU&amp;lang=en_US&amp;offset=0&amp;query=any,contains,991001272439702656","Catalog Record")</f>
        <v/>
      </c>
      <c r="AT20">
        <f>HYPERLINK("http://www.worldcat.org/oclc/212213","WorldCat Record")</f>
        <v/>
      </c>
      <c r="AU20" t="inlineStr">
        <is>
          <t>325654771:eng</t>
        </is>
      </c>
      <c r="AV20" t="inlineStr">
        <is>
          <t>212213</t>
        </is>
      </c>
      <c r="AW20" t="inlineStr">
        <is>
          <t>991001272439702656</t>
        </is>
      </c>
      <c r="AX20" t="inlineStr">
        <is>
          <t>991001272439702656</t>
        </is>
      </c>
      <c r="AY20" t="inlineStr">
        <is>
          <t>2262041270002656</t>
        </is>
      </c>
      <c r="AZ20" t="inlineStr">
        <is>
          <t>BOOK</t>
        </is>
      </c>
      <c r="BB20" t="inlineStr">
        <is>
          <t>9780720431711</t>
        </is>
      </c>
      <c r="BC20" t="inlineStr">
        <is>
          <t>32285002755014</t>
        </is>
      </c>
      <c r="BD20" t="inlineStr">
        <is>
          <t>893340304</t>
        </is>
      </c>
    </row>
    <row r="21">
      <c r="A21" t="inlineStr">
        <is>
          <t>No</t>
        </is>
      </c>
      <c r="B21" t="inlineStr">
        <is>
          <t>HB74.M3 K586</t>
        </is>
      </c>
      <c r="C21" t="inlineStr">
        <is>
          <t>0                      HB 0074000M  3                  K  586</t>
        </is>
      </c>
      <c r="D21" t="inlineStr">
        <is>
          <t>Microeconomic models [by] K. C. Kogiku.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Kogiku, K. C. (Kiichirō Chris), 1927-</t>
        </is>
      </c>
      <c r="L21" t="inlineStr">
        <is>
          <t>New York, Harper &amp; Row [1971]</t>
        </is>
      </c>
      <c r="M21" t="inlineStr">
        <is>
          <t>1971</t>
        </is>
      </c>
      <c r="O21" t="inlineStr">
        <is>
          <t>eng</t>
        </is>
      </c>
      <c r="P21" t="inlineStr">
        <is>
          <t>nyu</t>
        </is>
      </c>
      <c r="R21" t="inlineStr">
        <is>
          <t xml:space="preserve">HB </t>
        </is>
      </c>
      <c r="S21" t="n">
        <v>1</v>
      </c>
      <c r="T21" t="n">
        <v>1</v>
      </c>
      <c r="U21" t="inlineStr">
        <is>
          <t>2002-07-10</t>
        </is>
      </c>
      <c r="V21" t="inlineStr">
        <is>
          <t>2002-07-10</t>
        </is>
      </c>
      <c r="W21" t="inlineStr">
        <is>
          <t>1997-06-10</t>
        </is>
      </c>
      <c r="X21" t="inlineStr">
        <is>
          <t>1997-06-10</t>
        </is>
      </c>
      <c r="Y21" t="n">
        <v>331</v>
      </c>
      <c r="Z21" t="n">
        <v>197</v>
      </c>
      <c r="AA21" t="n">
        <v>215</v>
      </c>
      <c r="AB21" t="n">
        <v>2</v>
      </c>
      <c r="AC21" t="n">
        <v>2</v>
      </c>
      <c r="AD21" t="n">
        <v>8</v>
      </c>
      <c r="AE21" t="n">
        <v>10</v>
      </c>
      <c r="AF21" t="n">
        <v>3</v>
      </c>
      <c r="AG21" t="n">
        <v>3</v>
      </c>
      <c r="AH21" t="n">
        <v>1</v>
      </c>
      <c r="AI21" t="n">
        <v>2</v>
      </c>
      <c r="AJ21" t="n">
        <v>5</v>
      </c>
      <c r="AK21" t="n">
        <v>7</v>
      </c>
      <c r="AL21" t="n">
        <v>1</v>
      </c>
      <c r="AM21" t="n">
        <v>1</v>
      </c>
      <c r="AN21" t="n">
        <v>0</v>
      </c>
      <c r="AO21" t="n">
        <v>0</v>
      </c>
      <c r="AP21" t="inlineStr">
        <is>
          <t>No</t>
        </is>
      </c>
      <c r="AQ21" t="inlineStr">
        <is>
          <t>Yes</t>
        </is>
      </c>
      <c r="AR21">
        <f>HYPERLINK("http://catalog.hathitrust.org/Record/004542616","HathiTrust Record")</f>
        <v/>
      </c>
      <c r="AS21">
        <f>HYPERLINK("https://creighton-primo.hosted.exlibrisgroup.com/primo-explore/search?tab=default_tab&amp;search_scope=EVERYTHING&amp;vid=01CRU&amp;lang=en_US&amp;offset=0&amp;query=any,contains,991000906809702656","Catalog Record")</f>
        <v/>
      </c>
      <c r="AT21">
        <f>HYPERLINK("http://www.worldcat.org/oclc/157728","WorldCat Record")</f>
        <v/>
      </c>
      <c r="AU21" t="inlineStr">
        <is>
          <t>1194851:eng</t>
        </is>
      </c>
      <c r="AV21" t="inlineStr">
        <is>
          <t>157728</t>
        </is>
      </c>
      <c r="AW21" t="inlineStr">
        <is>
          <t>991000906809702656</t>
        </is>
      </c>
      <c r="AX21" t="inlineStr">
        <is>
          <t>991000906809702656</t>
        </is>
      </c>
      <c r="AY21" t="inlineStr">
        <is>
          <t>2256009100002656</t>
        </is>
      </c>
      <c r="AZ21" t="inlineStr">
        <is>
          <t>BOOK</t>
        </is>
      </c>
      <c r="BB21" t="inlineStr">
        <is>
          <t>9780060437466</t>
        </is>
      </c>
      <c r="BC21" t="inlineStr">
        <is>
          <t>32285002755097</t>
        </is>
      </c>
      <c r="BD21" t="inlineStr">
        <is>
          <t>893626498</t>
        </is>
      </c>
    </row>
    <row r="22">
      <c r="A22" t="inlineStr">
        <is>
          <t>No</t>
        </is>
      </c>
      <c r="B22" t="inlineStr">
        <is>
          <t>HB75 .G7</t>
        </is>
      </c>
      <c r="C22" t="inlineStr">
        <is>
          <t>0                      HB 0075000G  7</t>
        </is>
      </c>
      <c r="D22" t="inlineStr">
        <is>
          <t>The development of economic doctrine : an introductory survey / by Alexander Gray.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K22" t="inlineStr">
        <is>
          <t>Gray, Alexander, Sir, 1882-1968.</t>
        </is>
      </c>
      <c r="L22" t="inlineStr">
        <is>
          <t>London ; New York : Longmans, Green, 1931.</t>
        </is>
      </c>
      <c r="M22" t="inlineStr">
        <is>
          <t>1931</t>
        </is>
      </c>
      <c r="O22" t="inlineStr">
        <is>
          <t>eng</t>
        </is>
      </c>
      <c r="P22" t="inlineStr">
        <is>
          <t xml:space="preserve">xx </t>
        </is>
      </c>
      <c r="R22" t="inlineStr">
        <is>
          <t xml:space="preserve">HB </t>
        </is>
      </c>
      <c r="S22" t="n">
        <v>5</v>
      </c>
      <c r="T22" t="n">
        <v>5</v>
      </c>
      <c r="U22" t="inlineStr">
        <is>
          <t>1998-01-14</t>
        </is>
      </c>
      <c r="V22" t="inlineStr">
        <is>
          <t>1998-01-14</t>
        </is>
      </c>
      <c r="W22" t="inlineStr">
        <is>
          <t>1992-12-22</t>
        </is>
      </c>
      <c r="X22" t="inlineStr">
        <is>
          <t>1992-12-22</t>
        </is>
      </c>
      <c r="Y22" t="n">
        <v>425</v>
      </c>
      <c r="Z22" t="n">
        <v>322</v>
      </c>
      <c r="AA22" t="n">
        <v>592</v>
      </c>
      <c r="AB22" t="n">
        <v>2</v>
      </c>
      <c r="AC22" t="n">
        <v>5</v>
      </c>
      <c r="AD22" t="n">
        <v>18</v>
      </c>
      <c r="AE22" t="n">
        <v>29</v>
      </c>
      <c r="AF22" t="n">
        <v>6</v>
      </c>
      <c r="AG22" t="n">
        <v>11</v>
      </c>
      <c r="AH22" t="n">
        <v>5</v>
      </c>
      <c r="AI22" t="n">
        <v>6</v>
      </c>
      <c r="AJ22" t="n">
        <v>12</v>
      </c>
      <c r="AK22" t="n">
        <v>17</v>
      </c>
      <c r="AL22" t="n">
        <v>1</v>
      </c>
      <c r="AM22" t="n">
        <v>4</v>
      </c>
      <c r="AN22" t="n">
        <v>0</v>
      </c>
      <c r="AO22" t="n">
        <v>0</v>
      </c>
      <c r="AP22" t="inlineStr">
        <is>
          <t>No</t>
        </is>
      </c>
      <c r="AQ22" t="inlineStr">
        <is>
          <t>Yes</t>
        </is>
      </c>
      <c r="AR22">
        <f>HYPERLINK("http://catalog.hathitrust.org/Record/001307650","HathiTrust Record")</f>
        <v/>
      </c>
      <c r="AS22">
        <f>HYPERLINK("https://creighton-primo.hosted.exlibrisgroup.com/primo-explore/search?tab=default_tab&amp;search_scope=EVERYTHING&amp;vid=01CRU&amp;lang=en_US&amp;offset=0&amp;query=any,contains,991003218239702656","Catalog Record")</f>
        <v/>
      </c>
      <c r="AT22">
        <f>HYPERLINK("http://www.worldcat.org/oclc/744187","WorldCat Record")</f>
        <v/>
      </c>
      <c r="AU22" t="inlineStr">
        <is>
          <t>576200:eng</t>
        </is>
      </c>
      <c r="AV22" t="inlineStr">
        <is>
          <t>744187</t>
        </is>
      </c>
      <c r="AW22" t="inlineStr">
        <is>
          <t>991003218239702656</t>
        </is>
      </c>
      <c r="AX22" t="inlineStr">
        <is>
          <t>991003218239702656</t>
        </is>
      </c>
      <c r="AY22" t="inlineStr">
        <is>
          <t>2269386560002656</t>
        </is>
      </c>
      <c r="AZ22" t="inlineStr">
        <is>
          <t>BOOK</t>
        </is>
      </c>
      <c r="BC22" t="inlineStr">
        <is>
          <t>32285001471548</t>
        </is>
      </c>
      <c r="BD22" t="inlineStr">
        <is>
          <t>893422307</t>
        </is>
      </c>
    </row>
    <row r="23">
      <c r="A23" t="inlineStr">
        <is>
          <t>No</t>
        </is>
      </c>
      <c r="B23" t="inlineStr">
        <is>
          <t>HB75 .N68</t>
        </is>
      </c>
      <c r="C23" t="inlineStr">
        <is>
          <t>0                      HB 0075000N  68</t>
        </is>
      </c>
      <c r="D23" t="inlineStr">
        <is>
          <t>Development and society; the dynamics of economic change. Edited by David E. Novack and Robert Lekachman.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K23" t="inlineStr">
        <is>
          <t>Novack, David E. editor.</t>
        </is>
      </c>
      <c r="L23" t="inlineStr">
        <is>
          <t>New York, St. Martin's Press [1964]</t>
        </is>
      </c>
      <c r="M23" t="inlineStr">
        <is>
          <t>1964</t>
        </is>
      </c>
      <c r="O23" t="inlineStr">
        <is>
          <t>eng</t>
        </is>
      </c>
      <c r="P23" t="inlineStr">
        <is>
          <t>nyu</t>
        </is>
      </c>
      <c r="R23" t="inlineStr">
        <is>
          <t xml:space="preserve">HB </t>
        </is>
      </c>
      <c r="S23" t="n">
        <v>1</v>
      </c>
      <c r="T23" t="n">
        <v>1</v>
      </c>
      <c r="U23" t="inlineStr">
        <is>
          <t>1998-04-07</t>
        </is>
      </c>
      <c r="V23" t="inlineStr">
        <is>
          <t>1998-04-07</t>
        </is>
      </c>
      <c r="W23" t="inlineStr">
        <is>
          <t>1997-06-10</t>
        </is>
      </c>
      <c r="X23" t="inlineStr">
        <is>
          <t>1997-06-10</t>
        </is>
      </c>
      <c r="Y23" t="n">
        <v>564</v>
      </c>
      <c r="Z23" t="n">
        <v>466</v>
      </c>
      <c r="AA23" t="n">
        <v>474</v>
      </c>
      <c r="AB23" t="n">
        <v>2</v>
      </c>
      <c r="AC23" t="n">
        <v>2</v>
      </c>
      <c r="AD23" t="n">
        <v>19</v>
      </c>
      <c r="AE23" t="n">
        <v>19</v>
      </c>
      <c r="AF23" t="n">
        <v>6</v>
      </c>
      <c r="AG23" t="n">
        <v>6</v>
      </c>
      <c r="AH23" t="n">
        <v>5</v>
      </c>
      <c r="AI23" t="n">
        <v>5</v>
      </c>
      <c r="AJ23" t="n">
        <v>13</v>
      </c>
      <c r="AK23" t="n">
        <v>13</v>
      </c>
      <c r="AL23" t="n">
        <v>1</v>
      </c>
      <c r="AM23" t="n">
        <v>1</v>
      </c>
      <c r="AN23" t="n">
        <v>0</v>
      </c>
      <c r="AO23" t="n">
        <v>0</v>
      </c>
      <c r="AP23" t="inlineStr">
        <is>
          <t>No</t>
        </is>
      </c>
      <c r="AQ23" t="inlineStr">
        <is>
          <t>Yes</t>
        </is>
      </c>
      <c r="AR23">
        <f>HYPERLINK("http://catalog.hathitrust.org/Record/001307671","HathiTrust Record")</f>
        <v/>
      </c>
      <c r="AS23">
        <f>HYPERLINK("https://creighton-primo.hosted.exlibrisgroup.com/primo-explore/search?tab=default_tab&amp;search_scope=EVERYTHING&amp;vid=01CRU&amp;lang=en_US&amp;offset=0&amp;query=any,contains,991000944899702656","Catalog Record")</f>
        <v/>
      </c>
      <c r="AT23">
        <f>HYPERLINK("http://www.worldcat.org/oclc/166917","WorldCat Record")</f>
        <v/>
      </c>
      <c r="AU23" t="inlineStr">
        <is>
          <t>1286167:eng</t>
        </is>
      </c>
      <c r="AV23" t="inlineStr">
        <is>
          <t>166917</t>
        </is>
      </c>
      <c r="AW23" t="inlineStr">
        <is>
          <t>991000944899702656</t>
        </is>
      </c>
      <c r="AX23" t="inlineStr">
        <is>
          <t>991000944899702656</t>
        </is>
      </c>
      <c r="AY23" t="inlineStr">
        <is>
          <t>2271310220002656</t>
        </is>
      </c>
      <c r="AZ23" t="inlineStr">
        <is>
          <t>BOOK</t>
        </is>
      </c>
      <c r="BC23" t="inlineStr">
        <is>
          <t>32285002755444</t>
        </is>
      </c>
      <c r="BD23" t="inlineStr">
        <is>
          <t>893884898</t>
        </is>
      </c>
    </row>
    <row r="24">
      <c r="A24" t="inlineStr">
        <is>
          <t>No</t>
        </is>
      </c>
      <c r="B24" t="inlineStr">
        <is>
          <t>HB75 .R673 1975</t>
        </is>
      </c>
      <c r="C24" t="inlineStr">
        <is>
          <t>0                      HB 0075000R  673         1975</t>
        </is>
      </c>
      <c r="D24" t="inlineStr">
        <is>
          <t>The origin of economic ideas / Guy Routh.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Routh, Guy.</t>
        </is>
      </c>
      <c r="L24" t="inlineStr">
        <is>
          <t>White Plains, N.Y. : International Arts and Sciences Press, 1975.</t>
        </is>
      </c>
      <c r="M24" t="inlineStr">
        <is>
          <t>1975</t>
        </is>
      </c>
      <c r="N24" t="inlineStr">
        <is>
          <t>1st U.S. ed.</t>
        </is>
      </c>
      <c r="O24" t="inlineStr">
        <is>
          <t>eng</t>
        </is>
      </c>
      <c r="P24" t="inlineStr">
        <is>
          <t>nyu</t>
        </is>
      </c>
      <c r="R24" t="inlineStr">
        <is>
          <t xml:space="preserve">HB </t>
        </is>
      </c>
      <c r="S24" t="n">
        <v>1</v>
      </c>
      <c r="T24" t="n">
        <v>1</v>
      </c>
      <c r="U24" t="inlineStr">
        <is>
          <t>1994-04-27</t>
        </is>
      </c>
      <c r="V24" t="inlineStr">
        <is>
          <t>1994-04-27</t>
        </is>
      </c>
      <c r="W24" t="inlineStr">
        <is>
          <t>1991-08-14</t>
        </is>
      </c>
      <c r="X24" t="inlineStr">
        <is>
          <t>1991-08-14</t>
        </is>
      </c>
      <c r="Y24" t="n">
        <v>422</v>
      </c>
      <c r="Z24" t="n">
        <v>385</v>
      </c>
      <c r="AA24" t="n">
        <v>613</v>
      </c>
      <c r="AB24" t="n">
        <v>2</v>
      </c>
      <c r="AC24" t="n">
        <v>3</v>
      </c>
      <c r="AD24" t="n">
        <v>16</v>
      </c>
      <c r="AE24" t="n">
        <v>21</v>
      </c>
      <c r="AF24" t="n">
        <v>7</v>
      </c>
      <c r="AG24" t="n">
        <v>9</v>
      </c>
      <c r="AH24" t="n">
        <v>4</v>
      </c>
      <c r="AI24" t="n">
        <v>5</v>
      </c>
      <c r="AJ24" t="n">
        <v>9</v>
      </c>
      <c r="AK24" t="n">
        <v>12</v>
      </c>
      <c r="AL24" t="n">
        <v>1</v>
      </c>
      <c r="AM24" t="n">
        <v>2</v>
      </c>
      <c r="AN24" t="n">
        <v>0</v>
      </c>
      <c r="AO24" t="n">
        <v>0</v>
      </c>
      <c r="AP24" t="inlineStr">
        <is>
          <t>No</t>
        </is>
      </c>
      <c r="AQ24" t="inlineStr">
        <is>
          <t>Yes</t>
        </is>
      </c>
      <c r="AR24">
        <f>HYPERLINK("http://catalog.hathitrust.org/Record/004471607","HathiTrust Record")</f>
        <v/>
      </c>
      <c r="AS24">
        <f>HYPERLINK("https://creighton-primo.hosted.exlibrisgroup.com/primo-explore/search?tab=default_tab&amp;search_scope=EVERYTHING&amp;vid=01CRU&amp;lang=en_US&amp;offset=0&amp;query=any,contains,991003956279702656","Catalog Record")</f>
        <v/>
      </c>
      <c r="AT24">
        <f>HYPERLINK("http://www.worldcat.org/oclc/1967138","WorldCat Record")</f>
        <v/>
      </c>
      <c r="AU24" t="inlineStr">
        <is>
          <t>2035297:eng</t>
        </is>
      </c>
      <c r="AV24" t="inlineStr">
        <is>
          <t>1967138</t>
        </is>
      </c>
      <c r="AW24" t="inlineStr">
        <is>
          <t>991003956279702656</t>
        </is>
      </c>
      <c r="AX24" t="inlineStr">
        <is>
          <t>991003956279702656</t>
        </is>
      </c>
      <c r="AY24" t="inlineStr">
        <is>
          <t>2267318830002656</t>
        </is>
      </c>
      <c r="AZ24" t="inlineStr">
        <is>
          <t>BOOK</t>
        </is>
      </c>
      <c r="BB24" t="inlineStr">
        <is>
          <t>9780873320719</t>
        </is>
      </c>
      <c r="BC24" t="inlineStr">
        <is>
          <t>32285000684729</t>
        </is>
      </c>
      <c r="BD24" t="inlineStr">
        <is>
          <t>893800408</t>
        </is>
      </c>
    </row>
    <row r="25">
      <c r="A25" t="inlineStr">
        <is>
          <t>No</t>
        </is>
      </c>
      <c r="B25" t="inlineStr">
        <is>
          <t>HB75 .W58</t>
        </is>
      </c>
      <c r="C25" t="inlineStr">
        <is>
          <t>0                      HB 0075000W  58</t>
        </is>
      </c>
      <c r="D25" t="inlineStr">
        <is>
          <t>A history of economic ideas / by Edmund Whittaker.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Whittaker, Edmund, 1897-1973.</t>
        </is>
      </c>
      <c r="L25" t="inlineStr">
        <is>
          <t>New York ; London : Longmans, Green and Co., 1940.</t>
        </is>
      </c>
      <c r="M25" t="inlineStr">
        <is>
          <t>1940</t>
        </is>
      </c>
      <c r="N25" t="inlineStr">
        <is>
          <t>1st ed.</t>
        </is>
      </c>
      <c r="O25" t="inlineStr">
        <is>
          <t>eng</t>
        </is>
      </c>
      <c r="P25" t="inlineStr">
        <is>
          <t>nyu</t>
        </is>
      </c>
      <c r="Q25" t="inlineStr">
        <is>
          <t>[Longmans' economic series]</t>
        </is>
      </c>
      <c r="R25" t="inlineStr">
        <is>
          <t xml:space="preserve">HB </t>
        </is>
      </c>
      <c r="S25" t="n">
        <v>6</v>
      </c>
      <c r="T25" t="n">
        <v>6</v>
      </c>
      <c r="U25" t="inlineStr">
        <is>
          <t>1997-12-07</t>
        </is>
      </c>
      <c r="V25" t="inlineStr">
        <is>
          <t>1997-12-07</t>
        </is>
      </c>
      <c r="W25" t="inlineStr">
        <is>
          <t>1991-06-19</t>
        </is>
      </c>
      <c r="X25" t="inlineStr">
        <is>
          <t>1991-06-19</t>
        </is>
      </c>
      <c r="Y25" t="n">
        <v>455</v>
      </c>
      <c r="Z25" t="n">
        <v>378</v>
      </c>
      <c r="AA25" t="n">
        <v>407</v>
      </c>
      <c r="AB25" t="n">
        <v>4</v>
      </c>
      <c r="AC25" t="n">
        <v>4</v>
      </c>
      <c r="AD25" t="n">
        <v>23</v>
      </c>
      <c r="AE25" t="n">
        <v>25</v>
      </c>
      <c r="AF25" t="n">
        <v>7</v>
      </c>
      <c r="AG25" t="n">
        <v>8</v>
      </c>
      <c r="AH25" t="n">
        <v>7</v>
      </c>
      <c r="AI25" t="n">
        <v>7</v>
      </c>
      <c r="AJ25" t="n">
        <v>15</v>
      </c>
      <c r="AK25" t="n">
        <v>16</v>
      </c>
      <c r="AL25" t="n">
        <v>3</v>
      </c>
      <c r="AM25" t="n">
        <v>3</v>
      </c>
      <c r="AN25" t="n">
        <v>0</v>
      </c>
      <c r="AO25" t="n">
        <v>1</v>
      </c>
      <c r="AP25" t="inlineStr">
        <is>
          <t>No</t>
        </is>
      </c>
      <c r="AQ25" t="inlineStr">
        <is>
          <t>Yes</t>
        </is>
      </c>
      <c r="AR25">
        <f>HYPERLINK("http://catalog.hathitrust.org/Record/001307700","HathiTrust Record")</f>
        <v/>
      </c>
      <c r="AS25">
        <f>HYPERLINK("https://creighton-primo.hosted.exlibrisgroup.com/primo-explore/search?tab=default_tab&amp;search_scope=EVERYTHING&amp;vid=01CRU&amp;lang=en_US&amp;offset=0&amp;query=any,contains,991002353499702656","Catalog Record")</f>
        <v/>
      </c>
      <c r="AT25">
        <f>HYPERLINK("http://www.worldcat.org/oclc/325324","WorldCat Record")</f>
        <v/>
      </c>
      <c r="AU25" t="inlineStr">
        <is>
          <t>552074550:eng</t>
        </is>
      </c>
      <c r="AV25" t="inlineStr">
        <is>
          <t>325324</t>
        </is>
      </c>
      <c r="AW25" t="inlineStr">
        <is>
          <t>991002353499702656</t>
        </is>
      </c>
      <c r="AX25" t="inlineStr">
        <is>
          <t>991002353499702656</t>
        </is>
      </c>
      <c r="AY25" t="inlineStr">
        <is>
          <t>2269879560002656</t>
        </is>
      </c>
      <c r="AZ25" t="inlineStr">
        <is>
          <t>BOOK</t>
        </is>
      </c>
      <c r="BC25" t="inlineStr">
        <is>
          <t>32285000631399</t>
        </is>
      </c>
      <c r="BD25" t="inlineStr">
        <is>
          <t>893685267</t>
        </is>
      </c>
    </row>
    <row r="26">
      <c r="A26" t="inlineStr">
        <is>
          <t>No</t>
        </is>
      </c>
      <c r="B26" t="inlineStr">
        <is>
          <t>HB79 .O25 1967</t>
        </is>
      </c>
      <c r="C26" t="inlineStr">
        <is>
          <t>0                      HB 0079000O  25          1967</t>
        </is>
      </c>
      <c r="D26" t="inlineStr">
        <is>
          <t>An essay on mediæval economic teaching / by George O'Brien.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K26" t="inlineStr">
        <is>
          <t>O'Brien, George, 1892-1973.</t>
        </is>
      </c>
      <c r="L26" t="inlineStr">
        <is>
          <t>New York : A. M. Kelley, 1967.</t>
        </is>
      </c>
      <c r="M26" t="inlineStr">
        <is>
          <t>1967</t>
        </is>
      </c>
      <c r="O26" t="inlineStr">
        <is>
          <t>eng</t>
        </is>
      </c>
      <c r="P26" t="inlineStr">
        <is>
          <t>nyu</t>
        </is>
      </c>
      <c r="Q26" t="inlineStr">
        <is>
          <t>Reprints of economic classics</t>
        </is>
      </c>
      <c r="R26" t="inlineStr">
        <is>
          <t xml:space="preserve">HB </t>
        </is>
      </c>
      <c r="S26" t="n">
        <v>5</v>
      </c>
      <c r="T26" t="n">
        <v>5</v>
      </c>
      <c r="U26" t="inlineStr">
        <is>
          <t>1995-07-23</t>
        </is>
      </c>
      <c r="V26" t="inlineStr">
        <is>
          <t>1995-07-23</t>
        </is>
      </c>
      <c r="W26" t="inlineStr">
        <is>
          <t>1992-06-18</t>
        </is>
      </c>
      <c r="X26" t="inlineStr">
        <is>
          <t>1992-06-18</t>
        </is>
      </c>
      <c r="Y26" t="n">
        <v>289</v>
      </c>
      <c r="Z26" t="n">
        <v>246</v>
      </c>
      <c r="AA26" t="n">
        <v>532</v>
      </c>
      <c r="AB26" t="n">
        <v>3</v>
      </c>
      <c r="AC26" t="n">
        <v>5</v>
      </c>
      <c r="AD26" t="n">
        <v>12</v>
      </c>
      <c r="AE26" t="n">
        <v>33</v>
      </c>
      <c r="AF26" t="n">
        <v>6</v>
      </c>
      <c r="AG26" t="n">
        <v>12</v>
      </c>
      <c r="AH26" t="n">
        <v>2</v>
      </c>
      <c r="AI26" t="n">
        <v>8</v>
      </c>
      <c r="AJ26" t="n">
        <v>6</v>
      </c>
      <c r="AK26" t="n">
        <v>21</v>
      </c>
      <c r="AL26" t="n">
        <v>2</v>
      </c>
      <c r="AM26" t="n">
        <v>3</v>
      </c>
      <c r="AN26" t="n">
        <v>0</v>
      </c>
      <c r="AO26" t="n">
        <v>0</v>
      </c>
      <c r="AP26" t="inlineStr">
        <is>
          <t>No</t>
        </is>
      </c>
      <c r="AQ26" t="inlineStr">
        <is>
          <t>Yes</t>
        </is>
      </c>
      <c r="AR26">
        <f>HYPERLINK("http://catalog.hathitrust.org/Record/004471644","HathiTrust Record")</f>
        <v/>
      </c>
      <c r="AS26">
        <f>HYPERLINK("https://creighton-primo.hosted.exlibrisgroup.com/primo-explore/search?tab=default_tab&amp;search_scope=EVERYTHING&amp;vid=01CRU&amp;lang=en_US&amp;offset=0&amp;query=any,contains,991002332249702656","Catalog Record")</f>
        <v/>
      </c>
      <c r="AT26">
        <f>HYPERLINK("http://www.worldcat.org/oclc/322512","WorldCat Record")</f>
        <v/>
      </c>
      <c r="AU26" t="inlineStr">
        <is>
          <t>1287339:eng</t>
        </is>
      </c>
      <c r="AV26" t="inlineStr">
        <is>
          <t>322512</t>
        </is>
      </c>
      <c r="AW26" t="inlineStr">
        <is>
          <t>991002332249702656</t>
        </is>
      </c>
      <c r="AX26" t="inlineStr">
        <is>
          <t>991002332249702656</t>
        </is>
      </c>
      <c r="AY26" t="inlineStr">
        <is>
          <t>2257147010002656</t>
        </is>
      </c>
      <c r="AZ26" t="inlineStr">
        <is>
          <t>BOOK</t>
        </is>
      </c>
      <c r="BC26" t="inlineStr">
        <is>
          <t>32285001132603</t>
        </is>
      </c>
      <c r="BD26" t="inlineStr">
        <is>
          <t>893245043</t>
        </is>
      </c>
    </row>
    <row r="27">
      <c r="A27" t="inlineStr">
        <is>
          <t>No</t>
        </is>
      </c>
      <c r="B27" t="inlineStr">
        <is>
          <t>HB93 .H6 1968</t>
        </is>
      </c>
      <c r="C27" t="inlineStr">
        <is>
          <t>0                      HB 0093000H  6           1968</t>
        </is>
      </c>
      <c r="D27" t="inlineStr">
        <is>
          <t>The physiocrats : six lectures on the French économistes of the 18th century.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Higgs, Henry, 1864-1940.</t>
        </is>
      </c>
      <c r="L27" t="inlineStr">
        <is>
          <t>New York : A. M. Kelley, 1968.</t>
        </is>
      </c>
      <c r="M27" t="inlineStr">
        <is>
          <t>1968</t>
        </is>
      </c>
      <c r="O27" t="inlineStr">
        <is>
          <t>eng</t>
        </is>
      </c>
      <c r="P27" t="inlineStr">
        <is>
          <t>nyu</t>
        </is>
      </c>
      <c r="Q27" t="inlineStr">
        <is>
          <t>Reprints of economic classics</t>
        </is>
      </c>
      <c r="R27" t="inlineStr">
        <is>
          <t xml:space="preserve">HB </t>
        </is>
      </c>
      <c r="S27" t="n">
        <v>9</v>
      </c>
      <c r="T27" t="n">
        <v>9</v>
      </c>
      <c r="U27" t="inlineStr">
        <is>
          <t>1998-02-24</t>
        </is>
      </c>
      <c r="V27" t="inlineStr">
        <is>
          <t>1998-02-24</t>
        </is>
      </c>
      <c r="W27" t="inlineStr">
        <is>
          <t>1991-06-19</t>
        </is>
      </c>
      <c r="X27" t="inlineStr">
        <is>
          <t>1991-06-19</t>
        </is>
      </c>
      <c r="Y27" t="n">
        <v>225</v>
      </c>
      <c r="Z27" t="n">
        <v>184</v>
      </c>
      <c r="AA27" t="n">
        <v>824</v>
      </c>
      <c r="AB27" t="n">
        <v>2</v>
      </c>
      <c r="AC27" t="n">
        <v>7</v>
      </c>
      <c r="AD27" t="n">
        <v>8</v>
      </c>
      <c r="AE27" t="n">
        <v>39</v>
      </c>
      <c r="AF27" t="n">
        <v>3</v>
      </c>
      <c r="AG27" t="n">
        <v>14</v>
      </c>
      <c r="AH27" t="n">
        <v>1</v>
      </c>
      <c r="AI27" t="n">
        <v>9</v>
      </c>
      <c r="AJ27" t="n">
        <v>4</v>
      </c>
      <c r="AK27" t="n">
        <v>18</v>
      </c>
      <c r="AL27" t="n">
        <v>1</v>
      </c>
      <c r="AM27" t="n">
        <v>6</v>
      </c>
      <c r="AN27" t="n">
        <v>0</v>
      </c>
      <c r="AO27" t="n">
        <v>1</v>
      </c>
      <c r="AP27" t="inlineStr">
        <is>
          <t>No</t>
        </is>
      </c>
      <c r="AQ27" t="inlineStr">
        <is>
          <t>Yes</t>
        </is>
      </c>
      <c r="AR27">
        <f>HYPERLINK("http://catalog.hathitrust.org/Record/010613815","HathiTrust Record")</f>
        <v/>
      </c>
      <c r="AS27">
        <f>HYPERLINK("https://creighton-primo.hosted.exlibrisgroup.com/primo-explore/search?tab=default_tab&amp;search_scope=EVERYTHING&amp;vid=01CRU&amp;lang=en_US&amp;offset=0&amp;query=any,contains,991002788179702656","Catalog Record")</f>
        <v/>
      </c>
      <c r="AT27">
        <f>HYPERLINK("http://www.worldcat.org/oclc/442424","WorldCat Record")</f>
        <v/>
      </c>
      <c r="AU27" t="inlineStr">
        <is>
          <t>1571722:eng</t>
        </is>
      </c>
      <c r="AV27" t="inlineStr">
        <is>
          <t>442424</t>
        </is>
      </c>
      <c r="AW27" t="inlineStr">
        <is>
          <t>991002788179702656</t>
        </is>
      </c>
      <c r="AX27" t="inlineStr">
        <is>
          <t>991002788179702656</t>
        </is>
      </c>
      <c r="AY27" t="inlineStr">
        <is>
          <t>2256032130002656</t>
        </is>
      </c>
      <c r="AZ27" t="inlineStr">
        <is>
          <t>BOOK</t>
        </is>
      </c>
      <c r="BC27" t="inlineStr">
        <is>
          <t>32285000631407</t>
        </is>
      </c>
      <c r="BD27" t="inlineStr">
        <is>
          <t>893511193</t>
        </is>
      </c>
    </row>
    <row r="28">
      <c r="A28" t="inlineStr">
        <is>
          <t>No</t>
        </is>
      </c>
      <c r="B28" t="inlineStr">
        <is>
          <t>HC106.3 .D33</t>
        </is>
      </c>
      <c r="C28" t="inlineStr">
        <is>
          <t>0                      HC 0106300D  33</t>
        </is>
      </c>
      <c r="D28" t="inlineStr">
        <is>
          <t>Capitalism and its culture, by Jerome Davis.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Davis, Jerome, 1891-1979.</t>
        </is>
      </c>
      <c r="L28" t="inlineStr">
        <is>
          <t>New York, Farrar &amp; Rinehart, incorporated, [c1935]</t>
        </is>
      </c>
      <c r="M28" t="inlineStr">
        <is>
          <t>1935</t>
        </is>
      </c>
      <c r="O28" t="inlineStr">
        <is>
          <t>eng</t>
        </is>
      </c>
      <c r="P28" t="inlineStr">
        <is>
          <t>nyu</t>
        </is>
      </c>
      <c r="R28" t="inlineStr">
        <is>
          <t xml:space="preserve">HC </t>
        </is>
      </c>
      <c r="S28" t="n">
        <v>0</v>
      </c>
      <c r="T28" t="n">
        <v>0</v>
      </c>
      <c r="U28" t="inlineStr">
        <is>
          <t>2006-10-25</t>
        </is>
      </c>
      <c r="V28" t="inlineStr">
        <is>
          <t>2006-10-25</t>
        </is>
      </c>
      <c r="W28" t="inlineStr">
        <is>
          <t>1997-06-23</t>
        </is>
      </c>
      <c r="X28" t="inlineStr">
        <is>
          <t>1997-06-23</t>
        </is>
      </c>
      <c r="Y28" t="n">
        <v>378</v>
      </c>
      <c r="Z28" t="n">
        <v>345</v>
      </c>
      <c r="AA28" t="n">
        <v>430</v>
      </c>
      <c r="AB28" t="n">
        <v>3</v>
      </c>
      <c r="AC28" t="n">
        <v>3</v>
      </c>
      <c r="AD28" t="n">
        <v>15</v>
      </c>
      <c r="AE28" t="n">
        <v>19</v>
      </c>
      <c r="AF28" t="n">
        <v>1</v>
      </c>
      <c r="AG28" t="n">
        <v>2</v>
      </c>
      <c r="AH28" t="n">
        <v>7</v>
      </c>
      <c r="AI28" t="n">
        <v>8</v>
      </c>
      <c r="AJ28" t="n">
        <v>8</v>
      </c>
      <c r="AK28" t="n">
        <v>11</v>
      </c>
      <c r="AL28" t="n">
        <v>2</v>
      </c>
      <c r="AM28" t="n">
        <v>2</v>
      </c>
      <c r="AN28" t="n">
        <v>0</v>
      </c>
      <c r="AO28" t="n">
        <v>0</v>
      </c>
      <c r="AP28" t="inlineStr">
        <is>
          <t>No</t>
        </is>
      </c>
      <c r="AQ28" t="inlineStr">
        <is>
          <t>Yes</t>
        </is>
      </c>
      <c r="AR28">
        <f>HYPERLINK("http://catalog.hathitrust.org/Record/001312943","HathiTrust Record")</f>
        <v/>
      </c>
      <c r="AS28">
        <f>HYPERLINK("https://creighton-primo.hosted.exlibrisgroup.com/primo-explore/search?tab=default_tab&amp;search_scope=EVERYTHING&amp;vid=01CRU&amp;lang=en_US&amp;offset=0&amp;query=any,contains,991002390379702656","Catalog Record")</f>
        <v/>
      </c>
      <c r="AT28">
        <f>HYPERLINK("http://www.worldcat.org/oclc/332138","WorldCat Record")</f>
        <v/>
      </c>
      <c r="AU28" t="inlineStr">
        <is>
          <t>1436321:eng</t>
        </is>
      </c>
      <c r="AV28" t="inlineStr">
        <is>
          <t>332138</t>
        </is>
      </c>
      <c r="AW28" t="inlineStr">
        <is>
          <t>991002390379702656</t>
        </is>
      </c>
      <c r="AX28" t="inlineStr">
        <is>
          <t>991002390379702656</t>
        </is>
      </c>
      <c r="AY28" t="inlineStr">
        <is>
          <t>2258572800002656</t>
        </is>
      </c>
      <c r="AZ28" t="inlineStr">
        <is>
          <t>BOOK</t>
        </is>
      </c>
      <c r="BC28" t="inlineStr">
        <is>
          <t>32285002826310</t>
        </is>
      </c>
      <c r="BD28" t="inlineStr">
        <is>
          <t>893867152</t>
        </is>
      </c>
    </row>
    <row r="29">
      <c r="A29" t="inlineStr">
        <is>
          <t>No</t>
        </is>
      </c>
      <c r="B29" t="inlineStr">
        <is>
          <t>HC106.3 .G66</t>
        </is>
      </c>
      <c r="C29" t="inlineStr">
        <is>
          <t>0                      HC 0106300G  66</t>
        </is>
      </c>
      <c r="D29" t="inlineStr">
        <is>
          <t>Government and economic life : development and current issues of American public policy.</t>
        </is>
      </c>
      <c r="E29" t="inlineStr">
        <is>
          <t>V. 2</t>
        </is>
      </c>
      <c r="F29" t="inlineStr">
        <is>
          <t>Yes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K29" t="inlineStr">
        <is>
          <t>Lyon, Leverett S. (Leverett Samuel), 1885-1959.</t>
        </is>
      </c>
      <c r="L29" t="inlineStr">
        <is>
          <t>Washington, D.C. : Brookings institution, 1939-1940.</t>
        </is>
      </c>
      <c r="M29" t="inlineStr">
        <is>
          <t>1939</t>
        </is>
      </c>
      <c r="O29" t="inlineStr">
        <is>
          <t>eng</t>
        </is>
      </c>
      <c r="P29" t="inlineStr">
        <is>
          <t>dcu</t>
        </is>
      </c>
      <c r="Q29" t="inlineStr">
        <is>
          <t>The Institute of Economics of the Brookings institution. Publications no. 79, 83</t>
        </is>
      </c>
      <c r="R29" t="inlineStr">
        <is>
          <t xml:space="preserve">HC </t>
        </is>
      </c>
      <c r="S29" t="n">
        <v>0</v>
      </c>
      <c r="T29" t="n">
        <v>1</v>
      </c>
      <c r="V29" t="inlineStr">
        <is>
          <t>2007-04-13</t>
        </is>
      </c>
      <c r="W29" t="inlineStr">
        <is>
          <t>1997-06-23</t>
        </is>
      </c>
      <c r="X29" t="inlineStr">
        <is>
          <t>1997-06-23</t>
        </is>
      </c>
      <c r="Y29" t="n">
        <v>548</v>
      </c>
      <c r="Z29" t="n">
        <v>477</v>
      </c>
      <c r="AA29" t="n">
        <v>539</v>
      </c>
      <c r="AB29" t="n">
        <v>3</v>
      </c>
      <c r="AC29" t="n">
        <v>3</v>
      </c>
      <c r="AD29" t="n">
        <v>25</v>
      </c>
      <c r="AE29" t="n">
        <v>30</v>
      </c>
      <c r="AF29" t="n">
        <v>7</v>
      </c>
      <c r="AG29" t="n">
        <v>9</v>
      </c>
      <c r="AH29" t="n">
        <v>4</v>
      </c>
      <c r="AI29" t="n">
        <v>6</v>
      </c>
      <c r="AJ29" t="n">
        <v>12</v>
      </c>
      <c r="AK29" t="n">
        <v>14</v>
      </c>
      <c r="AL29" t="n">
        <v>1</v>
      </c>
      <c r="AM29" t="n">
        <v>1</v>
      </c>
      <c r="AN29" t="n">
        <v>8</v>
      </c>
      <c r="AO29" t="n">
        <v>10</v>
      </c>
      <c r="AP29" t="inlineStr">
        <is>
          <t>No</t>
        </is>
      </c>
      <c r="AQ29" t="inlineStr">
        <is>
          <t>Yes</t>
        </is>
      </c>
      <c r="AR29">
        <f>HYPERLINK("http://catalog.hathitrust.org/Record/001462326","HathiTrust Record")</f>
        <v/>
      </c>
      <c r="AS29">
        <f>HYPERLINK("https://creighton-primo.hosted.exlibrisgroup.com/primo-explore/search?tab=default_tab&amp;search_scope=EVERYTHING&amp;vid=01CRU&amp;lang=en_US&amp;offset=0&amp;query=any,contains,991004676229702656","Catalog Record")</f>
        <v/>
      </c>
      <c r="AT29">
        <f>HYPERLINK("http://www.worldcat.org/oclc/4544633","WorldCat Record")</f>
        <v/>
      </c>
      <c r="AU29" t="inlineStr">
        <is>
          <t>4663487912:eng</t>
        </is>
      </c>
      <c r="AV29" t="inlineStr">
        <is>
          <t>4544633</t>
        </is>
      </c>
      <c r="AW29" t="inlineStr">
        <is>
          <t>991004676229702656</t>
        </is>
      </c>
      <c r="AX29" t="inlineStr">
        <is>
          <t>991004676229702656</t>
        </is>
      </c>
      <c r="AY29" t="inlineStr">
        <is>
          <t>2255424660002656</t>
        </is>
      </c>
      <c r="AZ29" t="inlineStr">
        <is>
          <t>BOOK</t>
        </is>
      </c>
      <c r="BC29" t="inlineStr">
        <is>
          <t>32285002826443</t>
        </is>
      </c>
      <c r="BD29" t="inlineStr">
        <is>
          <t>893344116</t>
        </is>
      </c>
    </row>
    <row r="30">
      <c r="A30" t="inlineStr">
        <is>
          <t>No</t>
        </is>
      </c>
      <c r="B30" t="inlineStr">
        <is>
          <t>HC107.M4 H23 1969</t>
        </is>
      </c>
      <c r="C30" t="inlineStr">
        <is>
          <t>0                      HC 0107000M  4                  H  23          1969</t>
        </is>
      </c>
      <c r="D30" t="inlineStr">
        <is>
          <t>Commonwealth; a study of the role of government in the American economy: Massachusetts, 1774-1861 [by] Oscar Handlin &amp; Mary Flug Handlin.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Yes</t>
        </is>
      </c>
      <c r="J30" t="inlineStr">
        <is>
          <t>0</t>
        </is>
      </c>
      <c r="K30" t="inlineStr">
        <is>
          <t>Handlin, Oscar, 1915-2011.</t>
        </is>
      </c>
      <c r="L30" t="inlineStr">
        <is>
          <t>Cambridge, Belknap Press of Harvard University Press, 1969.</t>
        </is>
      </c>
      <c r="M30" t="inlineStr">
        <is>
          <t>1969</t>
        </is>
      </c>
      <c r="N30" t="inlineStr">
        <is>
          <t>Rev. ed.</t>
        </is>
      </c>
      <c r="O30" t="inlineStr">
        <is>
          <t>eng</t>
        </is>
      </c>
      <c r="P30" t="inlineStr">
        <is>
          <t>mau</t>
        </is>
      </c>
      <c r="R30" t="inlineStr">
        <is>
          <t xml:space="preserve">HC </t>
        </is>
      </c>
      <c r="S30" t="n">
        <v>0</v>
      </c>
      <c r="T30" t="n">
        <v>0</v>
      </c>
      <c r="U30" t="inlineStr">
        <is>
          <t>2002-06-11</t>
        </is>
      </c>
      <c r="V30" t="inlineStr">
        <is>
          <t>2002-06-11</t>
        </is>
      </c>
      <c r="W30" t="inlineStr">
        <is>
          <t>1997-06-30</t>
        </is>
      </c>
      <c r="X30" t="inlineStr">
        <is>
          <t>1997-06-30</t>
        </is>
      </c>
      <c r="Y30" t="n">
        <v>724</v>
      </c>
      <c r="Z30" t="n">
        <v>637</v>
      </c>
      <c r="AA30" t="n">
        <v>792</v>
      </c>
      <c r="AB30" t="n">
        <v>3</v>
      </c>
      <c r="AC30" t="n">
        <v>4</v>
      </c>
      <c r="AD30" t="n">
        <v>32</v>
      </c>
      <c r="AE30" t="n">
        <v>40</v>
      </c>
      <c r="AF30" t="n">
        <v>10</v>
      </c>
      <c r="AG30" t="n">
        <v>12</v>
      </c>
      <c r="AH30" t="n">
        <v>8</v>
      </c>
      <c r="AI30" t="n">
        <v>8</v>
      </c>
      <c r="AJ30" t="n">
        <v>14</v>
      </c>
      <c r="AK30" t="n">
        <v>17</v>
      </c>
      <c r="AL30" t="n">
        <v>2</v>
      </c>
      <c r="AM30" t="n">
        <v>3</v>
      </c>
      <c r="AN30" t="n">
        <v>6</v>
      </c>
      <c r="AO30" t="n">
        <v>8</v>
      </c>
      <c r="AP30" t="inlineStr">
        <is>
          <t>No</t>
        </is>
      </c>
      <c r="AQ30" t="inlineStr">
        <is>
          <t>No</t>
        </is>
      </c>
      <c r="AS30">
        <f>HYPERLINK("https://creighton-primo.hosted.exlibrisgroup.com/primo-explore/search?tab=default_tab&amp;search_scope=EVERYTHING&amp;vid=01CRU&amp;lang=en_US&amp;offset=0&amp;query=any,contains,991000005019702656","Catalog Record")</f>
        <v/>
      </c>
      <c r="AT30">
        <f>HYPERLINK("http://www.worldcat.org/oclc/12903","WorldCat Record")</f>
        <v/>
      </c>
      <c r="AU30" t="inlineStr">
        <is>
          <t>1135753:eng</t>
        </is>
      </c>
      <c r="AV30" t="inlineStr">
        <is>
          <t>12903</t>
        </is>
      </c>
      <c r="AW30" t="inlineStr">
        <is>
          <t>991000005019702656</t>
        </is>
      </c>
      <c r="AX30" t="inlineStr">
        <is>
          <t>991000005019702656</t>
        </is>
      </c>
      <c r="AY30" t="inlineStr">
        <is>
          <t>2264944990002656</t>
        </is>
      </c>
      <c r="AZ30" t="inlineStr">
        <is>
          <t>BOOK</t>
        </is>
      </c>
      <c r="BC30" t="inlineStr">
        <is>
          <t>32285002830619</t>
        </is>
      </c>
      <c r="BD30" t="inlineStr">
        <is>
          <t>893431584</t>
        </is>
      </c>
    </row>
    <row r="31">
      <c r="A31" t="inlineStr">
        <is>
          <t>No</t>
        </is>
      </c>
      <c r="B31" t="inlineStr">
        <is>
          <t>HC108.B2 O47</t>
        </is>
      </c>
      <c r="C31" t="inlineStr">
        <is>
          <t>0                      HC 0108000B  2                  O  47</t>
        </is>
      </c>
      <c r="D31" t="inlineStr">
        <is>
          <t>Baltimore, the building of an American city / Sherry H. Olson.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Olson, Sherry H.</t>
        </is>
      </c>
      <c r="L31" t="inlineStr">
        <is>
          <t>Baltimore : Johns Hopkins University Press, c1980.</t>
        </is>
      </c>
      <c r="M31" t="inlineStr">
        <is>
          <t>1980</t>
        </is>
      </c>
      <c r="O31" t="inlineStr">
        <is>
          <t>eng</t>
        </is>
      </c>
      <c r="P31" t="inlineStr">
        <is>
          <t>mdu</t>
        </is>
      </c>
      <c r="R31" t="inlineStr">
        <is>
          <t xml:space="preserve">HC </t>
        </is>
      </c>
      <c r="S31" t="n">
        <v>0</v>
      </c>
      <c r="T31" t="n">
        <v>0</v>
      </c>
      <c r="U31" t="inlineStr">
        <is>
          <t>2001-05-01</t>
        </is>
      </c>
      <c r="V31" t="inlineStr">
        <is>
          <t>2001-05-01</t>
        </is>
      </c>
      <c r="W31" t="inlineStr">
        <is>
          <t>1993-02-10</t>
        </is>
      </c>
      <c r="X31" t="inlineStr">
        <is>
          <t>1993-02-10</t>
        </is>
      </c>
      <c r="Y31" t="n">
        <v>467</v>
      </c>
      <c r="Z31" t="n">
        <v>413</v>
      </c>
      <c r="AA31" t="n">
        <v>536</v>
      </c>
      <c r="AB31" t="n">
        <v>4</v>
      </c>
      <c r="AC31" t="n">
        <v>4</v>
      </c>
      <c r="AD31" t="n">
        <v>17</v>
      </c>
      <c r="AE31" t="n">
        <v>23</v>
      </c>
      <c r="AF31" t="n">
        <v>1</v>
      </c>
      <c r="AG31" t="n">
        <v>6</v>
      </c>
      <c r="AH31" t="n">
        <v>5</v>
      </c>
      <c r="AI31" t="n">
        <v>6</v>
      </c>
      <c r="AJ31" t="n">
        <v>12</v>
      </c>
      <c r="AK31" t="n">
        <v>16</v>
      </c>
      <c r="AL31" t="n">
        <v>3</v>
      </c>
      <c r="AM31" t="n">
        <v>3</v>
      </c>
      <c r="AN31" t="n">
        <v>0</v>
      </c>
      <c r="AO31" t="n">
        <v>0</v>
      </c>
      <c r="AP31" t="inlineStr">
        <is>
          <t>No</t>
        </is>
      </c>
      <c r="AQ31" t="inlineStr">
        <is>
          <t>No</t>
        </is>
      </c>
      <c r="AS31">
        <f>HYPERLINK("https://creighton-primo.hosted.exlibrisgroup.com/primo-explore/search?tab=default_tab&amp;search_scope=EVERYTHING&amp;vid=01CRU&amp;lang=en_US&amp;offset=0&amp;query=any,contains,991004839959702656","Catalog Record")</f>
        <v/>
      </c>
      <c r="AT31">
        <f>HYPERLINK("http://www.worldcat.org/oclc/5496121","WorldCat Record")</f>
        <v/>
      </c>
      <c r="AU31" t="inlineStr">
        <is>
          <t>18075268:eng</t>
        </is>
      </c>
      <c r="AV31" t="inlineStr">
        <is>
          <t>5496121</t>
        </is>
      </c>
      <c r="AW31" t="inlineStr">
        <is>
          <t>991004839959702656</t>
        </is>
      </c>
      <c r="AX31" t="inlineStr">
        <is>
          <t>991004839959702656</t>
        </is>
      </c>
      <c r="AY31" t="inlineStr">
        <is>
          <t>2266226920002656</t>
        </is>
      </c>
      <c r="AZ31" t="inlineStr">
        <is>
          <t>BOOK</t>
        </is>
      </c>
      <c r="BB31" t="inlineStr">
        <is>
          <t>9780801822247</t>
        </is>
      </c>
      <c r="BC31" t="inlineStr">
        <is>
          <t>32285001509594</t>
        </is>
      </c>
      <c r="BD31" t="inlineStr">
        <is>
          <t>893501014</t>
        </is>
      </c>
    </row>
    <row r="32">
      <c r="A32" t="inlineStr">
        <is>
          <t>No</t>
        </is>
      </c>
      <c r="B32" t="inlineStr">
        <is>
          <t>HC187 .W56</t>
        </is>
      </c>
      <c r="C32" t="inlineStr">
        <is>
          <t>0                      HC 0187000W  56</t>
        </is>
      </c>
      <c r="D32" t="inlineStr">
        <is>
          <t>The politics of Brazilian development 1930-1954 [by] John D. Wirth.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K32" t="inlineStr">
        <is>
          <t>Wirth, John D.</t>
        </is>
      </c>
      <c r="L32" t="inlineStr">
        <is>
          <t>Stanford, Calif., Stanford University Press, 1970.</t>
        </is>
      </c>
      <c r="M32" t="inlineStr">
        <is>
          <t>1970</t>
        </is>
      </c>
      <c r="O32" t="inlineStr">
        <is>
          <t>eng</t>
        </is>
      </c>
      <c r="P32" t="inlineStr">
        <is>
          <t>cau</t>
        </is>
      </c>
      <c r="R32" t="inlineStr">
        <is>
          <t xml:space="preserve">HC </t>
        </is>
      </c>
      <c r="S32" t="n">
        <v>0</v>
      </c>
      <c r="T32" t="n">
        <v>0</v>
      </c>
      <c r="U32" t="inlineStr">
        <is>
          <t>2007-03-06</t>
        </is>
      </c>
      <c r="V32" t="inlineStr">
        <is>
          <t>2007-03-06</t>
        </is>
      </c>
      <c r="W32" t="inlineStr">
        <is>
          <t>1997-07-01</t>
        </is>
      </c>
      <c r="X32" t="inlineStr">
        <is>
          <t>1997-07-01</t>
        </is>
      </c>
      <c r="Y32" t="n">
        <v>536</v>
      </c>
      <c r="Z32" t="n">
        <v>433</v>
      </c>
      <c r="AA32" t="n">
        <v>434</v>
      </c>
      <c r="AB32" t="n">
        <v>4</v>
      </c>
      <c r="AC32" t="n">
        <v>4</v>
      </c>
      <c r="AD32" t="n">
        <v>24</v>
      </c>
      <c r="AE32" t="n">
        <v>24</v>
      </c>
      <c r="AF32" t="n">
        <v>7</v>
      </c>
      <c r="AG32" t="n">
        <v>7</v>
      </c>
      <c r="AH32" t="n">
        <v>6</v>
      </c>
      <c r="AI32" t="n">
        <v>6</v>
      </c>
      <c r="AJ32" t="n">
        <v>14</v>
      </c>
      <c r="AK32" t="n">
        <v>14</v>
      </c>
      <c r="AL32" t="n">
        <v>3</v>
      </c>
      <c r="AM32" t="n">
        <v>3</v>
      </c>
      <c r="AN32" t="n">
        <v>0</v>
      </c>
      <c r="AO32" t="n">
        <v>0</v>
      </c>
      <c r="AP32" t="inlineStr">
        <is>
          <t>No</t>
        </is>
      </c>
      <c r="AQ32" t="inlineStr">
        <is>
          <t>No</t>
        </is>
      </c>
      <c r="AS32">
        <f>HYPERLINK("https://creighton-primo.hosted.exlibrisgroup.com/primo-explore/search?tab=default_tab&amp;search_scope=EVERYTHING&amp;vid=01CRU&amp;lang=en_US&amp;offset=0&amp;query=any,contains,991000148709702656","Catalog Record")</f>
        <v/>
      </c>
      <c r="AT32">
        <f>HYPERLINK("http://www.worldcat.org/oclc/59598","WorldCat Record")</f>
        <v/>
      </c>
      <c r="AU32" t="inlineStr">
        <is>
          <t>1220318:eng</t>
        </is>
      </c>
      <c r="AV32" t="inlineStr">
        <is>
          <t>59598</t>
        </is>
      </c>
      <c r="AW32" t="inlineStr">
        <is>
          <t>991000148709702656</t>
        </is>
      </c>
      <c r="AX32" t="inlineStr">
        <is>
          <t>991000148709702656</t>
        </is>
      </c>
      <c r="AY32" t="inlineStr">
        <is>
          <t>2260421870002656</t>
        </is>
      </c>
      <c r="AZ32" t="inlineStr">
        <is>
          <t>BOOK</t>
        </is>
      </c>
      <c r="BB32" t="inlineStr">
        <is>
          <t>9780804707107</t>
        </is>
      </c>
      <c r="BC32" t="inlineStr">
        <is>
          <t>32285002839198</t>
        </is>
      </c>
      <c r="BD32" t="inlineStr">
        <is>
          <t>893601531</t>
        </is>
      </c>
    </row>
    <row r="33">
      <c r="A33" t="inlineStr">
        <is>
          <t>No</t>
        </is>
      </c>
      <c r="B33" t="inlineStr">
        <is>
          <t>HC240 .S3882 V.4</t>
        </is>
      </c>
      <c r="C33" t="inlineStr">
        <is>
          <t>0                      HC 0240000S  3882                                                    V.4</t>
        </is>
      </c>
      <c r="D33" t="inlineStr">
        <is>
          <t>The economic development of Western Europe [by] Warren C. Scoville [and] J. Clayburn La Force.</t>
        </is>
      </c>
      <c r="E33" t="inlineStr">
        <is>
          <t>V.4*</t>
        </is>
      </c>
      <c r="F33" t="inlineStr">
        <is>
          <t>Yes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K33" t="inlineStr">
        <is>
          <t>Scoville, Warren Candler, 1913-1969.</t>
        </is>
      </c>
      <c r="L33" t="inlineStr">
        <is>
          <t>Lexington, Mass., Heath [1969- ]</t>
        </is>
      </c>
      <c r="M33" t="inlineStr">
        <is>
          <t>1969</t>
        </is>
      </c>
      <c r="O33" t="inlineStr">
        <is>
          <t>eng</t>
        </is>
      </c>
      <c r="P33" t="inlineStr">
        <is>
          <t>mau</t>
        </is>
      </c>
      <c r="R33" t="inlineStr">
        <is>
          <t xml:space="preserve">HC </t>
        </is>
      </c>
      <c r="S33" t="n">
        <v>0</v>
      </c>
      <c r="T33" t="n">
        <v>15</v>
      </c>
      <c r="V33" t="inlineStr">
        <is>
          <t>2001-07-20</t>
        </is>
      </c>
      <c r="W33" t="inlineStr">
        <is>
          <t>1997-07-01</t>
        </is>
      </c>
      <c r="X33" t="inlineStr">
        <is>
          <t>1997-07-23</t>
        </is>
      </c>
      <c r="Y33" t="n">
        <v>403</v>
      </c>
      <c r="Z33" t="n">
        <v>343</v>
      </c>
      <c r="AA33" t="n">
        <v>349</v>
      </c>
      <c r="AB33" t="n">
        <v>3</v>
      </c>
      <c r="AC33" t="n">
        <v>3</v>
      </c>
      <c r="AD33" t="n">
        <v>18</v>
      </c>
      <c r="AE33" t="n">
        <v>18</v>
      </c>
      <c r="AF33" t="n">
        <v>5</v>
      </c>
      <c r="AG33" t="n">
        <v>5</v>
      </c>
      <c r="AH33" t="n">
        <v>5</v>
      </c>
      <c r="AI33" t="n">
        <v>5</v>
      </c>
      <c r="AJ33" t="n">
        <v>11</v>
      </c>
      <c r="AK33" t="n">
        <v>11</v>
      </c>
      <c r="AL33" t="n">
        <v>2</v>
      </c>
      <c r="AM33" t="n">
        <v>2</v>
      </c>
      <c r="AN33" t="n">
        <v>0</v>
      </c>
      <c r="AO33" t="n">
        <v>0</v>
      </c>
      <c r="AP33" t="inlineStr">
        <is>
          <t>No</t>
        </is>
      </c>
      <c r="AQ33" t="inlineStr">
        <is>
          <t>Yes</t>
        </is>
      </c>
      <c r="AR33">
        <f>HYPERLINK("http://catalog.hathitrust.org/Record/001890022","HathiTrust Record")</f>
        <v/>
      </c>
      <c r="AS33">
        <f>HYPERLINK("https://creighton-primo.hosted.exlibrisgroup.com/primo-explore/search?tab=default_tab&amp;search_scope=EVERYTHING&amp;vid=01CRU&amp;lang=en_US&amp;offset=0&amp;query=any,contains,991000064629702656","Catalog Record")</f>
        <v/>
      </c>
      <c r="AT33">
        <f>HYPERLINK("http://www.worldcat.org/oclc/26198","WorldCat Record")</f>
        <v/>
      </c>
      <c r="AU33" t="inlineStr">
        <is>
          <t>4663693252:eng</t>
        </is>
      </c>
      <c r="AV33" t="inlineStr">
        <is>
          <t>26198</t>
        </is>
      </c>
      <c r="AW33" t="inlineStr">
        <is>
          <t>991000064629702656</t>
        </is>
      </c>
      <c r="AX33" t="inlineStr">
        <is>
          <t>991000064629702656</t>
        </is>
      </c>
      <c r="AY33" t="inlineStr">
        <is>
          <t>2265637950002656</t>
        </is>
      </c>
      <c r="AZ33" t="inlineStr">
        <is>
          <t>BOOK</t>
        </is>
      </c>
      <c r="BC33" t="inlineStr">
        <is>
          <t>32285002839685</t>
        </is>
      </c>
      <c r="BD33" t="inlineStr">
        <is>
          <t>893783924</t>
        </is>
      </c>
    </row>
    <row r="34">
      <c r="A34" t="inlineStr">
        <is>
          <t>No</t>
        </is>
      </c>
      <c r="B34" t="inlineStr">
        <is>
          <t>HC241.2 .C5543</t>
        </is>
      </c>
      <c r="C34" t="inlineStr">
        <is>
          <t>0                      HC 0241200C  5543</t>
        </is>
      </c>
      <c r="D34" t="inlineStr">
        <is>
          <t>The European communities : the social policy of the first phase / Doreen Collins.</t>
        </is>
      </c>
      <c r="E34" t="inlineStr">
        <is>
          <t>V.1</t>
        </is>
      </c>
      <c r="F34" t="inlineStr">
        <is>
          <t>Yes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K34" t="inlineStr">
        <is>
          <t>Collins, Doreen.</t>
        </is>
      </c>
      <c r="L34" t="inlineStr">
        <is>
          <t>London : M. Robertson, 1975.</t>
        </is>
      </c>
      <c r="M34" t="inlineStr">
        <is>
          <t>1975</t>
        </is>
      </c>
      <c r="O34" t="inlineStr">
        <is>
          <t>eng</t>
        </is>
      </c>
      <c r="P34" t="inlineStr">
        <is>
          <t>enk</t>
        </is>
      </c>
      <c r="R34" t="inlineStr">
        <is>
          <t xml:space="preserve">HC </t>
        </is>
      </c>
      <c r="S34" t="n">
        <v>0</v>
      </c>
      <c r="T34" t="n">
        <v>4</v>
      </c>
      <c r="V34" t="inlineStr">
        <is>
          <t>2001-02-25</t>
        </is>
      </c>
      <c r="W34" t="inlineStr">
        <is>
          <t>1992-02-07</t>
        </is>
      </c>
      <c r="X34" t="inlineStr">
        <is>
          <t>1992-02-07</t>
        </is>
      </c>
      <c r="Y34" t="n">
        <v>204</v>
      </c>
      <c r="Z34" t="n">
        <v>122</v>
      </c>
      <c r="AA34" t="n">
        <v>124</v>
      </c>
      <c r="AB34" t="n">
        <v>3</v>
      </c>
      <c r="AC34" t="n">
        <v>3</v>
      </c>
      <c r="AD34" t="n">
        <v>6</v>
      </c>
      <c r="AE34" t="n">
        <v>6</v>
      </c>
      <c r="AF34" t="n">
        <v>1</v>
      </c>
      <c r="AG34" t="n">
        <v>1</v>
      </c>
      <c r="AH34" t="n">
        <v>2</v>
      </c>
      <c r="AI34" t="n">
        <v>2</v>
      </c>
      <c r="AJ34" t="n">
        <v>1</v>
      </c>
      <c r="AK34" t="n">
        <v>1</v>
      </c>
      <c r="AL34" t="n">
        <v>2</v>
      </c>
      <c r="AM34" t="n">
        <v>2</v>
      </c>
      <c r="AN34" t="n">
        <v>1</v>
      </c>
      <c r="AO34" t="n">
        <v>1</v>
      </c>
      <c r="AP34" t="inlineStr">
        <is>
          <t>No</t>
        </is>
      </c>
      <c r="AQ34" t="inlineStr">
        <is>
          <t>No</t>
        </is>
      </c>
      <c r="AS34">
        <f>HYPERLINK("https://creighton-primo.hosted.exlibrisgroup.com/primo-explore/search?tab=default_tab&amp;search_scope=EVERYTHING&amp;vid=01CRU&amp;lang=en_US&amp;offset=0&amp;query=any,contains,991004287989702656","Catalog Record")</f>
        <v/>
      </c>
      <c r="AT34">
        <f>HYPERLINK("http://www.worldcat.org/oclc/2932059","WorldCat Record")</f>
        <v/>
      </c>
      <c r="AU34" t="inlineStr">
        <is>
          <t>376974231:eng</t>
        </is>
      </c>
      <c r="AV34" t="inlineStr">
        <is>
          <t>2932059</t>
        </is>
      </c>
      <c r="AW34" t="inlineStr">
        <is>
          <t>991004287989702656</t>
        </is>
      </c>
      <c r="AX34" t="inlineStr">
        <is>
          <t>991004287989702656</t>
        </is>
      </c>
      <c r="AY34" t="inlineStr">
        <is>
          <t>2266680090002656</t>
        </is>
      </c>
      <c r="AZ34" t="inlineStr">
        <is>
          <t>BOOK</t>
        </is>
      </c>
      <c r="BB34" t="inlineStr">
        <is>
          <t>9780855200831</t>
        </is>
      </c>
      <c r="BC34" t="inlineStr">
        <is>
          <t>32285000950872</t>
        </is>
      </c>
      <c r="BD34" t="inlineStr">
        <is>
          <t>893349829</t>
        </is>
      </c>
    </row>
    <row r="35">
      <c r="A35" t="inlineStr">
        <is>
          <t>No</t>
        </is>
      </c>
      <c r="B35" t="inlineStr">
        <is>
          <t>HC257.C85 B42</t>
        </is>
      </c>
      <c r="C35" t="inlineStr">
        <is>
          <t>0                      HC 0257000C  85                 B  42</t>
        </is>
      </c>
      <c r="D35" t="inlineStr">
        <is>
          <t>Coal and tobacco : the Lowthers and the economic development of West Cumberland, 1660-1760 / J. V. Beckett.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Beckett, J. V.</t>
        </is>
      </c>
      <c r="L35" t="inlineStr">
        <is>
          <t>Cambridge [Eng.] ; New York : Cambridge University Press, 1981.</t>
        </is>
      </c>
      <c r="M35" t="inlineStr">
        <is>
          <t>1981</t>
        </is>
      </c>
      <c r="O35" t="inlineStr">
        <is>
          <t>eng</t>
        </is>
      </c>
      <c r="P35" t="inlineStr">
        <is>
          <t>enk</t>
        </is>
      </c>
      <c r="R35" t="inlineStr">
        <is>
          <t xml:space="preserve">HC </t>
        </is>
      </c>
      <c r="S35" t="n">
        <v>1</v>
      </c>
      <c r="T35" t="n">
        <v>1</v>
      </c>
      <c r="U35" t="inlineStr">
        <is>
          <t>1993-02-23</t>
        </is>
      </c>
      <c r="V35" t="inlineStr">
        <is>
          <t>1993-02-23</t>
        </is>
      </c>
      <c r="W35" t="inlineStr">
        <is>
          <t>1993-02-22</t>
        </is>
      </c>
      <c r="X35" t="inlineStr">
        <is>
          <t>1993-02-22</t>
        </is>
      </c>
      <c r="Y35" t="n">
        <v>307</v>
      </c>
      <c r="Z35" t="n">
        <v>214</v>
      </c>
      <c r="AA35" t="n">
        <v>225</v>
      </c>
      <c r="AB35" t="n">
        <v>3</v>
      </c>
      <c r="AC35" t="n">
        <v>3</v>
      </c>
      <c r="AD35" t="n">
        <v>9</v>
      </c>
      <c r="AE35" t="n">
        <v>9</v>
      </c>
      <c r="AF35" t="n">
        <v>1</v>
      </c>
      <c r="AG35" t="n">
        <v>1</v>
      </c>
      <c r="AH35" t="n">
        <v>4</v>
      </c>
      <c r="AI35" t="n">
        <v>4</v>
      </c>
      <c r="AJ35" t="n">
        <v>5</v>
      </c>
      <c r="AK35" t="n">
        <v>5</v>
      </c>
      <c r="AL35" t="n">
        <v>2</v>
      </c>
      <c r="AM35" t="n">
        <v>2</v>
      </c>
      <c r="AN35" t="n">
        <v>0</v>
      </c>
      <c r="AO35" t="n">
        <v>0</v>
      </c>
      <c r="AP35" t="inlineStr">
        <is>
          <t>No</t>
        </is>
      </c>
      <c r="AQ35" t="inlineStr">
        <is>
          <t>No</t>
        </is>
      </c>
      <c r="AS35">
        <f>HYPERLINK("https://creighton-primo.hosted.exlibrisgroup.com/primo-explore/search?tab=default_tab&amp;search_scope=EVERYTHING&amp;vid=01CRU&amp;lang=en_US&amp;offset=0&amp;query=any,contains,991005037409702656","Catalog Record")</f>
        <v/>
      </c>
      <c r="AT35">
        <f>HYPERLINK("http://www.worldcat.org/oclc/6762582","WorldCat Record")</f>
        <v/>
      </c>
      <c r="AU35" t="inlineStr">
        <is>
          <t>865868833:eng</t>
        </is>
      </c>
      <c r="AV35" t="inlineStr">
        <is>
          <t>6762582</t>
        </is>
      </c>
      <c r="AW35" t="inlineStr">
        <is>
          <t>991005037409702656</t>
        </is>
      </c>
      <c r="AX35" t="inlineStr">
        <is>
          <t>991005037409702656</t>
        </is>
      </c>
      <c r="AY35" t="inlineStr">
        <is>
          <t>2262868050002656</t>
        </is>
      </c>
      <c r="AZ35" t="inlineStr">
        <is>
          <t>BOOK</t>
        </is>
      </c>
      <c r="BB35" t="inlineStr">
        <is>
          <t>9780521234863</t>
        </is>
      </c>
      <c r="BC35" t="inlineStr">
        <is>
          <t>32285001504108</t>
        </is>
      </c>
      <c r="BD35" t="inlineStr">
        <is>
          <t>893520326</t>
        </is>
      </c>
    </row>
    <row r="36">
      <c r="A36" t="inlineStr">
        <is>
          <t>No</t>
        </is>
      </c>
      <c r="B36" t="inlineStr">
        <is>
          <t>HC275 .C64 1965</t>
        </is>
      </c>
      <c r="C36" t="inlineStr">
        <is>
          <t>0                      HC 0275000C  64          1965</t>
        </is>
      </c>
      <c r="D36" t="inlineStr">
        <is>
          <t>French mercantilism, 1683-1700.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K36" t="inlineStr">
        <is>
          <t>Cole, Charles Woolsey, 1906-1978.</t>
        </is>
      </c>
      <c r="L36" t="inlineStr">
        <is>
          <t>New York, Octagon Books, 1965 [c1943]</t>
        </is>
      </c>
      <c r="M36" t="inlineStr">
        <is>
          <t>1965</t>
        </is>
      </c>
      <c r="O36" t="inlineStr">
        <is>
          <t>eng</t>
        </is>
      </c>
      <c r="P36" t="inlineStr">
        <is>
          <t>nyu</t>
        </is>
      </c>
      <c r="R36" t="inlineStr">
        <is>
          <t xml:space="preserve">HC </t>
        </is>
      </c>
      <c r="S36" t="n">
        <v>1</v>
      </c>
      <c r="T36" t="n">
        <v>1</v>
      </c>
      <c r="U36" t="inlineStr">
        <is>
          <t>2002-02-11</t>
        </is>
      </c>
      <c r="V36" t="inlineStr">
        <is>
          <t>2002-02-11</t>
        </is>
      </c>
      <c r="W36" t="inlineStr">
        <is>
          <t>1997-07-02</t>
        </is>
      </c>
      <c r="X36" t="inlineStr">
        <is>
          <t>1997-07-02</t>
        </is>
      </c>
      <c r="Y36" t="n">
        <v>336</v>
      </c>
      <c r="Z36" t="n">
        <v>283</v>
      </c>
      <c r="AA36" t="n">
        <v>543</v>
      </c>
      <c r="AB36" t="n">
        <v>3</v>
      </c>
      <c r="AC36" t="n">
        <v>3</v>
      </c>
      <c r="AD36" t="n">
        <v>13</v>
      </c>
      <c r="AE36" t="n">
        <v>28</v>
      </c>
      <c r="AF36" t="n">
        <v>6</v>
      </c>
      <c r="AG36" t="n">
        <v>10</v>
      </c>
      <c r="AH36" t="n">
        <v>0</v>
      </c>
      <c r="AI36" t="n">
        <v>6</v>
      </c>
      <c r="AJ36" t="n">
        <v>8</v>
      </c>
      <c r="AK36" t="n">
        <v>17</v>
      </c>
      <c r="AL36" t="n">
        <v>2</v>
      </c>
      <c r="AM36" t="n">
        <v>2</v>
      </c>
      <c r="AN36" t="n">
        <v>0</v>
      </c>
      <c r="AO36" t="n">
        <v>0</v>
      </c>
      <c r="AP36" t="inlineStr">
        <is>
          <t>No</t>
        </is>
      </c>
      <c r="AQ36" t="inlineStr">
        <is>
          <t>Yes</t>
        </is>
      </c>
      <c r="AR36">
        <f>HYPERLINK("http://catalog.hathitrust.org/Record/004479888","HathiTrust Record")</f>
        <v/>
      </c>
      <c r="AS36">
        <f>HYPERLINK("https://creighton-primo.hosted.exlibrisgroup.com/primo-explore/search?tab=default_tab&amp;search_scope=EVERYTHING&amp;vid=01CRU&amp;lang=en_US&amp;offset=0&amp;query=any,contains,991003617009702656","Catalog Record")</f>
        <v/>
      </c>
      <c r="AT36">
        <f>HYPERLINK("http://www.worldcat.org/oclc/1201911","WorldCat Record")</f>
        <v/>
      </c>
      <c r="AU36" t="inlineStr">
        <is>
          <t>1353283:eng</t>
        </is>
      </c>
      <c r="AV36" t="inlineStr">
        <is>
          <t>1201911</t>
        </is>
      </c>
      <c r="AW36" t="inlineStr">
        <is>
          <t>991003617009702656</t>
        </is>
      </c>
      <c r="AX36" t="inlineStr">
        <is>
          <t>991003617009702656</t>
        </is>
      </c>
      <c r="AY36" t="inlineStr">
        <is>
          <t>2265566540002656</t>
        </is>
      </c>
      <c r="AZ36" t="inlineStr">
        <is>
          <t>BOOK</t>
        </is>
      </c>
      <c r="BC36" t="inlineStr">
        <is>
          <t>32285002841681</t>
        </is>
      </c>
      <c r="BD36" t="inlineStr">
        <is>
          <t>893781197</t>
        </is>
      </c>
    </row>
    <row r="37">
      <c r="A37" t="inlineStr">
        <is>
          <t>No</t>
        </is>
      </c>
      <c r="B37" t="inlineStr">
        <is>
          <t>HC276.2 .T5</t>
        </is>
      </c>
      <c r="C37" t="inlineStr">
        <is>
          <t>0                      HC 0276200T  5</t>
        </is>
      </c>
      <c r="D37" t="inlineStr">
        <is>
          <t>Modern France: a social and economic geography, by I. B. Thompson.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K37" t="inlineStr">
        <is>
          <t>Thompson, Ian Bentley.</t>
        </is>
      </c>
      <c r="L37" t="inlineStr">
        <is>
          <t>London, Butterworths, 1970.</t>
        </is>
      </c>
      <c r="M37" t="inlineStr">
        <is>
          <t>1970</t>
        </is>
      </c>
      <c r="O37" t="inlineStr">
        <is>
          <t>eng</t>
        </is>
      </c>
      <c r="P37" t="inlineStr">
        <is>
          <t>enk</t>
        </is>
      </c>
      <c r="R37" t="inlineStr">
        <is>
          <t xml:space="preserve">HC </t>
        </is>
      </c>
      <c r="S37" t="n">
        <v>1</v>
      </c>
      <c r="T37" t="n">
        <v>1</v>
      </c>
      <c r="U37" t="inlineStr">
        <is>
          <t>2005-01-30</t>
        </is>
      </c>
      <c r="V37" t="inlineStr">
        <is>
          <t>2005-01-30</t>
        </is>
      </c>
      <c r="W37" t="inlineStr">
        <is>
          <t>1997-07-02</t>
        </is>
      </c>
      <c r="X37" t="inlineStr">
        <is>
          <t>1997-07-02</t>
        </is>
      </c>
      <c r="Y37" t="n">
        <v>420</v>
      </c>
      <c r="Z37" t="n">
        <v>271</v>
      </c>
      <c r="AA37" t="n">
        <v>410</v>
      </c>
      <c r="AB37" t="n">
        <v>2</v>
      </c>
      <c r="AC37" t="n">
        <v>4</v>
      </c>
      <c r="AD37" t="n">
        <v>8</v>
      </c>
      <c r="AE37" t="n">
        <v>16</v>
      </c>
      <c r="AF37" t="n">
        <v>1</v>
      </c>
      <c r="AG37" t="n">
        <v>4</v>
      </c>
      <c r="AH37" t="n">
        <v>4</v>
      </c>
      <c r="AI37" t="n">
        <v>4</v>
      </c>
      <c r="AJ37" t="n">
        <v>4</v>
      </c>
      <c r="AK37" t="n">
        <v>8</v>
      </c>
      <c r="AL37" t="n">
        <v>1</v>
      </c>
      <c r="AM37" t="n">
        <v>3</v>
      </c>
      <c r="AN37" t="n">
        <v>0</v>
      </c>
      <c r="AO37" t="n">
        <v>0</v>
      </c>
      <c r="AP37" t="inlineStr">
        <is>
          <t>No</t>
        </is>
      </c>
      <c r="AQ37" t="inlineStr">
        <is>
          <t>Yes</t>
        </is>
      </c>
      <c r="AR37">
        <f>HYPERLINK("http://catalog.hathitrust.org/Record/003830002","HathiTrust Record")</f>
        <v/>
      </c>
      <c r="AS37">
        <f>HYPERLINK("https://creighton-primo.hosted.exlibrisgroup.com/primo-explore/search?tab=default_tab&amp;search_scope=EVERYTHING&amp;vid=01CRU&amp;lang=en_US&amp;offset=0&amp;query=any,contains,991000673249702656","Catalog Record")</f>
        <v/>
      </c>
      <c r="AT37">
        <f>HYPERLINK("http://www.worldcat.org/oclc/119559","WorldCat Record")</f>
        <v/>
      </c>
      <c r="AU37" t="inlineStr">
        <is>
          <t>320555704:eng</t>
        </is>
      </c>
      <c r="AV37" t="inlineStr">
        <is>
          <t>119559</t>
        </is>
      </c>
      <c r="AW37" t="inlineStr">
        <is>
          <t>991000673249702656</t>
        </is>
      </c>
      <c r="AX37" t="inlineStr">
        <is>
          <t>991000673249702656</t>
        </is>
      </c>
      <c r="AY37" t="inlineStr">
        <is>
          <t>2264220660002656</t>
        </is>
      </c>
      <c r="AZ37" t="inlineStr">
        <is>
          <t>BOOK</t>
        </is>
      </c>
      <c r="BB37" t="inlineStr">
        <is>
          <t>9780408700160</t>
        </is>
      </c>
      <c r="BC37" t="inlineStr">
        <is>
          <t>32285002841871</t>
        </is>
      </c>
      <c r="BD37" t="inlineStr">
        <is>
          <t>893796894</t>
        </is>
      </c>
    </row>
    <row r="38">
      <c r="A38" t="inlineStr">
        <is>
          <t>No</t>
        </is>
      </c>
      <c r="B38" t="inlineStr">
        <is>
          <t>HC286.4 .K5</t>
        </is>
      </c>
      <c r="C38" t="inlineStr">
        <is>
          <t>0                      HC 0286400K  5</t>
        </is>
      </c>
      <c r="D38" t="inlineStr">
        <is>
          <t>Germany's economic preparations for war.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K38" t="inlineStr">
        <is>
          <t>Klein, Burton H.</t>
        </is>
      </c>
      <c r="L38" t="inlineStr">
        <is>
          <t>Cambridge, Harvard University Press, 1959.</t>
        </is>
      </c>
      <c r="M38" t="inlineStr">
        <is>
          <t>1959</t>
        </is>
      </c>
      <c r="O38" t="inlineStr">
        <is>
          <t>eng</t>
        </is>
      </c>
      <c r="P38" t="inlineStr">
        <is>
          <t>mau</t>
        </is>
      </c>
      <c r="Q38" t="inlineStr">
        <is>
          <t>Harvard economic studies ; v. 109</t>
        </is>
      </c>
      <c r="R38" t="inlineStr">
        <is>
          <t xml:space="preserve">HC </t>
        </is>
      </c>
      <c r="S38" t="n">
        <v>1</v>
      </c>
      <c r="T38" t="n">
        <v>1</v>
      </c>
      <c r="U38" t="inlineStr">
        <is>
          <t>2005-03-24</t>
        </is>
      </c>
      <c r="V38" t="inlineStr">
        <is>
          <t>2005-03-24</t>
        </is>
      </c>
      <c r="W38" t="inlineStr">
        <is>
          <t>1997-07-02</t>
        </is>
      </c>
      <c r="X38" t="inlineStr">
        <is>
          <t>1997-07-02</t>
        </is>
      </c>
      <c r="Y38" t="n">
        <v>726</v>
      </c>
      <c r="Z38" t="n">
        <v>581</v>
      </c>
      <c r="AA38" t="n">
        <v>586</v>
      </c>
      <c r="AB38" t="n">
        <v>2</v>
      </c>
      <c r="AC38" t="n">
        <v>2</v>
      </c>
      <c r="AD38" t="n">
        <v>31</v>
      </c>
      <c r="AE38" t="n">
        <v>31</v>
      </c>
      <c r="AF38" t="n">
        <v>12</v>
      </c>
      <c r="AG38" t="n">
        <v>12</v>
      </c>
      <c r="AH38" t="n">
        <v>10</v>
      </c>
      <c r="AI38" t="n">
        <v>10</v>
      </c>
      <c r="AJ38" t="n">
        <v>16</v>
      </c>
      <c r="AK38" t="n">
        <v>16</v>
      </c>
      <c r="AL38" t="n">
        <v>1</v>
      </c>
      <c r="AM38" t="n">
        <v>1</v>
      </c>
      <c r="AN38" t="n">
        <v>0</v>
      </c>
      <c r="AO38" t="n">
        <v>0</v>
      </c>
      <c r="AP38" t="inlineStr">
        <is>
          <t>No</t>
        </is>
      </c>
      <c r="AQ38" t="inlineStr">
        <is>
          <t>Yes</t>
        </is>
      </c>
      <c r="AR38">
        <f>HYPERLINK("http://catalog.hathitrust.org/Record/001316174","HathiTrust Record")</f>
        <v/>
      </c>
      <c r="AS38">
        <f>HYPERLINK("https://creighton-primo.hosted.exlibrisgroup.com/primo-explore/search?tab=default_tab&amp;search_scope=EVERYTHING&amp;vid=01CRU&amp;lang=en_US&amp;offset=0&amp;query=any,contains,991001374819702656","Catalog Record")</f>
        <v/>
      </c>
      <c r="AT38">
        <f>HYPERLINK("http://www.worldcat.org/oclc/224664","WorldCat Record")</f>
        <v/>
      </c>
      <c r="AU38" t="inlineStr">
        <is>
          <t>576829:eng</t>
        </is>
      </c>
      <c r="AV38" t="inlineStr">
        <is>
          <t>224664</t>
        </is>
      </c>
      <c r="AW38" t="inlineStr">
        <is>
          <t>991001374819702656</t>
        </is>
      </c>
      <c r="AX38" t="inlineStr">
        <is>
          <t>991001374819702656</t>
        </is>
      </c>
      <c r="AY38" t="inlineStr">
        <is>
          <t>2263562900002656</t>
        </is>
      </c>
      <c r="AZ38" t="inlineStr">
        <is>
          <t>BOOK</t>
        </is>
      </c>
      <c r="BC38" t="inlineStr">
        <is>
          <t>32285002842010</t>
        </is>
      </c>
      <c r="BD38" t="inlineStr">
        <is>
          <t>893690566</t>
        </is>
      </c>
    </row>
    <row r="39">
      <c r="A39" t="inlineStr">
        <is>
          <t>No</t>
        </is>
      </c>
      <c r="B39" t="inlineStr">
        <is>
          <t>HC31 .F5</t>
        </is>
      </c>
      <c r="C39" t="inlineStr">
        <is>
          <t>0                      HC 0031000F  5</t>
        </is>
      </c>
      <c r="D39" t="inlineStr">
        <is>
          <t>The ancient economy, by M. I. Finley.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Yes</t>
        </is>
      </c>
      <c r="J39" t="inlineStr">
        <is>
          <t>0</t>
        </is>
      </c>
      <c r="K39" t="inlineStr">
        <is>
          <t>Finley, M. I. (Moses I.), 1912-1986.</t>
        </is>
      </c>
      <c r="L39" t="inlineStr">
        <is>
          <t>Berkeley, University of California Press, 1973.</t>
        </is>
      </c>
      <c r="M39" t="inlineStr">
        <is>
          <t>1973</t>
        </is>
      </c>
      <c r="O39" t="inlineStr">
        <is>
          <t>eng</t>
        </is>
      </c>
      <c r="P39" t="inlineStr">
        <is>
          <t>cau</t>
        </is>
      </c>
      <c r="Q39" t="inlineStr">
        <is>
          <t>Sather classical lectures ; v. 43</t>
        </is>
      </c>
      <c r="R39" t="inlineStr">
        <is>
          <t xml:space="preserve">HC </t>
        </is>
      </c>
      <c r="S39" t="n">
        <v>0</v>
      </c>
      <c r="T39" t="n">
        <v>0</v>
      </c>
      <c r="U39" t="inlineStr">
        <is>
          <t>2009-09-30</t>
        </is>
      </c>
      <c r="V39" t="inlineStr">
        <is>
          <t>2009-09-30</t>
        </is>
      </c>
      <c r="W39" t="inlineStr">
        <is>
          <t>1997-06-19</t>
        </is>
      </c>
      <c r="X39" t="inlineStr">
        <is>
          <t>1997-06-19</t>
        </is>
      </c>
      <c r="Y39" t="n">
        <v>840</v>
      </c>
      <c r="Z39" t="n">
        <v>732</v>
      </c>
      <c r="AA39" t="n">
        <v>1063</v>
      </c>
      <c r="AB39" t="n">
        <v>3</v>
      </c>
      <c r="AC39" t="n">
        <v>7</v>
      </c>
      <c r="AD39" t="n">
        <v>31</v>
      </c>
      <c r="AE39" t="n">
        <v>49</v>
      </c>
      <c r="AF39" t="n">
        <v>11</v>
      </c>
      <c r="AG39" t="n">
        <v>22</v>
      </c>
      <c r="AH39" t="n">
        <v>9</v>
      </c>
      <c r="AI39" t="n">
        <v>11</v>
      </c>
      <c r="AJ39" t="n">
        <v>17</v>
      </c>
      <c r="AK39" t="n">
        <v>24</v>
      </c>
      <c r="AL39" t="n">
        <v>2</v>
      </c>
      <c r="AM39" t="n">
        <v>6</v>
      </c>
      <c r="AN39" t="n">
        <v>0</v>
      </c>
      <c r="AO39" t="n">
        <v>0</v>
      </c>
      <c r="AP39" t="inlineStr">
        <is>
          <t>No</t>
        </is>
      </c>
      <c r="AQ39" t="inlineStr">
        <is>
          <t>No</t>
        </is>
      </c>
      <c r="AS39">
        <f>HYPERLINK("https://creighton-primo.hosted.exlibrisgroup.com/primo-explore/search?tab=default_tab&amp;search_scope=EVERYTHING&amp;vid=01CRU&amp;lang=en_US&amp;offset=0&amp;query=any,contains,991003242329702656","Catalog Record")</f>
        <v/>
      </c>
      <c r="AT39">
        <f>HYPERLINK("http://www.worldcat.org/oclc/765341","WorldCat Record")</f>
        <v/>
      </c>
      <c r="AU39" t="inlineStr">
        <is>
          <t>8908513286:eng</t>
        </is>
      </c>
      <c r="AV39" t="inlineStr">
        <is>
          <t>765341</t>
        </is>
      </c>
      <c r="AW39" t="inlineStr">
        <is>
          <t>991003242329702656</t>
        </is>
      </c>
      <c r="AX39" t="inlineStr">
        <is>
          <t>991003242329702656</t>
        </is>
      </c>
      <c r="AY39" t="inlineStr">
        <is>
          <t>2270349870002656</t>
        </is>
      </c>
      <c r="AZ39" t="inlineStr">
        <is>
          <t>BOOK</t>
        </is>
      </c>
      <c r="BB39" t="inlineStr">
        <is>
          <t>9780520024366</t>
        </is>
      </c>
      <c r="BC39" t="inlineStr">
        <is>
          <t>32285002769924</t>
        </is>
      </c>
      <c r="BD39" t="inlineStr">
        <is>
          <t>893530991</t>
        </is>
      </c>
    </row>
    <row r="40">
      <c r="A40" t="inlineStr">
        <is>
          <t>No</t>
        </is>
      </c>
      <c r="B40" t="inlineStr">
        <is>
          <t>HC333 .B543</t>
        </is>
      </c>
      <c r="C40" t="inlineStr">
        <is>
          <t>0                      HC 0333000B  543</t>
        </is>
      </c>
      <c r="D40" t="inlineStr">
        <is>
          <t>[Russian economic development from Peter the Great to] Stalin. Edited, with an introd., by William L. Blackwell.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K40" t="inlineStr">
        <is>
          <t>Blackwell, William L. compiler.</t>
        </is>
      </c>
      <c r="L40" t="inlineStr">
        <is>
          <t>New York, New Viewpoints, 1974.</t>
        </is>
      </c>
      <c r="M40" t="inlineStr">
        <is>
          <t>1974</t>
        </is>
      </c>
      <c r="O40" t="inlineStr">
        <is>
          <t>eng</t>
        </is>
      </c>
      <c r="P40" t="inlineStr">
        <is>
          <t>nyu</t>
        </is>
      </c>
      <c r="Q40" t="inlineStr">
        <is>
          <t>Modern scholarship on European history</t>
        </is>
      </c>
      <c r="R40" t="inlineStr">
        <is>
          <t xml:space="preserve">HC </t>
        </is>
      </c>
      <c r="S40" t="n">
        <v>1</v>
      </c>
      <c r="T40" t="n">
        <v>1</v>
      </c>
      <c r="U40" t="inlineStr">
        <is>
          <t>2008-12-08</t>
        </is>
      </c>
      <c r="V40" t="inlineStr">
        <is>
          <t>2008-12-08</t>
        </is>
      </c>
      <c r="W40" t="inlineStr">
        <is>
          <t>1997-07-02</t>
        </is>
      </c>
      <c r="X40" t="inlineStr">
        <is>
          <t>1997-07-02</t>
        </is>
      </c>
      <c r="Y40" t="n">
        <v>626</v>
      </c>
      <c r="Z40" t="n">
        <v>486</v>
      </c>
      <c r="AA40" t="n">
        <v>491</v>
      </c>
      <c r="AB40" t="n">
        <v>4</v>
      </c>
      <c r="AC40" t="n">
        <v>4</v>
      </c>
      <c r="AD40" t="n">
        <v>20</v>
      </c>
      <c r="AE40" t="n">
        <v>20</v>
      </c>
      <c r="AF40" t="n">
        <v>5</v>
      </c>
      <c r="AG40" t="n">
        <v>5</v>
      </c>
      <c r="AH40" t="n">
        <v>5</v>
      </c>
      <c r="AI40" t="n">
        <v>5</v>
      </c>
      <c r="AJ40" t="n">
        <v>11</v>
      </c>
      <c r="AK40" t="n">
        <v>11</v>
      </c>
      <c r="AL40" t="n">
        <v>3</v>
      </c>
      <c r="AM40" t="n">
        <v>3</v>
      </c>
      <c r="AN40" t="n">
        <v>0</v>
      </c>
      <c r="AO40" t="n">
        <v>0</v>
      </c>
      <c r="AP40" t="inlineStr">
        <is>
          <t>No</t>
        </is>
      </c>
      <c r="AQ40" t="inlineStr">
        <is>
          <t>No</t>
        </is>
      </c>
      <c r="AS40">
        <f>HYPERLINK("https://creighton-primo.hosted.exlibrisgroup.com/primo-explore/search?tab=default_tab&amp;search_scope=EVERYTHING&amp;vid=01CRU&amp;lang=en_US&amp;offset=0&amp;query=any,contains,991003130309702656","Catalog Record")</f>
        <v/>
      </c>
      <c r="AT40">
        <f>HYPERLINK("http://www.worldcat.org/oclc/673337","WorldCat Record")</f>
        <v/>
      </c>
      <c r="AU40" t="inlineStr">
        <is>
          <t>117918550:eng</t>
        </is>
      </c>
      <c r="AV40" t="inlineStr">
        <is>
          <t>673337</t>
        </is>
      </c>
      <c r="AW40" t="inlineStr">
        <is>
          <t>991003130309702656</t>
        </is>
      </c>
      <c r="AX40" t="inlineStr">
        <is>
          <t>991003130309702656</t>
        </is>
      </c>
      <c r="AY40" t="inlineStr">
        <is>
          <t>2268935220002656</t>
        </is>
      </c>
      <c r="AZ40" t="inlineStr">
        <is>
          <t>BOOK</t>
        </is>
      </c>
      <c r="BB40" t="inlineStr">
        <is>
          <t>9780531063637</t>
        </is>
      </c>
      <c r="BC40" t="inlineStr">
        <is>
          <t>32285002842267</t>
        </is>
      </c>
      <c r="BD40" t="inlineStr">
        <is>
          <t>893717352</t>
        </is>
      </c>
    </row>
    <row r="41">
      <c r="A41" t="inlineStr">
        <is>
          <t>No</t>
        </is>
      </c>
      <c r="B41" t="inlineStr">
        <is>
          <t>HC333 .L455</t>
        </is>
      </c>
      <c r="C41" t="inlineStr">
        <is>
          <t>0                      HC 0333000L  455</t>
        </is>
      </c>
      <c r="D41" t="inlineStr">
        <is>
          <t>History of the national economy of Russia, to the 1917 revolution; translated by L.M. Herman. Introd. by Calvin B. Hoover; maps redrawn under the supervision of Leonard H. Dykes.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K41" t="inlineStr">
        <is>
          <t>Li︠a︡shchenko, P. I. (Petr Ivanovich), 1875-1955.</t>
        </is>
      </c>
      <c r="L41" t="inlineStr">
        <is>
          <t>New York, Macmillan, 1949.</t>
        </is>
      </c>
      <c r="M41" t="inlineStr">
        <is>
          <t>1949</t>
        </is>
      </c>
      <c r="O41" t="inlineStr">
        <is>
          <t>eng</t>
        </is>
      </c>
      <c r="P41" t="inlineStr">
        <is>
          <t>nyu</t>
        </is>
      </c>
      <c r="Q41" t="inlineStr">
        <is>
          <t>[American Council of Learned Societies Devoted to Humanistic Studies. Russian Translation Project. Series 4]</t>
        </is>
      </c>
      <c r="R41" t="inlineStr">
        <is>
          <t xml:space="preserve">HC </t>
        </is>
      </c>
      <c r="S41" t="n">
        <v>1</v>
      </c>
      <c r="T41" t="n">
        <v>1</v>
      </c>
      <c r="U41" t="inlineStr">
        <is>
          <t>1997-12-01</t>
        </is>
      </c>
      <c r="V41" t="inlineStr">
        <is>
          <t>1997-12-01</t>
        </is>
      </c>
      <c r="W41" t="inlineStr">
        <is>
          <t>1997-07-02</t>
        </is>
      </c>
      <c r="X41" t="inlineStr">
        <is>
          <t>1997-07-02</t>
        </is>
      </c>
      <c r="Y41" t="n">
        <v>582</v>
      </c>
      <c r="Z41" t="n">
        <v>495</v>
      </c>
      <c r="AA41" t="n">
        <v>647</v>
      </c>
      <c r="AB41" t="n">
        <v>5</v>
      </c>
      <c r="AC41" t="n">
        <v>7</v>
      </c>
      <c r="AD41" t="n">
        <v>32</v>
      </c>
      <c r="AE41" t="n">
        <v>37</v>
      </c>
      <c r="AF41" t="n">
        <v>9</v>
      </c>
      <c r="AG41" t="n">
        <v>11</v>
      </c>
      <c r="AH41" t="n">
        <v>8</v>
      </c>
      <c r="AI41" t="n">
        <v>9</v>
      </c>
      <c r="AJ41" t="n">
        <v>20</v>
      </c>
      <c r="AK41" t="n">
        <v>21</v>
      </c>
      <c r="AL41" t="n">
        <v>4</v>
      </c>
      <c r="AM41" t="n">
        <v>6</v>
      </c>
      <c r="AN41" t="n">
        <v>0</v>
      </c>
      <c r="AO41" t="n">
        <v>0</v>
      </c>
      <c r="AP41" t="inlineStr">
        <is>
          <t>No</t>
        </is>
      </c>
      <c r="AQ41" t="inlineStr">
        <is>
          <t>No</t>
        </is>
      </c>
      <c r="AS41">
        <f>HYPERLINK("https://creighton-primo.hosted.exlibrisgroup.com/primo-explore/search?tab=default_tab&amp;search_scope=EVERYTHING&amp;vid=01CRU&amp;lang=en_US&amp;offset=0&amp;query=any,contains,991000961059702656","Catalog Record")</f>
        <v/>
      </c>
      <c r="AT41">
        <f>HYPERLINK("http://www.worldcat.org/oclc/169294","WorldCat Record")</f>
        <v/>
      </c>
      <c r="AU41" t="inlineStr">
        <is>
          <t>1150993408:eng</t>
        </is>
      </c>
      <c r="AV41" t="inlineStr">
        <is>
          <t>169294</t>
        </is>
      </c>
      <c r="AW41" t="inlineStr">
        <is>
          <t>991000961059702656</t>
        </is>
      </c>
      <c r="AX41" t="inlineStr">
        <is>
          <t>991000961059702656</t>
        </is>
      </c>
      <c r="AY41" t="inlineStr">
        <is>
          <t>2261974150002656</t>
        </is>
      </c>
      <c r="AZ41" t="inlineStr">
        <is>
          <t>BOOK</t>
        </is>
      </c>
      <c r="BC41" t="inlineStr">
        <is>
          <t>32285002842275</t>
        </is>
      </c>
      <c r="BD41" t="inlineStr">
        <is>
          <t>893602198</t>
        </is>
      </c>
    </row>
    <row r="42">
      <c r="A42" t="inlineStr">
        <is>
          <t>No</t>
        </is>
      </c>
      <c r="B42" t="inlineStr">
        <is>
          <t>HC335 .C7</t>
        </is>
      </c>
      <c r="C42" t="inlineStr">
        <is>
          <t>0                      HC 0335000C  7</t>
        </is>
      </c>
      <c r="D42" t="inlineStr">
        <is>
          <t>The basis of Soviet strength, by George B. Cressey ...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K42" t="inlineStr">
        <is>
          <t>Cressey, George Babcock, 1896-1963.</t>
        </is>
      </c>
      <c r="L42" t="inlineStr">
        <is>
          <t>New York, London, Whittlesey House, McGraw-Hill Book Company, inc., 1945.</t>
        </is>
      </c>
      <c r="M42" t="inlineStr">
        <is>
          <t>1945</t>
        </is>
      </c>
      <c r="O42" t="inlineStr">
        <is>
          <t>eng</t>
        </is>
      </c>
      <c r="P42" t="inlineStr">
        <is>
          <t>nyu</t>
        </is>
      </c>
      <c r="R42" t="inlineStr">
        <is>
          <t xml:space="preserve">HC </t>
        </is>
      </c>
      <c r="S42" t="n">
        <v>1</v>
      </c>
      <c r="T42" t="n">
        <v>1</v>
      </c>
      <c r="U42" t="inlineStr">
        <is>
          <t>2009-03-22</t>
        </is>
      </c>
      <c r="V42" t="inlineStr">
        <is>
          <t>2009-03-22</t>
        </is>
      </c>
      <c r="W42" t="inlineStr">
        <is>
          <t>1997-07-02</t>
        </is>
      </c>
      <c r="X42" t="inlineStr">
        <is>
          <t>1997-07-02</t>
        </is>
      </c>
      <c r="Y42" t="n">
        <v>519</v>
      </c>
      <c r="Z42" t="n">
        <v>447</v>
      </c>
      <c r="AA42" t="n">
        <v>464</v>
      </c>
      <c r="AB42" t="n">
        <v>4</v>
      </c>
      <c r="AC42" t="n">
        <v>4</v>
      </c>
      <c r="AD42" t="n">
        <v>21</v>
      </c>
      <c r="AE42" t="n">
        <v>21</v>
      </c>
      <c r="AF42" t="n">
        <v>5</v>
      </c>
      <c r="AG42" t="n">
        <v>5</v>
      </c>
      <c r="AH42" t="n">
        <v>6</v>
      </c>
      <c r="AI42" t="n">
        <v>6</v>
      </c>
      <c r="AJ42" t="n">
        <v>13</v>
      </c>
      <c r="AK42" t="n">
        <v>13</v>
      </c>
      <c r="AL42" t="n">
        <v>3</v>
      </c>
      <c r="AM42" t="n">
        <v>3</v>
      </c>
      <c r="AN42" t="n">
        <v>0</v>
      </c>
      <c r="AO42" t="n">
        <v>0</v>
      </c>
      <c r="AP42" t="inlineStr">
        <is>
          <t>Yes</t>
        </is>
      </c>
      <c r="AQ42" t="inlineStr">
        <is>
          <t>No</t>
        </is>
      </c>
      <c r="AR42">
        <f>HYPERLINK("http://catalog.hathitrust.org/Record/001316659","HathiTrust Record")</f>
        <v/>
      </c>
      <c r="AS42">
        <f>HYPERLINK("https://creighton-primo.hosted.exlibrisgroup.com/primo-explore/search?tab=default_tab&amp;search_scope=EVERYTHING&amp;vid=01CRU&amp;lang=en_US&amp;offset=0&amp;query=any,contains,991003294909702656","Catalog Record")</f>
        <v/>
      </c>
      <c r="AT42">
        <f>HYPERLINK("http://www.worldcat.org/oclc/817272","WorldCat Record")</f>
        <v/>
      </c>
      <c r="AU42" t="inlineStr">
        <is>
          <t>1681690:eng</t>
        </is>
      </c>
      <c r="AV42" t="inlineStr">
        <is>
          <t>817272</t>
        </is>
      </c>
      <c r="AW42" t="inlineStr">
        <is>
          <t>991003294909702656</t>
        </is>
      </c>
      <c r="AX42" t="inlineStr">
        <is>
          <t>991003294909702656</t>
        </is>
      </c>
      <c r="AY42" t="inlineStr">
        <is>
          <t>2269728440002656</t>
        </is>
      </c>
      <c r="AZ42" t="inlineStr">
        <is>
          <t>BOOK</t>
        </is>
      </c>
      <c r="BC42" t="inlineStr">
        <is>
          <t>32285002842424</t>
        </is>
      </c>
      <c r="BD42" t="inlineStr">
        <is>
          <t>893342436</t>
        </is>
      </c>
    </row>
    <row r="43">
      <c r="A43" t="inlineStr">
        <is>
          <t>No</t>
        </is>
      </c>
      <c r="B43" t="inlineStr">
        <is>
          <t>HC335 .E645</t>
        </is>
      </c>
      <c r="C43" t="inlineStr">
        <is>
          <t>0                      HC 0335000E  645</t>
        </is>
      </c>
      <c r="D43" t="inlineStr">
        <is>
          <t>The Soviet industrialization debate, 1924-1928.</t>
        </is>
      </c>
      <c r="F43" t="inlineStr">
        <is>
          <t>No</t>
        </is>
      </c>
      <c r="G43" t="inlineStr">
        <is>
          <t>1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K43" t="inlineStr">
        <is>
          <t>Erlich, Alexander.</t>
        </is>
      </c>
      <c r="L43" t="inlineStr">
        <is>
          <t>Cambridge, Harvard University Press, 1960.</t>
        </is>
      </c>
      <c r="M43" t="inlineStr">
        <is>
          <t>1960</t>
        </is>
      </c>
      <c r="O43" t="inlineStr">
        <is>
          <t>eng</t>
        </is>
      </c>
      <c r="P43" t="inlineStr">
        <is>
          <t>mau</t>
        </is>
      </c>
      <c r="Q43" t="inlineStr">
        <is>
          <t>Russian Research Center studies ; 41</t>
        </is>
      </c>
      <c r="R43" t="inlineStr">
        <is>
          <t xml:space="preserve">HC </t>
        </is>
      </c>
      <c r="S43" t="n">
        <v>1</v>
      </c>
      <c r="T43" t="n">
        <v>1</v>
      </c>
      <c r="U43" t="inlineStr">
        <is>
          <t>1998-02-27</t>
        </is>
      </c>
      <c r="V43" t="inlineStr">
        <is>
          <t>1998-02-27</t>
        </is>
      </c>
      <c r="W43" t="inlineStr">
        <is>
          <t>1997-07-02</t>
        </is>
      </c>
      <c r="X43" t="inlineStr">
        <is>
          <t>1997-07-02</t>
        </is>
      </c>
      <c r="Y43" t="n">
        <v>626</v>
      </c>
      <c r="Z43" t="n">
        <v>486</v>
      </c>
      <c r="AA43" t="n">
        <v>677</v>
      </c>
      <c r="AB43" t="n">
        <v>3</v>
      </c>
      <c r="AC43" t="n">
        <v>5</v>
      </c>
      <c r="AD43" t="n">
        <v>25</v>
      </c>
      <c r="AE43" t="n">
        <v>37</v>
      </c>
      <c r="AF43" t="n">
        <v>9</v>
      </c>
      <c r="AG43" t="n">
        <v>14</v>
      </c>
      <c r="AH43" t="n">
        <v>9</v>
      </c>
      <c r="AI43" t="n">
        <v>11</v>
      </c>
      <c r="AJ43" t="n">
        <v>11</v>
      </c>
      <c r="AK43" t="n">
        <v>16</v>
      </c>
      <c r="AL43" t="n">
        <v>2</v>
      </c>
      <c r="AM43" t="n">
        <v>4</v>
      </c>
      <c r="AN43" t="n">
        <v>0</v>
      </c>
      <c r="AO43" t="n">
        <v>0</v>
      </c>
      <c r="AP43" t="inlineStr">
        <is>
          <t>No</t>
        </is>
      </c>
      <c r="AQ43" t="inlineStr">
        <is>
          <t>No</t>
        </is>
      </c>
      <c r="AR43">
        <f>HYPERLINK("http://catalog.hathitrust.org/Record/001316680","HathiTrust Record")</f>
        <v/>
      </c>
      <c r="AS43">
        <f>HYPERLINK("https://creighton-primo.hosted.exlibrisgroup.com/primo-explore/search?tab=default_tab&amp;search_scope=EVERYTHING&amp;vid=01CRU&amp;lang=en_US&amp;offset=0&amp;query=any,contains,991001388119702656","Catalog Record")</f>
        <v/>
      </c>
      <c r="AT43">
        <f>HYPERLINK("http://www.worldcat.org/oclc/227754","WorldCat Record")</f>
        <v/>
      </c>
      <c r="AU43" t="inlineStr">
        <is>
          <t>9349873542:eng</t>
        </is>
      </c>
      <c r="AV43" t="inlineStr">
        <is>
          <t>227754</t>
        </is>
      </c>
      <c r="AW43" t="inlineStr">
        <is>
          <t>991001388119702656</t>
        </is>
      </c>
      <c r="AX43" t="inlineStr">
        <is>
          <t>991001388119702656</t>
        </is>
      </c>
      <c r="AY43" t="inlineStr">
        <is>
          <t>2255868630002656</t>
        </is>
      </c>
      <c r="AZ43" t="inlineStr">
        <is>
          <t>BOOK</t>
        </is>
      </c>
      <c r="BC43" t="inlineStr">
        <is>
          <t>32285002842457</t>
        </is>
      </c>
      <c r="BD43" t="inlineStr">
        <is>
          <t>893590250</t>
        </is>
      </c>
    </row>
    <row r="44">
      <c r="A44" t="inlineStr">
        <is>
          <t>No</t>
        </is>
      </c>
      <c r="B44" t="inlineStr">
        <is>
          <t>HC335 .G386</t>
        </is>
      </c>
      <c r="C44" t="inlineStr">
        <is>
          <t>0                      HC 0335000G  386</t>
        </is>
      </c>
      <c r="D44" t="inlineStr">
        <is>
          <t>Economic backwardness in historical perspective : a book of essays.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K44" t="inlineStr">
        <is>
          <t>Gerschenkron, Alexander.</t>
        </is>
      </c>
      <c r="L44" t="inlineStr">
        <is>
          <t>Cambridge, Belknap Press of Harvard University Press, 1962.</t>
        </is>
      </c>
      <c r="M44" t="inlineStr">
        <is>
          <t>1962</t>
        </is>
      </c>
      <c r="O44" t="inlineStr">
        <is>
          <t>eng</t>
        </is>
      </c>
      <c r="P44" t="inlineStr">
        <is>
          <t>mau</t>
        </is>
      </c>
      <c r="R44" t="inlineStr">
        <is>
          <t xml:space="preserve">HC </t>
        </is>
      </c>
      <c r="S44" t="n">
        <v>1</v>
      </c>
      <c r="T44" t="n">
        <v>1</v>
      </c>
      <c r="U44" t="inlineStr">
        <is>
          <t>2003-02-10</t>
        </is>
      </c>
      <c r="V44" t="inlineStr">
        <is>
          <t>2003-02-10</t>
        </is>
      </c>
      <c r="W44" t="inlineStr">
        <is>
          <t>1996-10-08</t>
        </is>
      </c>
      <c r="X44" t="inlineStr">
        <is>
          <t>1996-10-08</t>
        </is>
      </c>
      <c r="Y44" t="n">
        <v>873</v>
      </c>
      <c r="Z44" t="n">
        <v>650</v>
      </c>
      <c r="AA44" t="n">
        <v>736</v>
      </c>
      <c r="AB44" t="n">
        <v>6</v>
      </c>
      <c r="AC44" t="n">
        <v>6</v>
      </c>
      <c r="AD44" t="n">
        <v>32</v>
      </c>
      <c r="AE44" t="n">
        <v>36</v>
      </c>
      <c r="AF44" t="n">
        <v>13</v>
      </c>
      <c r="AG44" t="n">
        <v>14</v>
      </c>
      <c r="AH44" t="n">
        <v>7</v>
      </c>
      <c r="AI44" t="n">
        <v>10</v>
      </c>
      <c r="AJ44" t="n">
        <v>14</v>
      </c>
      <c r="AK44" t="n">
        <v>17</v>
      </c>
      <c r="AL44" t="n">
        <v>5</v>
      </c>
      <c r="AM44" t="n">
        <v>5</v>
      </c>
      <c r="AN44" t="n">
        <v>0</v>
      </c>
      <c r="AO44" t="n">
        <v>0</v>
      </c>
      <c r="AP44" t="inlineStr">
        <is>
          <t>No</t>
        </is>
      </c>
      <c r="AQ44" t="inlineStr">
        <is>
          <t>No</t>
        </is>
      </c>
      <c r="AS44">
        <f>HYPERLINK("https://creighton-primo.hosted.exlibrisgroup.com/primo-explore/search?tab=default_tab&amp;search_scope=EVERYTHING&amp;vid=01CRU&amp;lang=en_US&amp;offset=0&amp;query=any,contains,991001391839702656","Catalog Record")</f>
        <v/>
      </c>
      <c r="AT44">
        <f>HYPERLINK("http://www.worldcat.org/oclc/228070","WorldCat Record")</f>
        <v/>
      </c>
      <c r="AU44" t="inlineStr">
        <is>
          <t>1345673:eng</t>
        </is>
      </c>
      <c r="AV44" t="inlineStr">
        <is>
          <t>228070</t>
        </is>
      </c>
      <c r="AW44" t="inlineStr">
        <is>
          <t>991001391839702656</t>
        </is>
      </c>
      <c r="AX44" t="inlineStr">
        <is>
          <t>991001391839702656</t>
        </is>
      </c>
      <c r="AY44" t="inlineStr">
        <is>
          <t>2255678480002656</t>
        </is>
      </c>
      <c r="AZ44" t="inlineStr">
        <is>
          <t>BOOK</t>
        </is>
      </c>
      <c r="BC44" t="inlineStr">
        <is>
          <t>32285002360112</t>
        </is>
      </c>
      <c r="BD44" t="inlineStr">
        <is>
          <t>893503378</t>
        </is>
      </c>
    </row>
    <row r="45">
      <c r="A45" t="inlineStr">
        <is>
          <t>No</t>
        </is>
      </c>
      <c r="B45" t="inlineStr">
        <is>
          <t>HC335 .N68 1969</t>
        </is>
      </c>
      <c r="C45" t="inlineStr">
        <is>
          <t>0                      HC 0335000N  68          1969</t>
        </is>
      </c>
      <c r="D45" t="inlineStr">
        <is>
          <t>An economic history of the U.S.S.R.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K45" t="inlineStr">
        <is>
          <t>Nove, Alec.</t>
        </is>
      </c>
      <c r="L45" t="inlineStr">
        <is>
          <t>London, Allen Lane, 1969.</t>
        </is>
      </c>
      <c r="M45" t="inlineStr">
        <is>
          <t>1969</t>
        </is>
      </c>
      <c r="O45" t="inlineStr">
        <is>
          <t>eng</t>
        </is>
      </c>
      <c r="P45" t="inlineStr">
        <is>
          <t>enk</t>
        </is>
      </c>
      <c r="R45" t="inlineStr">
        <is>
          <t xml:space="preserve">HC </t>
        </is>
      </c>
      <c r="S45" t="n">
        <v>1</v>
      </c>
      <c r="T45" t="n">
        <v>1</v>
      </c>
      <c r="U45" t="inlineStr">
        <is>
          <t>2007-03-12</t>
        </is>
      </c>
      <c r="V45" t="inlineStr">
        <is>
          <t>2007-03-12</t>
        </is>
      </c>
      <c r="W45" t="inlineStr">
        <is>
          <t>1997-07-02</t>
        </is>
      </c>
      <c r="X45" t="inlineStr">
        <is>
          <t>1997-07-02</t>
        </is>
      </c>
      <c r="Y45" t="n">
        <v>627</v>
      </c>
      <c r="Z45" t="n">
        <v>464</v>
      </c>
      <c r="AA45" t="n">
        <v>776</v>
      </c>
      <c r="AB45" t="n">
        <v>2</v>
      </c>
      <c r="AC45" t="n">
        <v>6</v>
      </c>
      <c r="AD45" t="n">
        <v>25</v>
      </c>
      <c r="AE45" t="n">
        <v>38</v>
      </c>
      <c r="AF45" t="n">
        <v>9</v>
      </c>
      <c r="AG45" t="n">
        <v>14</v>
      </c>
      <c r="AH45" t="n">
        <v>8</v>
      </c>
      <c r="AI45" t="n">
        <v>9</v>
      </c>
      <c r="AJ45" t="n">
        <v>13</v>
      </c>
      <c r="AK45" t="n">
        <v>18</v>
      </c>
      <c r="AL45" t="n">
        <v>1</v>
      </c>
      <c r="AM45" t="n">
        <v>5</v>
      </c>
      <c r="AN45" t="n">
        <v>1</v>
      </c>
      <c r="AO45" t="n">
        <v>1</v>
      </c>
      <c r="AP45" t="inlineStr">
        <is>
          <t>No</t>
        </is>
      </c>
      <c r="AQ45" t="inlineStr">
        <is>
          <t>Yes</t>
        </is>
      </c>
      <c r="AR45">
        <f>HYPERLINK("http://catalog.hathitrust.org/Record/001316755","HathiTrust Record")</f>
        <v/>
      </c>
      <c r="AS45">
        <f>HYPERLINK("https://creighton-primo.hosted.exlibrisgroup.com/primo-explore/search?tab=default_tab&amp;search_scope=EVERYTHING&amp;vid=01CRU&amp;lang=en_US&amp;offset=0&amp;query=any,contains,991000062429702656","Catalog Record")</f>
        <v/>
      </c>
      <c r="AT45">
        <f>HYPERLINK("http://www.worldcat.org/oclc/25323","WorldCat Record")</f>
        <v/>
      </c>
      <c r="AU45" t="inlineStr">
        <is>
          <t>1164886:eng</t>
        </is>
      </c>
      <c r="AV45" t="inlineStr">
        <is>
          <t>25323</t>
        </is>
      </c>
      <c r="AW45" t="inlineStr">
        <is>
          <t>991000062429702656</t>
        </is>
      </c>
      <c r="AX45" t="inlineStr">
        <is>
          <t>991000062429702656</t>
        </is>
      </c>
      <c r="AY45" t="inlineStr">
        <is>
          <t>2268501990002656</t>
        </is>
      </c>
      <c r="AZ45" t="inlineStr">
        <is>
          <t>BOOK</t>
        </is>
      </c>
      <c r="BB45" t="inlineStr">
        <is>
          <t>9780713900699</t>
        </is>
      </c>
      <c r="BC45" t="inlineStr">
        <is>
          <t>32285002842598</t>
        </is>
      </c>
      <c r="BD45" t="inlineStr">
        <is>
          <t>893339233</t>
        </is>
      </c>
    </row>
    <row r="46">
      <c r="A46" t="inlineStr">
        <is>
          <t>No</t>
        </is>
      </c>
      <c r="B46" t="inlineStr">
        <is>
          <t>HC336.25 .H48 1988</t>
        </is>
      </c>
      <c r="C46" t="inlineStr">
        <is>
          <t>0                      HC 0336250H  48          1988</t>
        </is>
      </c>
      <c r="D46" t="inlineStr">
        <is>
          <t>Reforming the Soviet economy : equality versus efficiency / Ed A. Hewett.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K46" t="inlineStr">
        <is>
          <t>Hewett, Edward A.</t>
        </is>
      </c>
      <c r="L46" t="inlineStr">
        <is>
          <t>Washington, D.C. : Brookings Institution, c1988.</t>
        </is>
      </c>
      <c r="M46" t="inlineStr">
        <is>
          <t>1988</t>
        </is>
      </c>
      <c r="O46" t="inlineStr">
        <is>
          <t>eng</t>
        </is>
      </c>
      <c r="P46" t="inlineStr">
        <is>
          <t>dcu</t>
        </is>
      </c>
      <c r="R46" t="inlineStr">
        <is>
          <t xml:space="preserve">HC </t>
        </is>
      </c>
      <c r="S46" t="n">
        <v>1</v>
      </c>
      <c r="T46" t="n">
        <v>1</v>
      </c>
      <c r="U46" t="inlineStr">
        <is>
          <t>1992-04-16</t>
        </is>
      </c>
      <c r="V46" t="inlineStr">
        <is>
          <t>1992-04-16</t>
        </is>
      </c>
      <c r="W46" t="inlineStr">
        <is>
          <t>1990-04-30</t>
        </is>
      </c>
      <c r="X46" t="inlineStr">
        <is>
          <t>1990-04-30</t>
        </is>
      </c>
      <c r="Y46" t="n">
        <v>1012</v>
      </c>
      <c r="Z46" t="n">
        <v>848</v>
      </c>
      <c r="AA46" t="n">
        <v>848</v>
      </c>
      <c r="AB46" t="n">
        <v>7</v>
      </c>
      <c r="AC46" t="n">
        <v>7</v>
      </c>
      <c r="AD46" t="n">
        <v>38</v>
      </c>
      <c r="AE46" t="n">
        <v>38</v>
      </c>
      <c r="AF46" t="n">
        <v>12</v>
      </c>
      <c r="AG46" t="n">
        <v>12</v>
      </c>
      <c r="AH46" t="n">
        <v>9</v>
      </c>
      <c r="AI46" t="n">
        <v>9</v>
      </c>
      <c r="AJ46" t="n">
        <v>19</v>
      </c>
      <c r="AK46" t="n">
        <v>19</v>
      </c>
      <c r="AL46" t="n">
        <v>6</v>
      </c>
      <c r="AM46" t="n">
        <v>6</v>
      </c>
      <c r="AN46" t="n">
        <v>2</v>
      </c>
      <c r="AO46" t="n">
        <v>2</v>
      </c>
      <c r="AP46" t="inlineStr">
        <is>
          <t>No</t>
        </is>
      </c>
      <c r="AQ46" t="inlineStr">
        <is>
          <t>No</t>
        </is>
      </c>
      <c r="AS46">
        <f>HYPERLINK("https://creighton-primo.hosted.exlibrisgroup.com/primo-explore/search?tab=default_tab&amp;search_scope=EVERYTHING&amp;vid=01CRU&amp;lang=en_US&amp;offset=0&amp;query=any,contains,991001173349702656","Catalog Record")</f>
        <v/>
      </c>
      <c r="AT46">
        <f>HYPERLINK("http://www.worldcat.org/oclc/16983768","WorldCat Record")</f>
        <v/>
      </c>
      <c r="AU46" t="inlineStr">
        <is>
          <t>233056300:eng</t>
        </is>
      </c>
      <c r="AV46" t="inlineStr">
        <is>
          <t>16983768</t>
        </is>
      </c>
      <c r="AW46" t="inlineStr">
        <is>
          <t>991001173349702656</t>
        </is>
      </c>
      <c r="AX46" t="inlineStr">
        <is>
          <t>991001173349702656</t>
        </is>
      </c>
      <c r="AY46" t="inlineStr">
        <is>
          <t>2257102570002656</t>
        </is>
      </c>
      <c r="AZ46" t="inlineStr">
        <is>
          <t>BOOK</t>
        </is>
      </c>
      <c r="BB46" t="inlineStr">
        <is>
          <t>9780815736035</t>
        </is>
      </c>
      <c r="BC46" t="inlineStr">
        <is>
          <t>32285000129048</t>
        </is>
      </c>
      <c r="BD46" t="inlineStr">
        <is>
          <t>893808976</t>
        </is>
      </c>
    </row>
    <row r="47">
      <c r="A47" t="inlineStr">
        <is>
          <t>No</t>
        </is>
      </c>
      <c r="B47" t="inlineStr">
        <is>
          <t>HC340.12 .B7 1999</t>
        </is>
      </c>
      <c r="C47" t="inlineStr">
        <is>
          <t>0                      HC 0340120B  7           1999</t>
        </is>
      </c>
      <c r="D47" t="inlineStr">
        <is>
          <t>Kapitalizm : Russia's struggle to free its economy / Rose Brady.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K47" t="inlineStr">
        <is>
          <t>Brady, Rose, 1956-</t>
        </is>
      </c>
      <c r="L47" t="inlineStr">
        <is>
          <t>New Haven : Yale University Press, c1999.</t>
        </is>
      </c>
      <c r="M47" t="inlineStr">
        <is>
          <t>1999</t>
        </is>
      </c>
      <c r="O47" t="inlineStr">
        <is>
          <t>eng</t>
        </is>
      </c>
      <c r="P47" t="inlineStr">
        <is>
          <t>ctu</t>
        </is>
      </c>
      <c r="R47" t="inlineStr">
        <is>
          <t xml:space="preserve">HC </t>
        </is>
      </c>
      <c r="S47" t="n">
        <v>1</v>
      </c>
      <c r="T47" t="n">
        <v>1</v>
      </c>
      <c r="U47" t="inlineStr">
        <is>
          <t>2003-10-24</t>
        </is>
      </c>
      <c r="V47" t="inlineStr">
        <is>
          <t>2003-10-24</t>
        </is>
      </c>
      <c r="W47" t="inlineStr">
        <is>
          <t>1999-02-25</t>
        </is>
      </c>
      <c r="X47" t="inlineStr">
        <is>
          <t>1999-02-25</t>
        </is>
      </c>
      <c r="Y47" t="n">
        <v>685</v>
      </c>
      <c r="Z47" t="n">
        <v>556</v>
      </c>
      <c r="AA47" t="n">
        <v>1499</v>
      </c>
      <c r="AB47" t="n">
        <v>3</v>
      </c>
      <c r="AC47" t="n">
        <v>11</v>
      </c>
      <c r="AD47" t="n">
        <v>28</v>
      </c>
      <c r="AE47" t="n">
        <v>50</v>
      </c>
      <c r="AF47" t="n">
        <v>13</v>
      </c>
      <c r="AG47" t="n">
        <v>22</v>
      </c>
      <c r="AH47" t="n">
        <v>8</v>
      </c>
      <c r="AI47" t="n">
        <v>10</v>
      </c>
      <c r="AJ47" t="n">
        <v>12</v>
      </c>
      <c r="AK47" t="n">
        <v>19</v>
      </c>
      <c r="AL47" t="n">
        <v>2</v>
      </c>
      <c r="AM47" t="n">
        <v>8</v>
      </c>
      <c r="AN47" t="n">
        <v>0</v>
      </c>
      <c r="AO47" t="n">
        <v>1</v>
      </c>
      <c r="AP47" t="inlineStr">
        <is>
          <t>No</t>
        </is>
      </c>
      <c r="AQ47" t="inlineStr">
        <is>
          <t>No</t>
        </is>
      </c>
      <c r="AS47">
        <f>HYPERLINK("https://creighton-primo.hosted.exlibrisgroup.com/primo-explore/search?tab=default_tab&amp;search_scope=EVERYTHING&amp;vid=01CRU&amp;lang=en_US&amp;offset=0&amp;query=any,contains,991002962509702656","Catalog Record")</f>
        <v/>
      </c>
      <c r="AT47">
        <f>HYPERLINK("http://www.worldcat.org/oclc/39633535","WorldCat Record")</f>
        <v/>
      </c>
      <c r="AU47" t="inlineStr">
        <is>
          <t>794186297:eng</t>
        </is>
      </c>
      <c r="AV47" t="inlineStr">
        <is>
          <t>39633535</t>
        </is>
      </c>
      <c r="AW47" t="inlineStr">
        <is>
          <t>991002962509702656</t>
        </is>
      </c>
      <c r="AX47" t="inlineStr">
        <is>
          <t>991002962509702656</t>
        </is>
      </c>
      <c r="AY47" t="inlineStr">
        <is>
          <t>2266430100002656</t>
        </is>
      </c>
      <c r="AZ47" t="inlineStr">
        <is>
          <t>BOOK</t>
        </is>
      </c>
      <c r="BB47" t="inlineStr">
        <is>
          <t>9780300077933</t>
        </is>
      </c>
      <c r="BC47" t="inlineStr">
        <is>
          <t>32285003527057</t>
        </is>
      </c>
      <c r="BD47" t="inlineStr">
        <is>
          <t>893622959</t>
        </is>
      </c>
    </row>
    <row r="48">
      <c r="A48" t="inlineStr">
        <is>
          <t>No</t>
        </is>
      </c>
      <c r="B48" t="inlineStr">
        <is>
          <t>HC340.I52 K88 1989</t>
        </is>
      </c>
      <c r="C48" t="inlineStr">
        <is>
          <t>0                      HC 0340000I  52                 K  88          1989</t>
        </is>
      </c>
      <c r="D48" t="inlineStr">
        <is>
          <t>Growth and inflation in the Soviet economy / Fyodor I. Kushnirsky.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K48" t="inlineStr">
        <is>
          <t>Kushnirsky, Fyodor I.</t>
        </is>
      </c>
      <c r="L48" t="inlineStr">
        <is>
          <t>Boulder : Westview Press, 1989.</t>
        </is>
      </c>
      <c r="M48" t="inlineStr">
        <is>
          <t>1989</t>
        </is>
      </c>
      <c r="O48" t="inlineStr">
        <is>
          <t>eng</t>
        </is>
      </c>
      <c r="P48" t="inlineStr">
        <is>
          <t>cou</t>
        </is>
      </c>
      <c r="Q48" t="inlineStr">
        <is>
          <t>Westview special studies on the Soviet Union</t>
        </is>
      </c>
      <c r="R48" t="inlineStr">
        <is>
          <t xml:space="preserve">HC </t>
        </is>
      </c>
      <c r="S48" t="n">
        <v>1</v>
      </c>
      <c r="T48" t="n">
        <v>1</v>
      </c>
      <c r="U48" t="inlineStr">
        <is>
          <t>1992-02-24</t>
        </is>
      </c>
      <c r="V48" t="inlineStr">
        <is>
          <t>1992-02-24</t>
        </is>
      </c>
      <c r="W48" t="inlineStr">
        <is>
          <t>1989-11-27</t>
        </is>
      </c>
      <c r="X48" t="inlineStr">
        <is>
          <t>1989-11-27</t>
        </is>
      </c>
      <c r="Y48" t="n">
        <v>262</v>
      </c>
      <c r="Z48" t="n">
        <v>206</v>
      </c>
      <c r="AA48" t="n">
        <v>231</v>
      </c>
      <c r="AB48" t="n">
        <v>3</v>
      </c>
      <c r="AC48" t="n">
        <v>3</v>
      </c>
      <c r="AD48" t="n">
        <v>7</v>
      </c>
      <c r="AE48" t="n">
        <v>7</v>
      </c>
      <c r="AF48" t="n">
        <v>0</v>
      </c>
      <c r="AG48" t="n">
        <v>0</v>
      </c>
      <c r="AH48" t="n">
        <v>3</v>
      </c>
      <c r="AI48" t="n">
        <v>3</v>
      </c>
      <c r="AJ48" t="n">
        <v>4</v>
      </c>
      <c r="AK48" t="n">
        <v>4</v>
      </c>
      <c r="AL48" t="n">
        <v>2</v>
      </c>
      <c r="AM48" t="n">
        <v>2</v>
      </c>
      <c r="AN48" t="n">
        <v>0</v>
      </c>
      <c r="AO48" t="n">
        <v>0</v>
      </c>
      <c r="AP48" t="inlineStr">
        <is>
          <t>No</t>
        </is>
      </c>
      <c r="AQ48" t="inlineStr">
        <is>
          <t>Yes</t>
        </is>
      </c>
      <c r="AR48">
        <f>HYPERLINK("http://catalog.hathitrust.org/Record/001292673","HathiTrust Record")</f>
        <v/>
      </c>
      <c r="AS48">
        <f>HYPERLINK("https://creighton-primo.hosted.exlibrisgroup.com/primo-explore/search?tab=default_tab&amp;search_scope=EVERYTHING&amp;vid=01CRU&amp;lang=en_US&amp;offset=0&amp;query=any,contains,991001436979702656","Catalog Record")</f>
        <v/>
      </c>
      <c r="AT48">
        <f>HYPERLINK("http://www.worldcat.org/oclc/19130636","WorldCat Record")</f>
        <v/>
      </c>
      <c r="AU48" t="inlineStr">
        <is>
          <t>19118204:eng</t>
        </is>
      </c>
      <c r="AV48" t="inlineStr">
        <is>
          <t>19130636</t>
        </is>
      </c>
      <c r="AW48" t="inlineStr">
        <is>
          <t>991001436979702656</t>
        </is>
      </c>
      <c r="AX48" t="inlineStr">
        <is>
          <t>991001436979702656</t>
        </is>
      </c>
      <c r="AY48" t="inlineStr">
        <is>
          <t>2261498090002656</t>
        </is>
      </c>
      <c r="AZ48" t="inlineStr">
        <is>
          <t>BOOK</t>
        </is>
      </c>
      <c r="BB48" t="inlineStr">
        <is>
          <t>9780813377001</t>
        </is>
      </c>
      <c r="BC48" t="inlineStr">
        <is>
          <t>32285000014919</t>
        </is>
      </c>
      <c r="BD48" t="inlineStr">
        <is>
          <t>893866230</t>
        </is>
      </c>
    </row>
    <row r="49">
      <c r="A49" t="inlineStr">
        <is>
          <t>No</t>
        </is>
      </c>
      <c r="B49" t="inlineStr">
        <is>
          <t>HC383 .V513</t>
        </is>
      </c>
      <c r="C49" t="inlineStr">
        <is>
          <t>0                      HC 0383000V  513</t>
        </is>
      </c>
      <c r="D49" t="inlineStr">
        <is>
          <t>An economic history of Spain [by] Jaime Vicens Vives with the collaboration of Jorge Nadal Oller. Translated by Frances M. López-Morillas.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K49" t="inlineStr">
        <is>
          <t>Vicens Vives, Jaime.</t>
        </is>
      </c>
      <c r="L49" t="inlineStr">
        <is>
          <t>Princeton, N.J., Princeton University Press, 1969.</t>
        </is>
      </c>
      <c r="M49" t="inlineStr">
        <is>
          <t>1969</t>
        </is>
      </c>
      <c r="O49" t="inlineStr">
        <is>
          <t>eng</t>
        </is>
      </c>
      <c r="P49" t="inlineStr">
        <is>
          <t>nju</t>
        </is>
      </c>
      <c r="R49" t="inlineStr">
        <is>
          <t xml:space="preserve">HC </t>
        </is>
      </c>
      <c r="S49" t="n">
        <v>1</v>
      </c>
      <c r="T49" t="n">
        <v>1</v>
      </c>
      <c r="U49" t="inlineStr">
        <is>
          <t>2001-07-20</t>
        </is>
      </c>
      <c r="V49" t="inlineStr">
        <is>
          <t>2001-07-20</t>
        </is>
      </c>
      <c r="W49" t="inlineStr">
        <is>
          <t>1997-07-02</t>
        </is>
      </c>
      <c r="X49" t="inlineStr">
        <is>
          <t>1997-07-02</t>
        </is>
      </c>
      <c r="Y49" t="n">
        <v>696</v>
      </c>
      <c r="Z49" t="n">
        <v>547</v>
      </c>
      <c r="AA49" t="n">
        <v>714</v>
      </c>
      <c r="AB49" t="n">
        <v>2</v>
      </c>
      <c r="AC49" t="n">
        <v>2</v>
      </c>
      <c r="AD49" t="n">
        <v>24</v>
      </c>
      <c r="AE49" t="n">
        <v>30</v>
      </c>
      <c r="AF49" t="n">
        <v>8</v>
      </c>
      <c r="AG49" t="n">
        <v>13</v>
      </c>
      <c r="AH49" t="n">
        <v>7</v>
      </c>
      <c r="AI49" t="n">
        <v>8</v>
      </c>
      <c r="AJ49" t="n">
        <v>15</v>
      </c>
      <c r="AK49" t="n">
        <v>18</v>
      </c>
      <c r="AL49" t="n">
        <v>1</v>
      </c>
      <c r="AM49" t="n">
        <v>1</v>
      </c>
      <c r="AN49" t="n">
        <v>0</v>
      </c>
      <c r="AO49" t="n">
        <v>0</v>
      </c>
      <c r="AP49" t="inlineStr">
        <is>
          <t>No</t>
        </is>
      </c>
      <c r="AQ49" t="inlineStr">
        <is>
          <t>No</t>
        </is>
      </c>
      <c r="AS49">
        <f>HYPERLINK("https://creighton-primo.hosted.exlibrisgroup.com/primo-explore/search?tab=default_tab&amp;search_scope=EVERYTHING&amp;vid=01CRU&amp;lang=en_US&amp;offset=0&amp;query=any,contains,991005430959702656","Catalog Record")</f>
        <v/>
      </c>
      <c r="AT49">
        <f>HYPERLINK("http://www.worldcat.org/oclc/58","WorldCat Record")</f>
        <v/>
      </c>
      <c r="AU49" t="inlineStr">
        <is>
          <t>1383835:eng</t>
        </is>
      </c>
      <c r="AV49" t="inlineStr">
        <is>
          <t>58</t>
        </is>
      </c>
      <c r="AW49" t="inlineStr">
        <is>
          <t>991005430959702656</t>
        </is>
      </c>
      <c r="AX49" t="inlineStr">
        <is>
          <t>991005430959702656</t>
        </is>
      </c>
      <c r="AY49" t="inlineStr">
        <is>
          <t>2272729520002656</t>
        </is>
      </c>
      <c r="AZ49" t="inlineStr">
        <is>
          <t>BOOK</t>
        </is>
      </c>
      <c r="BC49" t="inlineStr">
        <is>
          <t>32285002843166</t>
        </is>
      </c>
      <c r="BD49" t="inlineStr">
        <is>
          <t>893536657</t>
        </is>
      </c>
    </row>
    <row r="50">
      <c r="A50" t="inlineStr">
        <is>
          <t>No</t>
        </is>
      </c>
      <c r="B50" t="inlineStr">
        <is>
          <t>HC385 .A55</t>
        </is>
      </c>
      <c r="C50" t="inlineStr">
        <is>
          <t>0                      HC 0385000A  55</t>
        </is>
      </c>
      <c r="D50" t="inlineStr">
        <is>
          <t>The political economy of modern Spain; policy-making in an authoritarian system [by] Charles W. Anderson.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K50" t="inlineStr">
        <is>
          <t>Anderson, Charles W., 1934-</t>
        </is>
      </c>
      <c r="L50" t="inlineStr">
        <is>
          <t>Madison, University of Wisconsin Press, 1970.</t>
        </is>
      </c>
      <c r="M50" t="inlineStr">
        <is>
          <t>1970</t>
        </is>
      </c>
      <c r="O50" t="inlineStr">
        <is>
          <t>eng</t>
        </is>
      </c>
      <c r="P50" t="inlineStr">
        <is>
          <t>wiu</t>
        </is>
      </c>
      <c r="R50" t="inlineStr">
        <is>
          <t xml:space="preserve">HC </t>
        </is>
      </c>
      <c r="S50" t="n">
        <v>1</v>
      </c>
      <c r="T50" t="n">
        <v>1</v>
      </c>
      <c r="U50" t="inlineStr">
        <is>
          <t>2010-11-18</t>
        </is>
      </c>
      <c r="V50" t="inlineStr">
        <is>
          <t>2010-11-18</t>
        </is>
      </c>
      <c r="W50" t="inlineStr">
        <is>
          <t>1997-07-02</t>
        </is>
      </c>
      <c r="X50" t="inlineStr">
        <is>
          <t>1997-07-02</t>
        </is>
      </c>
      <c r="Y50" t="n">
        <v>732</v>
      </c>
      <c r="Z50" t="n">
        <v>590</v>
      </c>
      <c r="AA50" t="n">
        <v>597</v>
      </c>
      <c r="AB50" t="n">
        <v>6</v>
      </c>
      <c r="AC50" t="n">
        <v>6</v>
      </c>
      <c r="AD50" t="n">
        <v>34</v>
      </c>
      <c r="AE50" t="n">
        <v>34</v>
      </c>
      <c r="AF50" t="n">
        <v>14</v>
      </c>
      <c r="AG50" t="n">
        <v>14</v>
      </c>
      <c r="AH50" t="n">
        <v>7</v>
      </c>
      <c r="AI50" t="n">
        <v>7</v>
      </c>
      <c r="AJ50" t="n">
        <v>15</v>
      </c>
      <c r="AK50" t="n">
        <v>15</v>
      </c>
      <c r="AL50" t="n">
        <v>5</v>
      </c>
      <c r="AM50" t="n">
        <v>5</v>
      </c>
      <c r="AN50" t="n">
        <v>1</v>
      </c>
      <c r="AO50" t="n">
        <v>1</v>
      </c>
      <c r="AP50" t="inlineStr">
        <is>
          <t>No</t>
        </is>
      </c>
      <c r="AQ50" t="inlineStr">
        <is>
          <t>Yes</t>
        </is>
      </c>
      <c r="AR50">
        <f>HYPERLINK("http://catalog.hathitrust.org/Record/001317925","HathiTrust Record")</f>
        <v/>
      </c>
      <c r="AS50">
        <f>HYPERLINK("https://creighton-primo.hosted.exlibrisgroup.com/primo-explore/search?tab=default_tab&amp;search_scope=EVERYTHING&amp;vid=01CRU&amp;lang=en_US&amp;offset=0&amp;query=any,contains,991000461789702656","Catalog Record")</f>
        <v/>
      </c>
      <c r="AT50">
        <f>HYPERLINK("http://www.worldcat.org/oclc/78546","WorldCat Record")</f>
        <v/>
      </c>
      <c r="AU50" t="inlineStr">
        <is>
          <t>1255539:eng</t>
        </is>
      </c>
      <c r="AV50" t="inlineStr">
        <is>
          <t>78546</t>
        </is>
      </c>
      <c r="AW50" t="inlineStr">
        <is>
          <t>991000461789702656</t>
        </is>
      </c>
      <c r="AX50" t="inlineStr">
        <is>
          <t>991000461789702656</t>
        </is>
      </c>
      <c r="AY50" t="inlineStr">
        <is>
          <t>2255326430002656</t>
        </is>
      </c>
      <c r="AZ50" t="inlineStr">
        <is>
          <t>BOOK</t>
        </is>
      </c>
      <c r="BB50" t="inlineStr">
        <is>
          <t>9780299056117</t>
        </is>
      </c>
      <c r="BC50" t="inlineStr">
        <is>
          <t>32285002843174</t>
        </is>
      </c>
      <c r="BD50" t="inlineStr">
        <is>
          <t>893714606</t>
        </is>
      </c>
    </row>
    <row r="51">
      <c r="A51" t="inlineStr">
        <is>
          <t>No</t>
        </is>
      </c>
      <c r="B51" t="inlineStr">
        <is>
          <t>HC54 .R613</t>
        </is>
      </c>
      <c r="C51" t="inlineStr">
        <is>
          <t>0                      HC 0054000R  613</t>
        </is>
      </c>
      <c r="D51" t="inlineStr">
        <is>
          <t>Against the tide. Translated by Elizabeth Henderson.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K51" t="inlineStr">
        <is>
          <t>Röpke, Wilhelm, 1899-1966.</t>
        </is>
      </c>
      <c r="L51" t="inlineStr">
        <is>
          <t>Chicago, H. Regnery Co. [1969]</t>
        </is>
      </c>
      <c r="M51" t="inlineStr">
        <is>
          <t>1969</t>
        </is>
      </c>
      <c r="O51" t="inlineStr">
        <is>
          <t>eng</t>
        </is>
      </c>
      <c r="P51" t="inlineStr">
        <is>
          <t>ilu</t>
        </is>
      </c>
      <c r="R51" t="inlineStr">
        <is>
          <t xml:space="preserve">HC </t>
        </is>
      </c>
      <c r="S51" t="n">
        <v>0</v>
      </c>
      <c r="T51" t="n">
        <v>0</v>
      </c>
      <c r="U51" t="inlineStr">
        <is>
          <t>2000-11-08</t>
        </is>
      </c>
      <c r="V51" t="inlineStr">
        <is>
          <t>2000-11-08</t>
        </is>
      </c>
      <c r="W51" t="inlineStr">
        <is>
          <t>1997-06-19</t>
        </is>
      </c>
      <c r="X51" t="inlineStr">
        <is>
          <t>1997-06-19</t>
        </is>
      </c>
      <c r="Y51" t="n">
        <v>314</v>
      </c>
      <c r="Z51" t="n">
        <v>279</v>
      </c>
      <c r="AA51" t="n">
        <v>283</v>
      </c>
      <c r="AB51" t="n">
        <v>2</v>
      </c>
      <c r="AC51" t="n">
        <v>3</v>
      </c>
      <c r="AD51" t="n">
        <v>11</v>
      </c>
      <c r="AE51" t="n">
        <v>12</v>
      </c>
      <c r="AF51" t="n">
        <v>3</v>
      </c>
      <c r="AG51" t="n">
        <v>3</v>
      </c>
      <c r="AH51" t="n">
        <v>3</v>
      </c>
      <c r="AI51" t="n">
        <v>3</v>
      </c>
      <c r="AJ51" t="n">
        <v>7</v>
      </c>
      <c r="AK51" t="n">
        <v>7</v>
      </c>
      <c r="AL51" t="n">
        <v>1</v>
      </c>
      <c r="AM51" t="n">
        <v>2</v>
      </c>
      <c r="AN51" t="n">
        <v>0</v>
      </c>
      <c r="AO51" t="n">
        <v>0</v>
      </c>
      <c r="AP51" t="inlineStr">
        <is>
          <t>No</t>
        </is>
      </c>
      <c r="AQ51" t="inlineStr">
        <is>
          <t>Yes</t>
        </is>
      </c>
      <c r="AR51">
        <f>HYPERLINK("http://catalog.hathitrust.org/Record/001311674","HathiTrust Record")</f>
        <v/>
      </c>
      <c r="AS51">
        <f>HYPERLINK("https://creighton-primo.hosted.exlibrisgroup.com/primo-explore/search?tab=default_tab&amp;search_scope=EVERYTHING&amp;vid=01CRU&amp;lang=en_US&amp;offset=0&amp;query=any,contains,991000108399702656","Catalog Record")</f>
        <v/>
      </c>
      <c r="AT51">
        <f>HYPERLINK("http://www.worldcat.org/oclc/47322","WorldCat Record")</f>
        <v/>
      </c>
      <c r="AU51" t="inlineStr">
        <is>
          <t>2908709052:eng</t>
        </is>
      </c>
      <c r="AV51" t="inlineStr">
        <is>
          <t>47322</t>
        </is>
      </c>
      <c r="AW51" t="inlineStr">
        <is>
          <t>991000108399702656</t>
        </is>
      </c>
      <c r="AX51" t="inlineStr">
        <is>
          <t>991000108399702656</t>
        </is>
      </c>
      <c r="AY51" t="inlineStr">
        <is>
          <t>2262448000002656</t>
        </is>
      </c>
      <c r="AZ51" t="inlineStr">
        <is>
          <t>BOOK</t>
        </is>
      </c>
      <c r="BC51" t="inlineStr">
        <is>
          <t>32285002770427</t>
        </is>
      </c>
      <c r="BD51" t="inlineStr">
        <is>
          <t>893884119</t>
        </is>
      </c>
    </row>
    <row r="52">
      <c r="A52" t="inlineStr">
        <is>
          <t>No</t>
        </is>
      </c>
      <c r="B52" t="inlineStr">
        <is>
          <t>HC58 .M5</t>
        </is>
      </c>
      <c r="C52" t="inlineStr">
        <is>
          <t>0                      HC 0058000M  5</t>
        </is>
      </c>
      <c r="D52" t="inlineStr">
        <is>
          <t>War, economy, and society, 1939-1945 / Alan S. Milward.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K52" t="inlineStr">
        <is>
          <t>Milward, Alan S.</t>
        </is>
      </c>
      <c r="L52" t="inlineStr">
        <is>
          <t>Berkeley : University of California Press, c1977.</t>
        </is>
      </c>
      <c r="M52" t="inlineStr">
        <is>
          <t>1977</t>
        </is>
      </c>
      <c r="O52" t="inlineStr">
        <is>
          <t>eng</t>
        </is>
      </c>
      <c r="P52" t="inlineStr">
        <is>
          <t>cau</t>
        </is>
      </c>
      <c r="Q52" t="inlineStr">
        <is>
          <t>History of the world economy in the twentieth century ; 5</t>
        </is>
      </c>
      <c r="R52" t="inlineStr">
        <is>
          <t xml:space="preserve">HC </t>
        </is>
      </c>
      <c r="S52" t="n">
        <v>0</v>
      </c>
      <c r="T52" t="n">
        <v>0</v>
      </c>
      <c r="U52" t="inlineStr">
        <is>
          <t>2008-01-28</t>
        </is>
      </c>
      <c r="V52" t="inlineStr">
        <is>
          <t>2008-01-28</t>
        </is>
      </c>
      <c r="W52" t="inlineStr">
        <is>
          <t>1997-06-19</t>
        </is>
      </c>
      <c r="X52" t="inlineStr">
        <is>
          <t>1997-06-19</t>
        </is>
      </c>
      <c r="Y52" t="n">
        <v>877</v>
      </c>
      <c r="Z52" t="n">
        <v>758</v>
      </c>
      <c r="AA52" t="n">
        <v>874</v>
      </c>
      <c r="AB52" t="n">
        <v>5</v>
      </c>
      <c r="AC52" t="n">
        <v>7</v>
      </c>
      <c r="AD52" t="n">
        <v>33</v>
      </c>
      <c r="AE52" t="n">
        <v>38</v>
      </c>
      <c r="AF52" t="n">
        <v>12</v>
      </c>
      <c r="AG52" t="n">
        <v>12</v>
      </c>
      <c r="AH52" t="n">
        <v>8</v>
      </c>
      <c r="AI52" t="n">
        <v>9</v>
      </c>
      <c r="AJ52" t="n">
        <v>16</v>
      </c>
      <c r="AK52" t="n">
        <v>19</v>
      </c>
      <c r="AL52" t="n">
        <v>4</v>
      </c>
      <c r="AM52" t="n">
        <v>6</v>
      </c>
      <c r="AN52" t="n">
        <v>0</v>
      </c>
      <c r="AO52" t="n">
        <v>0</v>
      </c>
      <c r="AP52" t="inlineStr">
        <is>
          <t>No</t>
        </is>
      </c>
      <c r="AQ52" t="inlineStr">
        <is>
          <t>No</t>
        </is>
      </c>
      <c r="AS52">
        <f>HYPERLINK("https://creighton-primo.hosted.exlibrisgroup.com/primo-explore/search?tab=default_tab&amp;search_scope=EVERYTHING&amp;vid=01CRU&amp;lang=en_US&amp;offset=0&amp;query=any,contains,991004358609702656","Catalog Record")</f>
        <v/>
      </c>
      <c r="AT52">
        <f>HYPERLINK("http://www.worldcat.org/oclc/3154250","WorldCat Record")</f>
        <v/>
      </c>
      <c r="AU52" t="inlineStr">
        <is>
          <t>885922:eng</t>
        </is>
      </c>
      <c r="AV52" t="inlineStr">
        <is>
          <t>3154250</t>
        </is>
      </c>
      <c r="AW52" t="inlineStr">
        <is>
          <t>991004358609702656</t>
        </is>
      </c>
      <c r="AX52" t="inlineStr">
        <is>
          <t>991004358609702656</t>
        </is>
      </c>
      <c r="AY52" t="inlineStr">
        <is>
          <t>2264051590002656</t>
        </is>
      </c>
      <c r="AZ52" t="inlineStr">
        <is>
          <t>BOOK</t>
        </is>
      </c>
      <c r="BB52" t="inlineStr">
        <is>
          <t>9780520033382</t>
        </is>
      </c>
      <c r="BC52" t="inlineStr">
        <is>
          <t>32285002770781</t>
        </is>
      </c>
      <c r="BD52" t="inlineStr">
        <is>
          <t>893593595</t>
        </is>
      </c>
    </row>
    <row r="53">
      <c r="A53" t="inlineStr">
        <is>
          <t>No</t>
        </is>
      </c>
      <c r="B53" t="inlineStr">
        <is>
          <t>HC60 .R84 1996</t>
        </is>
      </c>
      <c r="C53" t="inlineStr">
        <is>
          <t>0                      HC 0060000R  84          1996</t>
        </is>
      </c>
      <c r="D53" t="inlineStr">
        <is>
          <t>United States development assistance policy : the domestic politics of foreign economic aid / Vernon W. Ruttan.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K53" t="inlineStr">
        <is>
          <t>Ruttan, Vernon W.</t>
        </is>
      </c>
      <c r="L53" t="inlineStr">
        <is>
          <t>Baltimore : Johns Hopkins University Press, 1996.</t>
        </is>
      </c>
      <c r="M53" t="inlineStr">
        <is>
          <t>1996</t>
        </is>
      </c>
      <c r="O53" t="inlineStr">
        <is>
          <t>eng</t>
        </is>
      </c>
      <c r="P53" t="inlineStr">
        <is>
          <t>mdu</t>
        </is>
      </c>
      <c r="Q53" t="inlineStr">
        <is>
          <t>The Johns Hopkins studies in development</t>
        </is>
      </c>
      <c r="R53" t="inlineStr">
        <is>
          <t xml:space="preserve">HC </t>
        </is>
      </c>
      <c r="S53" t="n">
        <v>0</v>
      </c>
      <c r="T53" t="n">
        <v>0</v>
      </c>
      <c r="U53" t="inlineStr">
        <is>
          <t>2006-10-12</t>
        </is>
      </c>
      <c r="V53" t="inlineStr">
        <is>
          <t>2006-10-12</t>
        </is>
      </c>
      <c r="W53" t="inlineStr">
        <is>
          <t>1996-11-08</t>
        </is>
      </c>
      <c r="X53" t="inlineStr">
        <is>
          <t>1996-11-08</t>
        </is>
      </c>
      <c r="Y53" t="n">
        <v>385</v>
      </c>
      <c r="Z53" t="n">
        <v>320</v>
      </c>
      <c r="AA53" t="n">
        <v>321</v>
      </c>
      <c r="AB53" t="n">
        <v>2</v>
      </c>
      <c r="AC53" t="n">
        <v>2</v>
      </c>
      <c r="AD53" t="n">
        <v>14</v>
      </c>
      <c r="AE53" t="n">
        <v>14</v>
      </c>
      <c r="AF53" t="n">
        <v>3</v>
      </c>
      <c r="AG53" t="n">
        <v>3</v>
      </c>
      <c r="AH53" t="n">
        <v>4</v>
      </c>
      <c r="AI53" t="n">
        <v>4</v>
      </c>
      <c r="AJ53" t="n">
        <v>9</v>
      </c>
      <c r="AK53" t="n">
        <v>9</v>
      </c>
      <c r="AL53" t="n">
        <v>1</v>
      </c>
      <c r="AM53" t="n">
        <v>1</v>
      </c>
      <c r="AN53" t="n">
        <v>1</v>
      </c>
      <c r="AO53" t="n">
        <v>1</v>
      </c>
      <c r="AP53" t="inlineStr">
        <is>
          <t>No</t>
        </is>
      </c>
      <c r="AQ53" t="inlineStr">
        <is>
          <t>No</t>
        </is>
      </c>
      <c r="AS53">
        <f>HYPERLINK("https://creighton-primo.hosted.exlibrisgroup.com/primo-explore/search?tab=default_tab&amp;search_scope=EVERYTHING&amp;vid=01CRU&amp;lang=en_US&amp;offset=0&amp;query=any,contains,991002462819702656","Catalog Record")</f>
        <v/>
      </c>
      <c r="AT53">
        <f>HYPERLINK("http://www.worldcat.org/oclc/32089371","WorldCat Record")</f>
        <v/>
      </c>
      <c r="AU53" t="inlineStr">
        <is>
          <t>889672571:eng</t>
        </is>
      </c>
      <c r="AV53" t="inlineStr">
        <is>
          <t>32089371</t>
        </is>
      </c>
      <c r="AW53" t="inlineStr">
        <is>
          <t>991002462819702656</t>
        </is>
      </c>
      <c r="AX53" t="inlineStr">
        <is>
          <t>991002462819702656</t>
        </is>
      </c>
      <c r="AY53" t="inlineStr">
        <is>
          <t>2254760440002656</t>
        </is>
      </c>
      <c r="AZ53" t="inlineStr">
        <is>
          <t>BOOK</t>
        </is>
      </c>
      <c r="BB53" t="inlineStr">
        <is>
          <t>9780801850516</t>
        </is>
      </c>
      <c r="BC53" t="inlineStr">
        <is>
          <t>32285001419596</t>
        </is>
      </c>
      <c r="BD53" t="inlineStr">
        <is>
          <t>893591375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2022-05-21T17:14:50Z</dcterms:created>
  <dcterms:modified xsi:type="dcterms:W3CDTF">2022-05-21T17:14:50Z</dcterms:modified>
</cp:coreProperties>
</file>