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HD20.5 .O65 1968</t>
        </is>
      </c>
      <c r="C2" t="inlineStr">
        <is>
          <t>0                      HD 0020500O  65          1968</t>
        </is>
      </c>
      <c r="D2" t="inlineStr">
        <is>
          <t>Systems analysis for business management [by] Stanford L. Optner.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Optner, Stanford L.</t>
        </is>
      </c>
      <c r="L2" t="inlineStr">
        <is>
          <t>Englewood Cliffs, N.J., Prentice-Hall [1968]</t>
        </is>
      </c>
      <c r="M2" t="inlineStr">
        <is>
          <t>1968</t>
        </is>
      </c>
      <c r="N2" t="inlineStr">
        <is>
          <t>2d ed.</t>
        </is>
      </c>
      <c r="O2" t="inlineStr">
        <is>
          <t>eng</t>
        </is>
      </c>
      <c r="P2" t="inlineStr">
        <is>
          <t>nju</t>
        </is>
      </c>
      <c r="R2" t="inlineStr">
        <is>
          <t xml:space="preserve">HD </t>
        </is>
      </c>
      <c r="S2" t="n">
        <v>2</v>
      </c>
      <c r="T2" t="n">
        <v>2</v>
      </c>
      <c r="U2" t="inlineStr">
        <is>
          <t>1998-11-05</t>
        </is>
      </c>
      <c r="V2" t="inlineStr">
        <is>
          <t>1998-11-05</t>
        </is>
      </c>
      <c r="W2" t="inlineStr">
        <is>
          <t>1997-07-03</t>
        </is>
      </c>
      <c r="X2" t="inlineStr">
        <is>
          <t>1997-07-03</t>
        </is>
      </c>
      <c r="Y2" t="n">
        <v>363</v>
      </c>
      <c r="Z2" t="n">
        <v>266</v>
      </c>
      <c r="AA2" t="n">
        <v>494</v>
      </c>
      <c r="AB2" t="n">
        <v>2</v>
      </c>
      <c r="AC2" t="n">
        <v>2</v>
      </c>
      <c r="AD2" t="n">
        <v>13</v>
      </c>
      <c r="AE2" t="n">
        <v>21</v>
      </c>
      <c r="AF2" t="n">
        <v>7</v>
      </c>
      <c r="AG2" t="n">
        <v>11</v>
      </c>
      <c r="AH2" t="n">
        <v>4</v>
      </c>
      <c r="AI2" t="n">
        <v>6</v>
      </c>
      <c r="AJ2" t="n">
        <v>7</v>
      </c>
      <c r="AK2" t="n">
        <v>11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HYPERLINK("http://catalog.hathitrust.org/Record/001320612","HathiTrust Record")</f>
        <v/>
      </c>
      <c r="AS2">
        <f>HYPERLINK("https://creighton-primo.hosted.exlibrisgroup.com/primo-explore/search?tab=default_tab&amp;search_scope=EVERYTHING&amp;vid=01CRU&amp;lang=en_US&amp;offset=0&amp;query=any,contains,991001205369702656","Catalog Record")</f>
        <v/>
      </c>
      <c r="AT2">
        <f>HYPERLINK("http://www.worldcat.org/oclc/191898","WorldCat Record")</f>
        <v/>
      </c>
      <c r="AU2" t="inlineStr">
        <is>
          <t>1352595:eng</t>
        </is>
      </c>
      <c r="AV2" t="inlineStr">
        <is>
          <t>191898</t>
        </is>
      </c>
      <c r="AW2" t="inlineStr">
        <is>
          <t>991001205369702656</t>
        </is>
      </c>
      <c r="AX2" t="inlineStr">
        <is>
          <t>991001205369702656</t>
        </is>
      </c>
      <c r="AY2" t="inlineStr">
        <is>
          <t>2259018900002656</t>
        </is>
      </c>
      <c r="AZ2" t="inlineStr">
        <is>
          <t>BOOK</t>
        </is>
      </c>
      <c r="BC2" t="inlineStr">
        <is>
          <t>32285002885860</t>
        </is>
      </c>
      <c r="BD2" t="inlineStr">
        <is>
          <t>893250056</t>
        </is>
      </c>
    </row>
    <row r="3">
      <c r="A3" t="inlineStr">
        <is>
          <t>No</t>
        </is>
      </c>
      <c r="B3" t="inlineStr">
        <is>
          <t>HD20.7 .S52</t>
        </is>
      </c>
      <c r="C3" t="inlineStr">
        <is>
          <t>0                      HD 0020700S  52</t>
        </is>
      </c>
      <c r="D3" t="inlineStr">
        <is>
          <t>Games for society, business, and war : towards a theory of gaming / Martin Shubik 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Shubik, Martin.</t>
        </is>
      </c>
      <c r="L3" t="inlineStr">
        <is>
          <t>New York : Elsevier, [1975]</t>
        </is>
      </c>
      <c r="M3" t="inlineStr">
        <is>
          <t>1975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HD </t>
        </is>
      </c>
      <c r="S3" t="n">
        <v>2</v>
      </c>
      <c r="T3" t="n">
        <v>2</v>
      </c>
      <c r="U3" t="inlineStr">
        <is>
          <t>1995-07-17</t>
        </is>
      </c>
      <c r="V3" t="inlineStr">
        <is>
          <t>1995-07-17</t>
        </is>
      </c>
      <c r="W3" t="inlineStr">
        <is>
          <t>1995-03-23</t>
        </is>
      </c>
      <c r="X3" t="inlineStr">
        <is>
          <t>1995-03-23</t>
        </is>
      </c>
      <c r="Y3" t="n">
        <v>502</v>
      </c>
      <c r="Z3" t="n">
        <v>364</v>
      </c>
      <c r="AA3" t="n">
        <v>369</v>
      </c>
      <c r="AB3" t="n">
        <v>2</v>
      </c>
      <c r="AC3" t="n">
        <v>2</v>
      </c>
      <c r="AD3" t="n">
        <v>17</v>
      </c>
      <c r="AE3" t="n">
        <v>17</v>
      </c>
      <c r="AF3" t="n">
        <v>8</v>
      </c>
      <c r="AG3" t="n">
        <v>8</v>
      </c>
      <c r="AH3" t="n">
        <v>3</v>
      </c>
      <c r="AI3" t="n">
        <v>3</v>
      </c>
      <c r="AJ3" t="n">
        <v>9</v>
      </c>
      <c r="AK3" t="n">
        <v>9</v>
      </c>
      <c r="AL3" t="n">
        <v>1</v>
      </c>
      <c r="AM3" t="n">
        <v>1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HYPERLINK("https://creighton-primo.hosted.exlibrisgroup.com/primo-explore/search?tab=default_tab&amp;search_scope=EVERYTHING&amp;vid=01CRU&amp;lang=en_US&amp;offset=0&amp;query=any,contains,991003739869702656","Catalog Record")</f>
        <v/>
      </c>
      <c r="AT3">
        <f>HYPERLINK("http://www.worldcat.org/oclc/1402171","WorldCat Record")</f>
        <v/>
      </c>
      <c r="AU3" t="inlineStr">
        <is>
          <t>233106047:eng</t>
        </is>
      </c>
      <c r="AV3" t="inlineStr">
        <is>
          <t>1402171</t>
        </is>
      </c>
      <c r="AW3" t="inlineStr">
        <is>
          <t>991003739869702656</t>
        </is>
      </c>
      <c r="AX3" t="inlineStr">
        <is>
          <t>991003739869702656</t>
        </is>
      </c>
      <c r="AY3" t="inlineStr">
        <is>
          <t>2260855800002656</t>
        </is>
      </c>
      <c r="AZ3" t="inlineStr">
        <is>
          <t>BOOK</t>
        </is>
      </c>
      <c r="BB3" t="inlineStr">
        <is>
          <t>9780444412850</t>
        </is>
      </c>
      <c r="BC3" t="inlineStr">
        <is>
          <t>32285002013786</t>
        </is>
      </c>
      <c r="BD3" t="inlineStr">
        <is>
          <t>893718025</t>
        </is>
      </c>
    </row>
    <row r="4">
      <c r="A4" t="inlineStr">
        <is>
          <t>No</t>
        </is>
      </c>
      <c r="B4" t="inlineStr">
        <is>
          <t>HD21 .S815</t>
        </is>
      </c>
      <c r="C4" t="inlineStr">
        <is>
          <t>0                      HD 0021000S  815</t>
        </is>
      </c>
      <c r="D4" t="inlineStr">
        <is>
          <t>The organization of industry [by] George J. Stigler.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Stigler, George J. (George Joseph), 1911-1991.</t>
        </is>
      </c>
      <c r="L4" t="inlineStr">
        <is>
          <t>Homewood, Ill., R. D. Irwin, 1968.</t>
        </is>
      </c>
      <c r="M4" t="inlineStr">
        <is>
          <t>1968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HD </t>
        </is>
      </c>
      <c r="S4" t="n">
        <v>3</v>
      </c>
      <c r="T4" t="n">
        <v>3</v>
      </c>
      <c r="U4" t="inlineStr">
        <is>
          <t>2004-12-04</t>
        </is>
      </c>
      <c r="V4" t="inlineStr">
        <is>
          <t>2004-12-04</t>
        </is>
      </c>
      <c r="W4" t="inlineStr">
        <is>
          <t>1997-07-03</t>
        </is>
      </c>
      <c r="X4" t="inlineStr">
        <is>
          <t>1997-07-03</t>
        </is>
      </c>
      <c r="Y4" t="n">
        <v>649</v>
      </c>
      <c r="Z4" t="n">
        <v>504</v>
      </c>
      <c r="AA4" t="n">
        <v>618</v>
      </c>
      <c r="AB4" t="n">
        <v>3</v>
      </c>
      <c r="AC4" t="n">
        <v>3</v>
      </c>
      <c r="AD4" t="n">
        <v>28</v>
      </c>
      <c r="AE4" t="n">
        <v>31</v>
      </c>
      <c r="AF4" t="n">
        <v>11</v>
      </c>
      <c r="AG4" t="n">
        <v>13</v>
      </c>
      <c r="AH4" t="n">
        <v>7</v>
      </c>
      <c r="AI4" t="n">
        <v>7</v>
      </c>
      <c r="AJ4" t="n">
        <v>14</v>
      </c>
      <c r="AK4" t="n">
        <v>15</v>
      </c>
      <c r="AL4" t="n">
        <v>2</v>
      </c>
      <c r="AM4" t="n">
        <v>2</v>
      </c>
      <c r="AN4" t="n">
        <v>1</v>
      </c>
      <c r="AO4" t="n">
        <v>2</v>
      </c>
      <c r="AP4" t="inlineStr">
        <is>
          <t>No</t>
        </is>
      </c>
      <c r="AQ4" t="inlineStr">
        <is>
          <t>Yes</t>
        </is>
      </c>
      <c r="AR4">
        <f>HYPERLINK("http://catalog.hathitrust.org/Record/001429905","HathiTrust Record")</f>
        <v/>
      </c>
      <c r="AS4">
        <f>HYPERLINK("https://creighton-primo.hosted.exlibrisgroup.com/primo-explore/search?tab=default_tab&amp;search_scope=EVERYTHING&amp;vid=01CRU&amp;lang=en_US&amp;offset=0&amp;query=any,contains,991002437849702656","Catalog Record")</f>
        <v/>
      </c>
      <c r="AT4">
        <f>HYPERLINK("http://www.worldcat.org/oclc/349282","WorldCat Record")</f>
        <v/>
      </c>
      <c r="AU4" t="inlineStr">
        <is>
          <t>55994043:eng</t>
        </is>
      </c>
      <c r="AV4" t="inlineStr">
        <is>
          <t>349282</t>
        </is>
      </c>
      <c r="AW4" t="inlineStr">
        <is>
          <t>991002437849702656</t>
        </is>
      </c>
      <c r="AX4" t="inlineStr">
        <is>
          <t>991002437849702656</t>
        </is>
      </c>
      <c r="AY4" t="inlineStr">
        <is>
          <t>2267092490002656</t>
        </is>
      </c>
      <c r="AZ4" t="inlineStr">
        <is>
          <t>BOOK</t>
        </is>
      </c>
      <c r="BC4" t="inlineStr">
        <is>
          <t>32285002886124</t>
        </is>
      </c>
      <c r="BD4" t="inlineStr">
        <is>
          <t>893627125</t>
        </is>
      </c>
    </row>
    <row r="5">
      <c r="A5" t="inlineStr">
        <is>
          <t>No</t>
        </is>
      </c>
      <c r="B5" t="inlineStr">
        <is>
          <t>HD2763 .B63</t>
        </is>
      </c>
      <c r="C5" t="inlineStr">
        <is>
          <t>0                      HD 2763000B  63</t>
        </is>
      </c>
      <c r="D5" t="inlineStr">
        <is>
          <t>Principles of public utility rates.</t>
        </is>
      </c>
      <c r="F5" t="inlineStr">
        <is>
          <t>No</t>
        </is>
      </c>
      <c r="G5" t="inlineStr">
        <is>
          <t>1</t>
        </is>
      </c>
      <c r="H5" t="inlineStr">
        <is>
          <t>Yes</t>
        </is>
      </c>
      <c r="I5" t="inlineStr">
        <is>
          <t>No</t>
        </is>
      </c>
      <c r="J5" t="inlineStr">
        <is>
          <t>0</t>
        </is>
      </c>
      <c r="K5" t="inlineStr">
        <is>
          <t>Bonbright, James C. (James Cummings), 1891-1985.</t>
        </is>
      </c>
      <c r="L5" t="inlineStr">
        <is>
          <t>New York, Columbia University Press, 1961.</t>
        </is>
      </c>
      <c r="M5" t="inlineStr">
        <is>
          <t>1961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HD </t>
        </is>
      </c>
      <c r="S5" t="n">
        <v>0</v>
      </c>
      <c r="T5" t="n">
        <v>1</v>
      </c>
      <c r="V5" t="inlineStr">
        <is>
          <t>2007-05-22</t>
        </is>
      </c>
      <c r="W5" t="inlineStr">
        <is>
          <t>1997-07-14</t>
        </is>
      </c>
      <c r="X5" t="inlineStr">
        <is>
          <t>1997-07-14</t>
        </is>
      </c>
      <c r="Y5" t="n">
        <v>548</v>
      </c>
      <c r="Z5" t="n">
        <v>467</v>
      </c>
      <c r="AA5" t="n">
        <v>653</v>
      </c>
      <c r="AB5" t="n">
        <v>4</v>
      </c>
      <c r="AC5" t="n">
        <v>6</v>
      </c>
      <c r="AD5" t="n">
        <v>28</v>
      </c>
      <c r="AE5" t="n">
        <v>39</v>
      </c>
      <c r="AF5" t="n">
        <v>3</v>
      </c>
      <c r="AG5" t="n">
        <v>7</v>
      </c>
      <c r="AH5" t="n">
        <v>4</v>
      </c>
      <c r="AI5" t="n">
        <v>4</v>
      </c>
      <c r="AJ5" t="n">
        <v>12</v>
      </c>
      <c r="AK5" t="n">
        <v>15</v>
      </c>
      <c r="AL5" t="n">
        <v>2</v>
      </c>
      <c r="AM5" t="n">
        <v>3</v>
      </c>
      <c r="AN5" t="n">
        <v>12</v>
      </c>
      <c r="AO5" t="n">
        <v>17</v>
      </c>
      <c r="AP5" t="inlineStr">
        <is>
          <t>No</t>
        </is>
      </c>
      <c r="AQ5" t="inlineStr">
        <is>
          <t>Yes</t>
        </is>
      </c>
      <c r="AR5">
        <f>HYPERLINK("http://catalog.hathitrust.org/Record/001430217","HathiTrust Record")</f>
        <v/>
      </c>
      <c r="AS5">
        <f>HYPERLINK("https://creighton-primo.hosted.exlibrisgroup.com/primo-explore/search?tab=default_tab&amp;search_scope=EVERYTHING&amp;vid=01CRU&amp;lang=en_US&amp;offset=0&amp;query=any,contains,991001805449702656","Catalog Record")</f>
        <v/>
      </c>
      <c r="AT5">
        <f>HYPERLINK("http://www.worldcat.org/oclc/231425","WorldCat Record")</f>
        <v/>
      </c>
      <c r="AU5" t="inlineStr">
        <is>
          <t>144111057:eng</t>
        </is>
      </c>
      <c r="AV5" t="inlineStr">
        <is>
          <t>231425</t>
        </is>
      </c>
      <c r="AW5" t="inlineStr">
        <is>
          <t>991001805449702656</t>
        </is>
      </c>
      <c r="AX5" t="inlineStr">
        <is>
          <t>991001805449702656</t>
        </is>
      </c>
      <c r="AY5" t="inlineStr">
        <is>
          <t>2270752190002656</t>
        </is>
      </c>
      <c r="AZ5" t="inlineStr">
        <is>
          <t>BOOK</t>
        </is>
      </c>
      <c r="BC5" t="inlineStr">
        <is>
          <t>32285002920543</t>
        </is>
      </c>
      <c r="BD5" t="inlineStr">
        <is>
          <t>893697052</t>
        </is>
      </c>
    </row>
    <row r="6">
      <c r="A6" t="inlineStr">
        <is>
          <t>No</t>
        </is>
      </c>
      <c r="B6" t="inlineStr">
        <is>
          <t>HD2785 .D388 1998</t>
        </is>
      </c>
      <c r="C6" t="inlineStr">
        <is>
          <t>0                      HD 2785000D  388         1998</t>
        </is>
      </c>
      <c r="D6" t="inlineStr">
        <is>
          <t>Corporation nation : how corporations are taking over our lives and what we can do about it / Charles Derber.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Derber, Charles.</t>
        </is>
      </c>
      <c r="L6" t="inlineStr">
        <is>
          <t>New York : St. Martin's Press, 1998.</t>
        </is>
      </c>
      <c r="M6" t="inlineStr">
        <is>
          <t>1998</t>
        </is>
      </c>
      <c r="N6" t="inlineStr">
        <is>
          <t>1st ed.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HD </t>
        </is>
      </c>
      <c r="S6" t="n">
        <v>0</v>
      </c>
      <c r="T6" t="n">
        <v>0</v>
      </c>
      <c r="U6" t="inlineStr">
        <is>
          <t>2004-10-22</t>
        </is>
      </c>
      <c r="V6" t="inlineStr">
        <is>
          <t>2004-10-22</t>
        </is>
      </c>
      <c r="W6" t="inlineStr">
        <is>
          <t>1999-01-05</t>
        </is>
      </c>
      <c r="X6" t="inlineStr">
        <is>
          <t>1999-01-05</t>
        </is>
      </c>
      <c r="Y6" t="n">
        <v>664</v>
      </c>
      <c r="Z6" t="n">
        <v>600</v>
      </c>
      <c r="AA6" t="n">
        <v>681</v>
      </c>
      <c r="AB6" t="n">
        <v>5</v>
      </c>
      <c r="AC6" t="n">
        <v>6</v>
      </c>
      <c r="AD6" t="n">
        <v>30</v>
      </c>
      <c r="AE6" t="n">
        <v>33</v>
      </c>
      <c r="AF6" t="n">
        <v>9</v>
      </c>
      <c r="AG6" t="n">
        <v>10</v>
      </c>
      <c r="AH6" t="n">
        <v>6</v>
      </c>
      <c r="AI6" t="n">
        <v>6</v>
      </c>
      <c r="AJ6" t="n">
        <v>16</v>
      </c>
      <c r="AK6" t="n">
        <v>16</v>
      </c>
      <c r="AL6" t="n">
        <v>4</v>
      </c>
      <c r="AM6" t="n">
        <v>5</v>
      </c>
      <c r="AN6" t="n">
        <v>2</v>
      </c>
      <c r="AO6" t="n">
        <v>3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HYPERLINK("https://creighton-primo.hosted.exlibrisgroup.com/primo-explore/search?tab=default_tab&amp;search_scope=EVERYTHING&amp;vid=01CRU&amp;lang=en_US&amp;offset=0&amp;query=any,contains,991002933829702656","Catalog Record")</f>
        <v/>
      </c>
      <c r="AT6">
        <f>HYPERLINK("http://www.worldcat.org/oclc/39013827","WorldCat Record")</f>
        <v/>
      </c>
      <c r="AU6" t="inlineStr">
        <is>
          <t>41730751:eng</t>
        </is>
      </c>
      <c r="AV6" t="inlineStr">
        <is>
          <t>39013827</t>
        </is>
      </c>
      <c r="AW6" t="inlineStr">
        <is>
          <t>991002933829702656</t>
        </is>
      </c>
      <c r="AX6" t="inlineStr">
        <is>
          <t>991002933829702656</t>
        </is>
      </c>
      <c r="AY6" t="inlineStr">
        <is>
          <t>2260762590002656</t>
        </is>
      </c>
      <c r="AZ6" t="inlineStr">
        <is>
          <t>BOOK</t>
        </is>
      </c>
      <c r="BB6" t="inlineStr">
        <is>
          <t>9780312192884</t>
        </is>
      </c>
      <c r="BC6" t="inlineStr">
        <is>
          <t>32285003509311</t>
        </is>
      </c>
      <c r="BD6" t="inlineStr">
        <is>
          <t>893342041</t>
        </is>
      </c>
    </row>
    <row r="7">
      <c r="A7" t="inlineStr">
        <is>
          <t>No</t>
        </is>
      </c>
      <c r="B7" t="inlineStr">
        <is>
          <t>HD30.2 .C475 1987</t>
        </is>
      </c>
      <c r="C7" t="inlineStr">
        <is>
          <t>0                      HD 0030200C  475         1987</t>
        </is>
      </c>
      <c r="D7" t="inlineStr">
        <is>
          <t>Applying expert systems in business / Dimitris N. Chorafas.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Chorafas, Dimitris N.</t>
        </is>
      </c>
      <c r="L7" t="inlineStr">
        <is>
          <t>New York : McGraw-Hill, c1987.</t>
        </is>
      </c>
      <c r="M7" t="inlineStr">
        <is>
          <t>1987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HD </t>
        </is>
      </c>
      <c r="S7" t="n">
        <v>1</v>
      </c>
      <c r="T7" t="n">
        <v>1</v>
      </c>
      <c r="U7" t="inlineStr">
        <is>
          <t>1994-03-23</t>
        </is>
      </c>
      <c r="V7" t="inlineStr">
        <is>
          <t>1994-03-23</t>
        </is>
      </c>
      <c r="W7" t="inlineStr">
        <is>
          <t>1992-04-22</t>
        </is>
      </c>
      <c r="X7" t="inlineStr">
        <is>
          <t>1992-04-22</t>
        </is>
      </c>
      <c r="Y7" t="n">
        <v>418</v>
      </c>
      <c r="Z7" t="n">
        <v>330</v>
      </c>
      <c r="AA7" t="n">
        <v>330</v>
      </c>
      <c r="AB7" t="n">
        <v>2</v>
      </c>
      <c r="AC7" t="n">
        <v>2</v>
      </c>
      <c r="AD7" t="n">
        <v>11</v>
      </c>
      <c r="AE7" t="n">
        <v>11</v>
      </c>
      <c r="AF7" t="n">
        <v>4</v>
      </c>
      <c r="AG7" t="n">
        <v>4</v>
      </c>
      <c r="AH7" t="n">
        <v>4</v>
      </c>
      <c r="AI7" t="n">
        <v>4</v>
      </c>
      <c r="AJ7" t="n">
        <v>5</v>
      </c>
      <c r="AK7" t="n">
        <v>5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HYPERLINK("https://creighton-primo.hosted.exlibrisgroup.com/primo-explore/search?tab=default_tab&amp;search_scope=EVERYTHING&amp;vid=01CRU&amp;lang=en_US&amp;offset=0&amp;query=any,contains,991000798979702656","Catalog Record")</f>
        <v/>
      </c>
      <c r="AT7">
        <f>HYPERLINK("http://www.worldcat.org/oclc/13215722","WorldCat Record")</f>
        <v/>
      </c>
      <c r="AU7" t="inlineStr">
        <is>
          <t>7060326:eng</t>
        </is>
      </c>
      <c r="AV7" t="inlineStr">
        <is>
          <t>13215722</t>
        </is>
      </c>
      <c r="AW7" t="inlineStr">
        <is>
          <t>991000798979702656</t>
        </is>
      </c>
      <c r="AX7" t="inlineStr">
        <is>
          <t>991000798979702656</t>
        </is>
      </c>
      <c r="AY7" t="inlineStr">
        <is>
          <t>2260667370002656</t>
        </is>
      </c>
      <c r="AZ7" t="inlineStr">
        <is>
          <t>BOOK</t>
        </is>
      </c>
      <c r="BB7" t="inlineStr">
        <is>
          <t>9780070108806</t>
        </is>
      </c>
      <c r="BC7" t="inlineStr">
        <is>
          <t>32285001085660</t>
        </is>
      </c>
      <c r="BD7" t="inlineStr">
        <is>
          <t>893438609</t>
        </is>
      </c>
    </row>
    <row r="8">
      <c r="A8" t="inlineStr">
        <is>
          <t>No</t>
        </is>
      </c>
      <c r="B8" t="inlineStr">
        <is>
          <t>HD30.2 .D68 1998</t>
        </is>
      </c>
      <c r="C8" t="inlineStr">
        <is>
          <t>0                      HD 0030200D  68          1998</t>
        </is>
      </c>
      <c r="D8" t="inlineStr">
        <is>
          <t>Unleashing the killer app : digital strategies for market dominance / Larry Downes and Chunka Mui.</t>
        </is>
      </c>
      <c r="F8" t="inlineStr">
        <is>
          <t>No</t>
        </is>
      </c>
      <c r="G8" t="inlineStr">
        <is>
          <t>1</t>
        </is>
      </c>
      <c r="H8" t="inlineStr">
        <is>
          <t>Yes</t>
        </is>
      </c>
      <c r="I8" t="inlineStr">
        <is>
          <t>No</t>
        </is>
      </c>
      <c r="J8" t="inlineStr">
        <is>
          <t>0</t>
        </is>
      </c>
      <c r="K8" t="inlineStr">
        <is>
          <t>Downes, Larry, 1959-</t>
        </is>
      </c>
      <c r="L8" t="inlineStr">
        <is>
          <t>Boston, Mass. : Harvard Business School Press, c1998.</t>
        </is>
      </c>
      <c r="M8" t="inlineStr">
        <is>
          <t>1998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HD </t>
        </is>
      </c>
      <c r="S8" t="n">
        <v>4</v>
      </c>
      <c r="T8" t="n">
        <v>4</v>
      </c>
      <c r="U8" t="inlineStr">
        <is>
          <t>2000-01-31</t>
        </is>
      </c>
      <c r="V8" t="inlineStr">
        <is>
          <t>2000-01-31</t>
        </is>
      </c>
      <c r="W8" t="inlineStr">
        <is>
          <t>1999-04-27</t>
        </is>
      </c>
      <c r="X8" t="inlineStr">
        <is>
          <t>1999-08-13</t>
        </is>
      </c>
      <c r="Y8" t="n">
        <v>781</v>
      </c>
      <c r="Z8" t="n">
        <v>629</v>
      </c>
      <c r="AA8" t="n">
        <v>684</v>
      </c>
      <c r="AB8" t="n">
        <v>4</v>
      </c>
      <c r="AC8" t="n">
        <v>5</v>
      </c>
      <c r="AD8" t="n">
        <v>30</v>
      </c>
      <c r="AE8" t="n">
        <v>31</v>
      </c>
      <c r="AF8" t="n">
        <v>11</v>
      </c>
      <c r="AG8" t="n">
        <v>11</v>
      </c>
      <c r="AH8" t="n">
        <v>5</v>
      </c>
      <c r="AI8" t="n">
        <v>5</v>
      </c>
      <c r="AJ8" t="n">
        <v>17</v>
      </c>
      <c r="AK8" t="n">
        <v>17</v>
      </c>
      <c r="AL8" t="n">
        <v>2</v>
      </c>
      <c r="AM8" t="n">
        <v>3</v>
      </c>
      <c r="AN8" t="n">
        <v>4</v>
      </c>
      <c r="AO8" t="n">
        <v>4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HYPERLINK("https://creighton-primo.hosted.exlibrisgroup.com/primo-explore/search?tab=default_tab&amp;search_scope=EVERYTHING&amp;vid=01CRU&amp;lang=en_US&amp;offset=0&amp;query=any,contains,991001677539702656","Catalog Record")</f>
        <v/>
      </c>
      <c r="AT8">
        <f>HYPERLINK("http://www.worldcat.org/oclc/38355871","WorldCat Record")</f>
        <v/>
      </c>
      <c r="AU8" t="inlineStr">
        <is>
          <t>796366622:eng</t>
        </is>
      </c>
      <c r="AV8" t="inlineStr">
        <is>
          <t>38355871</t>
        </is>
      </c>
      <c r="AW8" t="inlineStr">
        <is>
          <t>991001677539702656</t>
        </is>
      </c>
      <c r="AX8" t="inlineStr">
        <is>
          <t>991001677539702656</t>
        </is>
      </c>
      <c r="AY8" t="inlineStr">
        <is>
          <t>2255149620002656</t>
        </is>
      </c>
      <c r="AZ8" t="inlineStr">
        <is>
          <t>BOOK</t>
        </is>
      </c>
      <c r="BB8" t="inlineStr">
        <is>
          <t>9780875848013</t>
        </is>
      </c>
      <c r="BC8" t="inlineStr">
        <is>
          <t>32285003556437</t>
        </is>
      </c>
      <c r="BD8" t="inlineStr">
        <is>
          <t>893872708</t>
        </is>
      </c>
    </row>
    <row r="9">
      <c r="A9" t="inlineStr">
        <is>
          <t>No</t>
        </is>
      </c>
      <c r="B9" t="inlineStr">
        <is>
          <t>HD30.2 .G76 1999</t>
        </is>
      </c>
      <c r="C9" t="inlineStr">
        <is>
          <t>0                      HD 0030200G  76          1999</t>
        </is>
      </c>
      <c r="D9" t="inlineStr">
        <is>
          <t>Future organizational design : the scope for the IT-based enterprise / Lars Groth.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Groth, Lars.</t>
        </is>
      </c>
      <c r="L9" t="inlineStr">
        <is>
          <t>Chichester : Wiley, c1999.</t>
        </is>
      </c>
      <c r="M9" t="inlineStr">
        <is>
          <t>1999</t>
        </is>
      </c>
      <c r="O9" t="inlineStr">
        <is>
          <t>eng</t>
        </is>
      </c>
      <c r="P9" t="inlineStr">
        <is>
          <t>enk</t>
        </is>
      </c>
      <c r="Q9" t="inlineStr">
        <is>
          <t>Wiley series in information systems</t>
        </is>
      </c>
      <c r="R9" t="inlineStr">
        <is>
          <t xml:space="preserve">HD </t>
        </is>
      </c>
      <c r="S9" t="n">
        <v>2</v>
      </c>
      <c r="T9" t="n">
        <v>2</v>
      </c>
      <c r="U9" t="inlineStr">
        <is>
          <t>2002-04-22</t>
        </is>
      </c>
      <c r="V9" t="inlineStr">
        <is>
          <t>2002-04-22</t>
        </is>
      </c>
      <c r="W9" t="inlineStr">
        <is>
          <t>2000-04-11</t>
        </is>
      </c>
      <c r="X9" t="inlineStr">
        <is>
          <t>2000-04-11</t>
        </is>
      </c>
      <c r="Y9" t="n">
        <v>382</v>
      </c>
      <c r="Z9" t="n">
        <v>255</v>
      </c>
      <c r="AA9" t="n">
        <v>1152</v>
      </c>
      <c r="AB9" t="n">
        <v>1</v>
      </c>
      <c r="AC9" t="n">
        <v>3</v>
      </c>
      <c r="AD9" t="n">
        <v>12</v>
      </c>
      <c r="AE9" t="n">
        <v>25</v>
      </c>
      <c r="AF9" t="n">
        <v>5</v>
      </c>
      <c r="AG9" t="n">
        <v>16</v>
      </c>
      <c r="AH9" t="n">
        <v>3</v>
      </c>
      <c r="AI9" t="n">
        <v>4</v>
      </c>
      <c r="AJ9" t="n">
        <v>8</v>
      </c>
      <c r="AK9" t="n">
        <v>11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HYPERLINK("http://catalog.hathitrust.org/Record/007437549","HathiTrust Record")</f>
        <v/>
      </c>
      <c r="AS9">
        <f>HYPERLINK("https://creighton-primo.hosted.exlibrisgroup.com/primo-explore/search?tab=default_tab&amp;search_scope=EVERYTHING&amp;vid=01CRU&amp;lang=en_US&amp;offset=0&amp;query=any,contains,991003002539702656","Catalog Record")</f>
        <v/>
      </c>
      <c r="AT9">
        <f>HYPERLINK("http://www.worldcat.org/oclc/44015219","WorldCat Record")</f>
        <v/>
      </c>
      <c r="AU9" t="inlineStr">
        <is>
          <t>799890684:eng</t>
        </is>
      </c>
      <c r="AV9" t="inlineStr">
        <is>
          <t>44015219</t>
        </is>
      </c>
      <c r="AW9" t="inlineStr">
        <is>
          <t>991003002539702656</t>
        </is>
      </c>
      <c r="AX9" t="inlineStr">
        <is>
          <t>991003002539702656</t>
        </is>
      </c>
      <c r="AY9" t="inlineStr">
        <is>
          <t>2266256800002656</t>
        </is>
      </c>
      <c r="AZ9" t="inlineStr">
        <is>
          <t>BOOK</t>
        </is>
      </c>
      <c r="BB9" t="inlineStr">
        <is>
          <t>9780471988939</t>
        </is>
      </c>
      <c r="BC9" t="inlineStr">
        <is>
          <t>32285003676409</t>
        </is>
      </c>
      <c r="BD9" t="inlineStr">
        <is>
          <t>893721747</t>
        </is>
      </c>
    </row>
    <row r="10">
      <c r="A10" t="inlineStr">
        <is>
          <t>No</t>
        </is>
      </c>
      <c r="B10" t="inlineStr">
        <is>
          <t>HD30.2 .M363 1996</t>
        </is>
      </c>
      <c r="C10" t="inlineStr">
        <is>
          <t>0                      HD 0030200M  363         1996</t>
        </is>
      </c>
      <c r="D10" t="inlineStr">
        <is>
          <t>Managing information for the competitive edge / edited by Ethel Auster and Chun Wei Choo.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Neal-Schuman Publishers, c1996.</t>
        </is>
      </c>
      <c r="M10" t="inlineStr">
        <is>
          <t>1996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HD </t>
        </is>
      </c>
      <c r="S10" t="n">
        <v>3</v>
      </c>
      <c r="T10" t="n">
        <v>3</v>
      </c>
      <c r="U10" t="inlineStr">
        <is>
          <t>1999-03-06</t>
        </is>
      </c>
      <c r="V10" t="inlineStr">
        <is>
          <t>1999-03-06</t>
        </is>
      </c>
      <c r="W10" t="inlineStr">
        <is>
          <t>1998-01-08</t>
        </is>
      </c>
      <c r="X10" t="inlineStr">
        <is>
          <t>1998-01-08</t>
        </is>
      </c>
      <c r="Y10" t="n">
        <v>329</v>
      </c>
      <c r="Z10" t="n">
        <v>258</v>
      </c>
      <c r="AA10" t="n">
        <v>264</v>
      </c>
      <c r="AB10" t="n">
        <v>3</v>
      </c>
      <c r="AC10" t="n">
        <v>3</v>
      </c>
      <c r="AD10" t="n">
        <v>9</v>
      </c>
      <c r="AE10" t="n">
        <v>9</v>
      </c>
      <c r="AF10" t="n">
        <v>2</v>
      </c>
      <c r="AG10" t="n">
        <v>2</v>
      </c>
      <c r="AH10" t="n">
        <v>1</v>
      </c>
      <c r="AI10" t="n">
        <v>1</v>
      </c>
      <c r="AJ10" t="n">
        <v>5</v>
      </c>
      <c r="AK10" t="n">
        <v>5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HYPERLINK("http://catalog.hathitrust.org/Record/003115739","HathiTrust Record")</f>
        <v/>
      </c>
      <c r="AS10">
        <f>HYPERLINK("https://creighton-primo.hosted.exlibrisgroup.com/primo-explore/search?tab=default_tab&amp;search_scope=EVERYTHING&amp;vid=01CRU&amp;lang=en_US&amp;offset=0&amp;query=any,contains,991002681219702656","Catalog Record")</f>
        <v/>
      </c>
      <c r="AT10">
        <f>HYPERLINK("http://www.worldcat.org/oclc/35033691","WorldCat Record")</f>
        <v/>
      </c>
      <c r="AU10" t="inlineStr">
        <is>
          <t>353910659:eng</t>
        </is>
      </c>
      <c r="AV10" t="inlineStr">
        <is>
          <t>35033691</t>
        </is>
      </c>
      <c r="AW10" t="inlineStr">
        <is>
          <t>991002681219702656</t>
        </is>
      </c>
      <c r="AX10" t="inlineStr">
        <is>
          <t>991002681219702656</t>
        </is>
      </c>
      <c r="AY10" t="inlineStr">
        <is>
          <t>2269306620002656</t>
        </is>
      </c>
      <c r="AZ10" t="inlineStr">
        <is>
          <t>BOOK</t>
        </is>
      </c>
      <c r="BB10" t="inlineStr">
        <is>
          <t>9781555702151</t>
        </is>
      </c>
      <c r="BC10" t="inlineStr">
        <is>
          <t>32285003302329</t>
        </is>
      </c>
      <c r="BD10" t="inlineStr">
        <is>
          <t>893421664</t>
        </is>
      </c>
    </row>
    <row r="11">
      <c r="A11" t="inlineStr">
        <is>
          <t>No</t>
        </is>
      </c>
      <c r="B11" t="inlineStr">
        <is>
          <t>HD30.2 .O737 1990</t>
        </is>
      </c>
      <c r="C11" t="inlineStr">
        <is>
          <t>0                      HD 0030200O  737         1990</t>
        </is>
      </c>
      <c r="D11" t="inlineStr">
        <is>
          <t>Organization, management, and expert systems : models of automated reasoning / editor, Michael Masuch.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Berlin ; New York : W. De Gruyter, 1990.</t>
        </is>
      </c>
      <c r="M11" t="inlineStr">
        <is>
          <t>1990</t>
        </is>
      </c>
      <c r="O11" t="inlineStr">
        <is>
          <t>eng</t>
        </is>
      </c>
      <c r="P11" t="inlineStr">
        <is>
          <t xml:space="preserve">gw </t>
        </is>
      </c>
      <c r="Q11" t="inlineStr">
        <is>
          <t>De Gruyter studies in organization ; 23</t>
        </is>
      </c>
      <c r="R11" t="inlineStr">
        <is>
          <t xml:space="preserve">HD </t>
        </is>
      </c>
      <c r="S11" t="n">
        <v>1</v>
      </c>
      <c r="T11" t="n">
        <v>1</v>
      </c>
      <c r="U11" t="inlineStr">
        <is>
          <t>1993-07-06</t>
        </is>
      </c>
      <c r="V11" t="inlineStr">
        <is>
          <t>1993-07-06</t>
        </is>
      </c>
      <c r="W11" t="inlineStr">
        <is>
          <t>1991-03-14</t>
        </is>
      </c>
      <c r="X11" t="inlineStr">
        <is>
          <t>1991-03-14</t>
        </is>
      </c>
      <c r="Y11" t="n">
        <v>191</v>
      </c>
      <c r="Z11" t="n">
        <v>104</v>
      </c>
      <c r="AA11" t="n">
        <v>127</v>
      </c>
      <c r="AB11" t="n">
        <v>2</v>
      </c>
      <c r="AC11" t="n">
        <v>2</v>
      </c>
      <c r="AD11" t="n">
        <v>2</v>
      </c>
      <c r="AE11" t="n">
        <v>3</v>
      </c>
      <c r="AF11" t="n">
        <v>0</v>
      </c>
      <c r="AG11" t="n">
        <v>0</v>
      </c>
      <c r="AH11" t="n">
        <v>0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HYPERLINK("http://catalog.hathitrust.org/Record/002461044","HathiTrust Record")</f>
        <v/>
      </c>
      <c r="AS11">
        <f>HYPERLINK("https://creighton-primo.hosted.exlibrisgroup.com/primo-explore/search?tab=default_tab&amp;search_scope=EVERYTHING&amp;vid=01CRU&amp;lang=en_US&amp;offset=0&amp;query=any,contains,991001752569702656","Catalog Record")</f>
        <v/>
      </c>
      <c r="AT11">
        <f>HYPERLINK("http://www.worldcat.org/oclc/22184025","WorldCat Record")</f>
        <v/>
      </c>
      <c r="AU11" t="inlineStr">
        <is>
          <t>890356867:eng</t>
        </is>
      </c>
      <c r="AV11" t="inlineStr">
        <is>
          <t>22184025</t>
        </is>
      </c>
      <c r="AW11" t="inlineStr">
        <is>
          <t>991001752569702656</t>
        </is>
      </c>
      <c r="AX11" t="inlineStr">
        <is>
          <t>991001752569702656</t>
        </is>
      </c>
      <c r="AY11" t="inlineStr">
        <is>
          <t>2259486600002656</t>
        </is>
      </c>
      <c r="AZ11" t="inlineStr">
        <is>
          <t>BOOK</t>
        </is>
      </c>
      <c r="BB11" t="inlineStr">
        <is>
          <t>9780899255569</t>
        </is>
      </c>
      <c r="BC11" t="inlineStr">
        <is>
          <t>32285000511252</t>
        </is>
      </c>
      <c r="BD11" t="inlineStr">
        <is>
          <t>893232226</t>
        </is>
      </c>
    </row>
    <row r="12">
      <c r="A12" t="inlineStr">
        <is>
          <t>No</t>
        </is>
      </c>
      <c r="B12" t="inlineStr">
        <is>
          <t>HD30.2 .P483 1998</t>
        </is>
      </c>
      <c r="C12" t="inlineStr">
        <is>
          <t>0                      HD 0030200P  483         1998</t>
        </is>
      </c>
      <c r="D12" t="inlineStr">
        <is>
          <t>The fast forward MBA in technology management / Daniel P. Petrozzo.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Petrozzo, Daniel P.</t>
        </is>
      </c>
      <c r="L12" t="inlineStr">
        <is>
          <t>New York : J. Wiley, c1998.</t>
        </is>
      </c>
      <c r="M12" t="inlineStr">
        <is>
          <t>1998</t>
        </is>
      </c>
      <c r="O12" t="inlineStr">
        <is>
          <t>eng</t>
        </is>
      </c>
      <c r="P12" t="inlineStr">
        <is>
          <t>nyu</t>
        </is>
      </c>
      <c r="Q12" t="inlineStr">
        <is>
          <t>The fast forward MBA series</t>
        </is>
      </c>
      <c r="R12" t="inlineStr">
        <is>
          <t xml:space="preserve">HD </t>
        </is>
      </c>
      <c r="S12" t="n">
        <v>6</v>
      </c>
      <c r="T12" t="n">
        <v>6</v>
      </c>
      <c r="U12" t="inlineStr">
        <is>
          <t>2002-03-26</t>
        </is>
      </c>
      <c r="V12" t="inlineStr">
        <is>
          <t>2002-03-26</t>
        </is>
      </c>
      <c r="W12" t="inlineStr">
        <is>
          <t>1998-07-22</t>
        </is>
      </c>
      <c r="X12" t="inlineStr">
        <is>
          <t>1998-07-22</t>
        </is>
      </c>
      <c r="Y12" t="n">
        <v>192</v>
      </c>
      <c r="Z12" t="n">
        <v>146</v>
      </c>
      <c r="AA12" t="n">
        <v>146</v>
      </c>
      <c r="AB12" t="n">
        <v>1</v>
      </c>
      <c r="AC12" t="n">
        <v>1</v>
      </c>
      <c r="AD12" t="n">
        <v>7</v>
      </c>
      <c r="AE12" t="n">
        <v>7</v>
      </c>
      <c r="AF12" t="n">
        <v>3</v>
      </c>
      <c r="AG12" t="n">
        <v>3</v>
      </c>
      <c r="AH12" t="n">
        <v>3</v>
      </c>
      <c r="AI12" t="n">
        <v>3</v>
      </c>
      <c r="AJ12" t="n">
        <v>4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HYPERLINK("https://creighton-primo.hosted.exlibrisgroup.com/primo-explore/search?tab=default_tab&amp;search_scope=EVERYTHING&amp;vid=01CRU&amp;lang=en_US&amp;offset=0&amp;query=any,contains,991002907269702656","Catalog Record")</f>
        <v/>
      </c>
      <c r="AT12">
        <f>HYPERLINK("http://www.worldcat.org/oclc/38409199","WorldCat Record")</f>
        <v/>
      </c>
      <c r="AU12" t="inlineStr">
        <is>
          <t>549769:eng</t>
        </is>
      </c>
      <c r="AV12" t="inlineStr">
        <is>
          <t>38409199</t>
        </is>
      </c>
      <c r="AW12" t="inlineStr">
        <is>
          <t>991002907269702656</t>
        </is>
      </c>
      <c r="AX12" t="inlineStr">
        <is>
          <t>991002907269702656</t>
        </is>
      </c>
      <c r="AY12" t="inlineStr">
        <is>
          <t>2267987610002656</t>
        </is>
      </c>
      <c r="AZ12" t="inlineStr">
        <is>
          <t>BOOK</t>
        </is>
      </c>
      <c r="BB12" t="inlineStr">
        <is>
          <t>9780471239802</t>
        </is>
      </c>
      <c r="BC12" t="inlineStr">
        <is>
          <t>32285003434890</t>
        </is>
      </c>
      <c r="BD12" t="inlineStr">
        <is>
          <t>893799158</t>
        </is>
      </c>
    </row>
    <row r="13">
      <c r="A13" t="inlineStr">
        <is>
          <t>No</t>
        </is>
      </c>
      <c r="B13" t="inlineStr">
        <is>
          <t>HD30.2122 .M37 1996</t>
        </is>
      </c>
      <c r="C13" t="inlineStr">
        <is>
          <t>0                      HD 0030000                                                           .2122 .M37 1996</t>
        </is>
      </c>
      <c r="D13" t="inlineStr">
        <is>
          <t>Cybercorp : the new business revolution / James Martin.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Martin, James, 1938-</t>
        </is>
      </c>
      <c r="L13" t="inlineStr">
        <is>
          <t>New York : Amacom, c1996.</t>
        </is>
      </c>
      <c r="M13" t="inlineStr">
        <is>
          <t>1996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HD </t>
        </is>
      </c>
      <c r="S13" t="n">
        <v>8</v>
      </c>
      <c r="T13" t="n">
        <v>8</v>
      </c>
      <c r="U13" t="inlineStr">
        <is>
          <t>2000-02-14</t>
        </is>
      </c>
      <c r="V13" t="inlineStr">
        <is>
          <t>2000-02-14</t>
        </is>
      </c>
      <c r="W13" t="inlineStr">
        <is>
          <t>1996-11-13</t>
        </is>
      </c>
      <c r="X13" t="inlineStr">
        <is>
          <t>1996-11-13</t>
        </is>
      </c>
      <c r="Y13" t="n">
        <v>617</v>
      </c>
      <c r="Z13" t="n">
        <v>509</v>
      </c>
      <c r="AA13" t="n">
        <v>516</v>
      </c>
      <c r="AB13" t="n">
        <v>5</v>
      </c>
      <c r="AC13" t="n">
        <v>5</v>
      </c>
      <c r="AD13" t="n">
        <v>25</v>
      </c>
      <c r="AE13" t="n">
        <v>25</v>
      </c>
      <c r="AF13" t="n">
        <v>11</v>
      </c>
      <c r="AG13" t="n">
        <v>11</v>
      </c>
      <c r="AH13" t="n">
        <v>3</v>
      </c>
      <c r="AI13" t="n">
        <v>3</v>
      </c>
      <c r="AJ13" t="n">
        <v>12</v>
      </c>
      <c r="AK13" t="n">
        <v>12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HYPERLINK("https://creighton-primo.hosted.exlibrisgroup.com/primo-explore/search?tab=default_tab&amp;search_scope=EVERYTHING&amp;vid=01CRU&amp;lang=en_US&amp;offset=0&amp;query=any,contains,991002689549702656","Catalog Record")</f>
        <v/>
      </c>
      <c r="AT13">
        <f>HYPERLINK("http://www.worldcat.org/oclc/35128215","WorldCat Record")</f>
        <v/>
      </c>
      <c r="AU13" t="inlineStr">
        <is>
          <t>864046283:eng</t>
        </is>
      </c>
      <c r="AV13" t="inlineStr">
        <is>
          <t>35128215</t>
        </is>
      </c>
      <c r="AW13" t="inlineStr">
        <is>
          <t>991002689549702656</t>
        </is>
      </c>
      <c r="AX13" t="inlineStr">
        <is>
          <t>991002689549702656</t>
        </is>
      </c>
      <c r="AY13" t="inlineStr">
        <is>
          <t>2270939980002656</t>
        </is>
      </c>
      <c r="AZ13" t="inlineStr">
        <is>
          <t>BOOK</t>
        </is>
      </c>
      <c r="BB13" t="inlineStr">
        <is>
          <t>9780814403518</t>
        </is>
      </c>
      <c r="BC13" t="inlineStr">
        <is>
          <t>32285002372489</t>
        </is>
      </c>
      <c r="BD13" t="inlineStr">
        <is>
          <t>893603883</t>
        </is>
      </c>
    </row>
    <row r="14">
      <c r="A14" t="inlineStr">
        <is>
          <t>No</t>
        </is>
      </c>
      <c r="B14" t="inlineStr">
        <is>
          <t>HD30.213 .D38 2000</t>
        </is>
      </c>
      <c r="C14" t="inlineStr">
        <is>
          <t>0                      HD 0030213D  38          2000</t>
        </is>
      </c>
      <c r="D14" t="inlineStr">
        <is>
          <t>Mission critical : realizing the promise of enterprise systems / Thomas H. Davenport.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Davenport, Thomas H., 1954-</t>
        </is>
      </c>
      <c r="L14" t="inlineStr">
        <is>
          <t>Boston, MA : Harvard Business School Press, 2000.</t>
        </is>
      </c>
      <c r="M14" t="inlineStr">
        <is>
          <t>2000</t>
        </is>
      </c>
      <c r="O14" t="inlineStr">
        <is>
          <t>eng</t>
        </is>
      </c>
      <c r="P14" t="inlineStr">
        <is>
          <t>mau</t>
        </is>
      </c>
      <c r="R14" t="inlineStr">
        <is>
          <t xml:space="preserve">HD </t>
        </is>
      </c>
      <c r="S14" t="n">
        <v>1</v>
      </c>
      <c r="T14" t="n">
        <v>1</v>
      </c>
      <c r="U14" t="inlineStr">
        <is>
          <t>2002-03-26</t>
        </is>
      </c>
      <c r="V14" t="inlineStr">
        <is>
          <t>2002-03-26</t>
        </is>
      </c>
      <c r="W14" t="inlineStr">
        <is>
          <t>2000-07-26</t>
        </is>
      </c>
      <c r="X14" t="inlineStr">
        <is>
          <t>2000-07-26</t>
        </is>
      </c>
      <c r="Y14" t="n">
        <v>450</v>
      </c>
      <c r="Z14" t="n">
        <v>318</v>
      </c>
      <c r="AA14" t="n">
        <v>1419</v>
      </c>
      <c r="AB14" t="n">
        <v>4</v>
      </c>
      <c r="AC14" t="n">
        <v>6</v>
      </c>
      <c r="AD14" t="n">
        <v>19</v>
      </c>
      <c r="AE14" t="n">
        <v>37</v>
      </c>
      <c r="AF14" t="n">
        <v>5</v>
      </c>
      <c r="AG14" t="n">
        <v>16</v>
      </c>
      <c r="AH14" t="n">
        <v>6</v>
      </c>
      <c r="AI14" t="n">
        <v>10</v>
      </c>
      <c r="AJ14" t="n">
        <v>10</v>
      </c>
      <c r="AK14" t="n">
        <v>17</v>
      </c>
      <c r="AL14" t="n">
        <v>3</v>
      </c>
      <c r="AM14" t="n">
        <v>4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HYPERLINK("https://creighton-primo.hosted.exlibrisgroup.com/primo-explore/search?tab=default_tab&amp;search_scope=EVERYTHING&amp;vid=01CRU&amp;lang=en_US&amp;offset=0&amp;query=any,contains,991003219839702656","Catalog Record")</f>
        <v/>
      </c>
      <c r="AT14">
        <f>HYPERLINK("http://www.worldcat.org/oclc/42680386","WorldCat Record")</f>
        <v/>
      </c>
      <c r="AU14" t="inlineStr">
        <is>
          <t>6037388:eng</t>
        </is>
      </c>
      <c r="AV14" t="inlineStr">
        <is>
          <t>42680386</t>
        </is>
      </c>
      <c r="AW14" t="inlineStr">
        <is>
          <t>991003219839702656</t>
        </is>
      </c>
      <c r="AX14" t="inlineStr">
        <is>
          <t>991003219839702656</t>
        </is>
      </c>
      <c r="AY14" t="inlineStr">
        <is>
          <t>2264048930002656</t>
        </is>
      </c>
      <c r="AZ14" t="inlineStr">
        <is>
          <t>BOOK</t>
        </is>
      </c>
      <c r="BB14" t="inlineStr">
        <is>
          <t>9780875849065</t>
        </is>
      </c>
      <c r="BC14" t="inlineStr">
        <is>
          <t>32285003742466</t>
        </is>
      </c>
      <c r="BD14" t="inlineStr">
        <is>
          <t>893887245</t>
        </is>
      </c>
    </row>
    <row r="15">
      <c r="A15" t="inlineStr">
        <is>
          <t>No</t>
        </is>
      </c>
      <c r="B15" t="inlineStr">
        <is>
          <t>HD30.213 .P67 1997</t>
        </is>
      </c>
      <c r="C15" t="inlineStr">
        <is>
          <t>0                      HD 0030213P  67          1997</t>
        </is>
      </c>
      <c r="D15" t="inlineStr">
        <is>
          <t>Management information systems : solving business problems with information technology / Gerald V. Post, David L. Anderson.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Yes</t>
        </is>
      </c>
      <c r="J15" t="inlineStr">
        <is>
          <t>0</t>
        </is>
      </c>
      <c r="K15" t="inlineStr">
        <is>
          <t>Post, Gerald V.</t>
        </is>
      </c>
      <c r="L15" t="inlineStr">
        <is>
          <t>Chicago : Irwin, c1997.</t>
        </is>
      </c>
      <c r="M15" t="inlineStr">
        <is>
          <t>1997</t>
        </is>
      </c>
      <c r="O15" t="inlineStr">
        <is>
          <t>eng</t>
        </is>
      </c>
      <c r="P15" t="inlineStr">
        <is>
          <t>ilu</t>
        </is>
      </c>
      <c r="R15" t="inlineStr">
        <is>
          <t xml:space="preserve">HD </t>
        </is>
      </c>
      <c r="S15" t="n">
        <v>11</v>
      </c>
      <c r="T15" t="n">
        <v>11</v>
      </c>
      <c r="U15" t="inlineStr">
        <is>
          <t>2000-11-01</t>
        </is>
      </c>
      <c r="V15" t="inlineStr">
        <is>
          <t>2000-11-01</t>
        </is>
      </c>
      <c r="W15" t="inlineStr">
        <is>
          <t>1998-06-17</t>
        </is>
      </c>
      <c r="X15" t="inlineStr">
        <is>
          <t>1998-06-17</t>
        </is>
      </c>
      <c r="Y15" t="n">
        <v>92</v>
      </c>
      <c r="Z15" t="n">
        <v>40</v>
      </c>
      <c r="AA15" t="n">
        <v>228</v>
      </c>
      <c r="AB15" t="n">
        <v>1</v>
      </c>
      <c r="AC15" t="n">
        <v>4</v>
      </c>
      <c r="AD15" t="n">
        <v>2</v>
      </c>
      <c r="AE15" t="n">
        <v>11</v>
      </c>
      <c r="AF15" t="n">
        <v>1</v>
      </c>
      <c r="AG15" t="n">
        <v>4</v>
      </c>
      <c r="AH15" t="n">
        <v>1</v>
      </c>
      <c r="AI15" t="n">
        <v>2</v>
      </c>
      <c r="AJ15" t="n">
        <v>0</v>
      </c>
      <c r="AK15" t="n">
        <v>4</v>
      </c>
      <c r="AL15" t="n">
        <v>0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HYPERLINK("http://catalog.hathitrust.org/Record/009441031","HathiTrust Record")</f>
        <v/>
      </c>
      <c r="AS15">
        <f>HYPERLINK("https://creighton-primo.hosted.exlibrisgroup.com/primo-explore/search?tab=default_tab&amp;search_scope=EVERYTHING&amp;vid=01CRU&amp;lang=en_US&amp;offset=0&amp;query=any,contains,991002705689702656","Catalog Record")</f>
        <v/>
      </c>
      <c r="AT15">
        <f>HYPERLINK("http://www.worldcat.org/oclc/35318845","WorldCat Record")</f>
        <v/>
      </c>
      <c r="AU15" t="inlineStr">
        <is>
          <t>4923551770:eng</t>
        </is>
      </c>
      <c r="AV15" t="inlineStr">
        <is>
          <t>35318845</t>
        </is>
      </c>
      <c r="AW15" t="inlineStr">
        <is>
          <t>991002705689702656</t>
        </is>
      </c>
      <c r="AX15" t="inlineStr">
        <is>
          <t>991002705689702656</t>
        </is>
      </c>
      <c r="AY15" t="inlineStr">
        <is>
          <t>2256766650002656</t>
        </is>
      </c>
      <c r="AZ15" t="inlineStr">
        <is>
          <t>BOOK</t>
        </is>
      </c>
      <c r="BB15" t="inlineStr">
        <is>
          <t>9780256179569</t>
        </is>
      </c>
      <c r="BC15" t="inlineStr">
        <is>
          <t>32285003421715</t>
        </is>
      </c>
      <c r="BD15" t="inlineStr">
        <is>
          <t>893716815</t>
        </is>
      </c>
    </row>
    <row r="16">
      <c r="A16" t="inlineStr">
        <is>
          <t>No</t>
        </is>
      </c>
      <c r="B16" t="inlineStr">
        <is>
          <t>HD30.22 .M34 1994</t>
        </is>
      </c>
      <c r="C16" t="inlineStr">
        <is>
          <t>0                      HD 0030220M  34          1994</t>
        </is>
      </c>
      <c r="D16" t="inlineStr">
        <is>
          <t>Executive economics : ten essential tools for managers / Shlomo Maital.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Maital, Shlomo.</t>
        </is>
      </c>
      <c r="L16" t="inlineStr">
        <is>
          <t>New York : Free Press ; Toronto : Maxwell Macmillan Canada ; New York : Maxwell Macmillan International, c1994.</t>
        </is>
      </c>
      <c r="M16" t="inlineStr">
        <is>
          <t>1994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HD </t>
        </is>
      </c>
      <c r="S16" t="n">
        <v>2</v>
      </c>
      <c r="T16" t="n">
        <v>2</v>
      </c>
      <c r="U16" t="inlineStr">
        <is>
          <t>1995-10-05</t>
        </is>
      </c>
      <c r="V16" t="inlineStr">
        <is>
          <t>1995-10-05</t>
        </is>
      </c>
      <c r="W16" t="inlineStr">
        <is>
          <t>1994-10-21</t>
        </is>
      </c>
      <c r="X16" t="inlineStr">
        <is>
          <t>1994-10-21</t>
        </is>
      </c>
      <c r="Y16" t="n">
        <v>451</v>
      </c>
      <c r="Z16" t="n">
        <v>347</v>
      </c>
      <c r="AA16" t="n">
        <v>353</v>
      </c>
      <c r="AB16" t="n">
        <v>2</v>
      </c>
      <c r="AC16" t="n">
        <v>2</v>
      </c>
      <c r="AD16" t="n">
        <v>16</v>
      </c>
      <c r="AE16" t="n">
        <v>16</v>
      </c>
      <c r="AF16" t="n">
        <v>7</v>
      </c>
      <c r="AG16" t="n">
        <v>7</v>
      </c>
      <c r="AH16" t="n">
        <v>4</v>
      </c>
      <c r="AI16" t="n">
        <v>4</v>
      </c>
      <c r="AJ16" t="n">
        <v>12</v>
      </c>
      <c r="AK16" t="n">
        <v>12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HYPERLINK("http://catalog.hathitrust.org/Record/002884866","HathiTrust Record")</f>
        <v/>
      </c>
      <c r="AS16">
        <f>HYPERLINK("https://creighton-primo.hosted.exlibrisgroup.com/primo-explore/search?tab=default_tab&amp;search_scope=EVERYTHING&amp;vid=01CRU&amp;lang=en_US&amp;offset=0&amp;query=any,contains,991002320589702656","Catalog Record")</f>
        <v/>
      </c>
      <c r="AT16">
        <f>HYPERLINK("http://www.worldcat.org/oclc/30109169","WorldCat Record")</f>
        <v/>
      </c>
      <c r="AU16" t="inlineStr">
        <is>
          <t>33634775:eng</t>
        </is>
      </c>
      <c r="AV16" t="inlineStr">
        <is>
          <t>30109169</t>
        </is>
      </c>
      <c r="AW16" t="inlineStr">
        <is>
          <t>991002320589702656</t>
        </is>
      </c>
      <c r="AX16" t="inlineStr">
        <is>
          <t>991002320589702656</t>
        </is>
      </c>
      <c r="AY16" t="inlineStr">
        <is>
          <t>2263616970002656</t>
        </is>
      </c>
      <c r="AZ16" t="inlineStr">
        <is>
          <t>BOOK</t>
        </is>
      </c>
      <c r="BB16" t="inlineStr">
        <is>
          <t>9780029197851</t>
        </is>
      </c>
      <c r="BC16" t="inlineStr">
        <is>
          <t>32285001949931</t>
        </is>
      </c>
      <c r="BD16" t="inlineStr">
        <is>
          <t>893529827</t>
        </is>
      </c>
    </row>
    <row r="17">
      <c r="A17" t="inlineStr">
        <is>
          <t>No</t>
        </is>
      </c>
      <c r="B17" t="inlineStr">
        <is>
          <t>HD30.23 .A44</t>
        </is>
      </c>
      <c r="C17" t="inlineStr">
        <is>
          <t>0                      HD 0030230A  44</t>
        </is>
      </c>
      <c r="D17" t="inlineStr">
        <is>
          <t>Decision support systems : current practice and continuing challenges / Steven Alter.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Alter, Steven.</t>
        </is>
      </c>
      <c r="L17" t="inlineStr">
        <is>
          <t>Reading, Mass. : Addison-Wesley Pub., c1980.</t>
        </is>
      </c>
      <c r="M17" t="inlineStr">
        <is>
          <t>1980</t>
        </is>
      </c>
      <c r="O17" t="inlineStr">
        <is>
          <t>eng</t>
        </is>
      </c>
      <c r="P17" t="inlineStr">
        <is>
          <t>mau</t>
        </is>
      </c>
      <c r="Q17" t="inlineStr">
        <is>
          <t>Addison-Wesley series on decision support</t>
        </is>
      </c>
      <c r="R17" t="inlineStr">
        <is>
          <t xml:space="preserve">HD </t>
        </is>
      </c>
      <c r="S17" t="n">
        <v>2</v>
      </c>
      <c r="T17" t="n">
        <v>2</v>
      </c>
      <c r="U17" t="inlineStr">
        <is>
          <t>1997-09-14</t>
        </is>
      </c>
      <c r="V17" t="inlineStr">
        <is>
          <t>1997-09-14</t>
        </is>
      </c>
      <c r="W17" t="inlineStr">
        <is>
          <t>1993-02-24</t>
        </is>
      </c>
      <c r="X17" t="inlineStr">
        <is>
          <t>1993-02-24</t>
        </is>
      </c>
      <c r="Y17" t="n">
        <v>420</v>
      </c>
      <c r="Z17" t="n">
        <v>284</v>
      </c>
      <c r="AA17" t="n">
        <v>290</v>
      </c>
      <c r="AB17" t="n">
        <v>2</v>
      </c>
      <c r="AC17" t="n">
        <v>2</v>
      </c>
      <c r="AD17" t="n">
        <v>11</v>
      </c>
      <c r="AE17" t="n">
        <v>11</v>
      </c>
      <c r="AF17" t="n">
        <v>6</v>
      </c>
      <c r="AG17" t="n">
        <v>6</v>
      </c>
      <c r="AH17" t="n">
        <v>2</v>
      </c>
      <c r="AI17" t="n">
        <v>2</v>
      </c>
      <c r="AJ17" t="n">
        <v>7</v>
      </c>
      <c r="AK17" t="n">
        <v>7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HYPERLINK("http://catalog.hathitrust.org/Record/000583590","HathiTrust Record")</f>
        <v/>
      </c>
      <c r="AS17">
        <f>HYPERLINK("https://creighton-primo.hosted.exlibrisgroup.com/primo-explore/search?tab=default_tab&amp;search_scope=EVERYTHING&amp;vid=01CRU&amp;lang=en_US&amp;offset=0&amp;query=any,contains,991004730369702656","Catalog Record")</f>
        <v/>
      </c>
      <c r="AT17">
        <f>HYPERLINK("http://www.worldcat.org/oclc/4834382","WorldCat Record")</f>
        <v/>
      </c>
      <c r="AU17" t="inlineStr">
        <is>
          <t>347683565:eng</t>
        </is>
      </c>
      <c r="AV17" t="inlineStr">
        <is>
          <t>4834382</t>
        </is>
      </c>
      <c r="AW17" t="inlineStr">
        <is>
          <t>991004730369702656</t>
        </is>
      </c>
      <c r="AX17" t="inlineStr">
        <is>
          <t>991004730369702656</t>
        </is>
      </c>
      <c r="AY17" t="inlineStr">
        <is>
          <t>2267703320002656</t>
        </is>
      </c>
      <c r="AZ17" t="inlineStr">
        <is>
          <t>BOOK</t>
        </is>
      </c>
      <c r="BB17" t="inlineStr">
        <is>
          <t>9780201001938</t>
        </is>
      </c>
      <c r="BC17" t="inlineStr">
        <is>
          <t>32285001537280</t>
        </is>
      </c>
      <c r="BD17" t="inlineStr">
        <is>
          <t>893594022</t>
        </is>
      </c>
    </row>
    <row r="18">
      <c r="A18" t="inlineStr">
        <is>
          <t>No</t>
        </is>
      </c>
      <c r="B18" t="inlineStr">
        <is>
          <t>HD30.23 .A73</t>
        </is>
      </c>
      <c r="C18" t="inlineStr">
        <is>
          <t>0                      HD 0030230A  73</t>
        </is>
      </c>
      <c r="D18" t="inlineStr">
        <is>
          <t>Make up your mind! : The seven building blocks to better decisions / John D. Arnold. --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Arnold, John D.</t>
        </is>
      </c>
      <c r="L18" t="inlineStr">
        <is>
          <t>New York : AMACCM,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HD </t>
        </is>
      </c>
      <c r="S18" t="n">
        <v>3</v>
      </c>
      <c r="T18" t="n">
        <v>3</v>
      </c>
      <c r="U18" t="inlineStr">
        <is>
          <t>1995-02-14</t>
        </is>
      </c>
      <c r="V18" t="inlineStr">
        <is>
          <t>1995-02-14</t>
        </is>
      </c>
      <c r="W18" t="inlineStr">
        <is>
          <t>1990-08-03</t>
        </is>
      </c>
      <c r="X18" t="inlineStr">
        <is>
          <t>1990-08-03</t>
        </is>
      </c>
      <c r="Y18" t="n">
        <v>452</v>
      </c>
      <c r="Z18" t="n">
        <v>419</v>
      </c>
      <c r="AA18" t="n">
        <v>424</v>
      </c>
      <c r="AB18" t="n">
        <v>5</v>
      </c>
      <c r="AC18" t="n">
        <v>5</v>
      </c>
      <c r="AD18" t="n">
        <v>14</v>
      </c>
      <c r="AE18" t="n">
        <v>14</v>
      </c>
      <c r="AF18" t="n">
        <v>5</v>
      </c>
      <c r="AG18" t="n">
        <v>5</v>
      </c>
      <c r="AH18" t="n">
        <v>3</v>
      </c>
      <c r="AI18" t="n">
        <v>3</v>
      </c>
      <c r="AJ18" t="n">
        <v>8</v>
      </c>
      <c r="AK18" t="n">
        <v>8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HYPERLINK("https://creighton-primo.hosted.exlibrisgroup.com/primo-explore/search?tab=default_tab&amp;search_scope=EVERYTHING&amp;vid=01CRU&amp;lang=en_US&amp;offset=0&amp;query=any,contains,991004574119702656","Catalog Record")</f>
        <v/>
      </c>
      <c r="AT18">
        <f>HYPERLINK("http://www.worldcat.org/oclc/4036909","WorldCat Record")</f>
        <v/>
      </c>
      <c r="AU18" t="inlineStr">
        <is>
          <t>14277493:eng</t>
        </is>
      </c>
      <c r="AV18" t="inlineStr">
        <is>
          <t>4036909</t>
        </is>
      </c>
      <c r="AW18" t="inlineStr">
        <is>
          <t>991004574119702656</t>
        </is>
      </c>
      <c r="AX18" t="inlineStr">
        <is>
          <t>991004574119702656</t>
        </is>
      </c>
      <c r="AY18" t="inlineStr">
        <is>
          <t>2269174770002656</t>
        </is>
      </c>
      <c r="AZ18" t="inlineStr">
        <is>
          <t>BOOK</t>
        </is>
      </c>
      <c r="BB18" t="inlineStr">
        <is>
          <t>9780814454794</t>
        </is>
      </c>
      <c r="BC18" t="inlineStr">
        <is>
          <t>32285000263672</t>
        </is>
      </c>
      <c r="BD18" t="inlineStr">
        <is>
          <t>893259885</t>
        </is>
      </c>
    </row>
    <row r="19">
      <c r="A19" t="inlineStr">
        <is>
          <t>No</t>
        </is>
      </c>
      <c r="B19" t="inlineStr">
        <is>
          <t>HD30.23 .B7</t>
        </is>
      </c>
      <c r="C19" t="inlineStr">
        <is>
          <t>0                      HD 0030230B  7</t>
        </is>
      </c>
      <c r="D19" t="inlineStr">
        <is>
          <t>Management decision making / by Jerome D. Braverman.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Braverman, Jerome D.</t>
        </is>
      </c>
      <c r="L19" t="inlineStr">
        <is>
          <t>New York, N.Y. : American Management Associations, c1980.</t>
        </is>
      </c>
      <c r="M19" t="inlineStr">
        <is>
          <t>1980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HD </t>
        </is>
      </c>
      <c r="S19" t="n">
        <v>1</v>
      </c>
      <c r="T19" t="n">
        <v>1</v>
      </c>
      <c r="U19" t="inlineStr">
        <is>
          <t>2009-04-16</t>
        </is>
      </c>
      <c r="V19" t="inlineStr">
        <is>
          <t>2009-04-16</t>
        </is>
      </c>
      <c r="W19" t="inlineStr">
        <is>
          <t>1993-02-24</t>
        </is>
      </c>
      <c r="X19" t="inlineStr">
        <is>
          <t>1993-02-24</t>
        </is>
      </c>
      <c r="Y19" t="n">
        <v>394</v>
      </c>
      <c r="Z19" t="n">
        <v>360</v>
      </c>
      <c r="AA19" t="n">
        <v>365</v>
      </c>
      <c r="AB19" t="n">
        <v>2</v>
      </c>
      <c r="AC19" t="n">
        <v>2</v>
      </c>
      <c r="AD19" t="n">
        <v>14</v>
      </c>
      <c r="AE19" t="n">
        <v>14</v>
      </c>
      <c r="AF19" t="n">
        <v>6</v>
      </c>
      <c r="AG19" t="n">
        <v>6</v>
      </c>
      <c r="AH19" t="n">
        <v>4</v>
      </c>
      <c r="AI19" t="n">
        <v>4</v>
      </c>
      <c r="AJ19" t="n">
        <v>10</v>
      </c>
      <c r="AK19" t="n">
        <v>10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HYPERLINK("https://creighton-primo.hosted.exlibrisgroup.com/primo-explore/search?tab=default_tab&amp;search_scope=EVERYTHING&amp;vid=01CRU&amp;lang=en_US&amp;offset=0&amp;query=any,contains,991004993129702656","Catalog Record")</f>
        <v/>
      </c>
      <c r="AT19">
        <f>HYPERLINK("http://www.worldcat.org/oclc/6487892","WorldCat Record")</f>
        <v/>
      </c>
      <c r="AU19" t="inlineStr">
        <is>
          <t>3943442223:eng</t>
        </is>
      </c>
      <c r="AV19" t="inlineStr">
        <is>
          <t>6487892</t>
        </is>
      </c>
      <c r="AW19" t="inlineStr">
        <is>
          <t>991004993129702656</t>
        </is>
      </c>
      <c r="AX19" t="inlineStr">
        <is>
          <t>991004993129702656</t>
        </is>
      </c>
      <c r="AY19" t="inlineStr">
        <is>
          <t>2256338360002656</t>
        </is>
      </c>
      <c r="AZ19" t="inlineStr">
        <is>
          <t>BOOK</t>
        </is>
      </c>
      <c r="BB19" t="inlineStr">
        <is>
          <t>9780814456231</t>
        </is>
      </c>
      <c r="BC19" t="inlineStr">
        <is>
          <t>32285001537306</t>
        </is>
      </c>
      <c r="BD19" t="inlineStr">
        <is>
          <t>893437003</t>
        </is>
      </c>
    </row>
    <row r="20">
      <c r="A20" t="inlineStr">
        <is>
          <t>No</t>
        </is>
      </c>
      <c r="B20" t="inlineStr">
        <is>
          <t>HD30.23 .C65 1986</t>
        </is>
      </c>
      <c r="C20" t="inlineStr">
        <is>
          <t>0                      HD 0030230C  65          1986</t>
        </is>
      </c>
      <c r="D20" t="inlineStr">
        <is>
          <t>Communication and group decision-making / edited by Randy Y. Hirokawa and Marshall Scott Poole ; foreword by James H. Davis.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Beverly Hills : Sage Publications, c1986.</t>
        </is>
      </c>
      <c r="M20" t="inlineStr">
        <is>
          <t>1986</t>
        </is>
      </c>
      <c r="O20" t="inlineStr">
        <is>
          <t>eng</t>
        </is>
      </c>
      <c r="P20" t="inlineStr">
        <is>
          <t>cau</t>
        </is>
      </c>
      <c r="Q20" t="inlineStr">
        <is>
          <t>Sage focus editions ; 77</t>
        </is>
      </c>
      <c r="R20" t="inlineStr">
        <is>
          <t xml:space="preserve">HD </t>
        </is>
      </c>
      <c r="S20" t="n">
        <v>11</v>
      </c>
      <c r="T20" t="n">
        <v>11</v>
      </c>
      <c r="U20" t="inlineStr">
        <is>
          <t>2001-02-23</t>
        </is>
      </c>
      <c r="V20" t="inlineStr">
        <is>
          <t>2001-02-23</t>
        </is>
      </c>
      <c r="W20" t="inlineStr">
        <is>
          <t>1990-03-19</t>
        </is>
      </c>
      <c r="X20" t="inlineStr">
        <is>
          <t>1990-03-19</t>
        </is>
      </c>
      <c r="Y20" t="n">
        <v>407</v>
      </c>
      <c r="Z20" t="n">
        <v>296</v>
      </c>
      <c r="AA20" t="n">
        <v>298</v>
      </c>
      <c r="AB20" t="n">
        <v>3</v>
      </c>
      <c r="AC20" t="n">
        <v>3</v>
      </c>
      <c r="AD20" t="n">
        <v>16</v>
      </c>
      <c r="AE20" t="n">
        <v>16</v>
      </c>
      <c r="AF20" t="n">
        <v>5</v>
      </c>
      <c r="AG20" t="n">
        <v>5</v>
      </c>
      <c r="AH20" t="n">
        <v>3</v>
      </c>
      <c r="AI20" t="n">
        <v>3</v>
      </c>
      <c r="AJ20" t="n">
        <v>9</v>
      </c>
      <c r="AK20" t="n">
        <v>9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HYPERLINK("http://catalog.hathitrust.org/Record/000482371","HathiTrust Record")</f>
        <v/>
      </c>
      <c r="AS20">
        <f>HYPERLINK("https://creighton-primo.hosted.exlibrisgroup.com/primo-explore/search?tab=default_tab&amp;search_scope=EVERYTHING&amp;vid=01CRU&amp;lang=en_US&amp;offset=0&amp;query=any,contains,991005405639702656","Catalog Record")</f>
        <v/>
      </c>
      <c r="AT20">
        <f>HYPERLINK("http://www.worldcat.org/oclc/12371427","WorldCat Record")</f>
        <v/>
      </c>
      <c r="AU20" t="inlineStr">
        <is>
          <t>10792190049:eng</t>
        </is>
      </c>
      <c r="AV20" t="inlineStr">
        <is>
          <t>12371427</t>
        </is>
      </c>
      <c r="AW20" t="inlineStr">
        <is>
          <t>991005405639702656</t>
        </is>
      </c>
      <c r="AX20" t="inlineStr">
        <is>
          <t>991005405639702656</t>
        </is>
      </c>
      <c r="AY20" t="inlineStr">
        <is>
          <t>2258279300002656</t>
        </is>
      </c>
      <c r="AZ20" t="inlineStr">
        <is>
          <t>BOOK</t>
        </is>
      </c>
      <c r="BB20" t="inlineStr">
        <is>
          <t>9780803925304</t>
        </is>
      </c>
      <c r="BC20" t="inlineStr">
        <is>
          <t>32285000085786</t>
        </is>
      </c>
      <c r="BD20" t="inlineStr">
        <is>
          <t>893601156</t>
        </is>
      </c>
    </row>
    <row r="21">
      <c r="A21" t="inlineStr">
        <is>
          <t>No</t>
        </is>
      </c>
      <c r="B21" t="inlineStr">
        <is>
          <t>HD30.23 .G66 1991</t>
        </is>
      </c>
      <c r="C21" t="inlineStr">
        <is>
          <t>0                      HD 0030230G  66          1991</t>
        </is>
      </c>
      <c r="D21" t="inlineStr">
        <is>
          <t>Decision analysis for management judgment / Paul Goodwin, George Wright ; with a foreword by Lawrence D. Phillips.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Goodwin, Paul.</t>
        </is>
      </c>
      <c r="L21" t="inlineStr">
        <is>
          <t>Chichester ; New York : Wiley, c1991.</t>
        </is>
      </c>
      <c r="M21" t="inlineStr">
        <is>
          <t>1991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HD </t>
        </is>
      </c>
      <c r="S21" t="n">
        <v>3</v>
      </c>
      <c r="T21" t="n">
        <v>3</v>
      </c>
      <c r="U21" t="inlineStr">
        <is>
          <t>1995-05-15</t>
        </is>
      </c>
      <c r="V21" t="inlineStr">
        <is>
          <t>1995-05-15</t>
        </is>
      </c>
      <c r="W21" t="inlineStr">
        <is>
          <t>1992-06-22</t>
        </is>
      </c>
      <c r="X21" t="inlineStr">
        <is>
          <t>1992-06-22</t>
        </is>
      </c>
      <c r="Y21" t="n">
        <v>209</v>
      </c>
      <c r="Z21" t="n">
        <v>94</v>
      </c>
      <c r="AA21" t="n">
        <v>1377</v>
      </c>
      <c r="AB21" t="n">
        <v>1</v>
      </c>
      <c r="AC21" t="n">
        <v>29</v>
      </c>
      <c r="AD21" t="n">
        <v>5</v>
      </c>
      <c r="AE21" t="n">
        <v>45</v>
      </c>
      <c r="AF21" t="n">
        <v>3</v>
      </c>
      <c r="AG21" t="n">
        <v>17</v>
      </c>
      <c r="AH21" t="n">
        <v>1</v>
      </c>
      <c r="AI21" t="n">
        <v>8</v>
      </c>
      <c r="AJ21" t="n">
        <v>4</v>
      </c>
      <c r="AK21" t="n">
        <v>16</v>
      </c>
      <c r="AL21" t="n">
        <v>0</v>
      </c>
      <c r="AM21" t="n">
        <v>14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HYPERLINK("https://creighton-primo.hosted.exlibrisgroup.com/primo-explore/search?tab=default_tab&amp;search_scope=EVERYTHING&amp;vid=01CRU&amp;lang=en_US&amp;offset=0&amp;query=any,contains,991001835499702656","Catalog Record")</f>
        <v/>
      </c>
      <c r="AT21">
        <f>HYPERLINK("http://www.worldcat.org/oclc/23051561","WorldCat Record")</f>
        <v/>
      </c>
      <c r="AU21" t="inlineStr">
        <is>
          <t>551223:eng</t>
        </is>
      </c>
      <c r="AV21" t="inlineStr">
        <is>
          <t>23051561</t>
        </is>
      </c>
      <c r="AW21" t="inlineStr">
        <is>
          <t>991001835499702656</t>
        </is>
      </c>
      <c r="AX21" t="inlineStr">
        <is>
          <t>991001835499702656</t>
        </is>
      </c>
      <c r="AY21" t="inlineStr">
        <is>
          <t>2265416460002656</t>
        </is>
      </c>
      <c r="AZ21" t="inlineStr">
        <is>
          <t>BOOK</t>
        </is>
      </c>
      <c r="BB21" t="inlineStr">
        <is>
          <t>9780471928331</t>
        </is>
      </c>
      <c r="BC21" t="inlineStr">
        <is>
          <t>32285001129906</t>
        </is>
      </c>
      <c r="BD21" t="inlineStr">
        <is>
          <t>893497476</t>
        </is>
      </c>
    </row>
    <row r="22">
      <c r="A22" t="inlineStr">
        <is>
          <t>No</t>
        </is>
      </c>
      <c r="B22" t="inlineStr">
        <is>
          <t>HD30.23 .H44 1977</t>
        </is>
      </c>
      <c r="C22" t="inlineStr">
        <is>
          <t>0                      HD 0030230H  44          1977</t>
        </is>
      </c>
      <c r="D22" t="inlineStr">
        <is>
          <t>The mind of the organization : on the relevance of the decision-thinking processes of the human mind to the decision-thinking processes of organizations / Ben Heirs and Gordon Pehrson.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Heirs, Ben J.</t>
        </is>
      </c>
      <c r="L22" t="inlineStr">
        <is>
          <t>New York : Harper &amp; Row, c1977.</t>
        </is>
      </c>
      <c r="M22" t="inlineStr">
        <is>
          <t>1977</t>
        </is>
      </c>
      <c r="N22" t="inlineStr">
        <is>
          <t>1st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HD </t>
        </is>
      </c>
      <c r="S22" t="n">
        <v>1</v>
      </c>
      <c r="T22" t="n">
        <v>1</v>
      </c>
      <c r="U22" t="inlineStr">
        <is>
          <t>2003-06-04</t>
        </is>
      </c>
      <c r="V22" t="inlineStr">
        <is>
          <t>2003-06-04</t>
        </is>
      </c>
      <c r="W22" t="inlineStr">
        <is>
          <t>1996-09-09</t>
        </is>
      </c>
      <c r="X22" t="inlineStr">
        <is>
          <t>1996-09-09</t>
        </is>
      </c>
      <c r="Y22" t="n">
        <v>275</v>
      </c>
      <c r="Z22" t="n">
        <v>233</v>
      </c>
      <c r="AA22" t="n">
        <v>397</v>
      </c>
      <c r="AB22" t="n">
        <v>2</v>
      </c>
      <c r="AC22" t="n">
        <v>2</v>
      </c>
      <c r="AD22" t="n">
        <v>10</v>
      </c>
      <c r="AE22" t="n">
        <v>15</v>
      </c>
      <c r="AF22" t="n">
        <v>3</v>
      </c>
      <c r="AG22" t="n">
        <v>3</v>
      </c>
      <c r="AH22" t="n">
        <v>4</v>
      </c>
      <c r="AI22" t="n">
        <v>6</v>
      </c>
      <c r="AJ22" t="n">
        <v>6</v>
      </c>
      <c r="AK22" t="n">
        <v>9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HYPERLINK("http://catalog.hathitrust.org/Record/009522792","HathiTrust Record")</f>
        <v/>
      </c>
      <c r="AS22">
        <f>HYPERLINK("https://creighton-primo.hosted.exlibrisgroup.com/primo-explore/search?tab=default_tab&amp;search_scope=EVERYTHING&amp;vid=01CRU&amp;lang=en_US&amp;offset=0&amp;query=any,contains,991004101119702656","Catalog Record")</f>
        <v/>
      </c>
      <c r="AT22">
        <f>HYPERLINK("http://www.worldcat.org/oclc/2372618","WorldCat Record")</f>
        <v/>
      </c>
      <c r="AU22" t="inlineStr">
        <is>
          <t>13086790:eng</t>
        </is>
      </c>
      <c r="AV22" t="inlineStr">
        <is>
          <t>2372618</t>
        </is>
      </c>
      <c r="AW22" t="inlineStr">
        <is>
          <t>991004101119702656</t>
        </is>
      </c>
      <c r="AX22" t="inlineStr">
        <is>
          <t>991004101119702656</t>
        </is>
      </c>
      <c r="AY22" t="inlineStr">
        <is>
          <t>2255314860002656</t>
        </is>
      </c>
      <c r="AZ22" t="inlineStr">
        <is>
          <t>BOOK</t>
        </is>
      </c>
      <c r="BB22" t="inlineStr">
        <is>
          <t>9780060118181</t>
        </is>
      </c>
      <c r="BC22" t="inlineStr">
        <is>
          <t>32285002306834</t>
        </is>
      </c>
      <c r="BD22" t="inlineStr">
        <is>
          <t>893429660</t>
        </is>
      </c>
    </row>
    <row r="23">
      <c r="A23" t="inlineStr">
        <is>
          <t>No</t>
        </is>
      </c>
      <c r="B23" t="inlineStr">
        <is>
          <t>HD30.23 .I4 1982</t>
        </is>
      </c>
      <c r="C23" t="inlineStr">
        <is>
          <t>0                      HD 0030230I  4           1982</t>
        </is>
      </c>
      <c r="D23" t="inlineStr">
        <is>
          <t>Improving group decision making in organizations : approaches from theory and research / edited by Richard A. Guzzo.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Academic Press, 1982.</t>
        </is>
      </c>
      <c r="M23" t="inlineStr">
        <is>
          <t>1982</t>
        </is>
      </c>
      <c r="O23" t="inlineStr">
        <is>
          <t>eng</t>
        </is>
      </c>
      <c r="P23" t="inlineStr">
        <is>
          <t>nyu</t>
        </is>
      </c>
      <c r="Q23" t="inlineStr">
        <is>
          <t>Organizational and occupational psychology</t>
        </is>
      </c>
      <c r="R23" t="inlineStr">
        <is>
          <t xml:space="preserve">HD </t>
        </is>
      </c>
      <c r="S23" t="n">
        <v>3</v>
      </c>
      <c r="T23" t="n">
        <v>3</v>
      </c>
      <c r="U23" t="inlineStr">
        <is>
          <t>2009-03-31</t>
        </is>
      </c>
      <c r="V23" t="inlineStr">
        <is>
          <t>2009-03-31</t>
        </is>
      </c>
      <c r="W23" t="inlineStr">
        <is>
          <t>1990-03-19</t>
        </is>
      </c>
      <c r="X23" t="inlineStr">
        <is>
          <t>1990-03-19</t>
        </is>
      </c>
      <c r="Y23" t="n">
        <v>419</v>
      </c>
      <c r="Z23" t="n">
        <v>290</v>
      </c>
      <c r="AA23" t="n">
        <v>296</v>
      </c>
      <c r="AB23" t="n">
        <v>4</v>
      </c>
      <c r="AC23" t="n">
        <v>4</v>
      </c>
      <c r="AD23" t="n">
        <v>17</v>
      </c>
      <c r="AE23" t="n">
        <v>17</v>
      </c>
      <c r="AF23" t="n">
        <v>6</v>
      </c>
      <c r="AG23" t="n">
        <v>6</v>
      </c>
      <c r="AH23" t="n">
        <v>3</v>
      </c>
      <c r="AI23" t="n">
        <v>3</v>
      </c>
      <c r="AJ23" t="n">
        <v>9</v>
      </c>
      <c r="AK23" t="n">
        <v>9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HYPERLINK("https://creighton-primo.hosted.exlibrisgroup.com/primo-explore/search?tab=default_tab&amp;search_scope=EVERYTHING&amp;vid=01CRU&amp;lang=en_US&amp;offset=0&amp;query=any,contains,991005204959702656","Catalog Record")</f>
        <v/>
      </c>
      <c r="AT23">
        <f>HYPERLINK("http://www.worldcat.org/oclc/8112808","WorldCat Record")</f>
        <v/>
      </c>
      <c r="AU23" t="inlineStr">
        <is>
          <t>347679091:eng</t>
        </is>
      </c>
      <c r="AV23" t="inlineStr">
        <is>
          <t>8112808</t>
        </is>
      </c>
      <c r="AW23" t="inlineStr">
        <is>
          <t>991005204959702656</t>
        </is>
      </c>
      <c r="AX23" t="inlineStr">
        <is>
          <t>991005204959702656</t>
        </is>
      </c>
      <c r="AY23" t="inlineStr">
        <is>
          <t>2255201750002656</t>
        </is>
      </c>
      <c r="AZ23" t="inlineStr">
        <is>
          <t>BOOK</t>
        </is>
      </c>
      <c r="BB23" t="inlineStr">
        <is>
          <t>9780123109804</t>
        </is>
      </c>
      <c r="BC23" t="inlineStr">
        <is>
          <t>32285000085794</t>
        </is>
      </c>
      <c r="BD23" t="inlineStr">
        <is>
          <t>893902295</t>
        </is>
      </c>
    </row>
    <row r="24">
      <c r="A24" t="inlineStr">
        <is>
          <t>No</t>
        </is>
      </c>
      <c r="B24" t="inlineStr">
        <is>
          <t>HD30.23 .O93</t>
        </is>
      </c>
      <c r="C24" t="inlineStr">
        <is>
          <t>0                      HD 0030230O  93</t>
        </is>
      </c>
      <c r="D24" t="inlineStr">
        <is>
          <t>A basic approach to executive decision making / Alfred R. Oxenfeldt, David W. Miller, Roger Dickinson. --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Oxenfeldt, Alfred Richard, 1917-</t>
        </is>
      </c>
      <c r="L24" t="inlineStr">
        <is>
          <t>New York : AMACOM, c1978.</t>
        </is>
      </c>
      <c r="M24" t="inlineStr">
        <is>
          <t>1978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HD </t>
        </is>
      </c>
      <c r="S24" t="n">
        <v>2</v>
      </c>
      <c r="T24" t="n">
        <v>2</v>
      </c>
      <c r="U24" t="inlineStr">
        <is>
          <t>1992-02-23</t>
        </is>
      </c>
      <c r="V24" t="inlineStr">
        <is>
          <t>1992-02-23</t>
        </is>
      </c>
      <c r="W24" t="inlineStr">
        <is>
          <t>1991-10-29</t>
        </is>
      </c>
      <c r="X24" t="inlineStr">
        <is>
          <t>1991-10-29</t>
        </is>
      </c>
      <c r="Y24" t="n">
        <v>489</v>
      </c>
      <c r="Z24" t="n">
        <v>432</v>
      </c>
      <c r="AA24" t="n">
        <v>440</v>
      </c>
      <c r="AB24" t="n">
        <v>3</v>
      </c>
      <c r="AC24" t="n">
        <v>3</v>
      </c>
      <c r="AD24" t="n">
        <v>15</v>
      </c>
      <c r="AE24" t="n">
        <v>15</v>
      </c>
      <c r="AF24" t="n">
        <v>5</v>
      </c>
      <c r="AG24" t="n">
        <v>5</v>
      </c>
      <c r="AH24" t="n">
        <v>4</v>
      </c>
      <c r="AI24" t="n">
        <v>4</v>
      </c>
      <c r="AJ24" t="n">
        <v>9</v>
      </c>
      <c r="AK24" t="n">
        <v>9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HYPERLINK("https://creighton-primo.hosted.exlibrisgroup.com/primo-explore/search?tab=default_tab&amp;search_scope=EVERYTHING&amp;vid=01CRU&amp;lang=en_US&amp;offset=0&amp;query=any,contains,991004488159702656","Catalog Record")</f>
        <v/>
      </c>
      <c r="AT24">
        <f>HYPERLINK("http://www.worldcat.org/oclc/3650088","WorldCat Record")</f>
        <v/>
      </c>
      <c r="AU24" t="inlineStr">
        <is>
          <t>11027815:eng</t>
        </is>
      </c>
      <c r="AV24" t="inlineStr">
        <is>
          <t>3650088</t>
        </is>
      </c>
      <c r="AW24" t="inlineStr">
        <is>
          <t>991004488159702656</t>
        </is>
      </c>
      <c r="AX24" t="inlineStr">
        <is>
          <t>991004488159702656</t>
        </is>
      </c>
      <c r="AY24" t="inlineStr">
        <is>
          <t>2261098470002656</t>
        </is>
      </c>
      <c r="AZ24" t="inlineStr">
        <is>
          <t>BOOK</t>
        </is>
      </c>
      <c r="BB24" t="inlineStr">
        <is>
          <t>9780814454671</t>
        </is>
      </c>
      <c r="BC24" t="inlineStr">
        <is>
          <t>32285000802719</t>
        </is>
      </c>
      <c r="BD24" t="inlineStr">
        <is>
          <t>893436339</t>
        </is>
      </c>
    </row>
    <row r="25">
      <c r="A25" t="inlineStr">
        <is>
          <t>No</t>
        </is>
      </c>
      <c r="B25" t="inlineStr">
        <is>
          <t>HD30.23 .R876 2002</t>
        </is>
      </c>
      <c r="C25" t="inlineStr">
        <is>
          <t>0                      HD 0030230R  876         2002</t>
        </is>
      </c>
      <c r="D25" t="inlineStr">
        <is>
          <t>Winning decisions : getting it right the first time / J. Edward Russo and Paul J.H. Schoemaker ; with Margo Hittleman.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Russo, J. Edward.</t>
        </is>
      </c>
      <c r="L25" t="inlineStr">
        <is>
          <t>New York : Currency, 2002.</t>
        </is>
      </c>
      <c r="M25" t="inlineStr">
        <is>
          <t>2002</t>
        </is>
      </c>
      <c r="N25" t="inlineStr">
        <is>
          <t>1st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HD </t>
        </is>
      </c>
      <c r="S25" t="n">
        <v>3</v>
      </c>
      <c r="T25" t="n">
        <v>3</v>
      </c>
      <c r="U25" t="inlineStr">
        <is>
          <t>2004-09-07</t>
        </is>
      </c>
      <c r="V25" t="inlineStr">
        <is>
          <t>2004-09-07</t>
        </is>
      </c>
      <c r="W25" t="inlineStr">
        <is>
          <t>2002-01-09</t>
        </is>
      </c>
      <c r="X25" t="inlineStr">
        <is>
          <t>2002-01-09</t>
        </is>
      </c>
      <c r="Y25" t="n">
        <v>624</v>
      </c>
      <c r="Z25" t="n">
        <v>531</v>
      </c>
      <c r="AA25" t="n">
        <v>587</v>
      </c>
      <c r="AB25" t="n">
        <v>4</v>
      </c>
      <c r="AC25" t="n">
        <v>5</v>
      </c>
      <c r="AD25" t="n">
        <v>14</v>
      </c>
      <c r="AE25" t="n">
        <v>16</v>
      </c>
      <c r="AF25" t="n">
        <v>4</v>
      </c>
      <c r="AG25" t="n">
        <v>5</v>
      </c>
      <c r="AH25" t="n">
        <v>3</v>
      </c>
      <c r="AI25" t="n">
        <v>4</v>
      </c>
      <c r="AJ25" t="n">
        <v>5</v>
      </c>
      <c r="AK25" t="n">
        <v>5</v>
      </c>
      <c r="AL25" t="n">
        <v>3</v>
      </c>
      <c r="AM25" t="n">
        <v>4</v>
      </c>
      <c r="AN25" t="n">
        <v>1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HYPERLINK("http://catalog.hathitrust.org/Record/004279618","HathiTrust Record")</f>
        <v/>
      </c>
      <c r="AS25">
        <f>HYPERLINK("https://creighton-primo.hosted.exlibrisgroup.com/primo-explore/search?tab=default_tab&amp;search_scope=EVERYTHING&amp;vid=01CRU&amp;lang=en_US&amp;offset=0&amp;query=any,contains,991003700249702656","Catalog Record")</f>
        <v/>
      </c>
      <c r="AT25">
        <f>HYPERLINK("http://www.worldcat.org/oclc/46866342","WorldCat Record")</f>
        <v/>
      </c>
      <c r="AU25" t="inlineStr">
        <is>
          <t>836980730:eng</t>
        </is>
      </c>
      <c r="AV25" t="inlineStr">
        <is>
          <t>46866342</t>
        </is>
      </c>
      <c r="AW25" t="inlineStr">
        <is>
          <t>991003700249702656</t>
        </is>
      </c>
      <c r="AX25" t="inlineStr">
        <is>
          <t>991003700249702656</t>
        </is>
      </c>
      <c r="AY25" t="inlineStr">
        <is>
          <t>2256159910002656</t>
        </is>
      </c>
      <c r="AZ25" t="inlineStr">
        <is>
          <t>BOOK</t>
        </is>
      </c>
      <c r="BB25" t="inlineStr">
        <is>
          <t>9780385502252</t>
        </is>
      </c>
      <c r="BC25" t="inlineStr">
        <is>
          <t>32285004445929</t>
        </is>
      </c>
      <c r="BD25" t="inlineStr">
        <is>
          <t>893775056</t>
        </is>
      </c>
    </row>
    <row r="26">
      <c r="A26" t="inlineStr">
        <is>
          <t>No</t>
        </is>
      </c>
      <c r="B26" t="inlineStr">
        <is>
          <t>HD30.23 .S725 1989</t>
        </is>
      </c>
      <c r="C26" t="inlineStr">
        <is>
          <t>0                      HD 0030230S  725         1989</t>
        </is>
      </c>
      <c r="D26" t="inlineStr">
        <is>
          <t>Strategic executive decisions : an analysis of the difference between theory and practice / Michael J. Stahl.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Stahl, Michael J.</t>
        </is>
      </c>
      <c r="L26" t="inlineStr">
        <is>
          <t>New York : Quorum Books, 1989.</t>
        </is>
      </c>
      <c r="M26" t="inlineStr">
        <is>
          <t>1989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HD </t>
        </is>
      </c>
      <c r="S26" t="n">
        <v>2</v>
      </c>
      <c r="T26" t="n">
        <v>2</v>
      </c>
      <c r="U26" t="inlineStr">
        <is>
          <t>1992-02-09</t>
        </is>
      </c>
      <c r="V26" t="inlineStr">
        <is>
          <t>1992-02-09</t>
        </is>
      </c>
      <c r="W26" t="inlineStr">
        <is>
          <t>1990-03-27</t>
        </is>
      </c>
      <c r="X26" t="inlineStr">
        <is>
          <t>1990-03-27</t>
        </is>
      </c>
      <c r="Y26" t="n">
        <v>226</v>
      </c>
      <c r="Z26" t="n">
        <v>189</v>
      </c>
      <c r="AA26" t="n">
        <v>194</v>
      </c>
      <c r="AB26" t="n">
        <v>1</v>
      </c>
      <c r="AC26" t="n">
        <v>1</v>
      </c>
      <c r="AD26" t="n">
        <v>10</v>
      </c>
      <c r="AE26" t="n">
        <v>10</v>
      </c>
      <c r="AF26" t="n">
        <v>3</v>
      </c>
      <c r="AG26" t="n">
        <v>3</v>
      </c>
      <c r="AH26" t="n">
        <v>3</v>
      </c>
      <c r="AI26" t="n">
        <v>3</v>
      </c>
      <c r="AJ26" t="n">
        <v>6</v>
      </c>
      <c r="AK26" t="n">
        <v>6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HYPERLINK("https://creighton-primo.hosted.exlibrisgroup.com/primo-explore/search?tab=default_tab&amp;search_scope=EVERYTHING&amp;vid=01CRU&amp;lang=en_US&amp;offset=0&amp;query=any,contains,991001301209702656","Catalog Record")</f>
        <v/>
      </c>
      <c r="AT26">
        <f>HYPERLINK("http://www.worldcat.org/oclc/18069696","WorldCat Record")</f>
        <v/>
      </c>
      <c r="AU26" t="inlineStr">
        <is>
          <t>253990355:eng</t>
        </is>
      </c>
      <c r="AV26" t="inlineStr">
        <is>
          <t>18069696</t>
        </is>
      </c>
      <c r="AW26" t="inlineStr">
        <is>
          <t>991001301209702656</t>
        </is>
      </c>
      <c r="AX26" t="inlineStr">
        <is>
          <t>991001301209702656</t>
        </is>
      </c>
      <c r="AY26" t="inlineStr">
        <is>
          <t>2262611170002656</t>
        </is>
      </c>
      <c r="AZ26" t="inlineStr">
        <is>
          <t>BOOK</t>
        </is>
      </c>
      <c r="BB26" t="inlineStr">
        <is>
          <t>9780899303161</t>
        </is>
      </c>
      <c r="BC26" t="inlineStr">
        <is>
          <t>32285000090513</t>
        </is>
      </c>
      <c r="BD26" t="inlineStr">
        <is>
          <t>893626650</t>
        </is>
      </c>
    </row>
    <row r="27">
      <c r="A27" t="inlineStr">
        <is>
          <t>No</t>
        </is>
      </c>
      <c r="B27" t="inlineStr">
        <is>
          <t>HD30.23 .S73 1982</t>
        </is>
      </c>
      <c r="C27" t="inlineStr">
        <is>
          <t>0                      HD 0030230S  73          1982</t>
        </is>
      </c>
      <c r="D27" t="inlineStr">
        <is>
          <t>Choices for the manager / Rosemary Stewart.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Stewart, Rosemary.</t>
        </is>
      </c>
      <c r="L27" t="inlineStr">
        <is>
          <t>Englewood Cliffs, N.J. : Prentice-Hall, c1982.</t>
        </is>
      </c>
      <c r="M27" t="inlineStr">
        <is>
          <t>1982</t>
        </is>
      </c>
      <c r="O27" t="inlineStr">
        <is>
          <t>eng</t>
        </is>
      </c>
      <c r="P27" t="inlineStr">
        <is>
          <t>nju</t>
        </is>
      </c>
      <c r="R27" t="inlineStr">
        <is>
          <t xml:space="preserve">HD </t>
        </is>
      </c>
      <c r="S27" t="n">
        <v>2</v>
      </c>
      <c r="T27" t="n">
        <v>2</v>
      </c>
      <c r="U27" t="inlineStr">
        <is>
          <t>1997-06-14</t>
        </is>
      </c>
      <c r="V27" t="inlineStr">
        <is>
          <t>1997-06-14</t>
        </is>
      </c>
      <c r="W27" t="inlineStr">
        <is>
          <t>1993-02-01</t>
        </is>
      </c>
      <c r="X27" t="inlineStr">
        <is>
          <t>1993-02-01</t>
        </is>
      </c>
      <c r="Y27" t="n">
        <v>273</v>
      </c>
      <c r="Z27" t="n">
        <v>215</v>
      </c>
      <c r="AA27" t="n">
        <v>227</v>
      </c>
      <c r="AB27" t="n">
        <v>1</v>
      </c>
      <c r="AC27" t="n">
        <v>1</v>
      </c>
      <c r="AD27" t="n">
        <v>8</v>
      </c>
      <c r="AE27" t="n">
        <v>8</v>
      </c>
      <c r="AF27" t="n">
        <v>6</v>
      </c>
      <c r="AG27" t="n">
        <v>6</v>
      </c>
      <c r="AH27" t="n">
        <v>1</v>
      </c>
      <c r="AI27" t="n">
        <v>1</v>
      </c>
      <c r="AJ27" t="n">
        <v>3</v>
      </c>
      <c r="AK27" t="n">
        <v>3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HYPERLINK("http://catalog.hathitrust.org/Record/000764917","HathiTrust Record")</f>
        <v/>
      </c>
      <c r="AS27">
        <f>HYPERLINK("https://creighton-primo.hosted.exlibrisgroup.com/primo-explore/search?tab=default_tab&amp;search_scope=EVERYTHING&amp;vid=01CRU&amp;lang=en_US&amp;offset=0&amp;query=any,contains,991005162299702656","Catalog Record")</f>
        <v/>
      </c>
      <c r="AT27">
        <f>HYPERLINK("http://www.worldcat.org/oclc/7796112","WorldCat Record")</f>
        <v/>
      </c>
      <c r="AU27" t="inlineStr">
        <is>
          <t>29882678:eng</t>
        </is>
      </c>
      <c r="AV27" t="inlineStr">
        <is>
          <t>7796112</t>
        </is>
      </c>
      <c r="AW27" t="inlineStr">
        <is>
          <t>991005162299702656</t>
        </is>
      </c>
      <c r="AX27" t="inlineStr">
        <is>
          <t>991005162299702656</t>
        </is>
      </c>
      <c r="AY27" t="inlineStr">
        <is>
          <t>2266302920002656</t>
        </is>
      </c>
      <c r="AZ27" t="inlineStr">
        <is>
          <t>BOOK</t>
        </is>
      </c>
      <c r="BB27" t="inlineStr">
        <is>
          <t>9780131331730</t>
        </is>
      </c>
      <c r="BC27" t="inlineStr">
        <is>
          <t>32285001427573</t>
        </is>
      </c>
      <c r="BD27" t="inlineStr">
        <is>
          <t>893776943</t>
        </is>
      </c>
    </row>
    <row r="28">
      <c r="A28" t="inlineStr">
        <is>
          <t>No</t>
        </is>
      </c>
      <c r="B28" t="inlineStr">
        <is>
          <t>HD30.255 .B49 1996</t>
        </is>
      </c>
      <c r="C28" t="inlineStr">
        <is>
          <t>0                      HD 0030255B  49          1996</t>
        </is>
      </c>
      <c r="D28" t="inlineStr">
        <is>
          <t>The green corporation : the next competitive advantage / Vasanthakumar N. Bhat.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Bhat, Vasanthakumar N.</t>
        </is>
      </c>
      <c r="L28" t="inlineStr">
        <is>
          <t>Westport, Conn. : Quorum, 1996.</t>
        </is>
      </c>
      <c r="M28" t="inlineStr">
        <is>
          <t>1996</t>
        </is>
      </c>
      <c r="O28" t="inlineStr">
        <is>
          <t>eng</t>
        </is>
      </c>
      <c r="P28" t="inlineStr">
        <is>
          <t>ctu</t>
        </is>
      </c>
      <c r="R28" t="inlineStr">
        <is>
          <t xml:space="preserve">HD </t>
        </is>
      </c>
      <c r="S28" t="n">
        <v>4</v>
      </c>
      <c r="T28" t="n">
        <v>4</v>
      </c>
      <c r="U28" t="inlineStr">
        <is>
          <t>2008-07-28</t>
        </is>
      </c>
      <c r="V28" t="inlineStr">
        <is>
          <t>2008-07-28</t>
        </is>
      </c>
      <c r="W28" t="inlineStr">
        <is>
          <t>1997-05-28</t>
        </is>
      </c>
      <c r="X28" t="inlineStr">
        <is>
          <t>1997-05-28</t>
        </is>
      </c>
      <c r="Y28" t="n">
        <v>429</v>
      </c>
      <c r="Z28" t="n">
        <v>343</v>
      </c>
      <c r="AA28" t="n">
        <v>350</v>
      </c>
      <c r="AB28" t="n">
        <v>4</v>
      </c>
      <c r="AC28" t="n">
        <v>4</v>
      </c>
      <c r="AD28" t="n">
        <v>16</v>
      </c>
      <c r="AE28" t="n">
        <v>16</v>
      </c>
      <c r="AF28" t="n">
        <v>3</v>
      </c>
      <c r="AG28" t="n">
        <v>3</v>
      </c>
      <c r="AH28" t="n">
        <v>3</v>
      </c>
      <c r="AI28" t="n">
        <v>3</v>
      </c>
      <c r="AJ28" t="n">
        <v>10</v>
      </c>
      <c r="AK28" t="n">
        <v>10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HYPERLINK("http://catalog.hathitrust.org/Record/004538206","HathiTrust Record")</f>
        <v/>
      </c>
      <c r="AS28">
        <f>HYPERLINK("https://creighton-primo.hosted.exlibrisgroup.com/primo-explore/search?tab=default_tab&amp;search_scope=EVERYTHING&amp;vid=01CRU&amp;lang=en_US&amp;offset=0&amp;query=any,contains,991002560979702656","Catalog Record")</f>
        <v/>
      </c>
      <c r="AT28">
        <f>HYPERLINK("http://www.worldcat.org/oclc/33281299","WorldCat Record")</f>
        <v/>
      </c>
      <c r="AU28" t="inlineStr">
        <is>
          <t>837008879:eng</t>
        </is>
      </c>
      <c r="AV28" t="inlineStr">
        <is>
          <t>33281299</t>
        </is>
      </c>
      <c r="AW28" t="inlineStr">
        <is>
          <t>991002560979702656</t>
        </is>
      </c>
      <c r="AX28" t="inlineStr">
        <is>
          <t>991002560979702656</t>
        </is>
      </c>
      <c r="AY28" t="inlineStr">
        <is>
          <t>2270278200002656</t>
        </is>
      </c>
      <c r="AZ28" t="inlineStr">
        <is>
          <t>BOOK</t>
        </is>
      </c>
      <c r="BB28" t="inlineStr">
        <is>
          <t>9780899309798</t>
        </is>
      </c>
      <c r="BC28" t="inlineStr">
        <is>
          <t>32285002611803</t>
        </is>
      </c>
      <c r="BD28" t="inlineStr">
        <is>
          <t>893434019</t>
        </is>
      </c>
    </row>
    <row r="29">
      <c r="A29" t="inlineStr">
        <is>
          <t>No</t>
        </is>
      </c>
      <c r="B29" t="inlineStr">
        <is>
          <t>HD30.27 .M34</t>
        </is>
      </c>
      <c r="C29" t="inlineStr">
        <is>
          <t>0                      HD 0030270M  34</t>
        </is>
      </c>
      <c r="D29" t="inlineStr">
        <is>
          <t>Forecasting : methods and applications / Spyros Makridakis, Steven C. Wheelwright.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Makridakis, Spyros G.</t>
        </is>
      </c>
      <c r="L29" t="inlineStr">
        <is>
          <t>New York : Wiley, c1978.</t>
        </is>
      </c>
      <c r="M29" t="inlineStr">
        <is>
          <t>1978</t>
        </is>
      </c>
      <c r="O29" t="inlineStr">
        <is>
          <t>eng</t>
        </is>
      </c>
      <c r="P29" t="inlineStr">
        <is>
          <t>cau</t>
        </is>
      </c>
      <c r="Q29" t="inlineStr">
        <is>
          <t>The Wiley/Hamilton series in management and administration</t>
        </is>
      </c>
      <c r="R29" t="inlineStr">
        <is>
          <t xml:space="preserve">HD </t>
        </is>
      </c>
      <c r="S29" t="n">
        <v>3</v>
      </c>
      <c r="T29" t="n">
        <v>3</v>
      </c>
      <c r="U29" t="inlineStr">
        <is>
          <t>2007-10-17</t>
        </is>
      </c>
      <c r="V29" t="inlineStr">
        <is>
          <t>2007-10-17</t>
        </is>
      </c>
      <c r="W29" t="inlineStr">
        <is>
          <t>1992-02-21</t>
        </is>
      </c>
      <c r="X29" t="inlineStr">
        <is>
          <t>1992-02-21</t>
        </is>
      </c>
      <c r="Y29" t="n">
        <v>405</v>
      </c>
      <c r="Z29" t="n">
        <v>263</v>
      </c>
      <c r="AA29" t="n">
        <v>506</v>
      </c>
      <c r="AB29" t="n">
        <v>2</v>
      </c>
      <c r="AC29" t="n">
        <v>3</v>
      </c>
      <c r="AD29" t="n">
        <v>8</v>
      </c>
      <c r="AE29" t="n">
        <v>15</v>
      </c>
      <c r="AF29" t="n">
        <v>3</v>
      </c>
      <c r="AG29" t="n">
        <v>6</v>
      </c>
      <c r="AH29" t="n">
        <v>2</v>
      </c>
      <c r="AI29" t="n">
        <v>3</v>
      </c>
      <c r="AJ29" t="n">
        <v>5</v>
      </c>
      <c r="AK29" t="n">
        <v>8</v>
      </c>
      <c r="AL29" t="n">
        <v>1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HYPERLINK("http://catalog.hathitrust.org/Record/005761815","HathiTrust Record")</f>
        <v/>
      </c>
      <c r="AS29">
        <f>HYPERLINK("https://creighton-primo.hosted.exlibrisgroup.com/primo-explore/search?tab=default_tab&amp;search_scope=EVERYTHING&amp;vid=01CRU&amp;lang=en_US&amp;offset=0&amp;query=any,contains,991004461209702656","Catalog Record")</f>
        <v/>
      </c>
      <c r="AT29">
        <f>HYPERLINK("http://www.worldcat.org/oclc/3543462","WorldCat Record")</f>
        <v/>
      </c>
      <c r="AU29" t="inlineStr">
        <is>
          <t>4924237917:eng</t>
        </is>
      </c>
      <c r="AV29" t="inlineStr">
        <is>
          <t>3543462</t>
        </is>
      </c>
      <c r="AW29" t="inlineStr">
        <is>
          <t>991004461209702656</t>
        </is>
      </c>
      <c r="AX29" t="inlineStr">
        <is>
          <t>991004461209702656</t>
        </is>
      </c>
      <c r="AY29" t="inlineStr">
        <is>
          <t>2264871740002656</t>
        </is>
      </c>
      <c r="AZ29" t="inlineStr">
        <is>
          <t>BOOK</t>
        </is>
      </c>
      <c r="BB29" t="inlineStr">
        <is>
          <t>9780471937708</t>
        </is>
      </c>
      <c r="BC29" t="inlineStr">
        <is>
          <t>32285000973320</t>
        </is>
      </c>
      <c r="BD29" t="inlineStr">
        <is>
          <t>893235515</t>
        </is>
      </c>
    </row>
    <row r="30">
      <c r="A30" t="inlineStr">
        <is>
          <t>No</t>
        </is>
      </c>
      <c r="B30" t="inlineStr">
        <is>
          <t>HD30.27 .P66 1991</t>
        </is>
      </c>
      <c r="C30" t="inlineStr">
        <is>
          <t>0                      HD 0030270P  66          1991</t>
        </is>
      </c>
      <c r="D30" t="inlineStr">
        <is>
          <t>The Popcorn report : Faith Popcorn on the future of your company, your world, your life.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Popcorn, Faith.</t>
        </is>
      </c>
      <c r="L30" t="inlineStr">
        <is>
          <t>New York : Doubleday, c1991.</t>
        </is>
      </c>
      <c r="M30" t="inlineStr">
        <is>
          <t>1991</t>
        </is>
      </c>
      <c r="N30" t="inlineStr">
        <is>
          <t>1st ed.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HD </t>
        </is>
      </c>
      <c r="S30" t="n">
        <v>4</v>
      </c>
      <c r="T30" t="n">
        <v>4</v>
      </c>
      <c r="U30" t="inlineStr">
        <is>
          <t>1992-04-13</t>
        </is>
      </c>
      <c r="V30" t="inlineStr">
        <is>
          <t>1992-04-13</t>
        </is>
      </c>
      <c r="W30" t="inlineStr">
        <is>
          <t>1991-09-24</t>
        </is>
      </c>
      <c r="X30" t="inlineStr">
        <is>
          <t>1991-09-24</t>
        </is>
      </c>
      <c r="Y30" t="n">
        <v>809</v>
      </c>
      <c r="Z30" t="n">
        <v>713</v>
      </c>
      <c r="AA30" t="n">
        <v>949</v>
      </c>
      <c r="AB30" t="n">
        <v>6</v>
      </c>
      <c r="AC30" t="n">
        <v>7</v>
      </c>
      <c r="AD30" t="n">
        <v>16</v>
      </c>
      <c r="AE30" t="n">
        <v>24</v>
      </c>
      <c r="AF30" t="n">
        <v>5</v>
      </c>
      <c r="AG30" t="n">
        <v>9</v>
      </c>
      <c r="AH30" t="n">
        <v>6</v>
      </c>
      <c r="AI30" t="n">
        <v>7</v>
      </c>
      <c r="AJ30" t="n">
        <v>9</v>
      </c>
      <c r="AK30" t="n">
        <v>11</v>
      </c>
      <c r="AL30" t="n">
        <v>3</v>
      </c>
      <c r="AM30" t="n">
        <v>4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HYPERLINK("https://creighton-primo.hosted.exlibrisgroup.com/primo-explore/search?tab=default_tab&amp;search_scope=EVERYTHING&amp;vid=01CRU&amp;lang=en_US&amp;offset=0&amp;query=any,contains,991001829629702656","Catalog Record")</f>
        <v/>
      </c>
      <c r="AT30">
        <f>HYPERLINK("http://www.worldcat.org/oclc/22983759","WorldCat Record")</f>
        <v/>
      </c>
      <c r="AU30" t="inlineStr">
        <is>
          <t>3901315198:eng</t>
        </is>
      </c>
      <c r="AV30" t="inlineStr">
        <is>
          <t>22983759</t>
        </is>
      </c>
      <c r="AW30" t="inlineStr">
        <is>
          <t>991001829629702656</t>
        </is>
      </c>
      <c r="AX30" t="inlineStr">
        <is>
          <t>991001829629702656</t>
        </is>
      </c>
      <c r="AY30" t="inlineStr">
        <is>
          <t>2255853990002656</t>
        </is>
      </c>
      <c r="AZ30" t="inlineStr">
        <is>
          <t>BOOK</t>
        </is>
      </c>
      <c r="BB30" t="inlineStr">
        <is>
          <t>9780385400008</t>
        </is>
      </c>
      <c r="BC30" t="inlineStr">
        <is>
          <t>32285000704907</t>
        </is>
      </c>
      <c r="BD30" t="inlineStr">
        <is>
          <t>893503734</t>
        </is>
      </c>
    </row>
    <row r="31">
      <c r="A31" t="inlineStr">
        <is>
          <t>No</t>
        </is>
      </c>
      <c r="B31" t="inlineStr">
        <is>
          <t>HD30.28 .A23 1984</t>
        </is>
      </c>
      <c r="C31" t="inlineStr">
        <is>
          <t>0                      HD 0030280A  23          1984</t>
        </is>
      </c>
      <c r="D31" t="inlineStr">
        <is>
          <t>Developing business strategies / David A. Aaker.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Aaker, David A.</t>
        </is>
      </c>
      <c r="L31" t="inlineStr">
        <is>
          <t>New York : Wiley, c1984.</t>
        </is>
      </c>
      <c r="M31" t="inlineStr">
        <is>
          <t>1984</t>
        </is>
      </c>
      <c r="O31" t="inlineStr">
        <is>
          <t>eng</t>
        </is>
      </c>
      <c r="P31" t="inlineStr">
        <is>
          <t>nyu</t>
        </is>
      </c>
      <c r="Q31" t="inlineStr">
        <is>
          <t>Ronald series on marketing management, 0275-875X</t>
        </is>
      </c>
      <c r="R31" t="inlineStr">
        <is>
          <t xml:space="preserve">HD </t>
        </is>
      </c>
      <c r="S31" t="n">
        <v>11</v>
      </c>
      <c r="T31" t="n">
        <v>11</v>
      </c>
      <c r="U31" t="inlineStr">
        <is>
          <t>2002-05-14</t>
        </is>
      </c>
      <c r="V31" t="inlineStr">
        <is>
          <t>2002-05-14</t>
        </is>
      </c>
      <c r="W31" t="inlineStr">
        <is>
          <t>1992-03-30</t>
        </is>
      </c>
      <c r="X31" t="inlineStr">
        <is>
          <t>1992-03-30</t>
        </is>
      </c>
      <c r="Y31" t="n">
        <v>379</v>
      </c>
      <c r="Z31" t="n">
        <v>307</v>
      </c>
      <c r="AA31" t="n">
        <v>799</v>
      </c>
      <c r="AB31" t="n">
        <v>4</v>
      </c>
      <c r="AC31" t="n">
        <v>6</v>
      </c>
      <c r="AD31" t="n">
        <v>14</v>
      </c>
      <c r="AE31" t="n">
        <v>35</v>
      </c>
      <c r="AF31" t="n">
        <v>5</v>
      </c>
      <c r="AG31" t="n">
        <v>16</v>
      </c>
      <c r="AH31" t="n">
        <v>3</v>
      </c>
      <c r="AI31" t="n">
        <v>7</v>
      </c>
      <c r="AJ31" t="n">
        <v>5</v>
      </c>
      <c r="AK31" t="n">
        <v>20</v>
      </c>
      <c r="AL31" t="n">
        <v>3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HYPERLINK("https://creighton-primo.hosted.exlibrisgroup.com/primo-explore/search?tab=default_tab&amp;search_scope=EVERYTHING&amp;vid=01CRU&amp;lang=en_US&amp;offset=0&amp;query=any,contains,991000313459702656","Catalog Record")</f>
        <v/>
      </c>
      <c r="AT31">
        <f>HYPERLINK("http://www.worldcat.org/oclc/10100841","WorldCat Record")</f>
        <v/>
      </c>
      <c r="AU31" t="inlineStr">
        <is>
          <t>2834889:eng</t>
        </is>
      </c>
      <c r="AV31" t="inlineStr">
        <is>
          <t>10100841</t>
        </is>
      </c>
      <c r="AW31" t="inlineStr">
        <is>
          <t>991000313459702656</t>
        </is>
      </c>
      <c r="AX31" t="inlineStr">
        <is>
          <t>991000313459702656</t>
        </is>
      </c>
      <c r="AY31" t="inlineStr">
        <is>
          <t>2256152350002656</t>
        </is>
      </c>
      <c r="AZ31" t="inlineStr">
        <is>
          <t>BOOK</t>
        </is>
      </c>
      <c r="BB31" t="inlineStr">
        <is>
          <t>9780471871798</t>
        </is>
      </c>
      <c r="BC31" t="inlineStr">
        <is>
          <t>32285001040988</t>
        </is>
      </c>
      <c r="BD31" t="inlineStr">
        <is>
          <t>893496122</t>
        </is>
      </c>
    </row>
    <row r="32">
      <c r="A32" t="inlineStr">
        <is>
          <t>No</t>
        </is>
      </c>
      <c r="B32" t="inlineStr">
        <is>
          <t>HD30.28 .B458 1988</t>
        </is>
      </c>
      <c r="C32" t="inlineStr">
        <is>
          <t>0                      HD 0030280B  458         1988</t>
        </is>
      </c>
      <c r="D32" t="inlineStr">
        <is>
          <t>The Best of Inc. guide to business strategy / by the editors of Inc. magazine.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New York : Prentice Hall Press, c1988.</t>
        </is>
      </c>
      <c r="M32" t="inlineStr">
        <is>
          <t>1988</t>
        </is>
      </c>
      <c r="N32" t="inlineStr">
        <is>
          <t>1st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HD </t>
        </is>
      </c>
      <c r="S32" t="n">
        <v>7</v>
      </c>
      <c r="T32" t="n">
        <v>7</v>
      </c>
      <c r="U32" t="inlineStr">
        <is>
          <t>2001-05-04</t>
        </is>
      </c>
      <c r="V32" t="inlineStr">
        <is>
          <t>2001-05-04</t>
        </is>
      </c>
      <c r="W32" t="inlineStr">
        <is>
          <t>1991-02-14</t>
        </is>
      </c>
      <c r="X32" t="inlineStr">
        <is>
          <t>1991-02-14</t>
        </is>
      </c>
      <c r="Y32" t="n">
        <v>120</v>
      </c>
      <c r="Z32" t="n">
        <v>108</v>
      </c>
      <c r="AA32" t="n">
        <v>114</v>
      </c>
      <c r="AB32" t="n">
        <v>2</v>
      </c>
      <c r="AC32" t="n">
        <v>2</v>
      </c>
      <c r="AD32" t="n">
        <v>4</v>
      </c>
      <c r="AE32" t="n">
        <v>4</v>
      </c>
      <c r="AF32" t="n">
        <v>2</v>
      </c>
      <c r="AG32" t="n">
        <v>2</v>
      </c>
      <c r="AH32" t="n">
        <v>1</v>
      </c>
      <c r="AI32" t="n">
        <v>1</v>
      </c>
      <c r="AJ32" t="n">
        <v>2</v>
      </c>
      <c r="AK32" t="n">
        <v>2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HYPERLINK("https://creighton-primo.hosted.exlibrisgroup.com/primo-explore/search?tab=default_tab&amp;search_scope=EVERYTHING&amp;vid=01CRU&amp;lang=en_US&amp;offset=0&amp;query=any,contains,991001255009702656","Catalog Record")</f>
        <v/>
      </c>
      <c r="AT32">
        <f>HYPERLINK("http://www.worldcat.org/oclc/17728679","WorldCat Record")</f>
        <v/>
      </c>
      <c r="AU32" t="inlineStr">
        <is>
          <t>16681719:eng</t>
        </is>
      </c>
      <c r="AV32" t="inlineStr">
        <is>
          <t>17728679</t>
        </is>
      </c>
      <c r="AW32" t="inlineStr">
        <is>
          <t>991001255009702656</t>
        </is>
      </c>
      <c r="AX32" t="inlineStr">
        <is>
          <t>991001255009702656</t>
        </is>
      </c>
      <c r="AY32" t="inlineStr">
        <is>
          <t>2257273930002656</t>
        </is>
      </c>
      <c r="AZ32" t="inlineStr">
        <is>
          <t>BOOK</t>
        </is>
      </c>
      <c r="BB32" t="inlineStr">
        <is>
          <t>9780134539782</t>
        </is>
      </c>
      <c r="BC32" t="inlineStr">
        <is>
          <t>32285000464759</t>
        </is>
      </c>
      <c r="BD32" t="inlineStr">
        <is>
          <t>893334198</t>
        </is>
      </c>
    </row>
    <row r="33">
      <c r="A33" t="inlineStr">
        <is>
          <t>No</t>
        </is>
      </c>
      <c r="B33" t="inlineStr">
        <is>
          <t>HD30.28 .B7</t>
        </is>
      </c>
      <c r="C33" t="inlineStr">
        <is>
          <t>0                      HD 0030280B  7</t>
        </is>
      </c>
      <c r="D33" t="inlineStr">
        <is>
          <t>Strategic planning in emerging companies / Steven C. Brandt.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Brandt, Steven C.</t>
        </is>
      </c>
      <c r="L33" t="inlineStr">
        <is>
          <t>Reading, Mass. : Addison-Wesley Pub. Co., c1981.</t>
        </is>
      </c>
      <c r="M33" t="inlineStr">
        <is>
          <t>1981</t>
        </is>
      </c>
      <c r="O33" t="inlineStr">
        <is>
          <t>eng</t>
        </is>
      </c>
      <c r="P33" t="inlineStr">
        <is>
          <t>mau</t>
        </is>
      </c>
      <c r="R33" t="inlineStr">
        <is>
          <t xml:space="preserve">HD </t>
        </is>
      </c>
      <c r="S33" t="n">
        <v>1</v>
      </c>
      <c r="T33" t="n">
        <v>1</v>
      </c>
      <c r="U33" t="inlineStr">
        <is>
          <t>1994-03-16</t>
        </is>
      </c>
      <c r="V33" t="inlineStr">
        <is>
          <t>1994-03-16</t>
        </is>
      </c>
      <c r="W33" t="inlineStr">
        <is>
          <t>1992-05-11</t>
        </is>
      </c>
      <c r="X33" t="inlineStr">
        <is>
          <t>1992-05-11</t>
        </is>
      </c>
      <c r="Y33" t="n">
        <v>342</v>
      </c>
      <c r="Z33" t="n">
        <v>250</v>
      </c>
      <c r="AA33" t="n">
        <v>255</v>
      </c>
      <c r="AB33" t="n">
        <v>1</v>
      </c>
      <c r="AC33" t="n">
        <v>1</v>
      </c>
      <c r="AD33" t="n">
        <v>10</v>
      </c>
      <c r="AE33" t="n">
        <v>10</v>
      </c>
      <c r="AF33" t="n">
        <v>2</v>
      </c>
      <c r="AG33" t="n">
        <v>2</v>
      </c>
      <c r="AH33" t="n">
        <v>2</v>
      </c>
      <c r="AI33" t="n">
        <v>2</v>
      </c>
      <c r="AJ33" t="n">
        <v>7</v>
      </c>
      <c r="AK33" t="n">
        <v>7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HYPERLINK("https://creighton-primo.hosted.exlibrisgroup.com/primo-explore/search?tab=default_tab&amp;search_scope=EVERYTHING&amp;vid=01CRU&amp;lang=en_US&amp;offset=0&amp;query=any,contains,991005059769702656","Catalog Record")</f>
        <v/>
      </c>
      <c r="AT33">
        <f>HYPERLINK("http://www.worldcat.org/oclc/6916274","WorldCat Record")</f>
        <v/>
      </c>
      <c r="AU33" t="inlineStr">
        <is>
          <t>416729:eng</t>
        </is>
      </c>
      <c r="AV33" t="inlineStr">
        <is>
          <t>6916274</t>
        </is>
      </c>
      <c r="AW33" t="inlineStr">
        <is>
          <t>991005059769702656</t>
        </is>
      </c>
      <c r="AX33" t="inlineStr">
        <is>
          <t>991005059769702656</t>
        </is>
      </c>
      <c r="AY33" t="inlineStr">
        <is>
          <t>2266279220002656</t>
        </is>
      </c>
      <c r="AZ33" t="inlineStr">
        <is>
          <t>BOOK</t>
        </is>
      </c>
      <c r="BB33" t="inlineStr">
        <is>
          <t>9780201009422</t>
        </is>
      </c>
      <c r="BC33" t="inlineStr">
        <is>
          <t>32285001107738</t>
        </is>
      </c>
      <c r="BD33" t="inlineStr">
        <is>
          <t>893619379</t>
        </is>
      </c>
    </row>
    <row r="34">
      <c r="A34" t="inlineStr">
        <is>
          <t>No</t>
        </is>
      </c>
      <c r="B34" t="inlineStr">
        <is>
          <t>HD30.28 .B775 1987</t>
        </is>
      </c>
      <c r="C34" t="inlineStr">
        <is>
          <t>0                      HD 0030280B  775         1987</t>
        </is>
      </c>
      <c r="D34" t="inlineStr">
        <is>
          <t>How to write a successful business plan / Julie K. Brooks, Barry A. Stevens.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Brooks, Julie K.</t>
        </is>
      </c>
      <c r="L34" t="inlineStr">
        <is>
          <t>New York, NY : American Management Association, c1987.</t>
        </is>
      </c>
      <c r="M34" t="inlineStr">
        <is>
          <t>1987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HD </t>
        </is>
      </c>
      <c r="S34" t="n">
        <v>25</v>
      </c>
      <c r="T34" t="n">
        <v>25</v>
      </c>
      <c r="U34" t="inlineStr">
        <is>
          <t>2005-02-22</t>
        </is>
      </c>
      <c r="V34" t="inlineStr">
        <is>
          <t>2005-02-22</t>
        </is>
      </c>
      <c r="W34" t="inlineStr">
        <is>
          <t>1991-11-20</t>
        </is>
      </c>
      <c r="X34" t="inlineStr">
        <is>
          <t>1991-11-20</t>
        </is>
      </c>
      <c r="Y34" t="n">
        <v>600</v>
      </c>
      <c r="Z34" t="n">
        <v>542</v>
      </c>
      <c r="AA34" t="n">
        <v>553</v>
      </c>
      <c r="AB34" t="n">
        <v>6</v>
      </c>
      <c r="AC34" t="n">
        <v>6</v>
      </c>
      <c r="AD34" t="n">
        <v>18</v>
      </c>
      <c r="AE34" t="n">
        <v>19</v>
      </c>
      <c r="AF34" t="n">
        <v>6</v>
      </c>
      <c r="AG34" t="n">
        <v>6</v>
      </c>
      <c r="AH34" t="n">
        <v>4</v>
      </c>
      <c r="AI34" t="n">
        <v>5</v>
      </c>
      <c r="AJ34" t="n">
        <v>10</v>
      </c>
      <c r="AK34" t="n">
        <v>11</v>
      </c>
      <c r="AL34" t="n">
        <v>5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HYPERLINK("https://creighton-primo.hosted.exlibrisgroup.com/primo-explore/search?tab=default_tab&amp;search_scope=EVERYTHING&amp;vid=01CRU&amp;lang=en_US&amp;offset=0&amp;query=any,contains,991000929169702656","Catalog Record")</f>
        <v/>
      </c>
      <c r="AT34">
        <f>HYPERLINK("http://www.worldcat.org/oclc/14243611","WorldCat Record")</f>
        <v/>
      </c>
      <c r="AU34" t="inlineStr">
        <is>
          <t>9112951:eng</t>
        </is>
      </c>
      <c r="AV34" t="inlineStr">
        <is>
          <t>14243611</t>
        </is>
      </c>
      <c r="AW34" t="inlineStr">
        <is>
          <t>991000929169702656</t>
        </is>
      </c>
      <c r="AX34" t="inlineStr">
        <is>
          <t>991000929169702656</t>
        </is>
      </c>
      <c r="AY34" t="inlineStr">
        <is>
          <t>2267165160002656</t>
        </is>
      </c>
      <c r="AZ34" t="inlineStr">
        <is>
          <t>BOOK</t>
        </is>
      </c>
      <c r="BB34" t="inlineStr">
        <is>
          <t>9780814458730</t>
        </is>
      </c>
      <c r="BC34" t="inlineStr">
        <is>
          <t>32285000841725</t>
        </is>
      </c>
      <c r="BD34" t="inlineStr">
        <is>
          <t>893872144</t>
        </is>
      </c>
    </row>
    <row r="35">
      <c r="A35" t="inlineStr">
        <is>
          <t>No</t>
        </is>
      </c>
      <c r="B35" t="inlineStr">
        <is>
          <t>HD30.28 .C376 1998</t>
        </is>
      </c>
      <c r="C35" t="inlineStr">
        <is>
          <t>0                      HD 0030280C  376         1998</t>
        </is>
      </c>
      <c r="D35" t="inlineStr">
        <is>
          <t>The crisis counselor : the executive's guide to avoiding, managing and thriving on crises that occur in all businesses / Jeffrey R. Caponigro.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Caponigro, Jeffrey R.</t>
        </is>
      </c>
      <c r="L35" t="inlineStr">
        <is>
          <t>Southfield, Mich. : Barker Business Books, Inc., c1998.</t>
        </is>
      </c>
      <c r="M35" t="inlineStr">
        <is>
          <t>1998</t>
        </is>
      </c>
      <c r="O35" t="inlineStr">
        <is>
          <t>eng</t>
        </is>
      </c>
      <c r="P35" t="inlineStr">
        <is>
          <t>miu</t>
        </is>
      </c>
      <c r="R35" t="inlineStr">
        <is>
          <t xml:space="preserve">HD </t>
        </is>
      </c>
      <c r="S35" t="n">
        <v>1</v>
      </c>
      <c r="T35" t="n">
        <v>1</v>
      </c>
      <c r="U35" t="inlineStr">
        <is>
          <t>2001-08-02</t>
        </is>
      </c>
      <c r="V35" t="inlineStr">
        <is>
          <t>2001-08-02</t>
        </is>
      </c>
      <c r="W35" t="inlineStr">
        <is>
          <t>2001-08-01</t>
        </is>
      </c>
      <c r="X35" t="inlineStr">
        <is>
          <t>2001-08-01</t>
        </is>
      </c>
      <c r="Y35" t="n">
        <v>233</v>
      </c>
      <c r="Z35" t="n">
        <v>227</v>
      </c>
      <c r="AA35" t="n">
        <v>229</v>
      </c>
      <c r="AB35" t="n">
        <v>4</v>
      </c>
      <c r="AC35" t="n">
        <v>4</v>
      </c>
      <c r="AD35" t="n">
        <v>10</v>
      </c>
      <c r="AE35" t="n">
        <v>10</v>
      </c>
      <c r="AF35" t="n">
        <v>5</v>
      </c>
      <c r="AG35" t="n">
        <v>5</v>
      </c>
      <c r="AH35" t="n">
        <v>1</v>
      </c>
      <c r="AI35" t="n">
        <v>1</v>
      </c>
      <c r="AJ35" t="n">
        <v>2</v>
      </c>
      <c r="AK35" t="n">
        <v>2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HYPERLINK("http://catalog.hathitrust.org/Record/004543008","HathiTrust Record")</f>
        <v/>
      </c>
      <c r="AS35">
        <f>HYPERLINK("https://creighton-primo.hosted.exlibrisgroup.com/primo-explore/search?tab=default_tab&amp;search_scope=EVERYTHING&amp;vid=01CRU&amp;lang=en_US&amp;offset=0&amp;query=any,contains,991003596719702656","Catalog Record")</f>
        <v/>
      </c>
      <c r="AT35">
        <f>HYPERLINK("http://www.worldcat.org/oclc/38311099","WorldCat Record")</f>
        <v/>
      </c>
      <c r="AU35" t="inlineStr">
        <is>
          <t>3373477665:eng</t>
        </is>
      </c>
      <c r="AV35" t="inlineStr">
        <is>
          <t>38311099</t>
        </is>
      </c>
      <c r="AW35" t="inlineStr">
        <is>
          <t>991003596719702656</t>
        </is>
      </c>
      <c r="AX35" t="inlineStr">
        <is>
          <t>991003596719702656</t>
        </is>
      </c>
      <c r="AY35" t="inlineStr">
        <is>
          <t>2272502280002656</t>
        </is>
      </c>
      <c r="AZ35" t="inlineStr">
        <is>
          <t>BOOK</t>
        </is>
      </c>
      <c r="BB35" t="inlineStr">
        <is>
          <t>9780965960601</t>
        </is>
      </c>
      <c r="BC35" t="inlineStr">
        <is>
          <t>32285004375241</t>
        </is>
      </c>
      <c r="BD35" t="inlineStr">
        <is>
          <t>893874929</t>
        </is>
      </c>
    </row>
    <row r="36">
      <c r="A36" t="inlineStr">
        <is>
          <t>No</t>
        </is>
      </c>
      <c r="B36" t="inlineStr">
        <is>
          <t>HD30.28 .C76 1998</t>
        </is>
      </c>
      <c r="C36" t="inlineStr">
        <is>
          <t>0                      HD 0030280C  76          1998</t>
        </is>
      </c>
      <c r="D36" t="inlineStr">
        <is>
          <t>The Prentice Hall encyclopedia of model business plans / Wilbur Cross amd Alice M. Richey.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Cross, Wilbur.</t>
        </is>
      </c>
      <c r="L36" t="inlineStr">
        <is>
          <t>Paramus, NJ : Prentice Hall, c1998.</t>
        </is>
      </c>
      <c r="M36" t="inlineStr">
        <is>
          <t>1998</t>
        </is>
      </c>
      <c r="O36" t="inlineStr">
        <is>
          <t>eng</t>
        </is>
      </c>
      <c r="P36" t="inlineStr">
        <is>
          <t>nju</t>
        </is>
      </c>
      <c r="R36" t="inlineStr">
        <is>
          <t xml:space="preserve">HD </t>
        </is>
      </c>
      <c r="S36" t="n">
        <v>13</v>
      </c>
      <c r="T36" t="n">
        <v>13</v>
      </c>
      <c r="U36" t="inlineStr">
        <is>
          <t>2009-04-17</t>
        </is>
      </c>
      <c r="V36" t="inlineStr">
        <is>
          <t>2009-04-17</t>
        </is>
      </c>
      <c r="W36" t="inlineStr">
        <is>
          <t>2001-05-04</t>
        </is>
      </c>
      <c r="X36" t="inlineStr">
        <is>
          <t>2001-05-04</t>
        </is>
      </c>
      <c r="Y36" t="n">
        <v>463</v>
      </c>
      <c r="Z36" t="n">
        <v>391</v>
      </c>
      <c r="AA36" t="n">
        <v>398</v>
      </c>
      <c r="AB36" t="n">
        <v>2</v>
      </c>
      <c r="AC36" t="n">
        <v>2</v>
      </c>
      <c r="AD36" t="n">
        <v>9</v>
      </c>
      <c r="AE36" t="n">
        <v>9</v>
      </c>
      <c r="AF36" t="n">
        <v>1</v>
      </c>
      <c r="AG36" t="n">
        <v>1</v>
      </c>
      <c r="AH36" t="n">
        <v>2</v>
      </c>
      <c r="AI36" t="n">
        <v>2</v>
      </c>
      <c r="AJ36" t="n">
        <v>7</v>
      </c>
      <c r="AK36" t="n">
        <v>7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HYPERLINK("http://catalog.hathitrust.org/Record/009131147","HathiTrust Record")</f>
        <v/>
      </c>
      <c r="AS36">
        <f>HYPERLINK("https://creighton-primo.hosted.exlibrisgroup.com/primo-explore/search?tab=default_tab&amp;search_scope=EVERYTHING&amp;vid=01CRU&amp;lang=en_US&amp;offset=0&amp;query=any,contains,991003515499702656","Catalog Record")</f>
        <v/>
      </c>
      <c r="AT36">
        <f>HYPERLINK("http://www.worldcat.org/oclc/38832667","WorldCat Record")</f>
        <v/>
      </c>
      <c r="AU36" t="inlineStr">
        <is>
          <t>42117746:eng</t>
        </is>
      </c>
      <c r="AV36" t="inlineStr">
        <is>
          <t>38832667</t>
        </is>
      </c>
      <c r="AW36" t="inlineStr">
        <is>
          <t>991003515499702656</t>
        </is>
      </c>
      <c r="AX36" t="inlineStr">
        <is>
          <t>991003515499702656</t>
        </is>
      </c>
      <c r="AY36" t="inlineStr">
        <is>
          <t>2255302690002656</t>
        </is>
      </c>
      <c r="AZ36" t="inlineStr">
        <is>
          <t>BOOK</t>
        </is>
      </c>
      <c r="BB36" t="inlineStr">
        <is>
          <t>9780735200241</t>
        </is>
      </c>
      <c r="BC36" t="inlineStr">
        <is>
          <t>32285004324488</t>
        </is>
      </c>
      <c r="BD36" t="inlineStr">
        <is>
          <t>893627626</t>
        </is>
      </c>
    </row>
    <row r="37">
      <c r="A37" t="inlineStr">
        <is>
          <t>No</t>
        </is>
      </c>
      <c r="B37" t="inlineStr">
        <is>
          <t>HD30.28 .D375 1994</t>
        </is>
      </c>
      <c r="C37" t="inlineStr">
        <is>
          <t>0                      HD 0030280D  375         1994</t>
        </is>
      </c>
      <c r="D37" t="inlineStr">
        <is>
          <t>Hypercompetition : managing the dynamics of strategic maneuvering / Richard A. D'Aveni, with Robert Gunther ; foreword by Ian C. MacMillan.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D'Aveni, Richard A.</t>
        </is>
      </c>
      <c r="L37" t="inlineStr">
        <is>
          <t>New York : The Free Press ; Toronto : Maxwell Macmillan Canada ; New York : Maxwell Macmillan International, c1994.</t>
        </is>
      </c>
      <c r="M37" t="inlineStr">
        <is>
          <t>1994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HD </t>
        </is>
      </c>
      <c r="S37" t="n">
        <v>3</v>
      </c>
      <c r="T37" t="n">
        <v>3</v>
      </c>
      <c r="U37" t="inlineStr">
        <is>
          <t>2005-04-21</t>
        </is>
      </c>
      <c r="V37" t="inlineStr">
        <is>
          <t>2005-04-21</t>
        </is>
      </c>
      <c r="W37" t="inlineStr">
        <is>
          <t>1994-05-26</t>
        </is>
      </c>
      <c r="X37" t="inlineStr">
        <is>
          <t>1994-05-26</t>
        </is>
      </c>
      <c r="Y37" t="n">
        <v>603</v>
      </c>
      <c r="Z37" t="n">
        <v>470</v>
      </c>
      <c r="AA37" t="n">
        <v>486</v>
      </c>
      <c r="AB37" t="n">
        <v>6</v>
      </c>
      <c r="AC37" t="n">
        <v>6</v>
      </c>
      <c r="AD37" t="n">
        <v>29</v>
      </c>
      <c r="AE37" t="n">
        <v>29</v>
      </c>
      <c r="AF37" t="n">
        <v>9</v>
      </c>
      <c r="AG37" t="n">
        <v>9</v>
      </c>
      <c r="AH37" t="n">
        <v>7</v>
      </c>
      <c r="AI37" t="n">
        <v>7</v>
      </c>
      <c r="AJ37" t="n">
        <v>17</v>
      </c>
      <c r="AK37" t="n">
        <v>17</v>
      </c>
      <c r="AL37" t="n">
        <v>5</v>
      </c>
      <c r="AM37" t="n">
        <v>5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HYPERLINK("http://catalog.hathitrust.org/Record/007111685","HathiTrust Record")</f>
        <v/>
      </c>
      <c r="AS37">
        <f>HYPERLINK("https://creighton-primo.hosted.exlibrisgroup.com/primo-explore/search?tab=default_tab&amp;search_scope=EVERYTHING&amp;vid=01CRU&amp;lang=en_US&amp;offset=0&amp;query=any,contains,991002266309702656","Catalog Record")</f>
        <v/>
      </c>
      <c r="AT37">
        <f>HYPERLINK("http://www.worldcat.org/oclc/29389846","WorldCat Record")</f>
        <v/>
      </c>
      <c r="AU37" t="inlineStr">
        <is>
          <t>197345807:eng</t>
        </is>
      </c>
      <c r="AV37" t="inlineStr">
        <is>
          <t>29389846</t>
        </is>
      </c>
      <c r="AW37" t="inlineStr">
        <is>
          <t>991002266309702656</t>
        </is>
      </c>
      <c r="AX37" t="inlineStr">
        <is>
          <t>991002266309702656</t>
        </is>
      </c>
      <c r="AY37" t="inlineStr">
        <is>
          <t>2258800080002656</t>
        </is>
      </c>
      <c r="AZ37" t="inlineStr">
        <is>
          <t>BOOK</t>
        </is>
      </c>
      <c r="BB37" t="inlineStr">
        <is>
          <t>9780029069387</t>
        </is>
      </c>
      <c r="BC37" t="inlineStr">
        <is>
          <t>32285001899227</t>
        </is>
      </c>
      <c r="BD37" t="inlineStr">
        <is>
          <t>893529759</t>
        </is>
      </c>
    </row>
    <row r="38">
      <c r="A38" t="inlineStr">
        <is>
          <t>No</t>
        </is>
      </c>
      <c r="B38" t="inlineStr">
        <is>
          <t>HD30.28 .G54 1984</t>
        </is>
      </c>
      <c r="C38" t="inlineStr">
        <is>
          <t>0                      HD 0030280G  54          1984</t>
        </is>
      </c>
      <c r="D38" t="inlineStr">
        <is>
          <t>Strategic planning, systems analysis, and database design : the continuous flow approach / Mark L. Gillenson, Robert Goldberg.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Gillenson, Mark L.</t>
        </is>
      </c>
      <c r="L38" t="inlineStr">
        <is>
          <t>New York : Wiley, c1984.</t>
        </is>
      </c>
      <c r="M38" t="inlineStr">
        <is>
          <t>1984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HD </t>
        </is>
      </c>
      <c r="S38" t="n">
        <v>7</v>
      </c>
      <c r="T38" t="n">
        <v>7</v>
      </c>
      <c r="U38" t="inlineStr">
        <is>
          <t>1996-11-11</t>
        </is>
      </c>
      <c r="V38" t="inlineStr">
        <is>
          <t>1996-11-11</t>
        </is>
      </c>
      <c r="W38" t="inlineStr">
        <is>
          <t>1993-02-24</t>
        </is>
      </c>
      <c r="X38" t="inlineStr">
        <is>
          <t>1993-02-24</t>
        </is>
      </c>
      <c r="Y38" t="n">
        <v>347</v>
      </c>
      <c r="Z38" t="n">
        <v>256</v>
      </c>
      <c r="AA38" t="n">
        <v>264</v>
      </c>
      <c r="AB38" t="n">
        <v>5</v>
      </c>
      <c r="AC38" t="n">
        <v>5</v>
      </c>
      <c r="AD38" t="n">
        <v>14</v>
      </c>
      <c r="AE38" t="n">
        <v>14</v>
      </c>
      <c r="AF38" t="n">
        <v>6</v>
      </c>
      <c r="AG38" t="n">
        <v>6</v>
      </c>
      <c r="AH38" t="n">
        <v>3</v>
      </c>
      <c r="AI38" t="n">
        <v>3</v>
      </c>
      <c r="AJ38" t="n">
        <v>7</v>
      </c>
      <c r="AK38" t="n">
        <v>7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HYPERLINK("http://catalog.hathitrust.org/Record/000159210","HathiTrust Record")</f>
        <v/>
      </c>
      <c r="AS38">
        <f>HYPERLINK("https://creighton-primo.hosted.exlibrisgroup.com/primo-explore/search?tab=default_tab&amp;search_scope=EVERYTHING&amp;vid=01CRU&amp;lang=en_US&amp;offset=0&amp;query=any,contains,991000263849702656","Catalog Record")</f>
        <v/>
      </c>
      <c r="AT38">
        <f>HYPERLINK("http://www.worldcat.org/oclc/9827798","WorldCat Record")</f>
        <v/>
      </c>
      <c r="AU38" t="inlineStr">
        <is>
          <t>308728122:eng</t>
        </is>
      </c>
      <c r="AV38" t="inlineStr">
        <is>
          <t>9827798</t>
        </is>
      </c>
      <c r="AW38" t="inlineStr">
        <is>
          <t>991000263849702656</t>
        </is>
      </c>
      <c r="AX38" t="inlineStr">
        <is>
          <t>991000263849702656</t>
        </is>
      </c>
      <c r="AY38" t="inlineStr">
        <is>
          <t>2269190620002656</t>
        </is>
      </c>
      <c r="AZ38" t="inlineStr">
        <is>
          <t>BOOK</t>
        </is>
      </c>
      <c r="BB38" t="inlineStr">
        <is>
          <t>9780471890669</t>
        </is>
      </c>
      <c r="BC38" t="inlineStr">
        <is>
          <t>32285001537694</t>
        </is>
      </c>
      <c r="BD38" t="inlineStr">
        <is>
          <t>893896747</t>
        </is>
      </c>
    </row>
    <row r="39">
      <c r="A39" t="inlineStr">
        <is>
          <t>No</t>
        </is>
      </c>
      <c r="B39" t="inlineStr">
        <is>
          <t>HD30.28 .G66 1993</t>
        </is>
      </c>
      <c r="C39" t="inlineStr">
        <is>
          <t>0                      HD 0030280G  66          1993</t>
        </is>
      </c>
      <c r="D39" t="inlineStr">
        <is>
          <t>Applied strategic planning : a comprehensive guide / Leonard D. Goodstein, Timothy M. Nolan, J. William Pfeiffer.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Goodstein, Leonard David.</t>
        </is>
      </c>
      <c r="L39" t="inlineStr">
        <is>
          <t>New York : McGraw-Hill, c1993.</t>
        </is>
      </c>
      <c r="M39" t="inlineStr">
        <is>
          <t>1993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HD </t>
        </is>
      </c>
      <c r="S39" t="n">
        <v>10</v>
      </c>
      <c r="T39" t="n">
        <v>10</v>
      </c>
      <c r="U39" t="inlineStr">
        <is>
          <t>1997-12-17</t>
        </is>
      </c>
      <c r="V39" t="inlineStr">
        <is>
          <t>1997-12-17</t>
        </is>
      </c>
      <c r="W39" t="inlineStr">
        <is>
          <t>1994-06-20</t>
        </is>
      </c>
      <c r="X39" t="inlineStr">
        <is>
          <t>1994-06-20</t>
        </is>
      </c>
      <c r="Y39" t="n">
        <v>640</v>
      </c>
      <c r="Z39" t="n">
        <v>496</v>
      </c>
      <c r="AA39" t="n">
        <v>575</v>
      </c>
      <c r="AB39" t="n">
        <v>8</v>
      </c>
      <c r="AC39" t="n">
        <v>8</v>
      </c>
      <c r="AD39" t="n">
        <v>22</v>
      </c>
      <c r="AE39" t="n">
        <v>23</v>
      </c>
      <c r="AF39" t="n">
        <v>7</v>
      </c>
      <c r="AG39" t="n">
        <v>7</v>
      </c>
      <c r="AH39" t="n">
        <v>4</v>
      </c>
      <c r="AI39" t="n">
        <v>4</v>
      </c>
      <c r="AJ39" t="n">
        <v>8</v>
      </c>
      <c r="AK39" t="n">
        <v>9</v>
      </c>
      <c r="AL39" t="n">
        <v>7</v>
      </c>
      <c r="AM39" t="n">
        <v>7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HYPERLINK("https://creighton-primo.hosted.exlibrisgroup.com/primo-explore/search?tab=default_tab&amp;search_scope=EVERYTHING&amp;vid=01CRU&amp;lang=en_US&amp;offset=0&amp;query=any,contains,991002164919702656","Catalog Record")</f>
        <v/>
      </c>
      <c r="AT39">
        <f>HYPERLINK("http://www.worldcat.org/oclc/27894705","WorldCat Record")</f>
        <v/>
      </c>
      <c r="AU39" t="inlineStr">
        <is>
          <t>4919200466:eng</t>
        </is>
      </c>
      <c r="AV39" t="inlineStr">
        <is>
          <t>27894705</t>
        </is>
      </c>
      <c r="AW39" t="inlineStr">
        <is>
          <t>991002164919702656</t>
        </is>
      </c>
      <c r="AX39" t="inlineStr">
        <is>
          <t>991002164919702656</t>
        </is>
      </c>
      <c r="AY39" t="inlineStr">
        <is>
          <t>2261432290002656</t>
        </is>
      </c>
      <c r="AZ39" t="inlineStr">
        <is>
          <t>BOOK</t>
        </is>
      </c>
      <c r="BB39" t="inlineStr">
        <is>
          <t>9780070240209</t>
        </is>
      </c>
      <c r="BC39" t="inlineStr">
        <is>
          <t>32285001923530</t>
        </is>
      </c>
      <c r="BD39" t="inlineStr">
        <is>
          <t>893444999</t>
        </is>
      </c>
    </row>
    <row r="40">
      <c r="A40" t="inlineStr">
        <is>
          <t>No</t>
        </is>
      </c>
      <c r="B40" t="inlineStr">
        <is>
          <t>HD30.28 .H364 1983</t>
        </is>
      </c>
      <c r="C40" t="inlineStr">
        <is>
          <t>0                      HD 0030280H  364         1983</t>
        </is>
      </c>
      <c r="D40" t="inlineStr">
        <is>
          <t>Handbook of business planning and budgeting for executives with profit responsibility / Thomas S. Dudick, editor-in-chief ; Robert V. Gorski, associate editor.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New York : Van Nostrand Reinhold, c1983.</t>
        </is>
      </c>
      <c r="M40" t="inlineStr">
        <is>
          <t>1983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HD </t>
        </is>
      </c>
      <c r="S40" t="n">
        <v>5</v>
      </c>
      <c r="T40" t="n">
        <v>5</v>
      </c>
      <c r="U40" t="inlineStr">
        <is>
          <t>1999-04-01</t>
        </is>
      </c>
      <c r="V40" t="inlineStr">
        <is>
          <t>1999-04-01</t>
        </is>
      </c>
      <c r="W40" t="inlineStr">
        <is>
          <t>1993-02-24</t>
        </is>
      </c>
      <c r="X40" t="inlineStr">
        <is>
          <t>1993-02-24</t>
        </is>
      </c>
      <c r="Y40" t="n">
        <v>198</v>
      </c>
      <c r="Z40" t="n">
        <v>159</v>
      </c>
      <c r="AA40" t="n">
        <v>164</v>
      </c>
      <c r="AB40" t="n">
        <v>2</v>
      </c>
      <c r="AC40" t="n">
        <v>2</v>
      </c>
      <c r="AD40" t="n">
        <v>6</v>
      </c>
      <c r="AE40" t="n">
        <v>6</v>
      </c>
      <c r="AF40" t="n">
        <v>1</v>
      </c>
      <c r="AG40" t="n">
        <v>1</v>
      </c>
      <c r="AH40" t="n">
        <v>1</v>
      </c>
      <c r="AI40" t="n">
        <v>1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HYPERLINK("https://creighton-primo.hosted.exlibrisgroup.com/primo-explore/search?tab=default_tab&amp;search_scope=EVERYTHING&amp;vid=01CRU&amp;lang=en_US&amp;offset=0&amp;query=any,contains,991005251999702656","Catalog Record")</f>
        <v/>
      </c>
      <c r="AT40">
        <f>HYPERLINK("http://www.worldcat.org/oclc/8494842","WorldCat Record")</f>
        <v/>
      </c>
      <c r="AU40" t="inlineStr">
        <is>
          <t>470202091:eng</t>
        </is>
      </c>
      <c r="AV40" t="inlineStr">
        <is>
          <t>8494842</t>
        </is>
      </c>
      <c r="AW40" t="inlineStr">
        <is>
          <t>991005251999702656</t>
        </is>
      </c>
      <c r="AX40" t="inlineStr">
        <is>
          <t>991005251999702656</t>
        </is>
      </c>
      <c r="AY40" t="inlineStr">
        <is>
          <t>2260037110002656</t>
        </is>
      </c>
      <c r="AZ40" t="inlineStr">
        <is>
          <t>BOOK</t>
        </is>
      </c>
      <c r="BB40" t="inlineStr">
        <is>
          <t>9780442221881</t>
        </is>
      </c>
      <c r="BC40" t="inlineStr">
        <is>
          <t>32285001537728</t>
        </is>
      </c>
      <c r="BD40" t="inlineStr">
        <is>
          <t>893607079</t>
        </is>
      </c>
    </row>
    <row r="41">
      <c r="A41" t="inlineStr">
        <is>
          <t>No</t>
        </is>
      </c>
      <c r="B41" t="inlineStr">
        <is>
          <t>HD30.28 .H366 1985</t>
        </is>
      </c>
      <c r="C41" t="inlineStr">
        <is>
          <t>0                      HD 0030280H  366         1985</t>
        </is>
      </c>
      <c r="D41" t="inlineStr">
        <is>
          <t>Handbook of business strategy / editor, William D. Guth ; editorial advisory board, George Baker, Ian MacMillan, John L. Neuman.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Boston : Warren, Gorham &amp; Lamont, c1985.</t>
        </is>
      </c>
      <c r="M41" t="inlineStr">
        <is>
          <t>1985</t>
        </is>
      </c>
      <c r="O41" t="inlineStr">
        <is>
          <t>eng</t>
        </is>
      </c>
      <c r="P41" t="inlineStr">
        <is>
          <t>mau</t>
        </is>
      </c>
      <c r="R41" t="inlineStr">
        <is>
          <t xml:space="preserve">HD </t>
        </is>
      </c>
      <c r="S41" t="n">
        <v>7</v>
      </c>
      <c r="T41" t="n">
        <v>7</v>
      </c>
      <c r="U41" t="inlineStr">
        <is>
          <t>1996-11-11</t>
        </is>
      </c>
      <c r="V41" t="inlineStr">
        <is>
          <t>1996-11-11</t>
        </is>
      </c>
      <c r="W41" t="inlineStr">
        <is>
          <t>1992-11-09</t>
        </is>
      </c>
      <c r="X41" t="inlineStr">
        <is>
          <t>1992-11-09</t>
        </is>
      </c>
      <c r="Y41" t="n">
        <v>235</v>
      </c>
      <c r="Z41" t="n">
        <v>188</v>
      </c>
      <c r="AA41" t="n">
        <v>190</v>
      </c>
      <c r="AB41" t="n">
        <v>2</v>
      </c>
      <c r="AC41" t="n">
        <v>2</v>
      </c>
      <c r="AD41" t="n">
        <v>5</v>
      </c>
      <c r="AE41" t="n">
        <v>5</v>
      </c>
      <c r="AF41" t="n">
        <v>3</v>
      </c>
      <c r="AG41" t="n">
        <v>3</v>
      </c>
      <c r="AH41" t="n">
        <v>0</v>
      </c>
      <c r="AI41" t="n">
        <v>0</v>
      </c>
      <c r="AJ41" t="n">
        <v>3</v>
      </c>
      <c r="AK41" t="n">
        <v>3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HYPERLINK("http://catalog.hathitrust.org/Record/004507380","HathiTrust Record")</f>
        <v/>
      </c>
      <c r="AS41">
        <f>HYPERLINK("https://creighton-primo.hosted.exlibrisgroup.com/primo-explore/search?tab=default_tab&amp;search_scope=EVERYTHING&amp;vid=01CRU&amp;lang=en_US&amp;offset=0&amp;query=any,contains,991000594169702656","Catalog Record")</f>
        <v/>
      </c>
      <c r="AT41">
        <f>HYPERLINK("http://www.worldcat.org/oclc/11803720","WorldCat Record")</f>
        <v/>
      </c>
      <c r="AU41" t="inlineStr">
        <is>
          <t>54697539:eng</t>
        </is>
      </c>
      <c r="AV41" t="inlineStr">
        <is>
          <t>11803720</t>
        </is>
      </c>
      <c r="AW41" t="inlineStr">
        <is>
          <t>991000594169702656</t>
        </is>
      </c>
      <c r="AX41" t="inlineStr">
        <is>
          <t>991000594169702656</t>
        </is>
      </c>
      <c r="AY41" t="inlineStr">
        <is>
          <t>2263840880002656</t>
        </is>
      </c>
      <c r="AZ41" t="inlineStr">
        <is>
          <t>BOOK</t>
        </is>
      </c>
      <c r="BB41" t="inlineStr">
        <is>
          <t>9780887121623</t>
        </is>
      </c>
      <c r="BC41" t="inlineStr">
        <is>
          <t>32285001425668</t>
        </is>
      </c>
      <c r="BD41" t="inlineStr">
        <is>
          <t>893695978</t>
        </is>
      </c>
    </row>
    <row r="42">
      <c r="A42" t="inlineStr">
        <is>
          <t>No</t>
        </is>
      </c>
      <c r="B42" t="inlineStr">
        <is>
          <t>HD30.28 .J36 1985</t>
        </is>
      </c>
      <c r="C42" t="inlineStr">
        <is>
          <t>0                      HD 0030280J  36          1985</t>
        </is>
      </c>
      <c r="D42" t="inlineStr">
        <is>
          <t>Business wargames / Barrie G. James.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James, Barrie G.</t>
        </is>
      </c>
      <c r="L42" t="inlineStr">
        <is>
          <t>Harmondsworth : Penguin, 1985, c1984.</t>
        </is>
      </c>
      <c r="M42" t="inlineStr">
        <is>
          <t>1985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HD </t>
        </is>
      </c>
      <c r="S42" t="n">
        <v>0</v>
      </c>
      <c r="T42" t="n">
        <v>0</v>
      </c>
      <c r="U42" t="inlineStr">
        <is>
          <t>2002-05-17</t>
        </is>
      </c>
      <c r="V42" t="inlineStr">
        <is>
          <t>2002-05-17</t>
        </is>
      </c>
      <c r="W42" t="inlineStr">
        <is>
          <t>1990-04-30</t>
        </is>
      </c>
      <c r="X42" t="inlineStr">
        <is>
          <t>1990-04-30</t>
        </is>
      </c>
      <c r="Y42" t="n">
        <v>122</v>
      </c>
      <c r="Z42" t="n">
        <v>61</v>
      </c>
      <c r="AA42" t="n">
        <v>135</v>
      </c>
      <c r="AB42" t="n">
        <v>1</v>
      </c>
      <c r="AC42" t="n">
        <v>2</v>
      </c>
      <c r="AD42" t="n">
        <v>2</v>
      </c>
      <c r="AE42" t="n">
        <v>3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K42" t="n">
        <v>1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HYPERLINK("http://catalog.hathitrust.org/Record/004492161","HathiTrust Record")</f>
        <v/>
      </c>
      <c r="AS42">
        <f>HYPERLINK("https://creighton-primo.hosted.exlibrisgroup.com/primo-explore/search?tab=default_tab&amp;search_scope=EVERYTHING&amp;vid=01CRU&amp;lang=en_US&amp;offset=0&amp;query=any,contains,991000746819702656","Catalog Record")</f>
        <v/>
      </c>
      <c r="AT42">
        <f>HYPERLINK("http://www.worldcat.org/oclc/12863534","WorldCat Record")</f>
        <v/>
      </c>
      <c r="AU42" t="inlineStr">
        <is>
          <t>4329974:eng</t>
        </is>
      </c>
      <c r="AV42" t="inlineStr">
        <is>
          <t>12863534</t>
        </is>
      </c>
      <c r="AW42" t="inlineStr">
        <is>
          <t>991000746819702656</t>
        </is>
      </c>
      <c r="AX42" t="inlineStr">
        <is>
          <t>991000746819702656</t>
        </is>
      </c>
      <c r="AY42" t="inlineStr">
        <is>
          <t>2255045130002656</t>
        </is>
      </c>
      <c r="AZ42" t="inlineStr">
        <is>
          <t>BOOK</t>
        </is>
      </c>
      <c r="BB42" t="inlineStr">
        <is>
          <t>9780140081046</t>
        </is>
      </c>
      <c r="BC42" t="inlineStr">
        <is>
          <t>32285000128404</t>
        </is>
      </c>
      <c r="BD42" t="inlineStr">
        <is>
          <t>893803043</t>
        </is>
      </c>
    </row>
    <row r="43">
      <c r="A43" t="inlineStr">
        <is>
          <t>No</t>
        </is>
      </c>
      <c r="B43" t="inlineStr">
        <is>
          <t>HD30.28 .K44 2000</t>
        </is>
      </c>
      <c r="C43" t="inlineStr">
        <is>
          <t>0                      HD 0030280K  44          2000</t>
        </is>
      </c>
      <c r="D43" t="inlineStr">
        <is>
          <t>The eProcess edge : creating customer value and business wealth in the Internet era / Peter Keen, Mark McDonald.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Keen, Peter G. W.</t>
        </is>
      </c>
      <c r="L43" t="inlineStr">
        <is>
          <t>Berkeley, Calif. : Osborne/McGraw-Hill, c2000.</t>
        </is>
      </c>
      <c r="M43" t="inlineStr">
        <is>
          <t>2000</t>
        </is>
      </c>
      <c r="O43" t="inlineStr">
        <is>
          <t>eng</t>
        </is>
      </c>
      <c r="P43" t="inlineStr">
        <is>
          <t>cau</t>
        </is>
      </c>
      <c r="R43" t="inlineStr">
        <is>
          <t xml:space="preserve">HD </t>
        </is>
      </c>
      <c r="S43" t="n">
        <v>1</v>
      </c>
      <c r="T43" t="n">
        <v>1</v>
      </c>
      <c r="U43" t="inlineStr">
        <is>
          <t>2000-10-26</t>
        </is>
      </c>
      <c r="V43" t="inlineStr">
        <is>
          <t>2000-10-26</t>
        </is>
      </c>
      <c r="W43" t="inlineStr">
        <is>
          <t>2000-10-26</t>
        </is>
      </c>
      <c r="X43" t="inlineStr">
        <is>
          <t>2000-10-26</t>
        </is>
      </c>
      <c r="Y43" t="n">
        <v>483</v>
      </c>
      <c r="Z43" t="n">
        <v>377</v>
      </c>
      <c r="AA43" t="n">
        <v>381</v>
      </c>
      <c r="AB43" t="n">
        <v>1</v>
      </c>
      <c r="AC43" t="n">
        <v>1</v>
      </c>
      <c r="AD43" t="n">
        <v>21</v>
      </c>
      <c r="AE43" t="n">
        <v>21</v>
      </c>
      <c r="AF43" t="n">
        <v>13</v>
      </c>
      <c r="AG43" t="n">
        <v>13</v>
      </c>
      <c r="AH43" t="n">
        <v>4</v>
      </c>
      <c r="AI43" t="n">
        <v>4</v>
      </c>
      <c r="AJ43" t="n">
        <v>11</v>
      </c>
      <c r="AK43" t="n">
        <v>11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HYPERLINK("https://creighton-primo.hosted.exlibrisgroup.com/primo-explore/search?tab=default_tab&amp;search_scope=EVERYTHING&amp;vid=01CRU&amp;lang=en_US&amp;offset=0&amp;query=any,contains,991003331459702656","Catalog Record")</f>
        <v/>
      </c>
      <c r="AT43">
        <f>HYPERLINK("http://www.worldcat.org/oclc/45057089","WorldCat Record")</f>
        <v/>
      </c>
      <c r="AU43" t="inlineStr">
        <is>
          <t>20666338:eng</t>
        </is>
      </c>
      <c r="AV43" t="inlineStr">
        <is>
          <t>45057089</t>
        </is>
      </c>
      <c r="AW43" t="inlineStr">
        <is>
          <t>991003331459702656</t>
        </is>
      </c>
      <c r="AX43" t="inlineStr">
        <is>
          <t>991003331459702656</t>
        </is>
      </c>
      <c r="AY43" t="inlineStr">
        <is>
          <t>2259154810002656</t>
        </is>
      </c>
      <c r="AZ43" t="inlineStr">
        <is>
          <t>BOOK</t>
        </is>
      </c>
      <c r="BB43" t="inlineStr">
        <is>
          <t>9780072126266</t>
        </is>
      </c>
      <c r="BC43" t="inlineStr">
        <is>
          <t>32285004261359</t>
        </is>
      </c>
      <c r="BD43" t="inlineStr">
        <is>
          <t>893499198</t>
        </is>
      </c>
    </row>
    <row r="44">
      <c r="A44" t="inlineStr">
        <is>
          <t>No</t>
        </is>
      </c>
      <c r="B44" t="inlineStr">
        <is>
          <t>HD30.28 .L67</t>
        </is>
      </c>
      <c r="C44" t="inlineStr">
        <is>
          <t>0                      HD 0030280L  67</t>
        </is>
      </c>
      <c r="D44" t="inlineStr">
        <is>
          <t>Corporate planning : an executive viewpoint / Peter Lorange.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Lorange, Peter.</t>
        </is>
      </c>
      <c r="L44" t="inlineStr">
        <is>
          <t>Englewood Cliffs, N.J. : Prentice-Hall, c1980.</t>
        </is>
      </c>
      <c r="M44" t="inlineStr">
        <is>
          <t>1980</t>
        </is>
      </c>
      <c r="O44" t="inlineStr">
        <is>
          <t>eng</t>
        </is>
      </c>
      <c r="P44" t="inlineStr">
        <is>
          <t>nju</t>
        </is>
      </c>
      <c r="R44" t="inlineStr">
        <is>
          <t xml:space="preserve">HD </t>
        </is>
      </c>
      <c r="S44" t="n">
        <v>2</v>
      </c>
      <c r="T44" t="n">
        <v>2</v>
      </c>
      <c r="U44" t="inlineStr">
        <is>
          <t>1994-03-16</t>
        </is>
      </c>
      <c r="V44" t="inlineStr">
        <is>
          <t>1994-03-16</t>
        </is>
      </c>
      <c r="W44" t="inlineStr">
        <is>
          <t>1993-02-24</t>
        </is>
      </c>
      <c r="X44" t="inlineStr">
        <is>
          <t>1993-02-24</t>
        </is>
      </c>
      <c r="Y44" t="n">
        <v>414</v>
      </c>
      <c r="Z44" t="n">
        <v>282</v>
      </c>
      <c r="AA44" t="n">
        <v>293</v>
      </c>
      <c r="AB44" t="n">
        <v>3</v>
      </c>
      <c r="AC44" t="n">
        <v>3</v>
      </c>
      <c r="AD44" t="n">
        <v>15</v>
      </c>
      <c r="AE44" t="n">
        <v>15</v>
      </c>
      <c r="AF44" t="n">
        <v>6</v>
      </c>
      <c r="AG44" t="n">
        <v>6</v>
      </c>
      <c r="AH44" t="n">
        <v>4</v>
      </c>
      <c r="AI44" t="n">
        <v>4</v>
      </c>
      <c r="AJ44" t="n">
        <v>8</v>
      </c>
      <c r="AK44" t="n">
        <v>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HYPERLINK("http://catalog.hathitrust.org/Record/009913404","HathiTrust Record")</f>
        <v/>
      </c>
      <c r="AS44">
        <f>HYPERLINK("https://creighton-primo.hosted.exlibrisgroup.com/primo-explore/search?tab=default_tab&amp;search_scope=EVERYTHING&amp;vid=01CRU&amp;lang=en_US&amp;offset=0&amp;query=any,contains,991004844999702656","Catalog Record")</f>
        <v/>
      </c>
      <c r="AT44">
        <f>HYPERLINK("http://www.worldcat.org/oclc/5563939","WorldCat Record")</f>
        <v/>
      </c>
      <c r="AU44" t="inlineStr">
        <is>
          <t>15153713:eng</t>
        </is>
      </c>
      <c r="AV44" t="inlineStr">
        <is>
          <t>5563939</t>
        </is>
      </c>
      <c r="AW44" t="inlineStr">
        <is>
          <t>991004844999702656</t>
        </is>
      </c>
      <c r="AX44" t="inlineStr">
        <is>
          <t>991004844999702656</t>
        </is>
      </c>
      <c r="AY44" t="inlineStr">
        <is>
          <t>2268024140002656</t>
        </is>
      </c>
      <c r="AZ44" t="inlineStr">
        <is>
          <t>BOOK</t>
        </is>
      </c>
      <c r="BB44" t="inlineStr">
        <is>
          <t>9780131747555</t>
        </is>
      </c>
      <c r="BC44" t="inlineStr">
        <is>
          <t>32285001537769</t>
        </is>
      </c>
      <c r="BD44" t="inlineStr">
        <is>
          <t>893501022</t>
        </is>
      </c>
    </row>
    <row r="45">
      <c r="A45" t="inlineStr">
        <is>
          <t>No</t>
        </is>
      </c>
      <c r="B45" t="inlineStr">
        <is>
          <t>HD30.28 .L88 1987</t>
        </is>
      </c>
      <c r="C45" t="inlineStr">
        <is>
          <t>0                      HD 0030280L  88          1987</t>
        </is>
      </c>
      <c r="D45" t="inlineStr">
        <is>
          <t>How to develop a business plan in 15 days / William M. Luther.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Luther, William M.</t>
        </is>
      </c>
      <c r="L45" t="inlineStr">
        <is>
          <t>New York, NY : American Management Association, c1987.</t>
        </is>
      </c>
      <c r="M45" t="inlineStr">
        <is>
          <t>1987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HD </t>
        </is>
      </c>
      <c r="S45" t="n">
        <v>15</v>
      </c>
      <c r="T45" t="n">
        <v>15</v>
      </c>
      <c r="U45" t="inlineStr">
        <is>
          <t>2005-02-22</t>
        </is>
      </c>
      <c r="V45" t="inlineStr">
        <is>
          <t>2005-02-22</t>
        </is>
      </c>
      <c r="W45" t="inlineStr">
        <is>
          <t>1992-11-01</t>
        </is>
      </c>
      <c r="X45" t="inlineStr">
        <is>
          <t>1992-11-01</t>
        </is>
      </c>
      <c r="Y45" t="n">
        <v>341</v>
      </c>
      <c r="Z45" t="n">
        <v>310</v>
      </c>
      <c r="AA45" t="n">
        <v>323</v>
      </c>
      <c r="AB45" t="n">
        <v>4</v>
      </c>
      <c r="AC45" t="n">
        <v>4</v>
      </c>
      <c r="AD45" t="n">
        <v>13</v>
      </c>
      <c r="AE45" t="n">
        <v>14</v>
      </c>
      <c r="AF45" t="n">
        <v>5</v>
      </c>
      <c r="AG45" t="n">
        <v>5</v>
      </c>
      <c r="AH45" t="n">
        <v>2</v>
      </c>
      <c r="AI45" t="n">
        <v>3</v>
      </c>
      <c r="AJ45" t="n">
        <v>8</v>
      </c>
      <c r="AK45" t="n">
        <v>9</v>
      </c>
      <c r="AL45" t="n">
        <v>3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HYPERLINK("https://creighton-primo.hosted.exlibrisgroup.com/primo-explore/search?tab=default_tab&amp;search_scope=EVERYTHING&amp;vid=01CRU&amp;lang=en_US&amp;offset=0&amp;query=any,contains,991001024679702656","Catalog Record")</f>
        <v/>
      </c>
      <c r="AT45">
        <f>HYPERLINK("http://www.worldcat.org/oclc/15428883","WorldCat Record")</f>
        <v/>
      </c>
      <c r="AU45" t="inlineStr">
        <is>
          <t>10516209:eng</t>
        </is>
      </c>
      <c r="AV45" t="inlineStr">
        <is>
          <t>15428883</t>
        </is>
      </c>
      <c r="AW45" t="inlineStr">
        <is>
          <t>991001024679702656</t>
        </is>
      </c>
      <c r="AX45" t="inlineStr">
        <is>
          <t>991001024679702656</t>
        </is>
      </c>
      <c r="AY45" t="inlineStr">
        <is>
          <t>2264099470002656</t>
        </is>
      </c>
      <c r="AZ45" t="inlineStr">
        <is>
          <t>BOOK</t>
        </is>
      </c>
      <c r="BB45" t="inlineStr">
        <is>
          <t>9780814458747</t>
        </is>
      </c>
      <c r="BC45" t="inlineStr">
        <is>
          <t>32285001380327</t>
        </is>
      </c>
      <c r="BD45" t="inlineStr">
        <is>
          <t>893797220</t>
        </is>
      </c>
    </row>
    <row r="46">
      <c r="A46" t="inlineStr">
        <is>
          <t>No</t>
        </is>
      </c>
      <c r="B46" t="inlineStr">
        <is>
          <t>HD30.28 .M56 1994</t>
        </is>
      </c>
      <c r="C46" t="inlineStr">
        <is>
          <t>0                      HD 0030280M  56          1994</t>
        </is>
      </c>
      <c r="D46" t="inlineStr">
        <is>
          <t>The rise and fall of strategic planning : reconceiving roles for planning, plans, planners / Henry Mintzberg.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Mintzberg, Henry.</t>
        </is>
      </c>
      <c r="L46" t="inlineStr">
        <is>
          <t>New York : Free Press ; Toronto : Maxwell Macmillan Canada, c1994.</t>
        </is>
      </c>
      <c r="M46" t="inlineStr">
        <is>
          <t>1994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HD </t>
        </is>
      </c>
      <c r="S46" t="n">
        <v>12</v>
      </c>
      <c r="T46" t="n">
        <v>12</v>
      </c>
      <c r="U46" t="inlineStr">
        <is>
          <t>2001-10-08</t>
        </is>
      </c>
      <c r="V46" t="inlineStr">
        <is>
          <t>2001-10-08</t>
        </is>
      </c>
      <c r="W46" t="inlineStr">
        <is>
          <t>1995-01-09</t>
        </is>
      </c>
      <c r="X46" t="inlineStr">
        <is>
          <t>1995-01-09</t>
        </is>
      </c>
      <c r="Y46" t="n">
        <v>1403</v>
      </c>
      <c r="Z46" t="n">
        <v>1095</v>
      </c>
      <c r="AA46" t="n">
        <v>1155</v>
      </c>
      <c r="AB46" t="n">
        <v>8</v>
      </c>
      <c r="AC46" t="n">
        <v>8</v>
      </c>
      <c r="AD46" t="n">
        <v>48</v>
      </c>
      <c r="AE46" t="n">
        <v>51</v>
      </c>
      <c r="AF46" t="n">
        <v>23</v>
      </c>
      <c r="AG46" t="n">
        <v>25</v>
      </c>
      <c r="AH46" t="n">
        <v>7</v>
      </c>
      <c r="AI46" t="n">
        <v>8</v>
      </c>
      <c r="AJ46" t="n">
        <v>22</v>
      </c>
      <c r="AK46" t="n">
        <v>23</v>
      </c>
      <c r="AL46" t="n">
        <v>7</v>
      </c>
      <c r="AM46" t="n">
        <v>7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HYPERLINK("https://creighton-primo.hosted.exlibrisgroup.com/primo-explore/search?tab=default_tab&amp;search_scope=EVERYTHING&amp;vid=01CRU&amp;lang=en_US&amp;offset=0&amp;query=any,contains,991002225939702656","Catalog Record")</f>
        <v/>
      </c>
      <c r="AT46">
        <f>HYPERLINK("http://www.worldcat.org/oclc/28675146","WorldCat Record")</f>
        <v/>
      </c>
      <c r="AU46" t="inlineStr">
        <is>
          <t>6676778:eng</t>
        </is>
      </c>
      <c r="AV46" t="inlineStr">
        <is>
          <t>28675146</t>
        </is>
      </c>
      <c r="AW46" t="inlineStr">
        <is>
          <t>991002225939702656</t>
        </is>
      </c>
      <c r="AX46" t="inlineStr">
        <is>
          <t>991002225939702656</t>
        </is>
      </c>
      <c r="AY46" t="inlineStr">
        <is>
          <t>2271120980002656</t>
        </is>
      </c>
      <c r="AZ46" t="inlineStr">
        <is>
          <t>BOOK</t>
        </is>
      </c>
      <c r="BB46" t="inlineStr">
        <is>
          <t>9780029216057</t>
        </is>
      </c>
      <c r="BC46" t="inlineStr">
        <is>
          <t>32285001991792</t>
        </is>
      </c>
      <c r="BD46" t="inlineStr">
        <is>
          <t>893232705</t>
        </is>
      </c>
    </row>
    <row r="47">
      <c r="A47" t="inlineStr">
        <is>
          <t>No</t>
        </is>
      </c>
      <c r="B47" t="inlineStr">
        <is>
          <t>HD30.28 .M564 1998</t>
        </is>
      </c>
      <c r="C47" t="inlineStr">
        <is>
          <t>0                      HD 0030280M  564         1998</t>
        </is>
      </c>
      <c r="D47" t="inlineStr">
        <is>
          <t>Strategy safari : a guided tour through the wilds of strategic management / Henry Mintzberg, Bruce Ahlstrand, Joseph Lampel.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Mintzberg, Henry.</t>
        </is>
      </c>
      <c r="L47" t="inlineStr">
        <is>
          <t>New York : Free Press, c1998.</t>
        </is>
      </c>
      <c r="M47" t="inlineStr">
        <is>
          <t>1998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HD </t>
        </is>
      </c>
      <c r="S47" t="n">
        <v>7</v>
      </c>
      <c r="T47" t="n">
        <v>7</v>
      </c>
      <c r="U47" t="inlineStr">
        <is>
          <t>2008-09-08</t>
        </is>
      </c>
      <c r="V47" t="inlineStr">
        <is>
          <t>2008-09-08</t>
        </is>
      </c>
      <c r="W47" t="inlineStr">
        <is>
          <t>1999-08-31</t>
        </is>
      </c>
      <c r="X47" t="inlineStr">
        <is>
          <t>1999-08-31</t>
        </is>
      </c>
      <c r="Y47" t="n">
        <v>819</v>
      </c>
      <c r="Z47" t="n">
        <v>633</v>
      </c>
      <c r="AA47" t="n">
        <v>730</v>
      </c>
      <c r="AB47" t="n">
        <v>5</v>
      </c>
      <c r="AC47" t="n">
        <v>8</v>
      </c>
      <c r="AD47" t="n">
        <v>31</v>
      </c>
      <c r="AE47" t="n">
        <v>35</v>
      </c>
      <c r="AF47" t="n">
        <v>14</v>
      </c>
      <c r="AG47" t="n">
        <v>14</v>
      </c>
      <c r="AH47" t="n">
        <v>7</v>
      </c>
      <c r="AI47" t="n">
        <v>7</v>
      </c>
      <c r="AJ47" t="n">
        <v>14</v>
      </c>
      <c r="AK47" t="n">
        <v>15</v>
      </c>
      <c r="AL47" t="n">
        <v>4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HYPERLINK("http://catalog.hathitrust.org/Record/007138362","HathiTrust Record")</f>
        <v/>
      </c>
      <c r="AS47">
        <f>HYPERLINK("https://creighton-primo.hosted.exlibrisgroup.com/primo-explore/search?tab=default_tab&amp;search_scope=EVERYTHING&amp;vid=01CRU&amp;lang=en_US&amp;offset=0&amp;query=any,contains,991002905639702656","Catalog Record")</f>
        <v/>
      </c>
      <c r="AT47">
        <f>HYPERLINK("http://www.worldcat.org/oclc/38354698","WorldCat Record")</f>
        <v/>
      </c>
      <c r="AU47" t="inlineStr">
        <is>
          <t>2841363092:eng</t>
        </is>
      </c>
      <c r="AV47" t="inlineStr">
        <is>
          <t>38354698</t>
        </is>
      </c>
      <c r="AW47" t="inlineStr">
        <is>
          <t>991002905639702656</t>
        </is>
      </c>
      <c r="AX47" t="inlineStr">
        <is>
          <t>991002905639702656</t>
        </is>
      </c>
      <c r="AY47" t="inlineStr">
        <is>
          <t>2254936250002656</t>
        </is>
      </c>
      <c r="AZ47" t="inlineStr">
        <is>
          <t>BOOK</t>
        </is>
      </c>
      <c r="BB47" t="inlineStr">
        <is>
          <t>9780684847436</t>
        </is>
      </c>
      <c r="BC47" t="inlineStr">
        <is>
          <t>32285003585279</t>
        </is>
      </c>
      <c r="BD47" t="inlineStr">
        <is>
          <t>893524183</t>
        </is>
      </c>
    </row>
    <row r="48">
      <c r="A48" t="inlineStr">
        <is>
          <t>No</t>
        </is>
      </c>
      <c r="B48" t="inlineStr">
        <is>
          <t>HD30.28 .N39 1979</t>
        </is>
      </c>
      <c r="C48" t="inlineStr">
        <is>
          <t>0                      HD 0030280N  39          1979</t>
        </is>
      </c>
      <c r="D48" t="inlineStr">
        <is>
          <t>Corporate planning models / Thomas H. Naylor.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Naylor, Thomas H., 1936-</t>
        </is>
      </c>
      <c r="L48" t="inlineStr">
        <is>
          <t>Readings, Mass. : Addison-Wesley, c1979.</t>
        </is>
      </c>
      <c r="M48" t="inlineStr">
        <is>
          <t>1979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HD </t>
        </is>
      </c>
      <c r="S48" t="n">
        <v>1</v>
      </c>
      <c r="T48" t="n">
        <v>1</v>
      </c>
      <c r="U48" t="inlineStr">
        <is>
          <t>1992-12-08</t>
        </is>
      </c>
      <c r="V48" t="inlineStr">
        <is>
          <t>1992-12-08</t>
        </is>
      </c>
      <c r="W48" t="inlineStr">
        <is>
          <t>1992-03-30</t>
        </is>
      </c>
      <c r="X48" t="inlineStr">
        <is>
          <t>1992-03-30</t>
        </is>
      </c>
      <c r="Y48" t="n">
        <v>354</v>
      </c>
      <c r="Z48" t="n">
        <v>222</v>
      </c>
      <c r="AA48" t="n">
        <v>227</v>
      </c>
      <c r="AB48" t="n">
        <v>4</v>
      </c>
      <c r="AC48" t="n">
        <v>4</v>
      </c>
      <c r="AD48" t="n">
        <v>12</v>
      </c>
      <c r="AE48" t="n">
        <v>12</v>
      </c>
      <c r="AF48" t="n">
        <v>4</v>
      </c>
      <c r="AG48" t="n">
        <v>4</v>
      </c>
      <c r="AH48" t="n">
        <v>2</v>
      </c>
      <c r="AI48" t="n">
        <v>2</v>
      </c>
      <c r="AJ48" t="n">
        <v>4</v>
      </c>
      <c r="AK48" t="n">
        <v>4</v>
      </c>
      <c r="AL48" t="n">
        <v>3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HYPERLINK("https://creighton-primo.hosted.exlibrisgroup.com/primo-explore/search?tab=default_tab&amp;search_scope=EVERYTHING&amp;vid=01CRU&amp;lang=en_US&amp;offset=0&amp;query=any,contains,991004688659702656","Catalog Record")</f>
        <v/>
      </c>
      <c r="AT48">
        <f>HYPERLINK("http://www.worldcat.org/oclc/4593710","WorldCat Record")</f>
        <v/>
      </c>
      <c r="AU48" t="inlineStr">
        <is>
          <t>890308682:eng</t>
        </is>
      </c>
      <c r="AV48" t="inlineStr">
        <is>
          <t>4593710</t>
        </is>
      </c>
      <c r="AW48" t="inlineStr">
        <is>
          <t>991004688659702656</t>
        </is>
      </c>
      <c r="AX48" t="inlineStr">
        <is>
          <t>991004688659702656</t>
        </is>
      </c>
      <c r="AY48" t="inlineStr">
        <is>
          <t>2271327940002656</t>
        </is>
      </c>
      <c r="AZ48" t="inlineStr">
        <is>
          <t>BOOK</t>
        </is>
      </c>
      <c r="BB48" t="inlineStr">
        <is>
          <t>9780201052268</t>
        </is>
      </c>
      <c r="BC48" t="inlineStr">
        <is>
          <t>32285001040996</t>
        </is>
      </c>
      <c r="BD48" t="inlineStr">
        <is>
          <t>893600120</t>
        </is>
      </c>
    </row>
    <row r="49">
      <c r="A49" t="inlineStr">
        <is>
          <t>No</t>
        </is>
      </c>
      <c r="B49" t="inlineStr">
        <is>
          <t>HD30.28 .P44 1997</t>
        </is>
      </c>
      <c r="C49" t="inlineStr">
        <is>
          <t>0                      HD 0030280P  44          1997</t>
        </is>
      </c>
      <c r="D49" t="inlineStr">
        <is>
          <t>Mission critical : the 7 strategic traps that derail even the smartest companies / Joseph C. Picken, Gregory G. Dess.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Picken, Joseph C.</t>
        </is>
      </c>
      <c r="L49" t="inlineStr">
        <is>
          <t>Chicago : Irwin Professional Pub., c1997.</t>
        </is>
      </c>
      <c r="M49" t="inlineStr">
        <is>
          <t>1997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HD </t>
        </is>
      </c>
      <c r="S49" t="n">
        <v>2</v>
      </c>
      <c r="T49" t="n">
        <v>2</v>
      </c>
      <c r="U49" t="inlineStr">
        <is>
          <t>2000-08-23</t>
        </is>
      </c>
      <c r="V49" t="inlineStr">
        <is>
          <t>2000-08-23</t>
        </is>
      </c>
      <c r="W49" t="inlineStr">
        <is>
          <t>1997-05-04</t>
        </is>
      </c>
      <c r="X49" t="inlineStr">
        <is>
          <t>1997-05-04</t>
        </is>
      </c>
      <c r="Y49" t="n">
        <v>330</v>
      </c>
      <c r="Z49" t="n">
        <v>299</v>
      </c>
      <c r="AA49" t="n">
        <v>300</v>
      </c>
      <c r="AB49" t="n">
        <v>3</v>
      </c>
      <c r="AC49" t="n">
        <v>3</v>
      </c>
      <c r="AD49" t="n">
        <v>14</v>
      </c>
      <c r="AE49" t="n">
        <v>14</v>
      </c>
      <c r="AF49" t="n">
        <v>6</v>
      </c>
      <c r="AG49" t="n">
        <v>6</v>
      </c>
      <c r="AH49" t="n">
        <v>3</v>
      </c>
      <c r="AI49" t="n">
        <v>3</v>
      </c>
      <c r="AJ49" t="n">
        <v>7</v>
      </c>
      <c r="AK49" t="n">
        <v>7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HYPERLINK("http://catalog.hathitrust.org/Record/007476443","HathiTrust Record")</f>
        <v/>
      </c>
      <c r="AS49">
        <f>HYPERLINK("https://creighton-primo.hosted.exlibrisgroup.com/primo-explore/search?tab=default_tab&amp;search_scope=EVERYTHING&amp;vid=01CRU&amp;lang=en_US&amp;offset=0&amp;query=any,contains,991002663889702656","Catalog Record")</f>
        <v/>
      </c>
      <c r="AT49">
        <f>HYPERLINK("http://www.worldcat.org/oclc/34832686","WorldCat Record")</f>
        <v/>
      </c>
      <c r="AU49" t="inlineStr">
        <is>
          <t>40368227:eng</t>
        </is>
      </c>
      <c r="AV49" t="inlineStr">
        <is>
          <t>34832686</t>
        </is>
      </c>
      <c r="AW49" t="inlineStr">
        <is>
          <t>991002663889702656</t>
        </is>
      </c>
      <c r="AX49" t="inlineStr">
        <is>
          <t>991002663889702656</t>
        </is>
      </c>
      <c r="AY49" t="inlineStr">
        <is>
          <t>2260808290002656</t>
        </is>
      </c>
      <c r="AZ49" t="inlineStr">
        <is>
          <t>BOOK</t>
        </is>
      </c>
      <c r="BB49" t="inlineStr">
        <is>
          <t>9780786309696</t>
        </is>
      </c>
      <c r="BC49" t="inlineStr">
        <is>
          <t>32285002543436</t>
        </is>
      </c>
      <c r="BD49" t="inlineStr">
        <is>
          <t>893710531</t>
        </is>
      </c>
    </row>
    <row r="50">
      <c r="A50" t="inlineStr">
        <is>
          <t>No</t>
        </is>
      </c>
      <c r="B50" t="inlineStr">
        <is>
          <t>HD30.28 .P75 1991</t>
        </is>
      </c>
      <c r="C50" t="inlineStr">
        <is>
          <t>0                      HD 0030280P  75          1991</t>
        </is>
      </c>
      <c r="D50" t="inlineStr">
        <is>
          <t>Strategic choices : supremacy, survival, or sayonara / Kenneth I. Primozic, Edward A. Primozic, Joe Leben.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Primozic, Kenneth I.</t>
        </is>
      </c>
      <c r="L50" t="inlineStr">
        <is>
          <t>New York : McGraw-Hill, c1991.</t>
        </is>
      </c>
      <c r="M50" t="inlineStr">
        <is>
          <t>1991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HD </t>
        </is>
      </c>
      <c r="S50" t="n">
        <v>13</v>
      </c>
      <c r="T50" t="n">
        <v>13</v>
      </c>
      <c r="U50" t="inlineStr">
        <is>
          <t>2005-05-20</t>
        </is>
      </c>
      <c r="V50" t="inlineStr">
        <is>
          <t>2005-05-20</t>
        </is>
      </c>
      <c r="W50" t="inlineStr">
        <is>
          <t>1991-07-17</t>
        </is>
      </c>
      <c r="X50" t="inlineStr">
        <is>
          <t>1991-07-17</t>
        </is>
      </c>
      <c r="Y50" t="n">
        <v>466</v>
      </c>
      <c r="Z50" t="n">
        <v>387</v>
      </c>
      <c r="AA50" t="n">
        <v>391</v>
      </c>
      <c r="AB50" t="n">
        <v>5</v>
      </c>
      <c r="AC50" t="n">
        <v>5</v>
      </c>
      <c r="AD50" t="n">
        <v>21</v>
      </c>
      <c r="AE50" t="n">
        <v>21</v>
      </c>
      <c r="AF50" t="n">
        <v>7</v>
      </c>
      <c r="AG50" t="n">
        <v>7</v>
      </c>
      <c r="AH50" t="n">
        <v>4</v>
      </c>
      <c r="AI50" t="n">
        <v>4</v>
      </c>
      <c r="AJ50" t="n">
        <v>11</v>
      </c>
      <c r="AK50" t="n">
        <v>11</v>
      </c>
      <c r="AL50" t="n">
        <v>4</v>
      </c>
      <c r="AM50" t="n">
        <v>4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HYPERLINK("http://catalog.hathitrust.org/Record/007173111","HathiTrust Record")</f>
        <v/>
      </c>
      <c r="AS50">
        <f>HYPERLINK("https://creighton-primo.hosted.exlibrisgroup.com/primo-explore/search?tab=default_tab&amp;search_scope=EVERYTHING&amp;vid=01CRU&amp;lang=en_US&amp;offset=0&amp;query=any,contains,991001700169702656","Catalog Record")</f>
        <v/>
      </c>
      <c r="AT50">
        <f>HYPERLINK("http://www.worldcat.org/oclc/21522344","WorldCat Record")</f>
        <v/>
      </c>
      <c r="AU50" t="inlineStr">
        <is>
          <t>23175632:eng</t>
        </is>
      </c>
      <c r="AV50" t="inlineStr">
        <is>
          <t>21522344</t>
        </is>
      </c>
      <c r="AW50" t="inlineStr">
        <is>
          <t>991001700169702656</t>
        </is>
      </c>
      <c r="AX50" t="inlineStr">
        <is>
          <t>991001700169702656</t>
        </is>
      </c>
      <c r="AY50" t="inlineStr">
        <is>
          <t>2258510260002656</t>
        </is>
      </c>
      <c r="AZ50" t="inlineStr">
        <is>
          <t>BOOK</t>
        </is>
      </c>
      <c r="BB50" t="inlineStr">
        <is>
          <t>9780070510364</t>
        </is>
      </c>
      <c r="BC50" t="inlineStr">
        <is>
          <t>32285000661206</t>
        </is>
      </c>
      <c r="BD50" t="inlineStr">
        <is>
          <t>893703257</t>
        </is>
      </c>
    </row>
    <row r="51">
      <c r="A51" t="inlineStr">
        <is>
          <t>No</t>
        </is>
      </c>
      <c r="B51" t="inlineStr">
        <is>
          <t>HD30.28 .R67</t>
        </is>
      </c>
      <c r="C51" t="inlineStr">
        <is>
          <t>0                      HD 0030280R  67</t>
        </is>
      </c>
      <c r="D51" t="inlineStr">
        <is>
          <t>Strategic alternatives : selection, development, and implementation / William E. Rothschild.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Rothschild, William E.</t>
        </is>
      </c>
      <c r="L51" t="inlineStr">
        <is>
          <t>New York : Amacom, c1979.</t>
        </is>
      </c>
      <c r="M51" t="inlineStr">
        <is>
          <t>1979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HD </t>
        </is>
      </c>
      <c r="S51" t="n">
        <v>4</v>
      </c>
      <c r="T51" t="n">
        <v>4</v>
      </c>
      <c r="U51" t="inlineStr">
        <is>
          <t>1997-04-07</t>
        </is>
      </c>
      <c r="V51" t="inlineStr">
        <is>
          <t>1997-04-07</t>
        </is>
      </c>
      <c r="W51" t="inlineStr">
        <is>
          <t>1993-02-24</t>
        </is>
      </c>
      <c r="X51" t="inlineStr">
        <is>
          <t>1993-02-24</t>
        </is>
      </c>
      <c r="Y51" t="n">
        <v>356</v>
      </c>
      <c r="Z51" t="n">
        <v>309</v>
      </c>
      <c r="AA51" t="n">
        <v>309</v>
      </c>
      <c r="AB51" t="n">
        <v>1</v>
      </c>
      <c r="AC51" t="n">
        <v>1</v>
      </c>
      <c r="AD51" t="n">
        <v>7</v>
      </c>
      <c r="AE51" t="n">
        <v>7</v>
      </c>
      <c r="AF51" t="n">
        <v>5</v>
      </c>
      <c r="AG51" t="n">
        <v>5</v>
      </c>
      <c r="AH51" t="n">
        <v>1</v>
      </c>
      <c r="AI51" t="n">
        <v>1</v>
      </c>
      <c r="AJ51" t="n">
        <v>4</v>
      </c>
      <c r="AK51" t="n">
        <v>4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HYPERLINK("https://creighton-primo.hosted.exlibrisgroup.com/primo-explore/search?tab=default_tab&amp;search_scope=EVERYTHING&amp;vid=01CRU&amp;lang=en_US&amp;offset=0&amp;query=any,contains,991004712899702656","Catalog Record")</f>
        <v/>
      </c>
      <c r="AT51">
        <f>HYPERLINK("http://www.worldcat.org/oclc/4774894","WorldCat Record")</f>
        <v/>
      </c>
      <c r="AU51" t="inlineStr">
        <is>
          <t>865282421:eng</t>
        </is>
      </c>
      <c r="AV51" t="inlineStr">
        <is>
          <t>4774894</t>
        </is>
      </c>
      <c r="AW51" t="inlineStr">
        <is>
          <t>991004712899702656</t>
        </is>
      </c>
      <c r="AX51" t="inlineStr">
        <is>
          <t>991004712899702656</t>
        </is>
      </c>
      <c r="AY51" t="inlineStr">
        <is>
          <t>2256751570002656</t>
        </is>
      </c>
      <c r="AZ51" t="inlineStr">
        <is>
          <t>BOOK</t>
        </is>
      </c>
      <c r="BB51" t="inlineStr">
        <is>
          <t>9780814455142</t>
        </is>
      </c>
      <c r="BC51" t="inlineStr">
        <is>
          <t>32285001537868</t>
        </is>
      </c>
      <c r="BD51" t="inlineStr">
        <is>
          <t>893229739</t>
        </is>
      </c>
    </row>
    <row r="52">
      <c r="A52" t="inlineStr">
        <is>
          <t>No</t>
        </is>
      </c>
      <c r="B52" t="inlineStr">
        <is>
          <t>HD30.28 .S72 1979</t>
        </is>
      </c>
      <c r="C52" t="inlineStr">
        <is>
          <t>0                      HD 0030280S  72          1979</t>
        </is>
      </c>
      <c r="D52" t="inlineStr">
        <is>
          <t>Strategic planning : what every manager must know / George A. Steiner.</t>
        </is>
      </c>
      <c r="F52" t="inlineStr">
        <is>
          <t>No</t>
        </is>
      </c>
      <c r="G52" t="inlineStr">
        <is>
          <t>1</t>
        </is>
      </c>
      <c r="H52" t="inlineStr">
        <is>
          <t>Yes</t>
        </is>
      </c>
      <c r="I52" t="inlineStr">
        <is>
          <t>No</t>
        </is>
      </c>
      <c r="J52" t="inlineStr">
        <is>
          <t>0</t>
        </is>
      </c>
      <c r="K52" t="inlineStr">
        <is>
          <t>Steiner, George Albert, 1912-</t>
        </is>
      </c>
      <c r="L52" t="inlineStr">
        <is>
          <t>New York : Free Press, c1979.</t>
        </is>
      </c>
      <c r="M52" t="inlineStr">
        <is>
          <t>1979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HD </t>
        </is>
      </c>
      <c r="S52" t="n">
        <v>11</v>
      </c>
      <c r="T52" t="n">
        <v>11</v>
      </c>
      <c r="U52" t="inlineStr">
        <is>
          <t>2002-05-09</t>
        </is>
      </c>
      <c r="V52" t="inlineStr">
        <is>
          <t>2002-05-09</t>
        </is>
      </c>
      <c r="W52" t="inlineStr">
        <is>
          <t>1993-03-30</t>
        </is>
      </c>
      <c r="X52" t="inlineStr">
        <is>
          <t>2017-08-25</t>
        </is>
      </c>
      <c r="Y52" t="n">
        <v>1118</v>
      </c>
      <c r="Z52" t="n">
        <v>884</v>
      </c>
      <c r="AA52" t="n">
        <v>955</v>
      </c>
      <c r="AB52" t="n">
        <v>6</v>
      </c>
      <c r="AC52" t="n">
        <v>6</v>
      </c>
      <c r="AD52" t="n">
        <v>32</v>
      </c>
      <c r="AE52" t="n">
        <v>32</v>
      </c>
      <c r="AF52" t="n">
        <v>16</v>
      </c>
      <c r="AG52" t="n">
        <v>16</v>
      </c>
      <c r="AH52" t="n">
        <v>5</v>
      </c>
      <c r="AI52" t="n">
        <v>5</v>
      </c>
      <c r="AJ52" t="n">
        <v>15</v>
      </c>
      <c r="AK52" t="n">
        <v>15</v>
      </c>
      <c r="AL52" t="n">
        <v>5</v>
      </c>
      <c r="AM52" t="n">
        <v>5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HYPERLINK("http://catalog.hathitrust.org/Record/000691550","HathiTrust Record")</f>
        <v/>
      </c>
      <c r="AS52">
        <f>HYPERLINK("https://creighton-primo.hosted.exlibrisgroup.com/primo-explore/search?tab=default_tab&amp;search_scope=EVERYTHING&amp;vid=01CRU&amp;lang=en_US&amp;offset=0&amp;query=any,contains,991004728139702656","Catalog Record")</f>
        <v/>
      </c>
      <c r="AT52">
        <f>HYPERLINK("http://www.worldcat.org/oclc/4830139","WorldCat Record")</f>
        <v/>
      </c>
      <c r="AU52" t="inlineStr">
        <is>
          <t>400833:eng</t>
        </is>
      </c>
      <c r="AV52" t="inlineStr">
        <is>
          <t>4830139</t>
        </is>
      </c>
      <c r="AW52" t="inlineStr">
        <is>
          <t>991004728139702656</t>
        </is>
      </c>
      <c r="AX52" t="inlineStr">
        <is>
          <t>991004728139702656</t>
        </is>
      </c>
      <c r="AY52" t="inlineStr">
        <is>
          <t>2265588800002656</t>
        </is>
      </c>
      <c r="AZ52" t="inlineStr">
        <is>
          <t>BOOK</t>
        </is>
      </c>
      <c r="BB52" t="inlineStr">
        <is>
          <t>9780029311103</t>
        </is>
      </c>
      <c r="BC52" t="inlineStr">
        <is>
          <t>32285001593499</t>
        </is>
      </c>
      <c r="BD52" t="inlineStr">
        <is>
          <t>893513598</t>
        </is>
      </c>
    </row>
    <row r="53">
      <c r="A53" t="inlineStr">
        <is>
          <t>No</t>
        </is>
      </c>
      <c r="B53" t="inlineStr">
        <is>
          <t>HD30.28 .S76 1986</t>
        </is>
      </c>
      <c r="C53" t="inlineStr">
        <is>
          <t>0                      HD 0030280S  76          1986</t>
        </is>
      </c>
      <c r="D53" t="inlineStr">
        <is>
          <t>Strategy traps and how to avoid them / Robert A. Stringer, Jr. with Joel L. Uchenick.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Stringer, Robert A.</t>
        </is>
      </c>
      <c r="L53" t="inlineStr">
        <is>
          <t>Lexington, Mass. : Lexington Books, 1986.</t>
        </is>
      </c>
      <c r="M53" t="inlineStr">
        <is>
          <t>1986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HD </t>
        </is>
      </c>
      <c r="S53" t="n">
        <v>2</v>
      </c>
      <c r="T53" t="n">
        <v>2</v>
      </c>
      <c r="U53" t="inlineStr">
        <is>
          <t>1995-10-24</t>
        </is>
      </c>
      <c r="V53" t="inlineStr">
        <is>
          <t>1995-10-24</t>
        </is>
      </c>
      <c r="W53" t="inlineStr">
        <is>
          <t>1993-02-24</t>
        </is>
      </c>
      <c r="X53" t="inlineStr">
        <is>
          <t>1993-02-24</t>
        </is>
      </c>
      <c r="Y53" t="n">
        <v>289</v>
      </c>
      <c r="Z53" t="n">
        <v>258</v>
      </c>
      <c r="AA53" t="n">
        <v>262</v>
      </c>
      <c r="AB53" t="n">
        <v>4</v>
      </c>
      <c r="AC53" t="n">
        <v>4</v>
      </c>
      <c r="AD53" t="n">
        <v>12</v>
      </c>
      <c r="AE53" t="n">
        <v>12</v>
      </c>
      <c r="AF53" t="n">
        <v>3</v>
      </c>
      <c r="AG53" t="n">
        <v>3</v>
      </c>
      <c r="AH53" t="n">
        <v>3</v>
      </c>
      <c r="AI53" t="n">
        <v>3</v>
      </c>
      <c r="AJ53" t="n">
        <v>9</v>
      </c>
      <c r="AK53" t="n">
        <v>9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HYPERLINK("http://catalog.hathitrust.org/Record/004432514","HathiTrust Record")</f>
        <v/>
      </c>
      <c r="AS53">
        <f>HYPERLINK("https://creighton-primo.hosted.exlibrisgroup.com/primo-explore/search?tab=default_tab&amp;search_scope=EVERYTHING&amp;vid=01CRU&amp;lang=en_US&amp;offset=0&amp;query=any,contains,991000768959702656","Catalog Record")</f>
        <v/>
      </c>
      <c r="AT53">
        <f>HYPERLINK("http://www.worldcat.org/oclc/13008956","WorldCat Record")</f>
        <v/>
      </c>
      <c r="AU53" t="inlineStr">
        <is>
          <t>5469719:eng</t>
        </is>
      </c>
      <c r="AV53" t="inlineStr">
        <is>
          <t>13008956</t>
        </is>
      </c>
      <c r="AW53" t="inlineStr">
        <is>
          <t>991000768959702656</t>
        </is>
      </c>
      <c r="AX53" t="inlineStr">
        <is>
          <t>991000768959702656</t>
        </is>
      </c>
      <c r="AY53" t="inlineStr">
        <is>
          <t>2265523630002656</t>
        </is>
      </c>
      <c r="AZ53" t="inlineStr">
        <is>
          <t>BOOK</t>
        </is>
      </c>
      <c r="BB53" t="inlineStr">
        <is>
          <t>9780669093629</t>
        </is>
      </c>
      <c r="BC53" t="inlineStr">
        <is>
          <t>32285001537884</t>
        </is>
      </c>
      <c r="BD53" t="inlineStr">
        <is>
          <t>893261602</t>
        </is>
      </c>
    </row>
    <row r="54">
      <c r="A54" t="inlineStr">
        <is>
          <t>No</t>
        </is>
      </c>
      <c r="B54" t="inlineStr">
        <is>
          <t>HD30.28 .T722 2005</t>
        </is>
      </c>
      <c r="C54" t="inlineStr">
        <is>
          <t>0                      HD 0030280T  722         2005</t>
        </is>
      </c>
      <c r="D54" t="inlineStr">
        <is>
          <t>TurboCoach : a powerful system for achieving breakthrough career success / Brian Tracy and Campbell Fraser.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Tracy, Brian.</t>
        </is>
      </c>
      <c r="L54" t="inlineStr">
        <is>
          <t>New York : AMACOM--American Management Association, c2005.</t>
        </is>
      </c>
      <c r="M54" t="inlineStr">
        <is>
          <t>2005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HD </t>
        </is>
      </c>
      <c r="S54" t="n">
        <v>3</v>
      </c>
      <c r="T54" t="n">
        <v>3</v>
      </c>
      <c r="U54" t="inlineStr">
        <is>
          <t>2008-11-17</t>
        </is>
      </c>
      <c r="V54" t="inlineStr">
        <is>
          <t>2008-11-17</t>
        </is>
      </c>
      <c r="W54" t="inlineStr">
        <is>
          <t>2005-01-13</t>
        </is>
      </c>
      <c r="X54" t="inlineStr">
        <is>
          <t>2005-01-13</t>
        </is>
      </c>
      <c r="Y54" t="n">
        <v>234</v>
      </c>
      <c r="Z54" t="n">
        <v>187</v>
      </c>
      <c r="AA54" t="n">
        <v>1330</v>
      </c>
      <c r="AB54" t="n">
        <v>4</v>
      </c>
      <c r="AC54" t="n">
        <v>33</v>
      </c>
      <c r="AD54" t="n">
        <v>4</v>
      </c>
      <c r="AE54" t="n">
        <v>39</v>
      </c>
      <c r="AF54" t="n">
        <v>1</v>
      </c>
      <c r="AG54" t="n">
        <v>11</v>
      </c>
      <c r="AH54" t="n">
        <v>0</v>
      </c>
      <c r="AI54" t="n">
        <v>8</v>
      </c>
      <c r="AJ54" t="n">
        <v>2</v>
      </c>
      <c r="AK54" t="n">
        <v>12</v>
      </c>
      <c r="AL54" t="n">
        <v>2</v>
      </c>
      <c r="AM54" t="n">
        <v>14</v>
      </c>
      <c r="AN54" t="n">
        <v>0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HYPERLINK("https://creighton-primo.hosted.exlibrisgroup.com/primo-explore/search?tab=default_tab&amp;search_scope=EVERYTHING&amp;vid=01CRU&amp;lang=en_US&amp;offset=0&amp;query=any,contains,991004454749702656","Catalog Record")</f>
        <v/>
      </c>
      <c r="AT54">
        <f>HYPERLINK("http://www.worldcat.org/oclc/56590613","WorldCat Record")</f>
        <v/>
      </c>
      <c r="AU54" t="inlineStr">
        <is>
          <t>138714498:eng</t>
        </is>
      </c>
      <c r="AV54" t="inlineStr">
        <is>
          <t>56590613</t>
        </is>
      </c>
      <c r="AW54" t="inlineStr">
        <is>
          <t>991004454749702656</t>
        </is>
      </c>
      <c r="AX54" t="inlineStr">
        <is>
          <t>991004454749702656</t>
        </is>
      </c>
      <c r="AY54" t="inlineStr">
        <is>
          <t>2266709060002656</t>
        </is>
      </c>
      <c r="AZ54" t="inlineStr">
        <is>
          <t>BOOK</t>
        </is>
      </c>
      <c r="BB54" t="inlineStr">
        <is>
          <t>9780814472484</t>
        </is>
      </c>
      <c r="BC54" t="inlineStr">
        <is>
          <t>32285005020903</t>
        </is>
      </c>
      <c r="BD54" t="inlineStr">
        <is>
          <t>893411567</t>
        </is>
      </c>
    </row>
    <row r="55">
      <c r="A55" t="inlineStr">
        <is>
          <t>No</t>
        </is>
      </c>
      <c r="B55" t="inlineStr">
        <is>
          <t>HD30.28 .T724 2003</t>
        </is>
      </c>
      <c r="C55" t="inlineStr">
        <is>
          <t>0                      HD 0030280T  724         2003</t>
        </is>
      </c>
      <c r="D55" t="inlineStr">
        <is>
          <t>Turbostrategy : 21 powerful ways to transform your business and boost your profits quickly / Brian Tracy.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Tracy, Brian.</t>
        </is>
      </c>
      <c r="L55" t="inlineStr">
        <is>
          <t>New York : American Management Association, c2003.</t>
        </is>
      </c>
      <c r="M55" t="inlineStr">
        <is>
          <t>2003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HD </t>
        </is>
      </c>
      <c r="S55" t="n">
        <v>1</v>
      </c>
      <c r="T55" t="n">
        <v>1</v>
      </c>
      <c r="U55" t="inlineStr">
        <is>
          <t>2003-06-16</t>
        </is>
      </c>
      <c r="V55" t="inlineStr">
        <is>
          <t>2003-06-16</t>
        </is>
      </c>
      <c r="W55" t="inlineStr">
        <is>
          <t>2003-06-16</t>
        </is>
      </c>
      <c r="X55" t="inlineStr">
        <is>
          <t>2003-06-16</t>
        </is>
      </c>
      <c r="Y55" t="n">
        <v>211</v>
      </c>
      <c r="Z55" t="n">
        <v>165</v>
      </c>
      <c r="AA55" t="n">
        <v>226</v>
      </c>
      <c r="AB55" t="n">
        <v>3</v>
      </c>
      <c r="AC55" t="n">
        <v>3</v>
      </c>
      <c r="AD55" t="n">
        <v>6</v>
      </c>
      <c r="AE55" t="n">
        <v>7</v>
      </c>
      <c r="AF55" t="n">
        <v>1</v>
      </c>
      <c r="AG55" t="n">
        <v>2</v>
      </c>
      <c r="AH55" t="n">
        <v>1</v>
      </c>
      <c r="AI55" t="n">
        <v>2</v>
      </c>
      <c r="AJ55" t="n">
        <v>3</v>
      </c>
      <c r="AK55" t="n">
        <v>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HYPERLINK("https://creighton-primo.hosted.exlibrisgroup.com/primo-explore/search?tab=default_tab&amp;search_scope=EVERYTHING&amp;vid=01CRU&amp;lang=en_US&amp;offset=0&amp;query=any,contains,991004072719702656","Catalog Record")</f>
        <v/>
      </c>
      <c r="AT55">
        <f>HYPERLINK("http://www.worldcat.org/oclc/51810639","WorldCat Record")</f>
        <v/>
      </c>
      <c r="AU55" t="inlineStr">
        <is>
          <t>707913:eng</t>
        </is>
      </c>
      <c r="AV55" t="inlineStr">
        <is>
          <t>51810639</t>
        </is>
      </c>
      <c r="AW55" t="inlineStr">
        <is>
          <t>991004072719702656</t>
        </is>
      </c>
      <c r="AX55" t="inlineStr">
        <is>
          <t>991004072719702656</t>
        </is>
      </c>
      <c r="AY55" t="inlineStr">
        <is>
          <t>2256691410002656</t>
        </is>
      </c>
      <c r="AZ55" t="inlineStr">
        <is>
          <t>BOOK</t>
        </is>
      </c>
      <c r="BB55" t="inlineStr">
        <is>
          <t>9780814471937</t>
        </is>
      </c>
      <c r="BC55" t="inlineStr">
        <is>
          <t>32285004753215</t>
        </is>
      </c>
      <c r="BD55" t="inlineStr">
        <is>
          <t>893525625</t>
        </is>
      </c>
    </row>
    <row r="56">
      <c r="A56" t="inlineStr">
        <is>
          <t>No</t>
        </is>
      </c>
      <c r="B56" t="inlineStr">
        <is>
          <t>HD30.28 .U8 1985</t>
        </is>
      </c>
      <c r="C56" t="inlineStr">
        <is>
          <t>0                      HD 0030280U  8           1985</t>
        </is>
      </c>
      <c r="D56" t="inlineStr">
        <is>
          <t>Update : today's management know-how / Soundview.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Darien, Conn. : Soundview Books 1985.</t>
        </is>
      </c>
      <c r="M56" t="inlineStr">
        <is>
          <t>1985</t>
        </is>
      </c>
      <c r="O56" t="inlineStr">
        <is>
          <t>eng</t>
        </is>
      </c>
      <c r="P56" t="inlineStr">
        <is>
          <t>ctu</t>
        </is>
      </c>
      <c r="R56" t="inlineStr">
        <is>
          <t xml:space="preserve">HD </t>
        </is>
      </c>
      <c r="S56" t="n">
        <v>1</v>
      </c>
      <c r="T56" t="n">
        <v>1</v>
      </c>
      <c r="U56" t="inlineStr">
        <is>
          <t>1995-04-24</t>
        </is>
      </c>
      <c r="V56" t="inlineStr">
        <is>
          <t>1995-04-24</t>
        </is>
      </c>
      <c r="W56" t="inlineStr">
        <is>
          <t>1993-02-24</t>
        </is>
      </c>
      <c r="X56" t="inlineStr">
        <is>
          <t>1993-02-24</t>
        </is>
      </c>
      <c r="Y56" t="n">
        <v>69</v>
      </c>
      <c r="Z56" t="n">
        <v>63</v>
      </c>
      <c r="AA56" t="n">
        <v>63</v>
      </c>
      <c r="AB56" t="n">
        <v>1</v>
      </c>
      <c r="AC56" t="n">
        <v>1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HYPERLINK("https://creighton-primo.hosted.exlibrisgroup.com/primo-explore/search?tab=default_tab&amp;search_scope=EVERYTHING&amp;vid=01CRU&amp;lang=en_US&amp;offset=0&amp;query=any,contains,991000676079702656","Catalog Record")</f>
        <v/>
      </c>
      <c r="AT56">
        <f>HYPERLINK("http://www.worldcat.org/oclc/12349757","WorldCat Record")</f>
        <v/>
      </c>
      <c r="AU56" t="inlineStr">
        <is>
          <t>5355869:eng</t>
        </is>
      </c>
      <c r="AV56" t="inlineStr">
        <is>
          <t>12349757</t>
        </is>
      </c>
      <c r="AW56" t="inlineStr">
        <is>
          <t>991000676079702656</t>
        </is>
      </c>
      <c r="AX56" t="inlineStr">
        <is>
          <t>991000676079702656</t>
        </is>
      </c>
      <c r="AY56" t="inlineStr">
        <is>
          <t>2262931660002656</t>
        </is>
      </c>
      <c r="AZ56" t="inlineStr">
        <is>
          <t>BOOK</t>
        </is>
      </c>
      <c r="BC56" t="inlineStr">
        <is>
          <t>32285001537900</t>
        </is>
      </c>
      <c r="BD56" t="inlineStr">
        <is>
          <t>893333677</t>
        </is>
      </c>
    </row>
    <row r="57">
      <c r="A57" t="inlineStr">
        <is>
          <t>No</t>
        </is>
      </c>
      <c r="B57" t="inlineStr">
        <is>
          <t>HD30.28 .W54 1983</t>
        </is>
      </c>
      <c r="C57" t="inlineStr">
        <is>
          <t>0                      HD 0030280W  54          1983</t>
        </is>
      </c>
      <c r="D57" t="inlineStr">
        <is>
          <t>Business planning for the entrepreneur : how to write and execute a business plan / Edward E. Williams and Salvatore E. Manzo.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Williams, Edward E.</t>
        </is>
      </c>
      <c r="L57" t="inlineStr">
        <is>
          <t>New York : Van Nostrand Reinhold, c1983.</t>
        </is>
      </c>
      <c r="M57" t="inlineStr">
        <is>
          <t>1983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HD </t>
        </is>
      </c>
      <c r="S57" t="n">
        <v>2</v>
      </c>
      <c r="T57" t="n">
        <v>2</v>
      </c>
      <c r="U57" t="inlineStr">
        <is>
          <t>1993-04-23</t>
        </is>
      </c>
      <c r="V57" t="inlineStr">
        <is>
          <t>1993-04-23</t>
        </is>
      </c>
      <c r="W57" t="inlineStr">
        <is>
          <t>1993-02-24</t>
        </is>
      </c>
      <c r="X57" t="inlineStr">
        <is>
          <t>1993-02-24</t>
        </is>
      </c>
      <c r="Y57" t="n">
        <v>443</v>
      </c>
      <c r="Z57" t="n">
        <v>382</v>
      </c>
      <c r="AA57" t="n">
        <v>391</v>
      </c>
      <c r="AB57" t="n">
        <v>4</v>
      </c>
      <c r="AC57" t="n">
        <v>4</v>
      </c>
      <c r="AD57" t="n">
        <v>19</v>
      </c>
      <c r="AE57" t="n">
        <v>19</v>
      </c>
      <c r="AF57" t="n">
        <v>10</v>
      </c>
      <c r="AG57" t="n">
        <v>10</v>
      </c>
      <c r="AH57" t="n">
        <v>5</v>
      </c>
      <c r="AI57" t="n">
        <v>5</v>
      </c>
      <c r="AJ57" t="n">
        <v>6</v>
      </c>
      <c r="AK57" t="n">
        <v>6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HYPERLINK("http://catalog.hathitrust.org/Record/004507707","HathiTrust Record")</f>
        <v/>
      </c>
      <c r="AS57">
        <f>HYPERLINK("https://creighton-primo.hosted.exlibrisgroup.com/primo-explore/search?tab=default_tab&amp;search_scope=EVERYTHING&amp;vid=01CRU&amp;lang=en_US&amp;offset=0&amp;query=any,contains,991005249109702656","Catalog Record")</f>
        <v/>
      </c>
      <c r="AT57">
        <f>HYPERLINK("http://www.worldcat.org/oclc/8476157","WorldCat Record")</f>
        <v/>
      </c>
      <c r="AU57" t="inlineStr">
        <is>
          <t>347679830:eng</t>
        </is>
      </c>
      <c r="AV57" t="inlineStr">
        <is>
          <t>8476157</t>
        </is>
      </c>
      <c r="AW57" t="inlineStr">
        <is>
          <t>991005249109702656</t>
        </is>
      </c>
      <c r="AX57" t="inlineStr">
        <is>
          <t>991005249109702656</t>
        </is>
      </c>
      <c r="AY57" t="inlineStr">
        <is>
          <t>2257798370002656</t>
        </is>
      </c>
      <c r="AZ57" t="inlineStr">
        <is>
          <t>BOOK</t>
        </is>
      </c>
      <c r="BB57" t="inlineStr">
        <is>
          <t>9780442289706</t>
        </is>
      </c>
      <c r="BC57" t="inlineStr">
        <is>
          <t>32285001537926</t>
        </is>
      </c>
      <c r="BD57" t="inlineStr">
        <is>
          <t>893443659</t>
        </is>
      </c>
    </row>
    <row r="58">
      <c r="A58" t="inlineStr">
        <is>
          <t>No</t>
        </is>
      </c>
      <c r="B58" t="inlineStr">
        <is>
          <t>HD30.29 .F69 1987</t>
        </is>
      </c>
      <c r="C58" t="inlineStr">
        <is>
          <t>0                      HD 0030290F  69          1987</t>
        </is>
      </c>
      <c r="D58" t="inlineStr">
        <is>
          <t>Effective group problem solving : how to broaden participation, improve decision making, and increase commitment to action / William M. Fox.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Fox, William M.</t>
        </is>
      </c>
      <c r="L58" t="inlineStr">
        <is>
          <t>San Francisco : Jossey-Bass, 1987.</t>
        </is>
      </c>
      <c r="M58" t="inlineStr">
        <is>
          <t>1987</t>
        </is>
      </c>
      <c r="N58" t="inlineStr">
        <is>
          <t>1st ed.</t>
        </is>
      </c>
      <c r="O58" t="inlineStr">
        <is>
          <t>eng</t>
        </is>
      </c>
      <c r="P58" t="inlineStr">
        <is>
          <t>cau</t>
        </is>
      </c>
      <c r="Q58" t="inlineStr">
        <is>
          <t>A Joint publication in the Jossey-Bass management series and the Jossey-Bass social and behavioral science series</t>
        </is>
      </c>
      <c r="R58" t="inlineStr">
        <is>
          <t xml:space="preserve">HD </t>
        </is>
      </c>
      <c r="S58" t="n">
        <v>10</v>
      </c>
      <c r="T58" t="n">
        <v>10</v>
      </c>
      <c r="U58" t="inlineStr">
        <is>
          <t>1996-04-22</t>
        </is>
      </c>
      <c r="V58" t="inlineStr">
        <is>
          <t>1996-04-22</t>
        </is>
      </c>
      <c r="W58" t="inlineStr">
        <is>
          <t>1992-03-30</t>
        </is>
      </c>
      <c r="X58" t="inlineStr">
        <is>
          <t>1992-03-30</t>
        </is>
      </c>
      <c r="Y58" t="n">
        <v>738</v>
      </c>
      <c r="Z58" t="n">
        <v>605</v>
      </c>
      <c r="AA58" t="n">
        <v>735</v>
      </c>
      <c r="AB58" t="n">
        <v>5</v>
      </c>
      <c r="AC58" t="n">
        <v>7</v>
      </c>
      <c r="AD58" t="n">
        <v>29</v>
      </c>
      <c r="AE58" t="n">
        <v>32</v>
      </c>
      <c r="AF58" t="n">
        <v>14</v>
      </c>
      <c r="AG58" t="n">
        <v>15</v>
      </c>
      <c r="AH58" t="n">
        <v>8</v>
      </c>
      <c r="AI58" t="n">
        <v>8</v>
      </c>
      <c r="AJ58" t="n">
        <v>12</v>
      </c>
      <c r="AK58" t="n">
        <v>12</v>
      </c>
      <c r="AL58" t="n">
        <v>4</v>
      </c>
      <c r="AM58" t="n">
        <v>6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HYPERLINK("http://catalog.hathitrust.org/Record/000852212","HathiTrust Record")</f>
        <v/>
      </c>
      <c r="AS58">
        <f>HYPERLINK("https://creighton-primo.hosted.exlibrisgroup.com/primo-explore/search?tab=default_tab&amp;search_scope=EVERYTHING&amp;vid=01CRU&amp;lang=en_US&amp;offset=0&amp;query=any,contains,991000988559702656","Catalog Record")</f>
        <v/>
      </c>
      <c r="AT58">
        <f>HYPERLINK("http://www.worldcat.org/oclc/15084283","WorldCat Record")</f>
        <v/>
      </c>
      <c r="AU58" t="inlineStr">
        <is>
          <t>9082101:eng</t>
        </is>
      </c>
      <c r="AV58" t="inlineStr">
        <is>
          <t>15084283</t>
        </is>
      </c>
      <c r="AW58" t="inlineStr">
        <is>
          <t>991000988559702656</t>
        </is>
      </c>
      <c r="AX58" t="inlineStr">
        <is>
          <t>991000988559702656</t>
        </is>
      </c>
      <c r="AY58" t="inlineStr">
        <is>
          <t>2255236320002656</t>
        </is>
      </c>
      <c r="AZ58" t="inlineStr">
        <is>
          <t>BOOK</t>
        </is>
      </c>
      <c r="BB58" t="inlineStr">
        <is>
          <t>9781555420338</t>
        </is>
      </c>
      <c r="BC58" t="inlineStr">
        <is>
          <t>32285001041002</t>
        </is>
      </c>
      <c r="BD58" t="inlineStr">
        <is>
          <t>893261694</t>
        </is>
      </c>
    </row>
    <row r="59">
      <c r="A59" t="inlineStr">
        <is>
          <t>No</t>
        </is>
      </c>
      <c r="B59" t="inlineStr">
        <is>
          <t>HD30.29 .G73 1989</t>
        </is>
      </c>
      <c r="C59" t="inlineStr">
        <is>
          <t>0                      HD 0030290G  73          1989</t>
        </is>
      </c>
      <c r="D59" t="inlineStr">
        <is>
          <t>Collaborating : finding common ground for multiparty problems / Barbara Gray ; foreword by Eric Trist.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K59" t="inlineStr">
        <is>
          <t>Gray, Barbara, 1946-</t>
        </is>
      </c>
      <c r="L59" t="inlineStr">
        <is>
          <t>San Francisco : Jossey-Bass, 1989.</t>
        </is>
      </c>
      <c r="M59" t="inlineStr">
        <is>
          <t>1989</t>
        </is>
      </c>
      <c r="N59" t="inlineStr">
        <is>
          <t>1st ed.</t>
        </is>
      </c>
      <c r="O59" t="inlineStr">
        <is>
          <t>eng</t>
        </is>
      </c>
      <c r="P59" t="inlineStr">
        <is>
          <t>cau</t>
        </is>
      </c>
      <c r="Q59" t="inlineStr">
        <is>
          <t>Jossey-Bass management series</t>
        </is>
      </c>
      <c r="R59" t="inlineStr">
        <is>
          <t xml:space="preserve">HD </t>
        </is>
      </c>
      <c r="S59" t="n">
        <v>2</v>
      </c>
      <c r="T59" t="n">
        <v>2</v>
      </c>
      <c r="U59" t="inlineStr">
        <is>
          <t>2006-10-06</t>
        </is>
      </c>
      <c r="V59" t="inlineStr">
        <is>
          <t>2006-10-06</t>
        </is>
      </c>
      <c r="W59" t="inlineStr">
        <is>
          <t>1993-02-24</t>
        </is>
      </c>
      <c r="X59" t="inlineStr">
        <is>
          <t>1996-08-07</t>
        </is>
      </c>
      <c r="Y59" t="n">
        <v>523</v>
      </c>
      <c r="Z59" t="n">
        <v>421</v>
      </c>
      <c r="AA59" t="n">
        <v>430</v>
      </c>
      <c r="AB59" t="n">
        <v>3</v>
      </c>
      <c r="AC59" t="n">
        <v>3</v>
      </c>
      <c r="AD59" t="n">
        <v>26</v>
      </c>
      <c r="AE59" t="n">
        <v>26</v>
      </c>
      <c r="AF59" t="n">
        <v>6</v>
      </c>
      <c r="AG59" t="n">
        <v>6</v>
      </c>
      <c r="AH59" t="n">
        <v>5</v>
      </c>
      <c r="AI59" t="n">
        <v>5</v>
      </c>
      <c r="AJ59" t="n">
        <v>14</v>
      </c>
      <c r="AK59" t="n">
        <v>14</v>
      </c>
      <c r="AL59" t="n">
        <v>1</v>
      </c>
      <c r="AM59" t="n">
        <v>1</v>
      </c>
      <c r="AN59" t="n">
        <v>5</v>
      </c>
      <c r="AO59" t="n">
        <v>5</v>
      </c>
      <c r="AP59" t="inlineStr">
        <is>
          <t>No</t>
        </is>
      </c>
      <c r="AQ59" t="inlineStr">
        <is>
          <t>Yes</t>
        </is>
      </c>
      <c r="AR59">
        <f>HYPERLINK("http://catalog.hathitrust.org/Record/003531505","HathiTrust Record")</f>
        <v/>
      </c>
      <c r="AS59">
        <f>HYPERLINK("https://creighton-primo.hosted.exlibrisgroup.com/primo-explore/search?tab=default_tab&amp;search_scope=EVERYTHING&amp;vid=01CRU&amp;lang=en_US&amp;offset=0&amp;query=any,contains,991001640969702656","Catalog Record")</f>
        <v/>
      </c>
      <c r="AT59">
        <f>HYPERLINK("http://www.worldcat.org/oclc/19354182","WorldCat Record")</f>
        <v/>
      </c>
      <c r="AU59" t="inlineStr">
        <is>
          <t>308622875:eng</t>
        </is>
      </c>
      <c r="AV59" t="inlineStr">
        <is>
          <t>19354182</t>
        </is>
      </c>
      <c r="AW59" t="inlineStr">
        <is>
          <t>991001640969702656</t>
        </is>
      </c>
      <c r="AX59" t="inlineStr">
        <is>
          <t>991001640969702656</t>
        </is>
      </c>
      <c r="AY59" t="inlineStr">
        <is>
          <t>2270305360002656</t>
        </is>
      </c>
      <c r="AZ59" t="inlineStr">
        <is>
          <t>BOOK</t>
        </is>
      </c>
      <c r="BB59" t="inlineStr">
        <is>
          <t>9781555421595</t>
        </is>
      </c>
      <c r="BC59" t="inlineStr">
        <is>
          <t>32285001537934</t>
        </is>
      </c>
      <c r="BD59" t="inlineStr">
        <is>
          <t>893797710</t>
        </is>
      </c>
    </row>
    <row r="60">
      <c r="A60" t="inlineStr">
        <is>
          <t>No</t>
        </is>
      </c>
      <c r="B60" t="inlineStr">
        <is>
          <t>HD31 .L43</t>
        </is>
      </c>
      <c r="C60" t="inlineStr">
        <is>
          <t>0                      HD 0031000L  43</t>
        </is>
      </c>
      <c r="D60" t="inlineStr">
        <is>
          <t>New patterns of management.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Likert, Rensis, 1903-1981.</t>
        </is>
      </c>
      <c r="L60" t="inlineStr">
        <is>
          <t>New York, McGraw-Hill, 1961.</t>
        </is>
      </c>
      <c r="M60" t="inlineStr">
        <is>
          <t>1961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HD </t>
        </is>
      </c>
      <c r="S60" t="n">
        <v>0</v>
      </c>
      <c r="T60" t="n">
        <v>0</v>
      </c>
      <c r="U60" t="inlineStr">
        <is>
          <t>2010-03-24</t>
        </is>
      </c>
      <c r="V60" t="inlineStr">
        <is>
          <t>2010-03-24</t>
        </is>
      </c>
      <c r="W60" t="inlineStr">
        <is>
          <t>1997-07-08</t>
        </is>
      </c>
      <c r="X60" t="inlineStr">
        <is>
          <t>1997-07-08</t>
        </is>
      </c>
      <c r="Y60" t="n">
        <v>1073</v>
      </c>
      <c r="Z60" t="n">
        <v>812</v>
      </c>
      <c r="AA60" t="n">
        <v>832</v>
      </c>
      <c r="AB60" t="n">
        <v>9</v>
      </c>
      <c r="AC60" t="n">
        <v>9</v>
      </c>
      <c r="AD60" t="n">
        <v>34</v>
      </c>
      <c r="AE60" t="n">
        <v>35</v>
      </c>
      <c r="AF60" t="n">
        <v>17</v>
      </c>
      <c r="AG60" t="n">
        <v>18</v>
      </c>
      <c r="AH60" t="n">
        <v>5</v>
      </c>
      <c r="AI60" t="n">
        <v>5</v>
      </c>
      <c r="AJ60" t="n">
        <v>15</v>
      </c>
      <c r="AK60" t="n">
        <v>16</v>
      </c>
      <c r="AL60" t="n">
        <v>6</v>
      </c>
      <c r="AM60" t="n">
        <v>6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HYPERLINK("http://catalog.hathitrust.org/Record/001320786","HathiTrust Record")</f>
        <v/>
      </c>
      <c r="AS60">
        <f>HYPERLINK("https://creighton-primo.hosted.exlibrisgroup.com/primo-explore/search?tab=default_tab&amp;search_scope=EVERYTHING&amp;vid=01CRU&amp;lang=en_US&amp;offset=0&amp;query=any,contains,991001214539702656","Catalog Record")</f>
        <v/>
      </c>
      <c r="AT60">
        <f>HYPERLINK("http://www.worldcat.org/oclc/193581","WorldCat Record")</f>
        <v/>
      </c>
      <c r="AU60" t="inlineStr">
        <is>
          <t>149264343:eng</t>
        </is>
      </c>
      <c r="AV60" t="inlineStr">
        <is>
          <t>193581</t>
        </is>
      </c>
      <c r="AW60" t="inlineStr">
        <is>
          <t>991001214539702656</t>
        </is>
      </c>
      <c r="AX60" t="inlineStr">
        <is>
          <t>991001214539702656</t>
        </is>
      </c>
      <c r="AY60" t="inlineStr">
        <is>
          <t>2268843050002656</t>
        </is>
      </c>
      <c r="AZ60" t="inlineStr">
        <is>
          <t>BOOK</t>
        </is>
      </c>
      <c r="BC60" t="inlineStr">
        <is>
          <t>32285002889144</t>
        </is>
      </c>
      <c r="BD60" t="inlineStr">
        <is>
          <t>893702843</t>
        </is>
      </c>
    </row>
    <row r="61">
      <c r="A61" t="inlineStr">
        <is>
          <t>No</t>
        </is>
      </c>
      <c r="B61" t="inlineStr">
        <is>
          <t>HD38 .V277</t>
        </is>
      </c>
      <c r="C61" t="inlineStr">
        <is>
          <t>0                      HD 0038000V  277</t>
        </is>
      </c>
      <c r="D61" t="inlineStr">
        <is>
          <t>Decentralization, managerial ambiguity by design : a research study and report / prepared for the Financial Executives Research Foundation by Richard F. Vancil, with the assistance of Lee E. Buddrus.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Vancil, Richard F.</t>
        </is>
      </c>
      <c r="L61" t="inlineStr">
        <is>
          <t>Homewood, Ill. : Dow Jones-Irwin, c1979.</t>
        </is>
      </c>
      <c r="M61" t="inlineStr">
        <is>
          <t>1979</t>
        </is>
      </c>
      <c r="O61" t="inlineStr">
        <is>
          <t>eng</t>
        </is>
      </c>
      <c r="P61" t="inlineStr">
        <is>
          <t>ilu</t>
        </is>
      </c>
      <c r="R61" t="inlineStr">
        <is>
          <t xml:space="preserve">HD </t>
        </is>
      </c>
      <c r="S61" t="n">
        <v>0</v>
      </c>
      <c r="T61" t="n">
        <v>0</v>
      </c>
      <c r="U61" t="inlineStr">
        <is>
          <t>2008-12-08</t>
        </is>
      </c>
      <c r="V61" t="inlineStr">
        <is>
          <t>2008-12-08</t>
        </is>
      </c>
      <c r="W61" t="inlineStr">
        <is>
          <t>1993-02-26</t>
        </is>
      </c>
      <c r="X61" t="inlineStr">
        <is>
          <t>1993-02-26</t>
        </is>
      </c>
      <c r="Y61" t="n">
        <v>460</v>
      </c>
      <c r="Z61" t="n">
        <v>385</v>
      </c>
      <c r="AA61" t="n">
        <v>394</v>
      </c>
      <c r="AB61" t="n">
        <v>2</v>
      </c>
      <c r="AC61" t="n">
        <v>2</v>
      </c>
      <c r="AD61" t="n">
        <v>19</v>
      </c>
      <c r="AE61" t="n">
        <v>19</v>
      </c>
      <c r="AF61" t="n">
        <v>9</v>
      </c>
      <c r="AG61" t="n">
        <v>9</v>
      </c>
      <c r="AH61" t="n">
        <v>4</v>
      </c>
      <c r="AI61" t="n">
        <v>4</v>
      </c>
      <c r="AJ61" t="n">
        <v>11</v>
      </c>
      <c r="AK61" t="n">
        <v>11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HYPERLINK("http://catalog.hathitrust.org/Record/006224224","HathiTrust Record")</f>
        <v/>
      </c>
      <c r="AS61">
        <f>HYPERLINK("https://creighton-primo.hosted.exlibrisgroup.com/primo-explore/search?tab=default_tab&amp;search_scope=EVERYTHING&amp;vid=01CRU&amp;lang=en_US&amp;offset=0&amp;query=any,contains,991004904109702656","Catalog Record")</f>
        <v/>
      </c>
      <c r="AT61">
        <f>HYPERLINK("http://www.worldcat.org/oclc/5942998","WorldCat Record")</f>
        <v/>
      </c>
      <c r="AU61" t="inlineStr">
        <is>
          <t>308788713:eng</t>
        </is>
      </c>
      <c r="AV61" t="inlineStr">
        <is>
          <t>5942998</t>
        </is>
      </c>
      <c r="AW61" t="inlineStr">
        <is>
          <t>991004904109702656</t>
        </is>
      </c>
      <c r="AX61" t="inlineStr">
        <is>
          <t>991004904109702656</t>
        </is>
      </c>
      <c r="AY61" t="inlineStr">
        <is>
          <t>2270797910002656</t>
        </is>
      </c>
      <c r="AZ61" t="inlineStr">
        <is>
          <t>BOOK</t>
        </is>
      </c>
      <c r="BB61" t="inlineStr">
        <is>
          <t>9780910586320</t>
        </is>
      </c>
      <c r="BC61" t="inlineStr">
        <is>
          <t>32285001540862</t>
        </is>
      </c>
      <c r="BD61" t="inlineStr">
        <is>
          <t>893895614</t>
        </is>
      </c>
    </row>
    <row r="62">
      <c r="A62" t="inlineStr">
        <is>
          <t>No</t>
        </is>
      </c>
      <c r="B62" t="inlineStr">
        <is>
          <t>HD5124 .L39</t>
        </is>
      </c>
      <c r="C62" t="inlineStr">
        <is>
          <t>0                      HD 5124000L  39</t>
        </is>
      </c>
      <c r="D62" t="inlineStr">
        <is>
          <t>Shorter hours, shorter weeks : spreading the work to reduce unemployment / Sar A. Levitan and Richard S. Belous.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Levitan, Sar A.</t>
        </is>
      </c>
      <c r="L62" t="inlineStr">
        <is>
          <t>Baltimore : Johns Hopkins University Press, c1977.</t>
        </is>
      </c>
      <c r="M62" t="inlineStr">
        <is>
          <t>1977</t>
        </is>
      </c>
      <c r="O62" t="inlineStr">
        <is>
          <t>eng</t>
        </is>
      </c>
      <c r="P62" t="inlineStr">
        <is>
          <t>mdu</t>
        </is>
      </c>
      <c r="Q62" t="inlineStr">
        <is>
          <t>Policy studies in employment and welfare ; no. 30</t>
        </is>
      </c>
      <c r="R62" t="inlineStr">
        <is>
          <t xml:space="preserve">HD </t>
        </is>
      </c>
      <c r="S62" t="n">
        <v>0</v>
      </c>
      <c r="T62" t="n">
        <v>0</v>
      </c>
      <c r="U62" t="inlineStr">
        <is>
          <t>2002-03-20</t>
        </is>
      </c>
      <c r="V62" t="inlineStr">
        <is>
          <t>2002-03-20</t>
        </is>
      </c>
      <c r="W62" t="inlineStr">
        <is>
          <t>1993-01-06</t>
        </is>
      </c>
      <c r="X62" t="inlineStr">
        <is>
          <t>1993-01-06</t>
        </is>
      </c>
      <c r="Y62" t="n">
        <v>677</v>
      </c>
      <c r="Z62" t="n">
        <v>559</v>
      </c>
      <c r="AA62" t="n">
        <v>565</v>
      </c>
      <c r="AB62" t="n">
        <v>5</v>
      </c>
      <c r="AC62" t="n">
        <v>5</v>
      </c>
      <c r="AD62" t="n">
        <v>13</v>
      </c>
      <c r="AE62" t="n">
        <v>13</v>
      </c>
      <c r="AF62" t="n">
        <v>3</v>
      </c>
      <c r="AG62" t="n">
        <v>3</v>
      </c>
      <c r="AH62" t="n">
        <v>2</v>
      </c>
      <c r="AI62" t="n">
        <v>2</v>
      </c>
      <c r="AJ62" t="n">
        <v>8</v>
      </c>
      <c r="AK62" t="n">
        <v>8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HYPERLINK("http://catalog.hathitrust.org/Record/000250451","HathiTrust Record")</f>
        <v/>
      </c>
      <c r="AS62">
        <f>HYPERLINK("https://creighton-primo.hosted.exlibrisgroup.com/primo-explore/search?tab=default_tab&amp;search_scope=EVERYTHING&amp;vid=01CRU&amp;lang=en_US&amp;offset=0&amp;query=any,contains,991004307659702656","Catalog Record")</f>
        <v/>
      </c>
      <c r="AT62">
        <f>HYPERLINK("http://www.worldcat.org/oclc/2984496","WorldCat Record")</f>
        <v/>
      </c>
      <c r="AU62" t="inlineStr">
        <is>
          <t>5201787:eng</t>
        </is>
      </c>
      <c r="AV62" t="inlineStr">
        <is>
          <t>2984496</t>
        </is>
      </c>
      <c r="AW62" t="inlineStr">
        <is>
          <t>991004307659702656</t>
        </is>
      </c>
      <c r="AX62" t="inlineStr">
        <is>
          <t>991004307659702656</t>
        </is>
      </c>
      <c r="AY62" t="inlineStr">
        <is>
          <t>2258248280002656</t>
        </is>
      </c>
      <c r="AZ62" t="inlineStr">
        <is>
          <t>BOOK</t>
        </is>
      </c>
      <c r="BB62" t="inlineStr">
        <is>
          <t>9780801819995</t>
        </is>
      </c>
      <c r="BC62" t="inlineStr">
        <is>
          <t>32285001485415</t>
        </is>
      </c>
      <c r="BD62" t="inlineStr">
        <is>
          <t>893718747</t>
        </is>
      </c>
    </row>
    <row r="63">
      <c r="A63" t="inlineStr">
        <is>
          <t>No</t>
        </is>
      </c>
      <c r="B63" t="inlineStr">
        <is>
          <t>HD8106 .B45 1990</t>
        </is>
      </c>
      <c r="C63" t="inlineStr">
        <is>
          <t>0                      HD 8106000B  45          1990</t>
        </is>
      </c>
      <c r="D63" t="inlineStr">
        <is>
          <t>Confrontation at Winnipeg : labour, industrial relations, and the General Strike / David Jay Bercuson.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Bercuson, David Jay.</t>
        </is>
      </c>
      <c r="L63" t="inlineStr">
        <is>
          <t>Montréal : McGill-Queen's University Press, 1990.</t>
        </is>
      </c>
      <c r="M63" t="inlineStr">
        <is>
          <t>1990</t>
        </is>
      </c>
      <c r="N63" t="inlineStr">
        <is>
          <t>Rev. ed.</t>
        </is>
      </c>
      <c r="O63" t="inlineStr">
        <is>
          <t>eng</t>
        </is>
      </c>
      <c r="P63" t="inlineStr">
        <is>
          <t>quc</t>
        </is>
      </c>
      <c r="R63" t="inlineStr">
        <is>
          <t xml:space="preserve">HD </t>
        </is>
      </c>
      <c r="S63" t="n">
        <v>0</v>
      </c>
      <c r="T63" t="n">
        <v>0</v>
      </c>
      <c r="U63" t="inlineStr">
        <is>
          <t>2003-01-08</t>
        </is>
      </c>
      <c r="V63" t="inlineStr">
        <is>
          <t>2003-01-08</t>
        </is>
      </c>
      <c r="W63" t="inlineStr">
        <is>
          <t>1991-10-16</t>
        </is>
      </c>
      <c r="X63" t="inlineStr">
        <is>
          <t>1991-10-16</t>
        </is>
      </c>
      <c r="Y63" t="n">
        <v>167</v>
      </c>
      <c r="Z63" t="n">
        <v>81</v>
      </c>
      <c r="AA63" t="n">
        <v>635</v>
      </c>
      <c r="AB63" t="n">
        <v>2</v>
      </c>
      <c r="AC63" t="n">
        <v>6</v>
      </c>
      <c r="AD63" t="n">
        <v>4</v>
      </c>
      <c r="AE63" t="n">
        <v>18</v>
      </c>
      <c r="AF63" t="n">
        <v>1</v>
      </c>
      <c r="AG63" t="n">
        <v>7</v>
      </c>
      <c r="AH63" t="n">
        <v>1</v>
      </c>
      <c r="AI63" t="n">
        <v>6</v>
      </c>
      <c r="AJ63" t="n">
        <v>3</v>
      </c>
      <c r="AK63" t="n">
        <v>6</v>
      </c>
      <c r="AL63" t="n">
        <v>1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HYPERLINK("https://creighton-primo.hosted.exlibrisgroup.com/primo-explore/search?tab=default_tab&amp;search_scope=EVERYTHING&amp;vid=01CRU&amp;lang=en_US&amp;offset=0&amp;query=any,contains,991001659389702656","Catalog Record")</f>
        <v/>
      </c>
      <c r="AT63">
        <f>HYPERLINK("http://www.worldcat.org/oclc/24627908","WorldCat Record")</f>
        <v/>
      </c>
      <c r="AU63" t="inlineStr">
        <is>
          <t>856818584:eng</t>
        </is>
      </c>
      <c r="AV63" t="inlineStr">
        <is>
          <t>24627908</t>
        </is>
      </c>
      <c r="AW63" t="inlineStr">
        <is>
          <t>991001659389702656</t>
        </is>
      </c>
      <c r="AX63" t="inlineStr">
        <is>
          <t>991001659389702656</t>
        </is>
      </c>
      <c r="AY63" t="inlineStr">
        <is>
          <t>2262970950002656</t>
        </is>
      </c>
      <c r="AZ63" t="inlineStr">
        <is>
          <t>BOOK</t>
        </is>
      </c>
      <c r="BB63" t="inlineStr">
        <is>
          <t>9780773507944</t>
        </is>
      </c>
      <c r="BC63" t="inlineStr">
        <is>
          <t>32285000726330</t>
        </is>
      </c>
      <c r="BD63" t="inlineStr">
        <is>
          <t>893408266</t>
        </is>
      </c>
    </row>
    <row r="64">
      <c r="A64" t="inlineStr">
        <is>
          <t>No</t>
        </is>
      </c>
      <c r="B64" t="inlineStr">
        <is>
          <t>HD9049.W5 C297 1987</t>
        </is>
      </c>
      <c r="C64" t="inlineStr">
        <is>
          <t>0                      HD 9049000W  5                  C  297         1987</t>
        </is>
      </c>
      <c r="D64" t="inlineStr">
        <is>
          <t>The prairies and the pampas : agrarian policy in Canada and Argentina, 1880-1930 / Carl E. Solberg.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Solberg, Carl E.</t>
        </is>
      </c>
      <c r="L64" t="inlineStr">
        <is>
          <t>Stanford, Calif. : Stanford University Press, 1987.</t>
        </is>
      </c>
      <c r="M64" t="inlineStr">
        <is>
          <t>1987</t>
        </is>
      </c>
      <c r="O64" t="inlineStr">
        <is>
          <t>eng</t>
        </is>
      </c>
      <c r="P64" t="inlineStr">
        <is>
          <t>cau</t>
        </is>
      </c>
      <c r="Q64" t="inlineStr">
        <is>
          <t>Comparative studies in history, institutions, and public policy</t>
        </is>
      </c>
      <c r="R64" t="inlineStr">
        <is>
          <t xml:space="preserve">HD </t>
        </is>
      </c>
      <c r="S64" t="n">
        <v>0</v>
      </c>
      <c r="T64" t="n">
        <v>0</v>
      </c>
      <c r="U64" t="inlineStr">
        <is>
          <t>2006-04-17</t>
        </is>
      </c>
      <c r="V64" t="inlineStr">
        <is>
          <t>2006-04-17</t>
        </is>
      </c>
      <c r="W64" t="inlineStr">
        <is>
          <t>1992-02-12</t>
        </is>
      </c>
      <c r="X64" t="inlineStr">
        <is>
          <t>1992-02-12</t>
        </is>
      </c>
      <c r="Y64" t="n">
        <v>297</v>
      </c>
      <c r="Z64" t="n">
        <v>204</v>
      </c>
      <c r="AA64" t="n">
        <v>204</v>
      </c>
      <c r="AB64" t="n">
        <v>3</v>
      </c>
      <c r="AC64" t="n">
        <v>3</v>
      </c>
      <c r="AD64" t="n">
        <v>14</v>
      </c>
      <c r="AE64" t="n">
        <v>14</v>
      </c>
      <c r="AF64" t="n">
        <v>3</v>
      </c>
      <c r="AG64" t="n">
        <v>3</v>
      </c>
      <c r="AH64" t="n">
        <v>5</v>
      </c>
      <c r="AI64" t="n">
        <v>5</v>
      </c>
      <c r="AJ64" t="n">
        <v>9</v>
      </c>
      <c r="AK64" t="n">
        <v>9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HYPERLINK("https://creighton-primo.hosted.exlibrisgroup.com/primo-explore/search?tab=default_tab&amp;search_scope=EVERYTHING&amp;vid=01CRU&amp;lang=en_US&amp;offset=0&amp;query=any,contains,991000953559702656","Catalog Record")</f>
        <v/>
      </c>
      <c r="AT64">
        <f>HYPERLINK("http://www.worldcat.org/oclc/14693197","WorldCat Record")</f>
        <v/>
      </c>
      <c r="AU64" t="inlineStr">
        <is>
          <t>250988400:eng</t>
        </is>
      </c>
      <c r="AV64" t="inlineStr">
        <is>
          <t>14693197</t>
        </is>
      </c>
      <c r="AW64" t="inlineStr">
        <is>
          <t>991000953559702656</t>
        </is>
      </c>
      <c r="AX64" t="inlineStr">
        <is>
          <t>991000953559702656</t>
        </is>
      </c>
      <c r="AY64" t="inlineStr">
        <is>
          <t>2257252420002656</t>
        </is>
      </c>
      <c r="AZ64" t="inlineStr">
        <is>
          <t>BOOK</t>
        </is>
      </c>
      <c r="BB64" t="inlineStr">
        <is>
          <t>9780804713467</t>
        </is>
      </c>
      <c r="BC64" t="inlineStr">
        <is>
          <t>32285000944552</t>
        </is>
      </c>
      <c r="BD64" t="inlineStr">
        <is>
          <t>893772157</t>
        </is>
      </c>
    </row>
    <row r="65">
      <c r="A65" t="inlineStr">
        <is>
          <t>No</t>
        </is>
      </c>
      <c r="B65" t="inlineStr">
        <is>
          <t>HD9502.A1 E538</t>
        </is>
      </c>
      <c r="C65" t="inlineStr">
        <is>
          <t>0                      HD 9502000A  1                  E  538</t>
        </is>
      </c>
      <c r="D65" t="inlineStr">
        <is>
          <t>Energy policies of the world / edited by Gerard J. Mangone.</t>
        </is>
      </c>
      <c r="E65" t="inlineStr">
        <is>
          <t>V.2</t>
        </is>
      </c>
      <c r="F65" t="inlineStr">
        <is>
          <t>Yes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New York : Elsevier, c1976-</t>
        </is>
      </c>
      <c r="M65" t="inlineStr">
        <is>
          <t>1976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HD </t>
        </is>
      </c>
      <c r="S65" t="n">
        <v>0</v>
      </c>
      <c r="T65" t="n">
        <v>3</v>
      </c>
      <c r="V65" t="inlineStr">
        <is>
          <t>2002-09-13</t>
        </is>
      </c>
      <c r="W65" t="inlineStr">
        <is>
          <t>1995-08-02</t>
        </is>
      </c>
      <c r="X65" t="inlineStr">
        <is>
          <t>1995-08-02</t>
        </is>
      </c>
      <c r="Y65" t="n">
        <v>455</v>
      </c>
      <c r="Z65" t="n">
        <v>343</v>
      </c>
      <c r="AA65" t="n">
        <v>344</v>
      </c>
      <c r="AB65" t="n">
        <v>2</v>
      </c>
      <c r="AC65" t="n">
        <v>2</v>
      </c>
      <c r="AD65" t="n">
        <v>8</v>
      </c>
      <c r="AE65" t="n">
        <v>8</v>
      </c>
      <c r="AF65" t="n">
        <v>1</v>
      </c>
      <c r="AG65" t="n">
        <v>1</v>
      </c>
      <c r="AH65" t="n">
        <v>3</v>
      </c>
      <c r="AI65" t="n">
        <v>3</v>
      </c>
      <c r="AJ65" t="n">
        <v>4</v>
      </c>
      <c r="AK65" t="n">
        <v>4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HYPERLINK("http://catalog.hathitrust.org/Record/000191508","HathiTrust Record")</f>
        <v/>
      </c>
      <c r="AS65">
        <f>HYPERLINK("https://creighton-primo.hosted.exlibrisgroup.com/primo-explore/search?tab=default_tab&amp;search_scope=EVERYTHING&amp;vid=01CRU&amp;lang=en_US&amp;offset=0&amp;query=any,contains,991004173479702656","Catalog Record")</f>
        <v/>
      </c>
      <c r="AT65">
        <f>HYPERLINK("http://www.worldcat.org/oclc/2589730","WorldCat Record")</f>
        <v/>
      </c>
      <c r="AU65" t="inlineStr">
        <is>
          <t>3146261378:eng</t>
        </is>
      </c>
      <c r="AV65" t="inlineStr">
        <is>
          <t>2589730</t>
        </is>
      </c>
      <c r="AW65" t="inlineStr">
        <is>
          <t>991004173479702656</t>
        </is>
      </c>
      <c r="AX65" t="inlineStr">
        <is>
          <t>991004173479702656</t>
        </is>
      </c>
      <c r="AY65" t="inlineStr">
        <is>
          <t>2256734430002656</t>
        </is>
      </c>
      <c r="AZ65" t="inlineStr">
        <is>
          <t>BOOK</t>
        </is>
      </c>
      <c r="BB65" t="inlineStr">
        <is>
          <t>9780444001962</t>
        </is>
      </c>
      <c r="BC65" t="inlineStr">
        <is>
          <t>32285000619808</t>
        </is>
      </c>
      <c r="BD65" t="inlineStr">
        <is>
          <t>893417325</t>
        </is>
      </c>
    </row>
    <row r="66">
      <c r="A66" t="inlineStr">
        <is>
          <t>No</t>
        </is>
      </c>
      <c r="B66" t="inlineStr">
        <is>
          <t>HD9551.5 .N4</t>
        </is>
      </c>
      <c r="C66" t="inlineStr">
        <is>
          <t>0                      HD 9551500N  4</t>
        </is>
      </c>
      <c r="D66" t="inlineStr">
        <is>
          <t>The rise of the British coal industry, by J.U. Nef.</t>
        </is>
      </c>
      <c r="E66" t="inlineStr">
        <is>
          <t>V.2</t>
        </is>
      </c>
      <c r="F66" t="inlineStr">
        <is>
          <t>Yes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Nef, John U. (John Ulric), 1899-1988.</t>
        </is>
      </c>
      <c r="L66" t="inlineStr">
        <is>
          <t>London, G. Routledge, 1932.</t>
        </is>
      </c>
      <c r="M66" t="inlineStr">
        <is>
          <t>1932</t>
        </is>
      </c>
      <c r="O66" t="inlineStr">
        <is>
          <t>eng</t>
        </is>
      </c>
      <c r="P66" t="inlineStr">
        <is>
          <t xml:space="preserve">xx </t>
        </is>
      </c>
      <c r="Q66" t="inlineStr">
        <is>
          <t>[London school of economics and political science. Studies in economic and social history. vi]</t>
        </is>
      </c>
      <c r="R66" t="inlineStr">
        <is>
          <t xml:space="preserve">HD </t>
        </is>
      </c>
      <c r="S66" t="n">
        <v>0</v>
      </c>
      <c r="T66" t="n">
        <v>1</v>
      </c>
      <c r="V66" t="inlineStr">
        <is>
          <t>2006-10-28</t>
        </is>
      </c>
      <c r="W66" t="inlineStr">
        <is>
          <t>1997-05-02</t>
        </is>
      </c>
      <c r="X66" t="inlineStr">
        <is>
          <t>1997-05-02</t>
        </is>
      </c>
      <c r="Y66" t="n">
        <v>277</v>
      </c>
      <c r="Z66" t="n">
        <v>187</v>
      </c>
      <c r="AA66" t="n">
        <v>191</v>
      </c>
      <c r="AB66" t="n">
        <v>3</v>
      </c>
      <c r="AC66" t="n">
        <v>3</v>
      </c>
      <c r="AD66" t="n">
        <v>8</v>
      </c>
      <c r="AE66" t="n">
        <v>8</v>
      </c>
      <c r="AF66" t="n">
        <v>1</v>
      </c>
      <c r="AG66" t="n">
        <v>1</v>
      </c>
      <c r="AH66" t="n">
        <v>2</v>
      </c>
      <c r="AI66" t="n">
        <v>2</v>
      </c>
      <c r="AJ66" t="n">
        <v>5</v>
      </c>
      <c r="AK66" t="n">
        <v>5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HYPERLINK("http://catalog.hathitrust.org/Record/001343793","HathiTrust Record")</f>
        <v/>
      </c>
      <c r="AS66">
        <f>HYPERLINK("https://creighton-primo.hosted.exlibrisgroup.com/primo-explore/search?tab=default_tab&amp;search_scope=EVERYTHING&amp;vid=01CRU&amp;lang=en_US&amp;offset=0&amp;query=any,contains,991003751449702656","Catalog Record")</f>
        <v/>
      </c>
      <c r="AT66">
        <f>HYPERLINK("http://www.worldcat.org/oclc/1428424","WorldCat Record")</f>
        <v/>
      </c>
      <c r="AU66" t="inlineStr">
        <is>
          <t>10627705289:eng</t>
        </is>
      </c>
      <c r="AV66" t="inlineStr">
        <is>
          <t>1428424</t>
        </is>
      </c>
      <c r="AW66" t="inlineStr">
        <is>
          <t>991003751449702656</t>
        </is>
      </c>
      <c r="AX66" t="inlineStr">
        <is>
          <t>991003751449702656</t>
        </is>
      </c>
      <c r="AY66" t="inlineStr">
        <is>
          <t>2265778960002656</t>
        </is>
      </c>
      <c r="AZ66" t="inlineStr">
        <is>
          <t>BOOK</t>
        </is>
      </c>
      <c r="BC66" t="inlineStr">
        <is>
          <t>32285002646056</t>
        </is>
      </c>
      <c r="BD66" t="inlineStr">
        <is>
          <t>893904500</t>
        </is>
      </c>
    </row>
    <row r="67">
      <c r="A67" t="inlineStr">
        <is>
          <t>No</t>
        </is>
      </c>
      <c r="B67" t="inlineStr">
        <is>
          <t>HD9566 .E57 1976</t>
        </is>
      </c>
      <c r="C67" t="inlineStr">
        <is>
          <t>0                      HD 9566000E  57          1976</t>
        </is>
      </c>
      <c r="D67" t="inlineStr">
        <is>
          <t>Competition in the oil industry / William A. Johnson ... [et al.].</t>
        </is>
      </c>
      <c r="F67" t="inlineStr">
        <is>
          <t>No</t>
        </is>
      </c>
      <c r="G67" t="inlineStr">
        <is>
          <t>1</t>
        </is>
      </c>
      <c r="H67" t="inlineStr">
        <is>
          <t>Yes</t>
        </is>
      </c>
      <c r="I67" t="inlineStr">
        <is>
          <t>No</t>
        </is>
      </c>
      <c r="J67" t="inlineStr">
        <is>
          <t>0</t>
        </is>
      </c>
      <c r="K67" t="inlineStr">
        <is>
          <t>Energy Policy Research Project.</t>
        </is>
      </c>
      <c r="L67" t="inlineStr">
        <is>
          <t>Washington : Energy Policy Research Project, [1976]</t>
        </is>
      </c>
      <c r="M67" t="inlineStr">
        <is>
          <t>1976</t>
        </is>
      </c>
      <c r="O67" t="inlineStr">
        <is>
          <t>eng</t>
        </is>
      </c>
      <c r="P67" t="inlineStr">
        <is>
          <t>dcu</t>
        </is>
      </c>
      <c r="R67" t="inlineStr">
        <is>
          <t xml:space="preserve">HD </t>
        </is>
      </c>
      <c r="S67" t="n">
        <v>0</v>
      </c>
      <c r="T67" t="n">
        <v>1</v>
      </c>
      <c r="V67" t="inlineStr">
        <is>
          <t>1991-10-29</t>
        </is>
      </c>
      <c r="W67" t="inlineStr">
        <is>
          <t>1992-02-24</t>
        </is>
      </c>
      <c r="X67" t="inlineStr">
        <is>
          <t>1992-02-24</t>
        </is>
      </c>
      <c r="Y67" t="n">
        <v>647</v>
      </c>
      <c r="Z67" t="n">
        <v>636</v>
      </c>
      <c r="AA67" t="n">
        <v>649</v>
      </c>
      <c r="AB67" t="n">
        <v>7</v>
      </c>
      <c r="AC67" t="n">
        <v>7</v>
      </c>
      <c r="AD67" t="n">
        <v>39</v>
      </c>
      <c r="AE67" t="n">
        <v>39</v>
      </c>
      <c r="AF67" t="n">
        <v>6</v>
      </c>
      <c r="AG67" t="n">
        <v>6</v>
      </c>
      <c r="AH67" t="n">
        <v>6</v>
      </c>
      <c r="AI67" t="n">
        <v>6</v>
      </c>
      <c r="AJ67" t="n">
        <v>15</v>
      </c>
      <c r="AK67" t="n">
        <v>15</v>
      </c>
      <c r="AL67" t="n">
        <v>5</v>
      </c>
      <c r="AM67" t="n">
        <v>5</v>
      </c>
      <c r="AN67" t="n">
        <v>14</v>
      </c>
      <c r="AO67" t="n">
        <v>14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HYPERLINK("http://catalog.hathitrust.org/Record/000715483","HathiTrust Record")</f>
        <v/>
      </c>
      <c r="AS67">
        <f>HYPERLINK("https://creighton-primo.hosted.exlibrisgroup.com/primo-explore/search?tab=default_tab&amp;search_scope=EVERYTHING&amp;vid=01CRU&amp;lang=en_US&amp;offset=0&amp;query=any,contains,991001753019702656","Catalog Record")</f>
        <v/>
      </c>
      <c r="AT67">
        <f>HYPERLINK("http://www.worldcat.org/oclc/2121420","WorldCat Record")</f>
        <v/>
      </c>
      <c r="AU67" t="inlineStr">
        <is>
          <t>4011617:eng</t>
        </is>
      </c>
      <c r="AV67" t="inlineStr">
        <is>
          <t>2121420</t>
        </is>
      </c>
      <c r="AW67" t="inlineStr">
        <is>
          <t>991001753019702656</t>
        </is>
      </c>
      <c r="AX67" t="inlineStr">
        <is>
          <t>991001753019702656</t>
        </is>
      </c>
      <c r="AY67" t="inlineStr">
        <is>
          <t>2267124530002656</t>
        </is>
      </c>
      <c r="AZ67" t="inlineStr">
        <is>
          <t>BOOK</t>
        </is>
      </c>
      <c r="BB67" t="inlineStr">
        <is>
          <t>9780916862015</t>
        </is>
      </c>
      <c r="BC67" t="inlineStr">
        <is>
          <t>32285000982040</t>
        </is>
      </c>
      <c r="BD67" t="inlineStr">
        <is>
          <t>893346750</t>
        </is>
      </c>
    </row>
    <row r="68">
      <c r="A68" t="inlineStr">
        <is>
          <t>No</t>
        </is>
      </c>
      <c r="B68" t="inlineStr">
        <is>
          <t>HD9566 .L6</t>
        </is>
      </c>
      <c r="C68" t="inlineStr">
        <is>
          <t>0                      HD 9566000L  6</t>
        </is>
      </c>
      <c r="D68" t="inlineStr">
        <is>
          <t>Economic aspects of oil conservation regulation, by Wallace F. Lovejoy and Paul T. Homan.</t>
        </is>
      </c>
      <c r="F68" t="inlineStr">
        <is>
          <t>No</t>
        </is>
      </c>
      <c r="G68" t="inlineStr">
        <is>
          <t>1</t>
        </is>
      </c>
      <c r="H68" t="inlineStr">
        <is>
          <t>Yes</t>
        </is>
      </c>
      <c r="I68" t="inlineStr">
        <is>
          <t>No</t>
        </is>
      </c>
      <c r="J68" t="inlineStr">
        <is>
          <t>0</t>
        </is>
      </c>
      <c r="K68" t="inlineStr">
        <is>
          <t>Lovejoy, Wallace F. (Wallace Francis), 1928-</t>
        </is>
      </c>
      <c r="L68" t="inlineStr">
        <is>
          <t>Baltimore, Published for Resources for the Future by Johns Hopkins Press [1967]</t>
        </is>
      </c>
      <c r="M68" t="inlineStr">
        <is>
          <t>1967</t>
        </is>
      </c>
      <c r="O68" t="inlineStr">
        <is>
          <t>eng</t>
        </is>
      </c>
      <c r="P68" t="inlineStr">
        <is>
          <t>mdu</t>
        </is>
      </c>
      <c r="R68" t="inlineStr">
        <is>
          <t xml:space="preserve">HD </t>
        </is>
      </c>
      <c r="S68" t="n">
        <v>0</v>
      </c>
      <c r="T68" t="n">
        <v>1</v>
      </c>
      <c r="V68" t="inlineStr">
        <is>
          <t>1991-10-29</t>
        </is>
      </c>
      <c r="W68" t="inlineStr">
        <is>
          <t>1997-05-06</t>
        </is>
      </c>
      <c r="X68" t="inlineStr">
        <is>
          <t>1997-05-06</t>
        </is>
      </c>
      <c r="Y68" t="n">
        <v>539</v>
      </c>
      <c r="Z68" t="n">
        <v>460</v>
      </c>
      <c r="AA68" t="n">
        <v>491</v>
      </c>
      <c r="AB68" t="n">
        <v>5</v>
      </c>
      <c r="AC68" t="n">
        <v>5</v>
      </c>
      <c r="AD68" t="n">
        <v>26</v>
      </c>
      <c r="AE68" t="n">
        <v>26</v>
      </c>
      <c r="AF68" t="n">
        <v>5</v>
      </c>
      <c r="AG68" t="n">
        <v>5</v>
      </c>
      <c r="AH68" t="n">
        <v>4</v>
      </c>
      <c r="AI68" t="n">
        <v>4</v>
      </c>
      <c r="AJ68" t="n">
        <v>11</v>
      </c>
      <c r="AK68" t="n">
        <v>11</v>
      </c>
      <c r="AL68" t="n">
        <v>2</v>
      </c>
      <c r="AM68" t="n">
        <v>2</v>
      </c>
      <c r="AN68" t="n">
        <v>10</v>
      </c>
      <c r="AO68" t="n">
        <v>10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HYPERLINK("http://catalog.hathitrust.org/Record/001107132","HathiTrust Record")</f>
        <v/>
      </c>
      <c r="AS68">
        <f>HYPERLINK("https://creighton-primo.hosted.exlibrisgroup.com/primo-explore/search?tab=default_tab&amp;search_scope=EVERYTHING&amp;vid=01CRU&amp;lang=en_US&amp;offset=0&amp;query=any,contains,991001810009702656","Catalog Record")</f>
        <v/>
      </c>
      <c r="AT68">
        <f>HYPERLINK("http://www.worldcat.org/oclc/234187","WorldCat Record")</f>
        <v/>
      </c>
      <c r="AU68" t="inlineStr">
        <is>
          <t>451377:eng</t>
        </is>
      </c>
      <c r="AV68" t="inlineStr">
        <is>
          <t>234187</t>
        </is>
      </c>
      <c r="AW68" t="inlineStr">
        <is>
          <t>991001810009702656</t>
        </is>
      </c>
      <c r="AX68" t="inlineStr">
        <is>
          <t>991001810009702656</t>
        </is>
      </c>
      <c r="AY68" t="inlineStr">
        <is>
          <t>2257553660002656</t>
        </is>
      </c>
      <c r="AZ68" t="inlineStr">
        <is>
          <t>BOOK</t>
        </is>
      </c>
      <c r="BC68" t="inlineStr">
        <is>
          <t>32285002646502</t>
        </is>
      </c>
      <c r="BD68" t="inlineStr">
        <is>
          <t>893866506</t>
        </is>
      </c>
    </row>
    <row r="69">
      <c r="A69" t="inlineStr">
        <is>
          <t>No</t>
        </is>
      </c>
      <c r="B69" t="inlineStr">
        <is>
          <t>HD9580.U5 O37</t>
        </is>
      </c>
      <c r="C69" t="inlineStr">
        <is>
          <t>0                      HD 9580000U  5                  O  37</t>
        </is>
      </c>
      <c r="D69" t="inlineStr">
        <is>
          <t>Oil pipelines and public policy : analysis of proposals for industry reform and reorganization : proceedings of a conference held March 1-2, 1979, in Washington, D.C. / Edward J. Mitchell, ed.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L69" t="inlineStr">
        <is>
          <t>Washington : American Enterprise Institute, [1979]</t>
        </is>
      </c>
      <c r="M69" t="inlineStr">
        <is>
          <t>1979</t>
        </is>
      </c>
      <c r="O69" t="inlineStr">
        <is>
          <t>eng</t>
        </is>
      </c>
      <c r="P69" t="inlineStr">
        <is>
          <t>dcu</t>
        </is>
      </c>
      <c r="R69" t="inlineStr">
        <is>
          <t xml:space="preserve">HD </t>
        </is>
      </c>
      <c r="S69" t="n">
        <v>0</v>
      </c>
      <c r="T69" t="n">
        <v>1</v>
      </c>
      <c r="V69" t="inlineStr">
        <is>
          <t>1991-10-29</t>
        </is>
      </c>
      <c r="W69" t="inlineStr">
        <is>
          <t>1992-02-26</t>
        </is>
      </c>
      <c r="X69" t="inlineStr">
        <is>
          <t>1992-02-26</t>
        </is>
      </c>
      <c r="Y69" t="n">
        <v>1040</v>
      </c>
      <c r="Z69" t="n">
        <v>987</v>
      </c>
      <c r="AA69" t="n">
        <v>1000</v>
      </c>
      <c r="AB69" t="n">
        <v>8</v>
      </c>
      <c r="AC69" t="n">
        <v>8</v>
      </c>
      <c r="AD69" t="n">
        <v>55</v>
      </c>
      <c r="AE69" t="n">
        <v>55</v>
      </c>
      <c r="AF69" t="n">
        <v>11</v>
      </c>
      <c r="AG69" t="n">
        <v>11</v>
      </c>
      <c r="AH69" t="n">
        <v>7</v>
      </c>
      <c r="AI69" t="n">
        <v>7</v>
      </c>
      <c r="AJ69" t="n">
        <v>19</v>
      </c>
      <c r="AK69" t="n">
        <v>19</v>
      </c>
      <c r="AL69" t="n">
        <v>6</v>
      </c>
      <c r="AM69" t="n">
        <v>6</v>
      </c>
      <c r="AN69" t="n">
        <v>22</v>
      </c>
      <c r="AO69" t="n">
        <v>22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HYPERLINK("http://catalog.hathitrust.org/Record/000301555","HathiTrust Record")</f>
        <v/>
      </c>
      <c r="AS69">
        <f>HYPERLINK("https://creighton-primo.hosted.exlibrisgroup.com/primo-explore/search?tab=default_tab&amp;search_scope=EVERYTHING&amp;vid=01CRU&amp;lang=en_US&amp;offset=0&amp;query=any,contains,991001803419702656","Catalog Record")</f>
        <v/>
      </c>
      <c r="AT69">
        <f>HYPERLINK("http://www.worldcat.org/oclc/4982927","WorldCat Record")</f>
        <v/>
      </c>
      <c r="AU69" t="inlineStr">
        <is>
          <t>375080537:eng</t>
        </is>
      </c>
      <c r="AV69" t="inlineStr">
        <is>
          <t>4982927</t>
        </is>
      </c>
      <c r="AW69" t="inlineStr">
        <is>
          <t>991001803419702656</t>
        </is>
      </c>
      <c r="AX69" t="inlineStr">
        <is>
          <t>991001803419702656</t>
        </is>
      </c>
      <c r="AY69" t="inlineStr">
        <is>
          <t>2265724500002656</t>
        </is>
      </c>
      <c r="AZ69" t="inlineStr">
        <is>
          <t>BOOK</t>
        </is>
      </c>
      <c r="BB69" t="inlineStr">
        <is>
          <t>9780844721576</t>
        </is>
      </c>
      <c r="BC69" t="inlineStr">
        <is>
          <t>32285000983352</t>
        </is>
      </c>
      <c r="BD69" t="inlineStr">
        <is>
          <t>893703347</t>
        </is>
      </c>
    </row>
    <row r="70">
      <c r="A70" t="inlineStr">
        <is>
          <t>No</t>
        </is>
      </c>
      <c r="B70" t="inlineStr">
        <is>
          <t>HD9660.N52 C56 1982</t>
        </is>
      </c>
      <c r="C70" t="inlineStr">
        <is>
          <t>0                      HD 9660000N  52                 C  56          1982</t>
        </is>
      </c>
      <c r="D70" t="inlineStr">
        <is>
          <t>The nitrate industry and Chile's crucial transition, 1870-1891 / Thomas F. O'Brien.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O'Brien, Thomas F., 1947-</t>
        </is>
      </c>
      <c r="L70" t="inlineStr">
        <is>
          <t>New York : New York University Press, 1982.</t>
        </is>
      </c>
      <c r="M70" t="inlineStr">
        <is>
          <t>1982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HD </t>
        </is>
      </c>
      <c r="S70" t="n">
        <v>0</v>
      </c>
      <c r="T70" t="n">
        <v>0</v>
      </c>
      <c r="U70" t="inlineStr">
        <is>
          <t>2001-03-01</t>
        </is>
      </c>
      <c r="V70" t="inlineStr">
        <is>
          <t>2001-03-01</t>
        </is>
      </c>
      <c r="W70" t="inlineStr">
        <is>
          <t>1992-02-26</t>
        </is>
      </c>
      <c r="X70" t="inlineStr">
        <is>
          <t>1992-02-26</t>
        </is>
      </c>
      <c r="Y70" t="n">
        <v>279</v>
      </c>
      <c r="Z70" t="n">
        <v>216</v>
      </c>
      <c r="AA70" t="n">
        <v>216</v>
      </c>
      <c r="AB70" t="n">
        <v>2</v>
      </c>
      <c r="AC70" t="n">
        <v>2</v>
      </c>
      <c r="AD70" t="n">
        <v>11</v>
      </c>
      <c r="AE70" t="n">
        <v>11</v>
      </c>
      <c r="AF70" t="n">
        <v>2</v>
      </c>
      <c r="AG70" t="n">
        <v>2</v>
      </c>
      <c r="AH70" t="n">
        <v>3</v>
      </c>
      <c r="AI70" t="n">
        <v>3</v>
      </c>
      <c r="AJ70" t="n">
        <v>8</v>
      </c>
      <c r="AK70" t="n">
        <v>8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HYPERLINK("https://creighton-primo.hosted.exlibrisgroup.com/primo-explore/search?tab=default_tab&amp;search_scope=EVERYTHING&amp;vid=01CRU&amp;lang=en_US&amp;offset=0&amp;query=any,contains,991005212549702656","Catalog Record")</f>
        <v/>
      </c>
      <c r="AT70">
        <f>HYPERLINK("http://www.worldcat.org/oclc/8170553","WorldCat Record")</f>
        <v/>
      </c>
      <c r="AU70" t="inlineStr">
        <is>
          <t>30946549:eng</t>
        </is>
      </c>
      <c r="AV70" t="inlineStr">
        <is>
          <t>8170553</t>
        </is>
      </c>
      <c r="AW70" t="inlineStr">
        <is>
          <t>991005212549702656</t>
        </is>
      </c>
      <c r="AX70" t="inlineStr">
        <is>
          <t>991005212549702656</t>
        </is>
      </c>
      <c r="AY70" t="inlineStr">
        <is>
          <t>2256424060002656</t>
        </is>
      </c>
      <c r="AZ70" t="inlineStr">
        <is>
          <t>BOOK</t>
        </is>
      </c>
      <c r="BB70" t="inlineStr">
        <is>
          <t>9780814761595</t>
        </is>
      </c>
      <c r="BC70" t="inlineStr">
        <is>
          <t>32285000983477</t>
        </is>
      </c>
      <c r="BD70" t="inlineStr">
        <is>
          <t>893889866</t>
        </is>
      </c>
    </row>
    <row r="71">
      <c r="A71" t="inlineStr">
        <is>
          <t>No</t>
        </is>
      </c>
      <c r="B71" t="inlineStr">
        <is>
          <t>HD9993.T692 L48 1990</t>
        </is>
      </c>
      <c r="C71" t="inlineStr">
        <is>
          <t>0                      HD 9993000T  692                L  48          1990</t>
        </is>
      </c>
      <c r="D71" t="inlineStr">
        <is>
          <t>Inside Santa's workshop / Richard C. Levy and Ronald O. Weingartner.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Levy, Richard C.</t>
        </is>
      </c>
      <c r="L71" t="inlineStr">
        <is>
          <t>New York : Henry Holt, c1990.</t>
        </is>
      </c>
      <c r="M71" t="inlineStr">
        <is>
          <t>1990</t>
        </is>
      </c>
      <c r="N71" t="inlineStr">
        <is>
          <t>1st ed.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HD </t>
        </is>
      </c>
      <c r="S71" t="n">
        <v>1</v>
      </c>
      <c r="T71" t="n">
        <v>1</v>
      </c>
      <c r="U71" t="inlineStr">
        <is>
          <t>1992-04-03</t>
        </is>
      </c>
      <c r="V71" t="inlineStr">
        <is>
          <t>1992-04-03</t>
        </is>
      </c>
      <c r="W71" t="inlineStr">
        <is>
          <t>1991-06-13</t>
        </is>
      </c>
      <c r="X71" t="inlineStr">
        <is>
          <t>1991-06-13</t>
        </is>
      </c>
      <c r="Y71" t="n">
        <v>302</v>
      </c>
      <c r="Z71" t="n">
        <v>287</v>
      </c>
      <c r="AA71" t="n">
        <v>287</v>
      </c>
      <c r="AB71" t="n">
        <v>2</v>
      </c>
      <c r="AC71" t="n">
        <v>2</v>
      </c>
      <c r="AD71" t="n">
        <v>11</v>
      </c>
      <c r="AE71" t="n">
        <v>11</v>
      </c>
      <c r="AF71" t="n">
        <v>3</v>
      </c>
      <c r="AG71" t="n">
        <v>3</v>
      </c>
      <c r="AH71" t="n">
        <v>3</v>
      </c>
      <c r="AI71" t="n">
        <v>3</v>
      </c>
      <c r="AJ71" t="n">
        <v>4</v>
      </c>
      <c r="AK71" t="n">
        <v>4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HYPERLINK("https://creighton-primo.hosted.exlibrisgroup.com/primo-explore/search?tab=default_tab&amp;search_scope=EVERYTHING&amp;vid=01CRU&amp;lang=en_US&amp;offset=0&amp;query=any,contains,991001658939702656","Catalog Record")</f>
        <v/>
      </c>
      <c r="AT71">
        <f>HYPERLINK("http://www.worldcat.org/oclc/21154880","WorldCat Record")</f>
        <v/>
      </c>
      <c r="AU71" t="inlineStr">
        <is>
          <t>8907684540:eng</t>
        </is>
      </c>
      <c r="AV71" t="inlineStr">
        <is>
          <t>21154880</t>
        </is>
      </c>
      <c r="AW71" t="inlineStr">
        <is>
          <t>991001658939702656</t>
        </is>
      </c>
      <c r="AX71" t="inlineStr">
        <is>
          <t>991001658939702656</t>
        </is>
      </c>
      <c r="AY71" t="inlineStr">
        <is>
          <t>2265667010002656</t>
        </is>
      </c>
      <c r="AZ71" t="inlineStr">
        <is>
          <t>BOOK</t>
        </is>
      </c>
      <c r="BB71" t="inlineStr">
        <is>
          <t>9780805010756</t>
        </is>
      </c>
      <c r="BC71" t="inlineStr">
        <is>
          <t>32285000655737</t>
        </is>
      </c>
      <c r="BD71" t="inlineStr">
        <is>
          <t>893420488</t>
        </is>
      </c>
    </row>
    <row r="72">
      <c r="A72" t="inlineStr">
        <is>
          <t>No</t>
        </is>
      </c>
      <c r="B72" t="inlineStr">
        <is>
          <t>HD9999.S74 P7674 1993</t>
        </is>
      </c>
      <c r="C72" t="inlineStr">
        <is>
          <t>0                      HD 9999000S  74                 P  7674        1993</t>
        </is>
      </c>
      <c r="D72" t="inlineStr">
        <is>
          <t>Soap opera : the inside story of Procter &amp; Gamble / Alecia Swasy.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Swasy, Alecia.</t>
        </is>
      </c>
      <c r="L72" t="inlineStr">
        <is>
          <t>New York : Times Books, c1993.</t>
        </is>
      </c>
      <c r="M72" t="inlineStr">
        <is>
          <t>1993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HD </t>
        </is>
      </c>
      <c r="S72" t="n">
        <v>1</v>
      </c>
      <c r="T72" t="n">
        <v>1</v>
      </c>
      <c r="U72" t="inlineStr">
        <is>
          <t>2008-12-03</t>
        </is>
      </c>
      <c r="V72" t="inlineStr">
        <is>
          <t>2008-12-03</t>
        </is>
      </c>
      <c r="W72" t="inlineStr">
        <is>
          <t>2008-12-03</t>
        </is>
      </c>
      <c r="X72" t="inlineStr">
        <is>
          <t>2008-12-03</t>
        </is>
      </c>
      <c r="Y72" t="n">
        <v>941</v>
      </c>
      <c r="Z72" t="n">
        <v>884</v>
      </c>
      <c r="AA72" t="n">
        <v>970</v>
      </c>
      <c r="AB72" t="n">
        <v>5</v>
      </c>
      <c r="AC72" t="n">
        <v>5</v>
      </c>
      <c r="AD72" t="n">
        <v>31</v>
      </c>
      <c r="AE72" t="n">
        <v>35</v>
      </c>
      <c r="AF72" t="n">
        <v>10</v>
      </c>
      <c r="AG72" t="n">
        <v>13</v>
      </c>
      <c r="AH72" t="n">
        <v>11</v>
      </c>
      <c r="AI72" t="n">
        <v>11</v>
      </c>
      <c r="AJ72" t="n">
        <v>15</v>
      </c>
      <c r="AK72" t="n">
        <v>17</v>
      </c>
      <c r="AL72" t="n">
        <v>3</v>
      </c>
      <c r="AM72" t="n">
        <v>3</v>
      </c>
      <c r="AN72" t="n">
        <v>1</v>
      </c>
      <c r="AO72" t="n">
        <v>1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HYPERLINK("http://catalog.hathitrust.org/Record/002753095","HathiTrust Record")</f>
        <v/>
      </c>
      <c r="AS72">
        <f>HYPERLINK("https://creighton-primo.hosted.exlibrisgroup.com/primo-explore/search?tab=default_tab&amp;search_scope=EVERYTHING&amp;vid=01CRU&amp;lang=en_US&amp;offset=0&amp;query=any,contains,991005279569702656","Catalog Record")</f>
        <v/>
      </c>
      <c r="AT72">
        <f>HYPERLINK("http://www.worldcat.org/oclc/27810485","WorldCat Record")</f>
        <v/>
      </c>
      <c r="AU72" t="inlineStr">
        <is>
          <t>906469006:eng</t>
        </is>
      </c>
      <c r="AV72" t="inlineStr">
        <is>
          <t>27810485</t>
        </is>
      </c>
      <c r="AW72" t="inlineStr">
        <is>
          <t>991005279569702656</t>
        </is>
      </c>
      <c r="AX72" t="inlineStr">
        <is>
          <t>991005279569702656</t>
        </is>
      </c>
      <c r="AY72" t="inlineStr">
        <is>
          <t>2259480030002656</t>
        </is>
      </c>
      <c r="AZ72" t="inlineStr">
        <is>
          <t>BOOK</t>
        </is>
      </c>
      <c r="BB72" t="inlineStr">
        <is>
          <t>9780812920604</t>
        </is>
      </c>
      <c r="BC72" t="inlineStr">
        <is>
          <t>32285005469746</t>
        </is>
      </c>
      <c r="BD72" t="inlineStr">
        <is>
          <t>893254764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