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65" yWindow="-270" windowWidth="19485" windowHeight="11460" activeTab="4"/>
  </bookViews>
  <sheets>
    <sheet name="Discharge variable" sheetId="2" r:id="rId1"/>
    <sheet name="Discharge data" sheetId="3" r:id="rId2"/>
    <sheet name="Discharge data +" sheetId="9" r:id="rId3"/>
    <sheet name="Discharge data + (a)" sheetId="10" r:id="rId4"/>
    <sheet name="Discharge data + (x)" sheetId="11" r:id="rId5"/>
    <sheet name="Duration line" sheetId="5" r:id="rId6"/>
    <sheet name="Peak duration of wave" sheetId="6" r:id="rId7"/>
    <sheet name="Uncertainty distribution" sheetId="8" r:id="rId8"/>
    <sheet name="Statistical uncertainty" sheetId="4" r:id="rId9"/>
    <sheet name="APT Correction" sheetId="7" r:id="rId10"/>
  </sheets>
  <calcPr calcId="145621"/>
</workbook>
</file>

<file path=xl/calcChain.xml><?xml version="1.0" encoding="utf-8"?>
<calcChain xmlns="http://schemas.openxmlformats.org/spreadsheetml/2006/main">
  <c r="A6" i="11" l="1"/>
  <c r="A6" i="10" l="1"/>
  <c r="A7" i="9"/>
  <c r="J5" i="2" l="1"/>
  <c r="A8" i="4" l="1"/>
  <c r="B8" i="4"/>
  <c r="C8" i="4"/>
  <c r="I9" i="7" l="1"/>
  <c r="I8" i="7"/>
  <c r="K9" i="7" l="1"/>
  <c r="M9" i="7"/>
  <c r="M8" i="7"/>
  <c r="K8" i="7"/>
  <c r="N9" i="7" l="1"/>
  <c r="N8" i="7"/>
  <c r="A5" i="6" l="1"/>
  <c r="A7" i="5"/>
  <c r="A7" i="3"/>
  <c r="D6" i="2" l="1"/>
  <c r="E6" i="2"/>
  <c r="C6" i="2"/>
  <c r="G6" i="2"/>
  <c r="O9" i="7"/>
  <c r="P9" i="7" s="1"/>
  <c r="O8" i="7"/>
  <c r="P8" i="7" s="1"/>
  <c r="Q8" i="7" l="1"/>
  <c r="S8" i="7"/>
  <c r="Q9" i="7"/>
  <c r="S9" i="7"/>
  <c r="T9" i="7" l="1"/>
  <c r="U9" i="7"/>
  <c r="V9" i="7" s="1"/>
  <c r="T8" i="7"/>
  <c r="U8" i="7"/>
  <c r="V8" i="7" s="1"/>
</calcChain>
</file>

<file path=xl/sharedStrings.xml><?xml version="1.0" encoding="utf-8"?>
<sst xmlns="http://schemas.openxmlformats.org/spreadsheetml/2006/main" count="106" uniqueCount="65">
  <si>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</si>
  <si>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</si>
  <si>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</si>
  <si>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</si>
  <si>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</si>
  <si>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</si>
  <si>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</si>
  <si>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</si>
  <si>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</si>
  <si>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</si>
  <si>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</si>
  <si>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</si>
  <si>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</si>
  <si>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-</t>
  </si>
  <si>
    <t>Status data</t>
  </si>
  <si>
    <t>Note:</t>
  </si>
  <si>
    <t>Duration [hours]</t>
  </si>
  <si>
    <t>Needed for FBC model</t>
  </si>
  <si>
    <t>Needed for APT and NTI model</t>
  </si>
  <si>
    <t>Duration of high water wave [hours]</t>
  </si>
  <si>
    <t>Duration line type:</t>
  </si>
  <si>
    <t>Epsilon</t>
  </si>
  <si>
    <t>This line is needed for extrapolation</t>
  </si>
  <si>
    <t>Fraction</t>
  </si>
  <si>
    <t>Loadvariable type</t>
  </si>
  <si>
    <t>730.5 hour (= 1 month)</t>
  </si>
  <si>
    <t>12 hour</t>
  </si>
  <si>
    <t>x-coordinate</t>
  </si>
  <si>
    <t>y-coordinate</t>
  </si>
  <si>
    <t>Input variable</t>
  </si>
  <si>
    <t>RhoV</t>
  </si>
  <si>
    <t>RhoV Id</t>
  </si>
  <si>
    <t>Omnidirectional</t>
  </si>
  <si>
    <t>Directions:</t>
  </si>
  <si>
    <t>Vexcl</t>
  </si>
  <si>
    <t>Correction factor</t>
  </si>
  <si>
    <t>Correction factors</t>
  </si>
  <si>
    <t>This table should be generated by the Hydra-Ring program</t>
  </si>
  <si>
    <t>Additional</t>
  </si>
  <si>
    <t xml:space="preserve">Log-linear interpolation Table                                                                                                                                                                          </t>
  </si>
  <si>
    <t>Normal</t>
  </si>
  <si>
    <t>parameter 1</t>
  </si>
  <si>
    <t>parameter 2</t>
  </si>
  <si>
    <t>Final</t>
  </si>
  <si>
    <t>This distribution is the underlaying distribution. See tab Statistical uncertainties for real data</t>
  </si>
  <si>
    <t>mp</t>
  </si>
  <si>
    <t>pf</t>
  </si>
  <si>
    <t>aptzo</t>
  </si>
  <si>
    <t>aptzoj</t>
  </si>
  <si>
    <t>stat</t>
  </si>
  <si>
    <t>Concept test data</t>
  </si>
  <si>
    <t>Exceedance Probability Table</t>
  </si>
  <si>
    <t>The exceedance probability table has the unit given for the discharge variable. In this case [1 months]</t>
  </si>
  <si>
    <t>Exceedance probability</t>
  </si>
  <si>
    <t>m3/s</t>
  </si>
  <si>
    <t>Discharge</t>
  </si>
  <si>
    <t>Final data 04-06-2015</t>
  </si>
  <si>
    <t>Final data 16-07-2015</t>
  </si>
  <si>
    <t>Final data</t>
  </si>
  <si>
    <t>Final data, geleverd d.d. 14-09-2015</t>
  </si>
  <si>
    <t>Discharge Borgharen</t>
  </si>
  <si>
    <t>Fraction discharge Borgharen</t>
  </si>
  <si>
    <t>Uncertainty discharge Borgharen</t>
  </si>
  <si>
    <t>Alpha</t>
  </si>
  <si>
    <t>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</si>
</sst>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center"/>
    </xf>
    <xf numFmtId="0" fontId="0" fillId="4" borderId="0" xfId="0" applyFill="1"/>
    <xf numFmtId="0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11" fontId="0" fillId="0" borderId="0" xfId="0" applyNumberFormat="1" applyFill="1"/>
    <xf numFmtId="1" fontId="0" fillId="2" borderId="0" xfId="0" applyNumberFormat="1" applyFill="1"/>
    <xf numFmtId="11" fontId="0" fillId="2" borderId="0" xfId="0" applyNumberFormat="1" applyFill="1"/>
    <xf numFmtId="0" fontId="0" fillId="0" borderId="0" xfId="0"/>
    <xf numFmtId="11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6" sqref="A6"/>
    </sheetView>
  </sheetViews>
  <sheetFormatPr defaultRowHeight="15" x14ac:dyDescent="0.25"/>
  <cols>
    <col min="1" max="1" width="41.28515625" bestFit="1" customWidth="1"/>
    <col min="2" max="2" width="33.28515625" customWidth="1"/>
    <col min="3" max="3" width="5.5703125" bestFit="1" customWidth="1"/>
    <col min="4" max="4" width="5.28515625" bestFit="1" customWidth="1"/>
    <col min="5" max="5" width="6.85546875" customWidth="1"/>
    <col min="6" max="6" width="9.28515625" customWidth="1"/>
    <col min="7" max="7" width="20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14</v>
      </c>
      <c r="B1" s="1" t="s">
        <v>50</v>
      </c>
    </row>
    <row r="3" spans="1:12" x14ac:dyDescent="0.25">
      <c r="A3" t="s">
        <v>0</v>
      </c>
      <c r="B3" t="s">
        <v>24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27</v>
      </c>
      <c r="I3" t="s">
        <v>28</v>
      </c>
      <c r="J3" t="s">
        <v>29</v>
      </c>
      <c r="K3" t="s">
        <v>31</v>
      </c>
      <c r="L3" t="s">
        <v>30</v>
      </c>
    </row>
    <row r="4" spans="1:12" ht="14.45" x14ac:dyDescent="0.3">
      <c r="A4" s="2" t="s">
        <v>60</v>
      </c>
      <c r="B4" s="1" t="s">
        <v>55</v>
      </c>
      <c r="C4" s="5">
        <v>1</v>
      </c>
      <c r="D4" s="5">
        <v>0</v>
      </c>
      <c r="E4" s="5">
        <v>1</v>
      </c>
      <c r="F4" s="1" t="s">
        <v>54</v>
      </c>
      <c r="G4" s="2" t="s">
        <v>25</v>
      </c>
      <c r="J4" s="11">
        <v>3</v>
      </c>
    </row>
    <row r="5" spans="1:12" x14ac:dyDescent="0.25">
      <c r="A5" s="2" t="s">
        <v>61</v>
      </c>
      <c r="B5" s="1" t="s">
        <v>23</v>
      </c>
      <c r="C5" s="5">
        <v>1</v>
      </c>
      <c r="D5" s="5">
        <v>0</v>
      </c>
      <c r="E5" s="5">
        <v>1</v>
      </c>
      <c r="F5" s="1" t="s">
        <v>13</v>
      </c>
      <c r="G5" s="2" t="s">
        <v>26</v>
      </c>
      <c r="J5" s="12">
        <f>+J4</f>
        <v>3</v>
      </c>
    </row>
    <row r="6" spans="1:12" x14ac:dyDescent="0.25">
      <c r="A6" s="2" t="s">
        <v>62</v>
      </c>
      <c r="B6" s="1" t="s">
        <v>12</v>
      </c>
      <c r="C6" s="7">
        <f>+C4</f>
        <v>1</v>
      </c>
      <c r="D6" s="7">
        <f t="shared" ref="D6:E6" si="0">+D4</f>
        <v>0</v>
      </c>
      <c r="E6" s="7">
        <f t="shared" si="0"/>
        <v>1</v>
      </c>
      <c r="F6" s="1" t="s">
        <v>54</v>
      </c>
      <c r="G6" s="6" t="str">
        <f>+G4</f>
        <v>730.5 hour (= 1 month)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E28" sqref="E28"/>
    </sheetView>
  </sheetViews>
  <sheetFormatPr defaultRowHeight="15" x14ac:dyDescent="0.25"/>
  <cols>
    <col min="1" max="1" width="16.85546875" style="3" bestFit="1" customWidth="1"/>
    <col min="2" max="2" width="23.85546875" customWidth="1"/>
  </cols>
  <sheetData>
    <row r="1" spans="1:22" x14ac:dyDescent="0.25">
      <c r="A1" s="3" t="s">
        <v>14</v>
      </c>
      <c r="B1" s="1" t="s">
        <v>50</v>
      </c>
    </row>
    <row r="2" spans="1:22" x14ac:dyDescent="0.25">
      <c r="A2" s="3" t="s">
        <v>33</v>
      </c>
      <c r="B2" s="2" t="s">
        <v>32</v>
      </c>
    </row>
    <row r="3" spans="1:22" x14ac:dyDescent="0.25">
      <c r="A3" s="3" t="s">
        <v>15</v>
      </c>
      <c r="B3" t="s">
        <v>37</v>
      </c>
    </row>
    <row r="6" spans="1:22" x14ac:dyDescent="0.25">
      <c r="A6" s="3" t="s">
        <v>36</v>
      </c>
    </row>
    <row r="7" spans="1:22" x14ac:dyDescent="0.25">
      <c r="A7" s="3" t="s">
        <v>34</v>
      </c>
      <c r="B7" s="3" t="s">
        <v>35</v>
      </c>
      <c r="G7" t="s">
        <v>45</v>
      </c>
      <c r="H7" t="s">
        <v>49</v>
      </c>
      <c r="I7" t="s">
        <v>46</v>
      </c>
      <c r="J7" t="s">
        <v>47</v>
      </c>
      <c r="L7" t="s">
        <v>48</v>
      </c>
      <c r="P7">
        <v>1</v>
      </c>
      <c r="Q7">
        <v>1</v>
      </c>
      <c r="S7">
        <v>2</v>
      </c>
      <c r="T7">
        <v>2</v>
      </c>
      <c r="U7">
        <v>3</v>
      </c>
      <c r="V7">
        <v>3</v>
      </c>
    </row>
    <row r="8" spans="1:22" x14ac:dyDescent="0.25">
      <c r="A8" s="15">
        <v>3.2453759805715086</v>
      </c>
      <c r="B8" s="15">
        <v>1</v>
      </c>
      <c r="G8">
        <v>0.5</v>
      </c>
      <c r="H8" s="1">
        <v>1.7912999999999999</v>
      </c>
      <c r="I8">
        <f>+_xlfn.NORM.S.DIST(-H8,TRUE)</f>
        <v>3.6622583071018552E-2</v>
      </c>
      <c r="J8" s="1">
        <v>2.7552029999999998</v>
      </c>
      <c r="K8">
        <f>+_xlfn.NORM.S.DIST(-J8,TRUE)</f>
        <v>2.9327865207977792E-3</v>
      </c>
      <c r="L8" s="1">
        <v>1.0097959999999999</v>
      </c>
      <c r="M8">
        <f>+_xlfn.NORM.S.DIST(-L8,TRUE)</f>
        <v>0.15629651847962292</v>
      </c>
      <c r="N8">
        <f>+M8/K8</f>
        <v>53.292838524471598</v>
      </c>
      <c r="O8">
        <f>+I8/N8</f>
        <v>6.8719520455270532E-4</v>
      </c>
      <c r="P8" s="15">
        <f>-_xlfn.NORM.S.INV(O8)</f>
        <v>3.1999759805715087</v>
      </c>
      <c r="Q8" s="15">
        <f>+J8/P8</f>
        <v>0.86100740028302547</v>
      </c>
      <c r="R8">
        <v>1.7004999999999999</v>
      </c>
      <c r="S8" s="15">
        <f>+P8+H8-R8</f>
        <v>3.2907759805715084</v>
      </c>
      <c r="T8" s="15">
        <f>+J8/S8</f>
        <v>0.83725024622353794</v>
      </c>
      <c r="U8" s="15">
        <f>+(S8+P8)/2</f>
        <v>3.2453759805715086</v>
      </c>
      <c r="V8" s="15">
        <f>+J8/U8</f>
        <v>0.8489626522455529</v>
      </c>
    </row>
    <row r="9" spans="1:22" x14ac:dyDescent="0.25">
      <c r="A9" s="15">
        <v>4.494632007845671</v>
      </c>
      <c r="B9" s="15">
        <v>1</v>
      </c>
      <c r="G9">
        <v>1</v>
      </c>
      <c r="H9" s="1">
        <v>3.5318000000000001</v>
      </c>
      <c r="I9">
        <f>+_xlfn.NORM.S.DIST(-H9,TRUE)</f>
        <v>2.0637069634888249E-4</v>
      </c>
      <c r="J9" s="1">
        <v>4.148015</v>
      </c>
      <c r="K9">
        <f>+_xlfn.NORM.S.DIST(-J9,TRUE)</f>
        <v>1.6768521527097312E-5</v>
      </c>
      <c r="L9" s="1">
        <v>3.0820789999999998</v>
      </c>
      <c r="M9">
        <f>+_xlfn.NORM.S.DIST(-L9,TRUE)</f>
        <v>1.0278013758088069E-3</v>
      </c>
      <c r="N9">
        <f>+M9/K9</f>
        <v>61.293500094681441</v>
      </c>
      <c r="O9">
        <f>+I9/N9</f>
        <v>3.366926281418047E-6</v>
      </c>
      <c r="P9" s="15">
        <f>-_xlfn.NORM.S.INV(O9)</f>
        <v>4.5019320078456708</v>
      </c>
      <c r="Q9" s="15">
        <f>+J9/P9</f>
        <v>0.92138552798467688</v>
      </c>
      <c r="R9">
        <v>3.5464000000000002</v>
      </c>
      <c r="S9" s="15">
        <f>+P9+H9-R9</f>
        <v>4.4873320078456711</v>
      </c>
      <c r="T9" s="15">
        <f>+J9/S9</f>
        <v>0.92438335134275607</v>
      </c>
      <c r="U9" s="15">
        <f>+(S9+P9)/2</f>
        <v>4.494632007845671</v>
      </c>
      <c r="V9" s="15">
        <f>+J9/U9</f>
        <v>0.92288200519183139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8" sqref="E28"/>
    </sheetView>
  </sheetViews>
  <sheetFormatPr defaultRowHeight="15" x14ac:dyDescent="0.25"/>
  <cols>
    <col min="1" max="1" width="22.5703125" bestFit="1" customWidth="1"/>
    <col min="2" max="2" width="28.85546875" customWidth="1"/>
    <col min="3" max="3" width="17.42578125" bestFit="1" customWidth="1"/>
    <col min="9" max="9" width="12.42578125" customWidth="1"/>
  </cols>
  <sheetData>
    <row r="1" spans="1:9" x14ac:dyDescent="0.25">
      <c r="A1" s="3" t="s">
        <v>14</v>
      </c>
      <c r="B1" s="1" t="s">
        <v>56</v>
      </c>
    </row>
    <row r="2" spans="1:9" x14ac:dyDescent="0.25">
      <c r="A2" s="3" t="s">
        <v>33</v>
      </c>
      <c r="B2" s="2" t="s">
        <v>32</v>
      </c>
    </row>
    <row r="3" spans="1:9" x14ac:dyDescent="0.25">
      <c r="A3" s="3" t="s">
        <v>7</v>
      </c>
      <c r="B3" s="1" t="s">
        <v>51</v>
      </c>
    </row>
    <row r="4" spans="1:9" x14ac:dyDescent="0.25">
      <c r="A4" s="3"/>
      <c r="B4" s="3"/>
    </row>
    <row r="5" spans="1:9" x14ac:dyDescent="0.25">
      <c r="A5" s="3" t="s">
        <v>15</v>
      </c>
      <c r="B5" s="4" t="s">
        <v>52</v>
      </c>
    </row>
    <row r="6" spans="1:9" x14ac:dyDescent="0.25">
      <c r="B6" s="3"/>
    </row>
    <row r="7" spans="1:9" x14ac:dyDescent="0.25">
      <c r="A7" t="str">
        <f>+'Discharge variable'!A4</f>
        <v>Discharge Borgharen</v>
      </c>
      <c r="B7" s="3" t="s">
        <v>53</v>
      </c>
    </row>
    <row r="8" spans="1:9" x14ac:dyDescent="0.25">
      <c r="A8" s="1">
        <v>1440</v>
      </c>
      <c r="B8" s="16">
        <v>8.3333333333333329E-2</v>
      </c>
      <c r="C8" s="10"/>
      <c r="D8" s="10"/>
      <c r="E8" s="10"/>
      <c r="G8" s="10"/>
    </row>
    <row r="9" spans="1:9" x14ac:dyDescent="0.25">
      <c r="A9" s="1">
        <v>1970</v>
      </c>
      <c r="B9" s="16">
        <v>3.3333333333333333E-2</v>
      </c>
      <c r="C9" s="10"/>
      <c r="D9" s="10"/>
      <c r="E9" s="10"/>
      <c r="G9" s="10"/>
    </row>
    <row r="10" spans="1:9" x14ac:dyDescent="0.25">
      <c r="A10" s="1">
        <v>2300</v>
      </c>
      <c r="B10" s="16">
        <v>1.6666666666666666E-2</v>
      </c>
      <c r="E10" s="10"/>
      <c r="G10" s="10"/>
    </row>
    <row r="11" spans="1:9" x14ac:dyDescent="0.25">
      <c r="A11" s="1">
        <v>2600</v>
      </c>
      <c r="B11" s="16">
        <v>8.3333333333333332E-3</v>
      </c>
      <c r="C11" s="10"/>
      <c r="D11" s="10"/>
      <c r="G11" s="10"/>
    </row>
    <row r="12" spans="1:9" x14ac:dyDescent="0.25">
      <c r="A12" s="1">
        <v>2970</v>
      </c>
      <c r="B12" s="16">
        <v>3.3333333333333335E-3</v>
      </c>
    </row>
    <row r="13" spans="1:9" x14ac:dyDescent="0.25">
      <c r="A13" s="1">
        <v>3220</v>
      </c>
      <c r="B13" s="16">
        <v>1.6666666666666668E-3</v>
      </c>
    </row>
    <row r="14" spans="1:9" x14ac:dyDescent="0.25">
      <c r="A14" s="1">
        <v>3520</v>
      </c>
      <c r="B14" s="1">
        <v>6.6666666666666664E-4</v>
      </c>
    </row>
    <row r="15" spans="1:9" x14ac:dyDescent="0.25">
      <c r="A15" s="1">
        <v>3700</v>
      </c>
      <c r="B15" s="1">
        <v>3.3333333333333332E-4</v>
      </c>
      <c r="I15" s="9"/>
    </row>
    <row r="16" spans="1:9" x14ac:dyDescent="0.25">
      <c r="A16" s="1">
        <v>3910</v>
      </c>
      <c r="B16" s="1">
        <v>1.3333333333333334E-4</v>
      </c>
      <c r="G16" s="9"/>
      <c r="H16" s="9"/>
      <c r="I16" s="9"/>
    </row>
    <row r="17" spans="1:4" x14ac:dyDescent="0.25">
      <c r="A17" s="1">
        <v>4020</v>
      </c>
      <c r="B17" s="1">
        <v>8.3333333333333331E-5</v>
      </c>
    </row>
    <row r="18" spans="1:4" x14ac:dyDescent="0.25">
      <c r="A18" s="1">
        <v>4180</v>
      </c>
      <c r="B18" s="1">
        <v>4.1666666666666665E-5</v>
      </c>
    </row>
    <row r="19" spans="1:4" x14ac:dyDescent="0.25">
      <c r="A19" s="1">
        <v>4400</v>
      </c>
      <c r="B19" s="1">
        <v>1.6666666666666667E-5</v>
      </c>
    </row>
    <row r="20" spans="1:4" x14ac:dyDescent="0.25">
      <c r="A20" s="1">
        <v>4560</v>
      </c>
      <c r="B20" s="1">
        <v>8.3333333333333337E-6</v>
      </c>
      <c r="D20" s="10"/>
    </row>
    <row r="21" spans="1:4" x14ac:dyDescent="0.25">
      <c r="A21" s="1">
        <v>4770</v>
      </c>
      <c r="B21" s="1">
        <v>3.3333333333333337E-6</v>
      </c>
      <c r="D21" s="10"/>
    </row>
    <row r="22" spans="1:4" x14ac:dyDescent="0.25">
      <c r="A22" s="1">
        <v>4930</v>
      </c>
      <c r="B22" s="1">
        <v>1.6666666666666669E-6</v>
      </c>
      <c r="D22" s="10"/>
    </row>
    <row r="23" spans="1:4" x14ac:dyDescent="0.25">
      <c r="D23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6" workbookViewId="0">
      <selection activeCell="A6" sqref="A6"/>
    </sheetView>
  </sheetViews>
  <sheetFormatPr defaultRowHeight="15" x14ac:dyDescent="0.25"/>
  <cols>
    <col min="1" max="1" width="22.5703125" bestFit="1" customWidth="1"/>
    <col min="2" max="2" width="28.85546875" customWidth="1"/>
    <col min="3" max="3" width="17.42578125" bestFit="1" customWidth="1"/>
    <col min="9" max="9" width="12.42578125" customWidth="1"/>
  </cols>
  <sheetData>
    <row r="1" spans="1:9" x14ac:dyDescent="0.25">
      <c r="A1" s="3" t="s">
        <v>14</v>
      </c>
      <c r="B1" s="1"/>
    </row>
    <row r="2" spans="1:9" x14ac:dyDescent="0.25">
      <c r="A2" s="3" t="s">
        <v>33</v>
      </c>
      <c r="B2" s="2" t="s">
        <v>32</v>
      </c>
    </row>
    <row r="3" spans="1:9" x14ac:dyDescent="0.25">
      <c r="A3" s="3" t="s">
        <v>7</v>
      </c>
      <c r="B3" s="1" t="s">
        <v>51</v>
      </c>
    </row>
    <row r="4" spans="1:9" x14ac:dyDescent="0.25">
      <c r="A4" s="3"/>
      <c r="B4" s="3"/>
    </row>
    <row r="5" spans="1:9" x14ac:dyDescent="0.25">
      <c r="A5" s="3" t="s">
        <v>15</v>
      </c>
      <c r="B5" s="4" t="s">
        <v>52</v>
      </c>
    </row>
    <row r="6" spans="1:9" x14ac:dyDescent="0.25">
      <c r="B6" s="3"/>
    </row>
    <row r="7" spans="1:9" x14ac:dyDescent="0.25">
      <c r="A7" t="str">
        <f>+'Discharge variable'!A4</f>
        <v>Discharge Borgharen</v>
      </c>
      <c r="B7" s="3" t="s">
        <v>53</v>
      </c>
    </row>
    <row r="8" spans="1:9" x14ac:dyDescent="0.25">
      <c r="A8" s="20">
        <v>1000</v>
      </c>
      <c r="B8" s="21">
        <v>0.18057913974633999</v>
      </c>
      <c r="C8" s="23"/>
      <c r="D8" s="23"/>
      <c r="E8" s="19"/>
      <c r="G8" s="10"/>
    </row>
    <row r="9" spans="1:9" x14ac:dyDescent="0.25">
      <c r="A9" s="20">
        <v>1100</v>
      </c>
      <c r="B9" s="21">
        <v>0.15168080559592001</v>
      </c>
      <c r="C9" s="23"/>
      <c r="D9" s="23"/>
      <c r="E9" s="19"/>
      <c r="G9" s="10"/>
    </row>
    <row r="10" spans="1:9" x14ac:dyDescent="0.25">
      <c r="A10" s="20">
        <v>1200</v>
      </c>
      <c r="B10" s="21">
        <v>0.12744123496206999</v>
      </c>
      <c r="C10" s="23"/>
      <c r="D10" s="23"/>
      <c r="E10" s="19"/>
      <c r="G10" s="10"/>
    </row>
    <row r="11" spans="1:9" x14ac:dyDescent="0.25">
      <c r="A11" s="20">
        <v>1300</v>
      </c>
      <c r="B11" s="21">
        <v>0.10705281605514</v>
      </c>
      <c r="C11" s="23"/>
      <c r="D11" s="23"/>
      <c r="E11" s="18"/>
      <c r="G11" s="10"/>
    </row>
    <row r="12" spans="1:9" x14ac:dyDescent="0.25">
      <c r="A12" s="20">
        <v>1400</v>
      </c>
      <c r="B12" s="21">
        <v>8.9777129527708999E-2</v>
      </c>
      <c r="C12" s="23"/>
      <c r="D12" s="23"/>
      <c r="E12" s="18"/>
    </row>
    <row r="13" spans="1:9" x14ac:dyDescent="0.25">
      <c r="A13" s="20">
        <v>1500</v>
      </c>
      <c r="B13" s="21">
        <v>7.519442326478E-2</v>
      </c>
      <c r="C13" s="23"/>
      <c r="D13" s="23"/>
      <c r="E13" s="18"/>
    </row>
    <row r="14" spans="1:9" x14ac:dyDescent="0.25">
      <c r="A14" s="20">
        <v>1600</v>
      </c>
      <c r="B14" s="21">
        <v>6.3125344988776005E-2</v>
      </c>
      <c r="C14" s="23"/>
      <c r="D14" s="23"/>
      <c r="E14" s="18"/>
    </row>
    <row r="15" spans="1:9" x14ac:dyDescent="0.25">
      <c r="A15" s="20">
        <v>1700</v>
      </c>
      <c r="B15" s="21">
        <v>5.3111145674121001E-2</v>
      </c>
      <c r="C15" s="23"/>
      <c r="D15" s="23"/>
      <c r="E15" s="18"/>
      <c r="I15" s="9"/>
    </row>
    <row r="16" spans="1:9" x14ac:dyDescent="0.25">
      <c r="A16" s="20">
        <v>1800</v>
      </c>
      <c r="B16" s="21">
        <v>4.4666677666984997E-2</v>
      </c>
      <c r="C16" s="23"/>
      <c r="D16" s="23"/>
      <c r="E16" s="18"/>
      <c r="G16" s="9"/>
      <c r="H16" s="9"/>
      <c r="I16" s="9"/>
    </row>
    <row r="17" spans="1:5" x14ac:dyDescent="0.25">
      <c r="A17" s="20">
        <v>1900</v>
      </c>
      <c r="B17" s="21">
        <v>3.7402051912739001E-2</v>
      </c>
      <c r="C17" s="23"/>
      <c r="D17" s="23"/>
      <c r="E17" s="18"/>
    </row>
    <row r="18" spans="1:5" x14ac:dyDescent="0.25">
      <c r="A18" s="20">
        <v>2000</v>
      </c>
      <c r="B18" s="21">
        <v>3.1011627540032002E-2</v>
      </c>
      <c r="C18" s="23"/>
      <c r="D18" s="23"/>
      <c r="E18" s="18"/>
    </row>
    <row r="19" spans="1:5" x14ac:dyDescent="0.25">
      <c r="A19" s="20">
        <v>2100</v>
      </c>
      <c r="B19" s="21">
        <v>2.5401989545477999E-2</v>
      </c>
      <c r="C19" s="23"/>
      <c r="D19" s="23"/>
      <c r="E19" s="18"/>
    </row>
    <row r="20" spans="1:5" x14ac:dyDescent="0.25">
      <c r="A20" s="20">
        <v>2200</v>
      </c>
      <c r="B20" s="21">
        <v>2.0587916047551998E-2</v>
      </c>
      <c r="C20" s="23"/>
      <c r="D20" s="23"/>
      <c r="E20" s="18"/>
    </row>
    <row r="21" spans="1:5" x14ac:dyDescent="0.25">
      <c r="A21" s="20">
        <v>2300</v>
      </c>
      <c r="B21" s="21">
        <v>1.6554276369535999E-2</v>
      </c>
      <c r="C21" s="23"/>
      <c r="D21" s="23"/>
      <c r="E21" s="18"/>
    </row>
    <row r="22" spans="1:5" x14ac:dyDescent="0.25">
      <c r="A22" s="20">
        <v>2400</v>
      </c>
      <c r="B22" s="21">
        <v>1.3257935274853999E-2</v>
      </c>
      <c r="C22" s="23"/>
      <c r="D22" s="23"/>
      <c r="E22" s="18"/>
    </row>
    <row r="23" spans="1:5" x14ac:dyDescent="0.25">
      <c r="A23" s="20">
        <v>2500</v>
      </c>
      <c r="B23" s="21">
        <v>1.0615214735101E-2</v>
      </c>
      <c r="C23" s="23"/>
      <c r="D23" s="23"/>
      <c r="E23" s="18"/>
    </row>
    <row r="24" spans="1:5" x14ac:dyDescent="0.25">
      <c r="A24" s="20">
        <v>2600</v>
      </c>
      <c r="B24" s="21">
        <v>8.5104314260289003E-3</v>
      </c>
      <c r="C24" s="23"/>
      <c r="D24" s="23"/>
      <c r="E24" s="18"/>
    </row>
    <row r="25" spans="1:5" x14ac:dyDescent="0.25">
      <c r="A25" s="20">
        <v>2700</v>
      </c>
      <c r="B25" s="21">
        <v>6.8227301093470999E-3</v>
      </c>
      <c r="C25" s="23"/>
      <c r="D25" s="23"/>
      <c r="E25" s="18"/>
    </row>
    <row r="26" spans="1:5" x14ac:dyDescent="0.25">
      <c r="A26" s="20">
        <v>2800</v>
      </c>
      <c r="B26" s="21">
        <v>5.4608550631138003E-3</v>
      </c>
      <c r="C26" s="23"/>
      <c r="D26" s="23"/>
      <c r="E26" s="18"/>
    </row>
    <row r="27" spans="1:5" x14ac:dyDescent="0.25">
      <c r="A27" s="20">
        <v>2900</v>
      </c>
      <c r="B27" s="21">
        <v>4.3597234443628003E-3</v>
      </c>
      <c r="C27" s="23"/>
      <c r="D27" s="23"/>
      <c r="E27" s="18"/>
    </row>
    <row r="28" spans="1:5" x14ac:dyDescent="0.25">
      <c r="A28" s="20">
        <v>3000</v>
      </c>
      <c r="B28" s="21">
        <v>3.4658308105548E-3</v>
      </c>
      <c r="C28" s="23"/>
      <c r="D28" s="23"/>
      <c r="E28" s="18"/>
    </row>
    <row r="29" spans="1:5" x14ac:dyDescent="0.25">
      <c r="A29" s="20">
        <v>3100</v>
      </c>
      <c r="B29" s="21">
        <v>2.7378677881105999E-3</v>
      </c>
      <c r="C29" s="23"/>
      <c r="D29" s="23"/>
      <c r="E29" s="18"/>
    </row>
    <row r="30" spans="1:5" x14ac:dyDescent="0.25">
      <c r="A30" s="20">
        <v>3200</v>
      </c>
      <c r="B30" s="21">
        <v>2.1444846823928999E-3</v>
      </c>
      <c r="C30" s="23"/>
      <c r="D30" s="23"/>
      <c r="E30" s="18"/>
    </row>
    <row r="31" spans="1:5" x14ac:dyDescent="0.25">
      <c r="A31" s="20">
        <v>3300</v>
      </c>
      <c r="B31" s="21">
        <v>1.6609734761822001E-3</v>
      </c>
      <c r="C31" s="23"/>
      <c r="D31" s="23"/>
      <c r="E31" s="18"/>
    </row>
    <row r="32" spans="1:5" x14ac:dyDescent="0.25">
      <c r="A32" s="20">
        <v>3400</v>
      </c>
      <c r="B32" s="21">
        <v>1.2696342241885E-3</v>
      </c>
      <c r="C32" s="23"/>
      <c r="D32" s="23"/>
      <c r="E32" s="18"/>
    </row>
    <row r="33" spans="1:5" x14ac:dyDescent="0.25">
      <c r="A33" s="20">
        <v>3500</v>
      </c>
      <c r="B33" s="21">
        <v>9.5464444056162E-4</v>
      </c>
      <c r="C33" s="23"/>
      <c r="D33" s="23"/>
      <c r="E33" s="18"/>
    </row>
    <row r="34" spans="1:5" x14ac:dyDescent="0.25">
      <c r="A34" s="20">
        <v>3600</v>
      </c>
      <c r="B34" s="21">
        <v>7.0533666179433004E-4</v>
      </c>
      <c r="C34" s="23"/>
      <c r="D34" s="23"/>
      <c r="E34" s="18"/>
    </row>
    <row r="35" spans="1:5" x14ac:dyDescent="0.25">
      <c r="A35" s="20">
        <v>3700</v>
      </c>
      <c r="B35" s="21">
        <v>5.1140591953515997E-4</v>
      </c>
      <c r="C35" s="23"/>
      <c r="D35" s="23"/>
      <c r="E35" s="18"/>
    </row>
    <row r="36" spans="1:5" x14ac:dyDescent="0.25">
      <c r="A36" s="20">
        <v>3800</v>
      </c>
      <c r="B36" s="21">
        <v>3.6583832821542999E-4</v>
      </c>
      <c r="C36" s="23"/>
      <c r="D36" s="23"/>
      <c r="E36" s="18"/>
    </row>
    <row r="37" spans="1:5" x14ac:dyDescent="0.25">
      <c r="A37" s="20">
        <v>3900</v>
      </c>
      <c r="B37" s="21">
        <v>2.5806074594692002E-4</v>
      </c>
      <c r="C37" s="23"/>
      <c r="D37" s="23"/>
      <c r="E37" s="18"/>
    </row>
    <row r="38" spans="1:5" x14ac:dyDescent="0.25">
      <c r="A38" s="20">
        <v>4000</v>
      </c>
      <c r="B38" s="21">
        <v>1.8071316220485999E-4</v>
      </c>
      <c r="C38" s="23"/>
      <c r="D38" s="23"/>
      <c r="E38" s="18"/>
    </row>
    <row r="39" spans="1:5" x14ac:dyDescent="0.25">
      <c r="A39" s="20">
        <v>4100</v>
      </c>
      <c r="B39" s="21">
        <v>1.2623399052579001E-4</v>
      </c>
      <c r="C39" s="23"/>
      <c r="D39" s="23"/>
      <c r="E39" s="18"/>
    </row>
    <row r="40" spans="1:5" x14ac:dyDescent="0.25">
      <c r="A40" s="20">
        <v>4200</v>
      </c>
      <c r="B40" s="21">
        <v>8.8299968773362003E-5</v>
      </c>
      <c r="C40" s="23"/>
      <c r="D40" s="23"/>
      <c r="E40" s="18"/>
    </row>
    <row r="41" spans="1:5" x14ac:dyDescent="0.25">
      <c r="A41" s="20">
        <v>4300</v>
      </c>
      <c r="B41" s="21">
        <v>6.2029867314098997E-5</v>
      </c>
      <c r="C41" s="23"/>
      <c r="D41" s="23"/>
      <c r="E41" s="18"/>
    </row>
    <row r="42" spans="1:5" x14ac:dyDescent="0.25">
      <c r="A42" s="20">
        <v>4400</v>
      </c>
      <c r="B42" s="21">
        <v>4.3919017406252001E-5</v>
      </c>
      <c r="C42" s="23"/>
      <c r="D42" s="23"/>
      <c r="E42" s="18"/>
    </row>
    <row r="43" spans="1:5" x14ac:dyDescent="0.25">
      <c r="A43" s="20">
        <v>4500</v>
      </c>
      <c r="B43" s="21">
        <v>3.1359927994322E-5</v>
      </c>
      <c r="C43" s="23"/>
      <c r="D43" s="23"/>
      <c r="E43" s="18"/>
    </row>
    <row r="44" spans="1:5" x14ac:dyDescent="0.25">
      <c r="A44" s="20">
        <v>4600</v>
      </c>
      <c r="B44" s="21">
        <v>2.2569711180500998E-5</v>
      </c>
      <c r="C44" s="23"/>
      <c r="D44" s="23"/>
      <c r="E44" s="18"/>
    </row>
    <row r="45" spans="1:5" x14ac:dyDescent="0.25">
      <c r="A45" s="20">
        <v>4700</v>
      </c>
      <c r="B45" s="21">
        <v>1.6369846775968001E-5</v>
      </c>
      <c r="C45" s="23"/>
      <c r="D45" s="23"/>
      <c r="E45" s="18"/>
    </row>
    <row r="46" spans="1:5" x14ac:dyDescent="0.25">
      <c r="A46" s="20">
        <v>4800</v>
      </c>
      <c r="B46" s="21">
        <v>1.1965509334261001E-5</v>
      </c>
      <c r="C46" s="23"/>
      <c r="D46" s="23"/>
      <c r="E46" s="18"/>
    </row>
    <row r="47" spans="1:5" x14ac:dyDescent="0.25">
      <c r="A47" s="20">
        <v>4900</v>
      </c>
      <c r="B47" s="21">
        <v>8.9506073226237004E-6</v>
      </c>
      <c r="C47" s="23"/>
      <c r="D47" s="23"/>
      <c r="E47" s="18"/>
    </row>
    <row r="48" spans="1:5" x14ac:dyDescent="0.25">
      <c r="A48" s="20">
        <v>5000</v>
      </c>
      <c r="B48" s="21">
        <v>6.4821761125600998E-6</v>
      </c>
      <c r="C48" s="23"/>
      <c r="D48" s="23"/>
      <c r="E48" s="18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6" sqref="C6"/>
    </sheetView>
  </sheetViews>
  <sheetFormatPr defaultRowHeight="15" x14ac:dyDescent="0.25"/>
  <cols>
    <col min="1" max="1" width="22.5703125" style="22" bestFit="1" customWidth="1"/>
    <col min="2" max="2" width="28.85546875" style="22" customWidth="1"/>
    <col min="3" max="3" width="17.42578125" style="22" bestFit="1" customWidth="1"/>
    <col min="4" max="8" width="9.140625" style="22"/>
    <col min="9" max="9" width="12.42578125" style="22" customWidth="1"/>
    <col min="10" max="16384" width="9.140625" style="22"/>
  </cols>
  <sheetData>
    <row r="1" spans="1:9" x14ac:dyDescent="0.25">
      <c r="A1" s="3" t="s">
        <v>14</v>
      </c>
      <c r="B1" s="1"/>
    </row>
    <row r="2" spans="1:9" x14ac:dyDescent="0.25">
      <c r="A2" s="3" t="s">
        <v>33</v>
      </c>
      <c r="B2" s="2" t="s">
        <v>32</v>
      </c>
    </row>
    <row r="3" spans="1:9" x14ac:dyDescent="0.25">
      <c r="A3" s="3"/>
      <c r="B3" s="3"/>
    </row>
    <row r="4" spans="1:9" x14ac:dyDescent="0.25">
      <c r="A4" s="3" t="s">
        <v>15</v>
      </c>
      <c r="B4" s="4"/>
    </row>
    <row r="5" spans="1:9" x14ac:dyDescent="0.25">
      <c r="B5" s="3"/>
    </row>
    <row r="6" spans="1:9" x14ac:dyDescent="0.25">
      <c r="A6" s="22" t="str">
        <f>+'Discharge variable'!A4</f>
        <v>Discharge Borgharen</v>
      </c>
      <c r="B6" s="3" t="s">
        <v>63</v>
      </c>
    </row>
    <row r="7" spans="1:9" x14ac:dyDescent="0.25">
      <c r="A7" s="20">
        <v>1000</v>
      </c>
      <c r="B7" s="1">
        <v>-0.99470005389539995</v>
      </c>
      <c r="C7" s="23"/>
      <c r="D7" s="23"/>
      <c r="E7" s="19"/>
      <c r="G7" s="23"/>
    </row>
    <row r="8" spans="1:9" x14ac:dyDescent="0.25">
      <c r="A8" s="20">
        <v>1100</v>
      </c>
      <c r="B8" s="1">
        <v>-0.9953025866088</v>
      </c>
      <c r="C8" s="23"/>
      <c r="D8" s="23"/>
      <c r="E8" s="19"/>
      <c r="G8" s="23"/>
    </row>
    <row r="9" spans="1:9" x14ac:dyDescent="0.25">
      <c r="A9" s="20">
        <v>1200</v>
      </c>
      <c r="B9" s="1">
        <v>-0.99578977799470003</v>
      </c>
      <c r="C9" s="23"/>
      <c r="D9" s="23"/>
      <c r="E9" s="19"/>
      <c r="G9" s="23"/>
    </row>
    <row r="10" spans="1:9" x14ac:dyDescent="0.25">
      <c r="A10" s="20">
        <v>1300</v>
      </c>
      <c r="B10" s="1">
        <v>-0.99619149676359997</v>
      </c>
      <c r="C10" s="23"/>
      <c r="D10" s="23"/>
      <c r="E10" s="18"/>
      <c r="G10" s="23"/>
    </row>
    <row r="11" spans="1:9" x14ac:dyDescent="0.25">
      <c r="A11" s="20">
        <v>1400</v>
      </c>
      <c r="B11" s="1">
        <v>-0.99654259784090005</v>
      </c>
      <c r="C11" s="23"/>
      <c r="D11" s="23"/>
      <c r="E11" s="18"/>
    </row>
    <row r="12" spans="1:9" x14ac:dyDescent="0.25">
      <c r="A12" s="20">
        <v>1500</v>
      </c>
      <c r="B12" s="1">
        <v>-0.99661910354429994</v>
      </c>
      <c r="C12" s="23"/>
      <c r="D12" s="23"/>
      <c r="E12" s="18"/>
    </row>
    <row r="13" spans="1:9" x14ac:dyDescent="0.25">
      <c r="A13" s="20">
        <v>1600</v>
      </c>
      <c r="B13" s="1">
        <v>-0.99647448718249998</v>
      </c>
      <c r="C13" s="23"/>
      <c r="D13" s="23"/>
      <c r="E13" s="18"/>
    </row>
    <row r="14" spans="1:9" x14ac:dyDescent="0.25">
      <c r="A14" s="20">
        <v>1700</v>
      </c>
      <c r="B14" s="1">
        <v>-0.99631645835710003</v>
      </c>
      <c r="C14" s="23"/>
      <c r="D14" s="23"/>
      <c r="E14" s="18"/>
      <c r="I14" s="9"/>
    </row>
    <row r="15" spans="1:9" x14ac:dyDescent="0.25">
      <c r="A15" s="20">
        <v>1800</v>
      </c>
      <c r="B15" s="1">
        <v>-0.99615835813779996</v>
      </c>
      <c r="C15" s="23"/>
      <c r="D15" s="23"/>
      <c r="E15" s="18"/>
      <c r="G15" s="9"/>
      <c r="H15" s="9"/>
      <c r="I15" s="9"/>
    </row>
    <row r="16" spans="1:9" x14ac:dyDescent="0.25">
      <c r="A16" s="20">
        <v>1900</v>
      </c>
      <c r="B16" s="1">
        <v>-0.99560792390859998</v>
      </c>
      <c r="C16" s="23"/>
      <c r="D16" s="23"/>
      <c r="E16" s="18"/>
    </row>
    <row r="17" spans="1:5" x14ac:dyDescent="0.25">
      <c r="A17" s="20">
        <v>2000</v>
      </c>
      <c r="B17" s="1">
        <v>-0.99502911153429996</v>
      </c>
      <c r="C17" s="23"/>
      <c r="D17" s="23"/>
      <c r="E17" s="18"/>
    </row>
    <row r="18" spans="1:5" x14ac:dyDescent="0.25">
      <c r="A18" s="20">
        <v>2100</v>
      </c>
      <c r="B18" s="1">
        <v>-0.99402879630109997</v>
      </c>
      <c r="C18" s="23"/>
      <c r="D18" s="23"/>
      <c r="E18" s="18"/>
    </row>
    <row r="19" spans="1:5" x14ac:dyDescent="0.25">
      <c r="A19" s="20">
        <v>2200</v>
      </c>
      <c r="B19" s="1">
        <v>-0.99311148881010003</v>
      </c>
      <c r="C19" s="23"/>
      <c r="D19" s="23"/>
      <c r="E19" s="18"/>
    </row>
    <row r="20" spans="1:5" x14ac:dyDescent="0.25">
      <c r="A20" s="20">
        <v>2300</v>
      </c>
      <c r="B20" s="1">
        <v>-0.99249405496109999</v>
      </c>
      <c r="C20" s="23"/>
      <c r="D20" s="23"/>
      <c r="E20" s="18"/>
    </row>
    <row r="21" spans="1:5" x14ac:dyDescent="0.25">
      <c r="A21" s="20">
        <v>2400</v>
      </c>
      <c r="B21" s="1">
        <v>-0.99123900589119995</v>
      </c>
      <c r="C21" s="23"/>
      <c r="D21" s="23"/>
      <c r="E21" s="18"/>
    </row>
    <row r="22" spans="1:5" x14ac:dyDescent="0.25">
      <c r="A22" s="20">
        <v>2500</v>
      </c>
      <c r="B22" s="1">
        <v>-0.98943401230179995</v>
      </c>
      <c r="C22" s="23"/>
      <c r="D22" s="23"/>
      <c r="E22" s="18"/>
    </row>
    <row r="23" spans="1:5" x14ac:dyDescent="0.25">
      <c r="A23" s="20">
        <v>2600</v>
      </c>
      <c r="B23" s="1">
        <v>-0.98741784660410004</v>
      </c>
      <c r="C23" s="23"/>
      <c r="D23" s="23"/>
      <c r="E23" s="18"/>
    </row>
    <row r="24" spans="1:5" x14ac:dyDescent="0.25">
      <c r="A24" s="20">
        <v>2700</v>
      </c>
      <c r="B24" s="1">
        <v>-0.98543515706069995</v>
      </c>
      <c r="C24" s="23"/>
      <c r="D24" s="23"/>
      <c r="E24" s="18"/>
    </row>
    <row r="25" spans="1:5" x14ac:dyDescent="0.25">
      <c r="A25" s="20">
        <v>2800</v>
      </c>
      <c r="B25" s="1">
        <v>-0.98370845751570002</v>
      </c>
      <c r="C25" s="23"/>
      <c r="D25" s="23"/>
      <c r="E25" s="18"/>
    </row>
    <row r="26" spans="1:5" x14ac:dyDescent="0.25">
      <c r="A26" s="20">
        <v>2900</v>
      </c>
      <c r="B26" s="1">
        <v>-0.98200202671729997</v>
      </c>
      <c r="C26" s="23"/>
      <c r="D26" s="23"/>
      <c r="E26" s="18"/>
    </row>
    <row r="27" spans="1:5" x14ac:dyDescent="0.25">
      <c r="A27" s="20">
        <v>3000</v>
      </c>
      <c r="B27" s="1">
        <v>-0.97968844704769997</v>
      </c>
      <c r="C27" s="23"/>
      <c r="D27" s="23"/>
      <c r="E27" s="18"/>
    </row>
    <row r="28" spans="1:5" x14ac:dyDescent="0.25">
      <c r="A28" s="20">
        <v>3100</v>
      </c>
      <c r="B28" s="1">
        <v>-0.97706114361630003</v>
      </c>
      <c r="C28" s="23"/>
      <c r="D28" s="23"/>
      <c r="E28" s="18"/>
    </row>
    <row r="29" spans="1:5" x14ac:dyDescent="0.25">
      <c r="A29" s="20">
        <v>3200</v>
      </c>
      <c r="B29" s="1">
        <v>-0.97493259885460004</v>
      </c>
      <c r="C29" s="23"/>
      <c r="D29" s="23"/>
      <c r="E29" s="18"/>
    </row>
    <row r="30" spans="1:5" x14ac:dyDescent="0.25">
      <c r="A30" s="20">
        <v>3300</v>
      </c>
      <c r="B30" s="1">
        <v>-0.97177791349700005</v>
      </c>
      <c r="C30" s="23"/>
      <c r="D30" s="23"/>
      <c r="E30" s="18"/>
    </row>
    <row r="31" spans="1:5" x14ac:dyDescent="0.25">
      <c r="A31" s="20">
        <v>3400</v>
      </c>
      <c r="B31" s="1">
        <v>-0.96900397704340002</v>
      </c>
      <c r="C31" s="23"/>
      <c r="D31" s="23"/>
      <c r="E31" s="18"/>
    </row>
    <row r="32" spans="1:5" x14ac:dyDescent="0.25">
      <c r="A32" s="20">
        <v>3500</v>
      </c>
      <c r="B32" s="1">
        <v>-0.96732212582520005</v>
      </c>
      <c r="C32" s="23"/>
      <c r="D32" s="23"/>
      <c r="E32" s="18"/>
    </row>
    <row r="33" spans="1:5" x14ac:dyDescent="0.25">
      <c r="A33" s="20">
        <v>3600</v>
      </c>
      <c r="B33" s="1">
        <v>-0.96589781484140003</v>
      </c>
      <c r="C33" s="23"/>
      <c r="D33" s="23"/>
      <c r="E33" s="18"/>
    </row>
    <row r="34" spans="1:5" x14ac:dyDescent="0.25">
      <c r="A34" s="20">
        <v>3700</v>
      </c>
      <c r="B34" s="1">
        <v>-0.96472205734229999</v>
      </c>
      <c r="C34" s="23"/>
      <c r="D34" s="23"/>
      <c r="E34" s="18"/>
    </row>
    <row r="35" spans="1:5" x14ac:dyDescent="0.25">
      <c r="A35" s="20">
        <v>3800</v>
      </c>
      <c r="B35" s="1">
        <v>-0.9635197672586</v>
      </c>
      <c r="C35" s="23"/>
      <c r="D35" s="23"/>
      <c r="E35" s="18"/>
    </row>
    <row r="36" spans="1:5" x14ac:dyDescent="0.25">
      <c r="A36" s="20">
        <v>3900</v>
      </c>
      <c r="B36" s="1">
        <v>-0.96056502976949998</v>
      </c>
      <c r="C36" s="23"/>
      <c r="D36" s="23"/>
      <c r="E36" s="18"/>
    </row>
    <row r="37" spans="1:5" x14ac:dyDescent="0.25">
      <c r="A37" s="20">
        <v>4000</v>
      </c>
      <c r="B37" s="1">
        <v>-0.95827216780890001</v>
      </c>
      <c r="C37" s="23"/>
      <c r="D37" s="23"/>
      <c r="E37" s="18"/>
    </row>
    <row r="38" spans="1:5" x14ac:dyDescent="0.25">
      <c r="A38" s="20">
        <v>4100</v>
      </c>
      <c r="B38" s="1">
        <v>-0.95625741737509995</v>
      </c>
      <c r="C38" s="23"/>
      <c r="D38" s="23"/>
      <c r="E38" s="18"/>
    </row>
    <row r="39" spans="1:5" x14ac:dyDescent="0.25">
      <c r="A39" s="20">
        <v>4200</v>
      </c>
      <c r="B39" s="1">
        <v>-0.95508102217549995</v>
      </c>
      <c r="C39" s="23"/>
      <c r="D39" s="23"/>
      <c r="E39" s="18"/>
    </row>
    <row r="40" spans="1:5" x14ac:dyDescent="0.25">
      <c r="A40" s="20">
        <v>4300</v>
      </c>
      <c r="B40" s="1">
        <v>-0.95513924780439996</v>
      </c>
      <c r="C40" s="23"/>
      <c r="D40" s="23"/>
      <c r="E40" s="18"/>
    </row>
    <row r="41" spans="1:5" x14ac:dyDescent="0.25">
      <c r="A41" s="20">
        <v>4400</v>
      </c>
      <c r="B41" s="1">
        <v>-0.954962662086</v>
      </c>
      <c r="C41" s="23"/>
      <c r="D41" s="23"/>
      <c r="E41" s="18"/>
    </row>
    <row r="42" spans="1:5" x14ac:dyDescent="0.25">
      <c r="A42" s="20">
        <v>4500</v>
      </c>
      <c r="B42" s="1">
        <v>-0.95467592329079998</v>
      </c>
      <c r="C42" s="23"/>
      <c r="D42" s="23"/>
      <c r="E42" s="18"/>
    </row>
    <row r="43" spans="1:5" x14ac:dyDescent="0.25">
      <c r="A43" s="20">
        <v>4600</v>
      </c>
      <c r="B43" s="1">
        <v>-0.95441780430099998</v>
      </c>
      <c r="C43" s="23"/>
      <c r="D43" s="23"/>
      <c r="E43" s="18"/>
    </row>
    <row r="44" spans="1:5" x14ac:dyDescent="0.25">
      <c r="A44" s="20">
        <v>4700</v>
      </c>
      <c r="B44" s="1">
        <v>-0.95411783422789997</v>
      </c>
      <c r="C44" s="23"/>
      <c r="D44" s="23"/>
      <c r="E44" s="18"/>
    </row>
    <row r="45" spans="1:5" x14ac:dyDescent="0.25">
      <c r="A45" s="20">
        <v>4800</v>
      </c>
      <c r="B45" s="1">
        <v>-0.95326968163930004</v>
      </c>
      <c r="C45" s="23"/>
      <c r="D45" s="23"/>
      <c r="E45" s="18"/>
    </row>
    <row r="46" spans="1:5" x14ac:dyDescent="0.25">
      <c r="A46" s="20">
        <v>4900</v>
      </c>
      <c r="B46" s="1">
        <v>-0.95216046705320001</v>
      </c>
      <c r="C46" s="23"/>
      <c r="D46" s="23"/>
      <c r="E46" s="18"/>
    </row>
    <row r="47" spans="1:5" x14ac:dyDescent="0.25">
      <c r="A47" s="20">
        <v>5000</v>
      </c>
      <c r="B47" s="1">
        <v>-0.95084172334520001</v>
      </c>
      <c r="C47" s="23"/>
      <c r="D47" s="23"/>
      <c r="E47" s="1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C5" sqref="C5"/>
    </sheetView>
  </sheetViews>
  <sheetFormatPr defaultRowHeight="15" x14ac:dyDescent="0.25"/>
  <cols>
    <col min="1" max="1" width="22.5703125" style="22" bestFit="1" customWidth="1"/>
    <col min="2" max="2" width="28.85546875" style="22" customWidth="1"/>
    <col min="3" max="3" width="17.42578125" style="22" bestFit="1" customWidth="1"/>
    <col min="4" max="8" width="9.140625" style="22"/>
    <col min="9" max="9" width="12.42578125" style="22" customWidth="1"/>
    <col min="10" max="16384" width="9.140625" style="22"/>
  </cols>
  <sheetData>
    <row r="1" spans="1:9" x14ac:dyDescent="0.25">
      <c r="A1" s="3" t="s">
        <v>14</v>
      </c>
      <c r="B1" s="1"/>
    </row>
    <row r="2" spans="1:9" x14ac:dyDescent="0.25">
      <c r="A2" s="3" t="s">
        <v>33</v>
      </c>
      <c r="B2" s="2" t="s">
        <v>32</v>
      </c>
    </row>
    <row r="3" spans="1:9" x14ac:dyDescent="0.25">
      <c r="A3" s="3"/>
      <c r="B3" s="3"/>
    </row>
    <row r="4" spans="1:9" x14ac:dyDescent="0.25">
      <c r="A4" s="3" t="s">
        <v>15</v>
      </c>
      <c r="B4" s="4"/>
    </row>
    <row r="5" spans="1:9" x14ac:dyDescent="0.25">
      <c r="B5" s="3"/>
    </row>
    <row r="6" spans="1:9" x14ac:dyDescent="0.25">
      <c r="A6" s="22" t="str">
        <f>+'Discharge variable'!A4</f>
        <v>Discharge Borgharen</v>
      </c>
      <c r="B6" s="3" t="s">
        <v>64</v>
      </c>
    </row>
    <row r="7" spans="1:9" x14ac:dyDescent="0.25">
      <c r="A7" s="20">
        <v>1000</v>
      </c>
      <c r="B7" s="24">
        <v>991.79753144021004</v>
      </c>
      <c r="C7" s="23"/>
      <c r="E7" s="19"/>
      <c r="G7" s="23"/>
    </row>
    <row r="8" spans="1:9" x14ac:dyDescent="0.25">
      <c r="A8" s="20">
        <v>1100</v>
      </c>
      <c r="B8" s="24">
        <v>1091.3112631472</v>
      </c>
      <c r="C8" s="23"/>
      <c r="E8" s="19"/>
      <c r="G8" s="23"/>
    </row>
    <row r="9" spans="1:9" x14ac:dyDescent="0.25">
      <c r="A9" s="20">
        <v>1200</v>
      </c>
      <c r="B9" s="24">
        <v>1190.9100848122</v>
      </c>
      <c r="C9" s="23"/>
      <c r="E9" s="19"/>
      <c r="G9" s="23"/>
    </row>
    <row r="10" spans="1:9" x14ac:dyDescent="0.25">
      <c r="A10" s="20">
        <v>1300</v>
      </c>
      <c r="B10" s="24">
        <v>1290.5744891095001</v>
      </c>
      <c r="C10" s="23"/>
      <c r="E10" s="18"/>
      <c r="G10" s="23"/>
    </row>
    <row r="11" spans="1:9" x14ac:dyDescent="0.25">
      <c r="A11" s="20">
        <v>1400</v>
      </c>
      <c r="B11" s="24">
        <v>1390.3080192486</v>
      </c>
      <c r="C11" s="23"/>
      <c r="E11" s="18"/>
    </row>
    <row r="12" spans="1:9" x14ac:dyDescent="0.25">
      <c r="A12" s="20">
        <v>1500</v>
      </c>
      <c r="B12" s="24">
        <v>1489.3961026259999</v>
      </c>
      <c r="C12" s="23"/>
      <c r="E12" s="18"/>
    </row>
    <row r="13" spans="1:9" x14ac:dyDescent="0.25">
      <c r="A13" s="20">
        <v>1600</v>
      </c>
      <c r="B13" s="24">
        <v>1587.7402504381</v>
      </c>
      <c r="C13" s="23"/>
      <c r="E13" s="18"/>
    </row>
    <row r="14" spans="1:9" x14ac:dyDescent="0.25">
      <c r="A14" s="20">
        <v>1700</v>
      </c>
      <c r="B14" s="24">
        <v>1685.9466949626999</v>
      </c>
      <c r="C14" s="23"/>
      <c r="E14" s="18"/>
      <c r="I14" s="9"/>
    </row>
    <row r="15" spans="1:9" x14ac:dyDescent="0.25">
      <c r="A15" s="20">
        <v>1800</v>
      </c>
      <c r="B15" s="24">
        <v>1784.0358723258</v>
      </c>
      <c r="C15" s="23"/>
      <c r="E15" s="18"/>
      <c r="G15" s="9"/>
      <c r="H15" s="9"/>
      <c r="I15" s="9"/>
    </row>
    <row r="16" spans="1:9" x14ac:dyDescent="0.25">
      <c r="A16" s="20">
        <v>1900</v>
      </c>
      <c r="B16" s="24">
        <v>1881.2940137227999</v>
      </c>
      <c r="C16" s="23"/>
      <c r="E16" s="18"/>
    </row>
    <row r="17" spans="1:5" x14ac:dyDescent="0.25">
      <c r="A17" s="20">
        <v>2000</v>
      </c>
      <c r="B17" s="24">
        <v>1977.3975895271001</v>
      </c>
      <c r="C17" s="23"/>
      <c r="E17" s="18"/>
    </row>
    <row r="18" spans="1:5" x14ac:dyDescent="0.25">
      <c r="A18" s="20">
        <v>2100</v>
      </c>
      <c r="B18" s="24">
        <v>2072.8068283743</v>
      </c>
      <c r="C18" s="23"/>
      <c r="E18" s="18"/>
    </row>
    <row r="19" spans="1:5" x14ac:dyDescent="0.25">
      <c r="A19" s="20">
        <v>2200</v>
      </c>
      <c r="B19" s="24">
        <v>2167.6535601150999</v>
      </c>
      <c r="C19" s="23"/>
      <c r="E19" s="18"/>
    </row>
    <row r="20" spans="1:5" x14ac:dyDescent="0.25">
      <c r="A20" s="20">
        <v>2300</v>
      </c>
      <c r="B20" s="24">
        <v>2262.7556888194999</v>
      </c>
      <c r="C20" s="23"/>
      <c r="E20" s="18"/>
    </row>
    <row r="21" spans="1:5" x14ac:dyDescent="0.25">
      <c r="A21" s="20">
        <v>2400</v>
      </c>
      <c r="B21" s="24">
        <v>2353.8541295291998</v>
      </c>
      <c r="C21" s="23"/>
      <c r="E21" s="18"/>
    </row>
    <row r="22" spans="1:5" x14ac:dyDescent="0.25">
      <c r="A22" s="20">
        <v>2500</v>
      </c>
      <c r="B22" s="24">
        <v>2441.4135098813999</v>
      </c>
      <c r="C22" s="23"/>
      <c r="E22" s="18"/>
    </row>
    <row r="23" spans="1:5" x14ac:dyDescent="0.25">
      <c r="A23" s="20">
        <v>2600</v>
      </c>
      <c r="B23" s="24">
        <v>2527.1461510080999</v>
      </c>
      <c r="C23" s="23"/>
      <c r="E23" s="18"/>
    </row>
    <row r="24" spans="1:5" x14ac:dyDescent="0.25">
      <c r="A24" s="20">
        <v>2700</v>
      </c>
      <c r="B24" s="24">
        <v>2611.8198038377</v>
      </c>
      <c r="C24" s="23"/>
      <c r="E24" s="18"/>
    </row>
    <row r="25" spans="1:5" x14ac:dyDescent="0.25">
      <c r="A25" s="20">
        <v>2800</v>
      </c>
      <c r="B25" s="24">
        <v>2696.9397050087</v>
      </c>
      <c r="C25" s="23"/>
      <c r="E25" s="18"/>
    </row>
    <row r="26" spans="1:5" x14ac:dyDescent="0.25">
      <c r="A26" s="20">
        <v>2900</v>
      </c>
      <c r="B26" s="24">
        <v>2781.1166439980002</v>
      </c>
      <c r="C26" s="23"/>
      <c r="E26" s="18"/>
    </row>
    <row r="27" spans="1:5" x14ac:dyDescent="0.25">
      <c r="A27" s="20">
        <v>3000</v>
      </c>
      <c r="B27" s="24">
        <v>2862.3754184848999</v>
      </c>
      <c r="C27" s="23"/>
      <c r="E27" s="18"/>
    </row>
    <row r="28" spans="1:5" x14ac:dyDescent="0.25">
      <c r="A28" s="20">
        <v>3100</v>
      </c>
      <c r="B28" s="24">
        <v>2941.4821411132002</v>
      </c>
      <c r="C28" s="23"/>
      <c r="E28" s="18"/>
    </row>
    <row r="29" spans="1:5" x14ac:dyDescent="0.25">
      <c r="A29" s="20">
        <v>3200</v>
      </c>
      <c r="B29" s="24">
        <v>3024.6518472074999</v>
      </c>
      <c r="C29" s="23"/>
      <c r="E29" s="18"/>
    </row>
    <row r="30" spans="1:5" x14ac:dyDescent="0.25">
      <c r="A30" s="20">
        <v>3300</v>
      </c>
      <c r="B30" s="24">
        <v>3104.0575839968001</v>
      </c>
      <c r="C30" s="23"/>
      <c r="E30" s="18"/>
    </row>
    <row r="31" spans="1:5" x14ac:dyDescent="0.25">
      <c r="A31" s="20">
        <v>3400</v>
      </c>
      <c r="B31" s="24">
        <v>3184.3733149017999</v>
      </c>
      <c r="C31" s="23"/>
      <c r="E31" s="18"/>
    </row>
    <row r="32" spans="1:5" x14ac:dyDescent="0.25">
      <c r="A32" s="20">
        <v>3500</v>
      </c>
      <c r="B32" s="24">
        <v>3271.1186416135001</v>
      </c>
      <c r="C32" s="23"/>
      <c r="E32" s="18"/>
    </row>
    <row r="33" spans="1:5" x14ac:dyDescent="0.25">
      <c r="A33" s="20">
        <v>3600</v>
      </c>
      <c r="B33" s="24">
        <v>3360.3016045444001</v>
      </c>
      <c r="C33" s="23"/>
      <c r="E33" s="18"/>
    </row>
    <row r="34" spans="1:5" x14ac:dyDescent="0.25">
      <c r="A34" s="20">
        <v>3700</v>
      </c>
      <c r="B34" s="24">
        <v>3450.6685959010001</v>
      </c>
      <c r="C34" s="23"/>
      <c r="E34" s="18"/>
    </row>
    <row r="35" spans="1:5" x14ac:dyDescent="0.25">
      <c r="A35" s="20">
        <v>3800</v>
      </c>
      <c r="B35" s="24">
        <v>3539.1416224834002</v>
      </c>
      <c r="C35" s="23"/>
      <c r="E35" s="18"/>
    </row>
    <row r="36" spans="1:5" x14ac:dyDescent="0.25">
      <c r="A36" s="20">
        <v>3900</v>
      </c>
      <c r="B36" s="24">
        <v>3613.1977280454998</v>
      </c>
      <c r="C36" s="23"/>
      <c r="E36" s="18"/>
    </row>
    <row r="37" spans="1:5" x14ac:dyDescent="0.25">
      <c r="A37" s="20">
        <v>4000</v>
      </c>
      <c r="B37" s="24">
        <v>3688.7463486665001</v>
      </c>
      <c r="C37" s="23"/>
      <c r="E37" s="18"/>
    </row>
    <row r="38" spans="1:5" x14ac:dyDescent="0.25">
      <c r="A38" s="20">
        <v>4100</v>
      </c>
      <c r="B38" s="24">
        <v>3759.0200728466998</v>
      </c>
      <c r="C38" s="23"/>
      <c r="E38" s="18"/>
    </row>
    <row r="39" spans="1:5" x14ac:dyDescent="0.25">
      <c r="A39" s="20">
        <v>4200</v>
      </c>
      <c r="B39" s="24">
        <v>3829.8413874356002</v>
      </c>
      <c r="C39" s="23"/>
      <c r="E39" s="18"/>
    </row>
    <row r="40" spans="1:5" x14ac:dyDescent="0.25">
      <c r="A40" s="20">
        <v>4300</v>
      </c>
      <c r="B40" s="24">
        <v>3904.0547459635</v>
      </c>
      <c r="C40" s="23"/>
      <c r="E40" s="18"/>
    </row>
    <row r="41" spans="1:5" x14ac:dyDescent="0.25">
      <c r="A41" s="20">
        <v>4400</v>
      </c>
      <c r="B41" s="24">
        <v>3974.583316577</v>
      </c>
      <c r="C41" s="23"/>
      <c r="E41" s="18"/>
    </row>
    <row r="42" spans="1:5" x14ac:dyDescent="0.25">
      <c r="A42" s="20">
        <v>4500</v>
      </c>
      <c r="B42" s="24">
        <v>4043.0809295650001</v>
      </c>
      <c r="C42" s="23"/>
      <c r="E42" s="18"/>
    </row>
    <row r="43" spans="1:5" x14ac:dyDescent="0.25">
      <c r="A43" s="20">
        <v>4600</v>
      </c>
      <c r="B43" s="24">
        <v>4109.3247006573001</v>
      </c>
      <c r="C43" s="23"/>
      <c r="E43" s="18"/>
    </row>
    <row r="44" spans="1:5" x14ac:dyDescent="0.25">
      <c r="A44" s="20">
        <v>4700</v>
      </c>
      <c r="B44" s="24">
        <v>4174.7730683209002</v>
      </c>
      <c r="C44" s="23"/>
      <c r="E44" s="18"/>
    </row>
    <row r="45" spans="1:5" x14ac:dyDescent="0.25">
      <c r="A45" s="20">
        <v>4800</v>
      </c>
      <c r="B45" s="24">
        <v>4235.9759470681001</v>
      </c>
      <c r="C45" s="23"/>
      <c r="E45" s="18"/>
    </row>
    <row r="46" spans="1:5" x14ac:dyDescent="0.25">
      <c r="A46" s="20">
        <v>4900</v>
      </c>
      <c r="B46" s="24">
        <v>4294.9744140880002</v>
      </c>
      <c r="C46" s="23"/>
      <c r="E46" s="18"/>
    </row>
    <row r="47" spans="1:5" x14ac:dyDescent="0.25">
      <c r="A47" s="20">
        <v>5000</v>
      </c>
      <c r="B47" s="24">
        <v>4352.1623649452004</v>
      </c>
      <c r="C47" s="23"/>
      <c r="E47" s="18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8" sqref="C8"/>
    </sheetView>
  </sheetViews>
  <sheetFormatPr defaultRowHeight="15" x14ac:dyDescent="0.25"/>
  <cols>
    <col min="1" max="1" width="22.5703125" bestFit="1" customWidth="1"/>
    <col min="2" max="2" width="27.28515625" bestFit="1" customWidth="1"/>
    <col min="3" max="3" width="23.28515625" style="3" customWidth="1"/>
  </cols>
  <sheetData>
    <row r="1" spans="1:2" x14ac:dyDescent="0.25">
      <c r="A1" s="3" t="s">
        <v>14</v>
      </c>
      <c r="B1" s="1" t="s">
        <v>59</v>
      </c>
    </row>
    <row r="2" spans="1:2" x14ac:dyDescent="0.25">
      <c r="A2" s="3" t="s">
        <v>33</v>
      </c>
      <c r="B2" s="2" t="s">
        <v>32</v>
      </c>
    </row>
    <row r="3" spans="1:2" x14ac:dyDescent="0.25">
      <c r="A3" s="3" t="s">
        <v>20</v>
      </c>
      <c r="B3" s="1" t="s">
        <v>39</v>
      </c>
    </row>
    <row r="4" spans="1:2" x14ac:dyDescent="0.25">
      <c r="A4" s="3"/>
      <c r="B4" s="3"/>
    </row>
    <row r="5" spans="1:2" x14ac:dyDescent="0.25">
      <c r="A5" s="3" t="s">
        <v>15</v>
      </c>
      <c r="B5" s="4" t="s">
        <v>17</v>
      </c>
    </row>
    <row r="6" spans="1:2" x14ac:dyDescent="0.25">
      <c r="B6" s="3"/>
    </row>
    <row r="7" spans="1:2" x14ac:dyDescent="0.25">
      <c r="A7" t="str">
        <f>+'Discharge variable'!A4</f>
        <v>Discharge Borgharen</v>
      </c>
      <c r="B7" s="3" t="s">
        <v>16</v>
      </c>
    </row>
    <row r="8" spans="1:2" x14ac:dyDescent="0.25">
      <c r="A8">
        <v>0</v>
      </c>
      <c r="B8">
        <v>720</v>
      </c>
    </row>
    <row r="9" spans="1:2" x14ac:dyDescent="0.25">
      <c r="A9">
        <v>100</v>
      </c>
      <c r="B9">
        <v>668.45</v>
      </c>
    </row>
    <row r="10" spans="1:2" x14ac:dyDescent="0.25">
      <c r="A10">
        <v>200</v>
      </c>
      <c r="B10">
        <v>616.19000000000005</v>
      </c>
    </row>
    <row r="11" spans="1:2" x14ac:dyDescent="0.25">
      <c r="A11">
        <v>300</v>
      </c>
      <c r="B11">
        <v>559.52</v>
      </c>
    </row>
    <row r="12" spans="1:2" x14ac:dyDescent="0.25">
      <c r="A12">
        <v>400</v>
      </c>
      <c r="B12">
        <v>494.36</v>
      </c>
    </row>
    <row r="13" spans="1:2" x14ac:dyDescent="0.25">
      <c r="A13">
        <v>500</v>
      </c>
      <c r="B13">
        <v>431.2</v>
      </c>
    </row>
    <row r="14" spans="1:2" x14ac:dyDescent="0.25">
      <c r="A14">
        <v>600</v>
      </c>
      <c r="B14">
        <v>370.03999999999996</v>
      </c>
    </row>
    <row r="15" spans="1:2" x14ac:dyDescent="0.25">
      <c r="A15">
        <v>700</v>
      </c>
      <c r="B15">
        <v>310.88</v>
      </c>
    </row>
    <row r="16" spans="1:2" x14ac:dyDescent="0.25">
      <c r="A16">
        <v>800</v>
      </c>
      <c r="B16">
        <v>253.72000000000003</v>
      </c>
    </row>
    <row r="17" spans="1:2" x14ac:dyDescent="0.25">
      <c r="A17">
        <v>900</v>
      </c>
      <c r="B17">
        <v>198.55999999999995</v>
      </c>
    </row>
    <row r="18" spans="1:2" x14ac:dyDescent="0.25">
      <c r="A18">
        <v>1000</v>
      </c>
      <c r="B18">
        <v>145.39999999999998</v>
      </c>
    </row>
    <row r="19" spans="1:2" x14ac:dyDescent="0.25">
      <c r="A19">
        <v>1100</v>
      </c>
      <c r="B19">
        <v>94.240000000000009</v>
      </c>
    </row>
    <row r="20" spans="1:2" x14ac:dyDescent="0.25">
      <c r="A20">
        <v>1200</v>
      </c>
      <c r="B20">
        <v>47.3</v>
      </c>
    </row>
    <row r="21" spans="1:2" x14ac:dyDescent="0.25">
      <c r="A21">
        <v>1350.15</v>
      </c>
      <c r="B21">
        <v>12</v>
      </c>
    </row>
    <row r="22" spans="1:2" x14ac:dyDescent="0.25">
      <c r="A22">
        <v>6000</v>
      </c>
      <c r="B2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5" sqref="D5"/>
    </sheetView>
  </sheetViews>
  <sheetFormatPr defaultRowHeight="15" x14ac:dyDescent="0.25"/>
  <cols>
    <col min="1" max="1" width="22.5703125" bestFit="1" customWidth="1"/>
    <col min="2" max="2" width="33.5703125" bestFit="1" customWidth="1"/>
  </cols>
  <sheetData>
    <row r="1" spans="1:2" x14ac:dyDescent="0.25">
      <c r="A1" s="3" t="s">
        <v>14</v>
      </c>
      <c r="B1" s="1" t="s">
        <v>58</v>
      </c>
    </row>
    <row r="2" spans="1:2" x14ac:dyDescent="0.25">
      <c r="A2" s="3" t="s">
        <v>33</v>
      </c>
      <c r="B2" s="2" t="s">
        <v>32</v>
      </c>
    </row>
    <row r="3" spans="1:2" x14ac:dyDescent="0.25">
      <c r="A3" s="3" t="s">
        <v>15</v>
      </c>
      <c r="B3" s="4" t="s">
        <v>18</v>
      </c>
    </row>
    <row r="4" spans="1:2" x14ac:dyDescent="0.25">
      <c r="B4" s="3"/>
    </row>
    <row r="5" spans="1:2" x14ac:dyDescent="0.25">
      <c r="A5" t="str">
        <f>+'Discharge variable'!A4</f>
        <v>Discharge Borgharen</v>
      </c>
      <c r="B5" s="3" t="s">
        <v>19</v>
      </c>
    </row>
    <row r="6" spans="1:2" x14ac:dyDescent="0.25">
      <c r="A6" s="1">
        <v>0</v>
      </c>
      <c r="B6" s="13">
        <v>720</v>
      </c>
    </row>
    <row r="7" spans="1:2" x14ac:dyDescent="0.25">
      <c r="A7" s="1">
        <v>1350.15</v>
      </c>
      <c r="B7">
        <v>12</v>
      </c>
    </row>
    <row r="8" spans="1:2" x14ac:dyDescent="0.25">
      <c r="A8" s="1">
        <v>6000</v>
      </c>
      <c r="B8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14</v>
      </c>
      <c r="B1" s="1" t="s">
        <v>43</v>
      </c>
    </row>
    <row r="2" spans="1:2" x14ac:dyDescent="0.25">
      <c r="A2" s="3" t="s">
        <v>33</v>
      </c>
      <c r="B2" s="2" t="s">
        <v>32</v>
      </c>
    </row>
    <row r="3" spans="1:2" x14ac:dyDescent="0.25">
      <c r="A3" s="3" t="s">
        <v>7</v>
      </c>
      <c r="B3" s="1" t="s">
        <v>40</v>
      </c>
    </row>
    <row r="4" spans="1:2" x14ac:dyDescent="0.25">
      <c r="A4" s="3"/>
      <c r="B4" s="3"/>
    </row>
    <row r="5" spans="1:2" x14ac:dyDescent="0.25">
      <c r="A5" s="3" t="s">
        <v>15</v>
      </c>
      <c r="B5" s="4" t="s">
        <v>44</v>
      </c>
    </row>
    <row r="6" spans="1:2" x14ac:dyDescent="0.25">
      <c r="B6" s="3"/>
    </row>
    <row r="7" spans="1:2" x14ac:dyDescent="0.25">
      <c r="A7" s="3" t="s">
        <v>41</v>
      </c>
      <c r="B7" t="s">
        <v>42</v>
      </c>
    </row>
    <row r="8" spans="1:2" x14ac:dyDescent="0.25">
      <c r="A8" s="14">
        <v>0</v>
      </c>
      <c r="B8" s="14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6" sqref="E26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  <col min="6" max="6" width="72.42578125" customWidth="1"/>
    <col min="7" max="7" width="13.42578125" customWidth="1"/>
    <col min="8" max="8" width="13" customWidth="1"/>
    <col min="10" max="10" width="13" customWidth="1"/>
    <col min="11" max="11" width="12.85546875" customWidth="1"/>
    <col min="12" max="12" width="16.5703125" customWidth="1"/>
    <col min="13" max="13" width="13.140625" customWidth="1"/>
  </cols>
  <sheetData>
    <row r="1" spans="1:6" x14ac:dyDescent="0.25">
      <c r="A1" s="3" t="s">
        <v>14</v>
      </c>
      <c r="B1" s="1" t="s">
        <v>57</v>
      </c>
    </row>
    <row r="2" spans="1:6" x14ac:dyDescent="0.25">
      <c r="A2" s="3" t="s">
        <v>33</v>
      </c>
      <c r="B2" s="2" t="s">
        <v>32</v>
      </c>
    </row>
    <row r="3" spans="1:6" x14ac:dyDescent="0.25">
      <c r="A3" t="s">
        <v>6</v>
      </c>
      <c r="B3" s="1" t="s">
        <v>38</v>
      </c>
      <c r="C3" s="1"/>
      <c r="D3" s="1"/>
    </row>
    <row r="4" spans="1:6" x14ac:dyDescent="0.25">
      <c r="A4" t="s">
        <v>7</v>
      </c>
      <c r="B4" s="1" t="s">
        <v>40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  <c r="D7" s="3" t="s">
        <v>21</v>
      </c>
    </row>
    <row r="8" spans="1:6" x14ac:dyDescent="0.25">
      <c r="A8" s="8">
        <f>+A9-0.1</f>
        <v>1438.9</v>
      </c>
      <c r="B8" s="8">
        <f t="shared" ref="B8:C8" si="0">+B9</f>
        <v>0</v>
      </c>
      <c r="C8" s="8">
        <f t="shared" si="0"/>
        <v>87</v>
      </c>
      <c r="D8" s="8">
        <v>0</v>
      </c>
      <c r="F8" t="s">
        <v>22</v>
      </c>
    </row>
    <row r="9" spans="1:6" x14ac:dyDescent="0.25">
      <c r="A9" s="17">
        <v>1439</v>
      </c>
      <c r="B9" s="17">
        <v>0</v>
      </c>
      <c r="C9" s="17">
        <v>87</v>
      </c>
      <c r="D9" s="17">
        <v>0</v>
      </c>
    </row>
    <row r="10" spans="1:6" x14ac:dyDescent="0.25">
      <c r="A10" s="17">
        <v>1971</v>
      </c>
      <c r="B10" s="17">
        <v>0</v>
      </c>
      <c r="C10" s="17">
        <v>119</v>
      </c>
      <c r="D10" s="17">
        <v>0</v>
      </c>
    </row>
    <row r="11" spans="1:6" x14ac:dyDescent="0.25">
      <c r="A11" s="17">
        <v>2302</v>
      </c>
      <c r="B11" s="17">
        <v>0</v>
      </c>
      <c r="C11" s="17">
        <v>148</v>
      </c>
      <c r="D11" s="17">
        <v>0</v>
      </c>
    </row>
    <row r="12" spans="1:6" x14ac:dyDescent="0.25">
      <c r="A12" s="17">
        <v>2603</v>
      </c>
      <c r="B12" s="17">
        <v>0</v>
      </c>
      <c r="C12" s="17">
        <v>211</v>
      </c>
      <c r="D12" s="17">
        <v>0</v>
      </c>
    </row>
    <row r="13" spans="1:6" x14ac:dyDescent="0.25">
      <c r="A13" s="17">
        <v>2965</v>
      </c>
      <c r="B13" s="17">
        <v>0</v>
      </c>
      <c r="C13" s="17">
        <v>274</v>
      </c>
      <c r="D13" s="17">
        <v>0</v>
      </c>
    </row>
    <row r="14" spans="1:6" x14ac:dyDescent="0.25">
      <c r="A14" s="17">
        <v>3224</v>
      </c>
      <c r="B14" s="17">
        <v>0</v>
      </c>
      <c r="C14" s="17">
        <v>294</v>
      </c>
      <c r="D14" s="17">
        <v>0</v>
      </c>
    </row>
    <row r="15" spans="1:6" x14ac:dyDescent="0.25">
      <c r="A15" s="17">
        <v>3520</v>
      </c>
      <c r="B15" s="17">
        <v>0</v>
      </c>
      <c r="C15" s="17">
        <v>289</v>
      </c>
      <c r="D15" s="17">
        <v>0</v>
      </c>
    </row>
    <row r="16" spans="1:6" x14ac:dyDescent="0.25">
      <c r="A16" s="17">
        <v>3701</v>
      </c>
      <c r="B16" s="17">
        <v>0</v>
      </c>
      <c r="C16" s="17">
        <v>309</v>
      </c>
      <c r="D16" s="17">
        <v>0</v>
      </c>
    </row>
    <row r="17" spans="1:4" x14ac:dyDescent="0.25">
      <c r="A17" s="17">
        <v>3914</v>
      </c>
      <c r="B17" s="17">
        <v>0</v>
      </c>
      <c r="C17" s="17">
        <v>353</v>
      </c>
      <c r="D17" s="17">
        <v>0</v>
      </c>
    </row>
    <row r="18" spans="1:4" x14ac:dyDescent="0.25">
      <c r="A18" s="17">
        <v>4024</v>
      </c>
      <c r="B18" s="17">
        <v>0</v>
      </c>
      <c r="C18" s="17">
        <v>381</v>
      </c>
      <c r="D18" s="17">
        <v>0</v>
      </c>
    </row>
    <row r="19" spans="1:4" x14ac:dyDescent="0.25">
      <c r="A19" s="17">
        <v>4185</v>
      </c>
      <c r="B19" s="17">
        <v>0</v>
      </c>
      <c r="C19" s="17">
        <v>429</v>
      </c>
      <c r="D19" s="17">
        <v>0</v>
      </c>
    </row>
    <row r="20" spans="1:4" x14ac:dyDescent="0.25">
      <c r="A20" s="17">
        <v>4398</v>
      </c>
      <c r="B20" s="17">
        <v>0</v>
      </c>
      <c r="C20" s="17">
        <v>500</v>
      </c>
      <c r="D20" s="17">
        <v>0</v>
      </c>
    </row>
    <row r="21" spans="1:4" x14ac:dyDescent="0.25">
      <c r="A21" s="17">
        <v>4560</v>
      </c>
      <c r="B21" s="17">
        <v>0</v>
      </c>
      <c r="C21" s="17">
        <v>557</v>
      </c>
      <c r="D21" s="17">
        <v>0</v>
      </c>
    </row>
    <row r="22" spans="1:4" x14ac:dyDescent="0.25">
      <c r="A22" s="17">
        <v>4773</v>
      </c>
      <c r="B22" s="17">
        <v>0</v>
      </c>
      <c r="C22" s="17">
        <v>635</v>
      </c>
      <c r="D22" s="17">
        <v>0</v>
      </c>
    </row>
    <row r="23" spans="1:4" x14ac:dyDescent="0.25">
      <c r="A23" s="17">
        <v>4935</v>
      </c>
      <c r="B23" s="17">
        <v>0</v>
      </c>
      <c r="C23" s="17">
        <v>697</v>
      </c>
      <c r="D23" s="17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Discharge variable</vt:lpstr>
      <vt:lpstr>Discharge data</vt:lpstr>
      <vt:lpstr>Discharge data +</vt:lpstr>
      <vt:lpstr>Discharge data + (a)</vt:lpstr>
      <vt:lpstr>Discharge data + (x)</vt:lpstr>
      <vt:lpstr>Duration line</vt:lpstr>
      <vt:lpstr>Peak duration of wave</vt:lpstr>
      <vt:lpstr>Uncertainty distribution</vt:lpstr>
      <vt:lpstr>Statistical uncertainty</vt:lpstr>
      <vt:lpstr>APT Correction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Karolina Wojciechowska</cp:lastModifiedBy>
  <dcterms:created xsi:type="dcterms:W3CDTF">2015-01-28T08:39:07Z</dcterms:created>
  <dcterms:modified xsi:type="dcterms:W3CDTF">2017-05-26T11:03:40Z</dcterms:modified>
</cp:coreProperties>
</file>