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13_ncr:1_{8FD1A550-79A9-4E68-B82A-36FE52A13B33}" xr6:coauthVersionLast="47" xr6:coauthVersionMax="47" xr10:uidLastSave="{00000000-0000-0000-0000-000000000000}"/>
  <bookViews>
    <workbookView xWindow="16140" yWindow="-16370" windowWidth="29020" windowHeight="15820" tabRatio="802" xr2:uid="{7C11A714-C80F-461A-B53C-BFBD70F5773A}"/>
  </bookViews>
  <sheets>
    <sheet name="LW_TW_Exhibit" sheetId="20" r:id="rId1"/>
    <sheet name="Area_Table" sheetId="19" r:id="rId2"/>
    <sheet name="Summary" sheetId="1" r:id="rId3"/>
  </sheets>
  <externalReferences>
    <externalReference r:id="rId4"/>
  </externalReferences>
  <definedNames>
    <definedName name="CLIENT_INDUSTRY_CHART_0">IFERROR(OFFSET('[1]CLIENT DATABASE'!$BM$19,,,5000-COUNTBLANK('[1]CLIENT DATABASE'!$BM$19:$BM$5018),),"")</definedName>
    <definedName name="CLIENT_INDUSTRY_CHART_1">IFERROR(OFFSET('[1]CLIENT DATABASE'!$BN$19,,,5000-COUNTBLANK('[1]CLIENT DATABASE'!$BN$19:$BN$5018),),"")</definedName>
    <definedName name="CLIENT_TYPE">OFFSET(#REF!,,,50-COUNTBLANK(#REF!),)</definedName>
    <definedName name="CLIENT_TYPE_CHART_0">IFERROR(OFFSET('[1]CLIENT DATABASE'!$BE$19,,,5000-COUNTBLANK('[1]CLIENT DATABASE'!$BE$19:$BE$5018),),"")</definedName>
    <definedName name="CLIENT_TYPE_CHART_1">IFERROR(OFFSET('[1]CLIENT DATABASE'!$BF$19,,,5000-COUNTBLANK('[1]CLIENT DATABASE'!$BF$19:$BF$5018),),"")</definedName>
    <definedName name="DAYS_LEFT">OFFSET('[1]INVOICE TRACKER'!$CA$20,,,5000-COUNTBLANK('[1]INVOICE TRACKER'!$CA$20:$CA$5019),)</definedName>
    <definedName name="DO_NOT_SHOW_THE_FOLLOWING_STATUS">OFFSET('[1]PROJECT-SERVICE DETAILS '!$BI$21,,,5000-COUNTBLANK('[1]PROJECT-SERVICE DETAILS '!$BI$21:$BI$5020),)</definedName>
    <definedName name="EMOJI_POOL">OFFSET(#REF!,,,50-COUNTBLANK(#REF!),)</definedName>
    <definedName name="INDUSTRY">OFFSET(#REF!,,,50-COUNTBLANK(#REF!),)</definedName>
    <definedName name="LEAD_SOURCE">OFFSET(#REF!,,,50-COUNTBLANK(#REF!),)</definedName>
    <definedName name="LEADMANAGEMENT_LEADSOURCE_CHART_0">IFERROR(OFFSET('[1]LEAD MANAGEMENT'!$AK$18,,,5000-COUNTBLANK('[1]LEAD MANAGEMENT'!$AK$18:$AK$5017),),"")</definedName>
    <definedName name="LEADMANAGEMENT_LEADSOURCE_CHART_1">IFERROR(OFFSET('[1]LEAD MANAGEMENT'!$AL$18,,,5000-COUNTBLANK('[1]LEAD MANAGEMENT'!$AL$18:$AL$5017),),"")</definedName>
    <definedName name="LEADMANAGEMENT_STATUS_CHART_0">IFERROR(OFFSET('[1]LEAD MANAGEMENT'!$AB$18,,,5000-COUNTBLANK('[1]LEAD MANAGEMENT'!$AB$18:$AB$5017),),"")</definedName>
    <definedName name="LEADMANAGEMENT_STATUS_CHART_1">IFERROR(OFFSET('[1]LEAD MANAGEMENT'!$AC$18,,,5000-COUNTBLANK('[1]LEAD MANAGEMENT'!$AC$18:$AC$5017),),"")</definedName>
    <definedName name="PAYMENT_METHOD">OFFSET(#REF!,,,50-COUNTBLANK(#REF!),)</definedName>
    <definedName name="PERSON_IN_CHARGE">OFFSET(#REF!,,,50-COUNTBLANK(#REF!))</definedName>
    <definedName name="PROJECT_CATEGORY">OFFSET(#REF!,,,50-COUNTBLANK(#REF!),)</definedName>
    <definedName name="Project_Service_Details">OFFSET('[1]PROJECT-SERVICE DETAILS '!$C$21,,,5000-COUNTBLANK('[1]PROJECT-SERVICE DETAILS '!$C$21:$C$5020),)</definedName>
    <definedName name="PROJECT_SERVICE_NAME">OFFSET('[1]PROJECT-SERVICE DETAILS '!$C$21,,,5000-COUNTBLANK('[1]PROJECT-SERVICE DETAILS '!$C$21:$C$5020),)</definedName>
    <definedName name="PROJECT_TYPE">OFFSET(#REF!,,,50-COUNTBLANK(#REF!),)</definedName>
    <definedName name="PROJECTSERVICE_PROJECTMANAGER_CHART_0">IFERROR(OFFSET('[1]PROJECT-SERVICE DETAILS '!$BS$21,,,5000-COUNTBLANK('[1]PROJECT-SERVICE DETAILS '!$BS$21:$BS$5020),),"")</definedName>
    <definedName name="PROJECTSERVICE_PROJECTMANAGER_CHART_1">IFERROR(OFFSET('[1]PROJECT-SERVICE DETAILS '!$BT$21,,,5000-COUNTBLANK('[1]PROJECT-SERVICE DETAILS '!$BT$21:$BT$5020),),"")</definedName>
    <definedName name="PROJECTSERVICE_STATUS_CHART_0">IFERROR(OFFSET('[1]PROJECT-SERVICE DETAILS '!$BI$21,,,5000-COUNTBLANK('[1]PROJECT-SERVICE DETAILS '!$BI$21:$BI$5020),),"")</definedName>
    <definedName name="PROJECTSERVICE_STATUS_CHART_1">IFERROR(OFFSET('[1]PROJECT-SERVICE DETAILS '!$BJ$21,,,5000-COUNTBLANK('[1]PROJECT-SERVICE DETAILS '!$BJ$21:$BJ$5020),),"")</definedName>
    <definedName name="SORTED_CLIENT_NAME">OFFSET('[1]CLIENT DATABASE'!$AQ$19,,,5000-COUNTBLANK('[1]CLIENT DATABASE'!$AQ$19:$AQ$5018),)</definedName>
    <definedName name="SORTED_COMPANY_NAME">OFFSET('[1]CLIENT DATABASE'!$AX$19,,,5000-COUNTBLANK('[1]CLIENT DATABASE'!$AX$19:$AX$5018),)</definedName>
    <definedName name="STATUS">OFFSET(#REF!,,,50-COUNTBLANK(#REF!),)</definedName>
    <definedName name="TASK_CATEGORY">OFFSET(#REF!,,,50-COUNTBLANK(#REF!),)</definedName>
    <definedName name="TASKTRACKER_INCHARGE_CHART_0">IFERROR(OFFSET('[1]TASK TRACKER'!$BK$21,,,5000-COUNTBLANK('[1]TASK TRACKER'!$BK$21:$BK$5020),),"")</definedName>
    <definedName name="TASKTRACKER_INCHARGE_CHART_1">IFERROR(OFFSET('[1]TASK TRACKER'!$BL$21,,,5000-COUNTBLANK('[1]TASK TRACKER'!$BL$21:$BL$5020),),"")</definedName>
    <definedName name="TASKTRACKER_STATUS_CHART_0">IFERROR(OFFSET('[1]TASK TRACKER'!$BC$21,,,5000-COUNTBLANK('[1]TASK TRACKER'!$BC$21:$BC$5020),),"")</definedName>
    <definedName name="TASKTRACKER_STATUS_CHART_1">IFERROR(OFFSET('[1]TASK TRACKER'!$BD$21,,,5000-COUNTBLANK('[1]TASK TRACKER'!$BD$21:$BD$5020),),"")</definedName>
    <definedName name="TYPE_OF_COMMUNICATION">OFFSET(#REF!,,,50-COUNTBLANK(#REF!),)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9" l="1"/>
  <c r="I28" i="19"/>
  <c r="G26" i="19"/>
  <c r="E30" i="19"/>
  <c r="D28" i="19"/>
  <c r="J16" i="19"/>
  <c r="H18" i="19"/>
  <c r="E20" i="19"/>
  <c r="I25" i="19"/>
  <c r="D15" i="19"/>
  <c r="K15" i="19" s="1"/>
  <c r="J29" i="19"/>
  <c r="I27" i="19"/>
  <c r="G25" i="19"/>
  <c r="E29" i="19"/>
  <c r="D27" i="19"/>
  <c r="K27" i="19" s="1"/>
  <c r="J15" i="19"/>
  <c r="H29" i="19"/>
  <c r="H17" i="19"/>
  <c r="G15" i="19"/>
  <c r="E19" i="19"/>
  <c r="D17" i="19"/>
  <c r="F29" i="19"/>
  <c r="F19" i="19"/>
  <c r="J28" i="19"/>
  <c r="I26" i="19"/>
  <c r="F30" i="19"/>
  <c r="E28" i="19"/>
  <c r="D26" i="19"/>
  <c r="K26" i="19" s="1"/>
  <c r="I20" i="19"/>
  <c r="H28" i="19"/>
  <c r="H16" i="19"/>
  <c r="F20" i="19"/>
  <c r="D25" i="19"/>
  <c r="J27" i="19"/>
  <c r="J26" i="19"/>
  <c r="G30" i="19"/>
  <c r="F28" i="19"/>
  <c r="E26" i="19"/>
  <c r="J20" i="19"/>
  <c r="I18" i="19"/>
  <c r="H26" i="19"/>
  <c r="G20" i="19"/>
  <c r="F18" i="19"/>
  <c r="E16" i="19"/>
  <c r="I19" i="19"/>
  <c r="J25" i="19"/>
  <c r="G29" i="19"/>
  <c r="F27" i="19"/>
  <c r="E25" i="19"/>
  <c r="J19" i="19"/>
  <c r="I17" i="19"/>
  <c r="H25" i="19"/>
  <c r="G19" i="19"/>
  <c r="F17" i="19"/>
  <c r="E15" i="19"/>
  <c r="E27" i="19"/>
  <c r="E17" i="19"/>
  <c r="I30" i="19"/>
  <c r="G28" i="19"/>
  <c r="F26" i="19"/>
  <c r="D30" i="19"/>
  <c r="J18" i="19"/>
  <c r="I16" i="19"/>
  <c r="H20" i="19"/>
  <c r="G18" i="19"/>
  <c r="F16" i="19"/>
  <c r="D20" i="19"/>
  <c r="K20" i="19" s="1"/>
  <c r="D18" i="19"/>
  <c r="D16" i="19"/>
  <c r="K16" i="19" s="1"/>
  <c r="H27" i="19"/>
  <c r="I29" i="19"/>
  <c r="G27" i="19"/>
  <c r="F25" i="19"/>
  <c r="D29" i="19"/>
  <c r="K29" i="19" s="1"/>
  <c r="J17" i="19"/>
  <c r="I15" i="19"/>
  <c r="H19" i="19"/>
  <c r="G17" i="19"/>
  <c r="F15" i="19"/>
  <c r="D19" i="19"/>
  <c r="K19" i="19" s="1"/>
  <c r="H30" i="19"/>
  <c r="G16" i="19"/>
  <c r="E18" i="19"/>
  <c r="H15" i="19"/>
  <c r="H7" i="19"/>
  <c r="H9" i="19"/>
  <c r="J38" i="19"/>
  <c r="I7" i="19"/>
  <c r="F37" i="19"/>
  <c r="E8" i="19"/>
  <c r="I37" i="19"/>
  <c r="D5" i="19"/>
  <c r="D7" i="19"/>
  <c r="K7" i="19" s="1"/>
  <c r="L7" i="19" s="1"/>
  <c r="D9" i="19"/>
  <c r="K9" i="19" s="1"/>
  <c r="L9" i="19" s="1"/>
  <c r="E5" i="19"/>
  <c r="E7" i="19"/>
  <c r="E9" i="19"/>
  <c r="E35" i="19"/>
  <c r="J36" i="19"/>
  <c r="H38" i="19"/>
  <c r="F5" i="19"/>
  <c r="F7" i="19"/>
  <c r="F9" i="19"/>
  <c r="F35" i="19"/>
  <c r="D37" i="19"/>
  <c r="K37" i="19" s="1"/>
  <c r="I38" i="19"/>
  <c r="G40" i="19"/>
  <c r="H40" i="19"/>
  <c r="I40" i="19"/>
  <c r="I35" i="19"/>
  <c r="G37" i="19"/>
  <c r="E39" i="19"/>
  <c r="J40" i="19"/>
  <c r="J5" i="19"/>
  <c r="J7" i="19"/>
  <c r="J9" i="19"/>
  <c r="D6" i="19"/>
  <c r="K6" i="19" s="1"/>
  <c r="L6" i="19" s="1"/>
  <c r="D8" i="19"/>
  <c r="K8" i="19" s="1"/>
  <c r="L8" i="19" s="1"/>
  <c r="D10" i="19"/>
  <c r="J35" i="19"/>
  <c r="H37" i="19"/>
  <c r="F39" i="19"/>
  <c r="G10" i="19"/>
  <c r="G9" i="19"/>
  <c r="G8" i="19"/>
  <c r="G7" i="19"/>
  <c r="H5" i="19"/>
  <c r="G35" i="19"/>
  <c r="I5" i="19"/>
  <c r="H35" i="19"/>
  <c r="E6" i="19"/>
  <c r="G39" i="19"/>
  <c r="F8" i="19"/>
  <c r="J37" i="19"/>
  <c r="H6" i="19"/>
  <c r="H10" i="19"/>
  <c r="F36" i="19"/>
  <c r="I39" i="19"/>
  <c r="I6" i="19"/>
  <c r="I8" i="19"/>
  <c r="I10" i="19"/>
  <c r="G36" i="19"/>
  <c r="E38" i="19"/>
  <c r="J39" i="19"/>
  <c r="G6" i="19"/>
  <c r="E37" i="19"/>
  <c r="I9" i="19"/>
  <c r="D39" i="19"/>
  <c r="K39" i="19" s="1"/>
  <c r="E10" i="19"/>
  <c r="D36" i="19"/>
  <c r="F6" i="19"/>
  <c r="F10" i="19"/>
  <c r="E36" i="19"/>
  <c r="H39" i="19"/>
  <c r="H8" i="19"/>
  <c r="D38" i="19"/>
  <c r="K38" i="19" s="1"/>
  <c r="J6" i="19"/>
  <c r="J8" i="19"/>
  <c r="J10" i="19"/>
  <c r="H36" i="19"/>
  <c r="F38" i="19"/>
  <c r="D40" i="19"/>
  <c r="K40" i="19" s="1"/>
  <c r="G5" i="19"/>
  <c r="D35" i="19"/>
  <c r="I36" i="19"/>
  <c r="G38" i="19"/>
  <c r="E40" i="19"/>
  <c r="F40" i="19"/>
  <c r="K25" i="19"/>
  <c r="K30" i="19"/>
  <c r="K10" i="19"/>
  <c r="L10" i="19" s="1"/>
  <c r="K28" i="19"/>
  <c r="K5" i="19"/>
  <c r="L5" i="19" s="1"/>
  <c r="K35" i="19"/>
  <c r="K17" i="19"/>
  <c r="K18" i="19"/>
  <c r="M28" i="19" s="1"/>
  <c r="K36" i="19"/>
  <c r="N13" i="19"/>
  <c r="N17" i="19" s="1"/>
  <c r="O12" i="19" s="1"/>
  <c r="M25" i="19" l="1"/>
  <c r="M26" i="19"/>
  <c r="M30" i="19"/>
  <c r="M29" i="19"/>
  <c r="M27" i="19"/>
</calcChain>
</file>

<file path=xl/sharedStrings.xml><?xml version="1.0" encoding="utf-8"?>
<sst xmlns="http://schemas.openxmlformats.org/spreadsheetml/2006/main" count="141" uniqueCount="81">
  <si>
    <t>Family Configuration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</si>
  <si>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</si>
  <si>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</si>
  <si>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</si>
  <si>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</si>
  <si>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</si>
  <si>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</si>
  <si>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</si>
  <si>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</si>
  <si>
    <t>1p0c</t>
  </si>
  <si>
    <t>1p1c</t>
  </si>
  <si>
    <t>1p2c</t>
  </si>
  <si>
    <t>2p0c</t>
  </si>
  <si>
    <t>2p1c</t>
  </si>
  <si>
    <t>2p2c</t>
  </si>
  <si>
    <t>Base Total</t>
  </si>
  <si>
    <t>Benefits Credit</t>
  </si>
  <si>
    <t>Thriving Wage</t>
  </si>
  <si>
    <t>Adjusted Amt</t>
  </si>
  <si>
    <t>Base Scenario</t>
  </si>
  <si>
    <t>This is the raw data - do not use this for client reports.</t>
  </si>
  <si>
    <t>Update these tables for each client. The baseline is 20% for Healthcare and 2.0 for Family Thriving.</t>
  </si>
  <si>
    <t>Dashboard Tot</t>
  </si>
  <si>
    <t>Healthcare Values</t>
  </si>
  <si>
    <t>Healthcare Values should reflect the amount of employer provided medical benefits. For example, selecting 20% indicates the employer covers 80% of medical premium.</t>
  </si>
  <si>
    <t>Family Thriving</t>
  </si>
  <si>
    <t>This is a factor applied to "Other Necessities" to approximate the premium for thriving wage.</t>
  </si>
  <si>
    <t>Spousal Income</t>
  </si>
  <si>
    <t>Aging Factor</t>
  </si>
  <si>
    <t>Living Wage with Healthcare Credit</t>
  </si>
  <si>
    <t>With Aging Factor Applied</t>
  </si>
  <si>
    <t>Use this table for Living Wage</t>
  </si>
  <si>
    <t>Healthcare Credit + Family Thriving</t>
  </si>
  <si>
    <t>Use this table for Thriving Wage</t>
  </si>
  <si>
    <t>Thriving Wage Adjustment to Living Wage</t>
  </si>
  <si>
    <t>Healthcare Credit + Facility Thriving + Spousal Income</t>
  </si>
  <si>
    <t>This is not typically used for our calculations</t>
  </si>
  <si>
    <t>Living Wage</t>
  </si>
  <si>
    <t>This workbook contains all the data in the 2022 edition of EPI's Family budget calculator. All data are in 2020 dollars.</t>
  </si>
  <si>
    <t xml:space="preserve">The default filter is set to select the "2p2c" (two parent two child) family type, but all the family types are included. </t>
  </si>
  <si>
    <t>Link to Family Budget Calculator: http://www.epi.org/resources/budget/</t>
  </si>
  <si>
    <t>Variable Name Descriptions</t>
  </si>
  <si>
    <t>"County" Tab</t>
  </si>
  <si>
    <t>Column Header</t>
  </si>
  <si>
    <t>Description</t>
  </si>
  <si>
    <t>ID variables</t>
  </si>
  <si>
    <t>case_id</t>
  </si>
  <si>
    <t>Used to uniquely identify observations</t>
  </si>
  <si>
    <t>State abv.</t>
  </si>
  <si>
    <t>Two letter state abbreviation</t>
  </si>
  <si>
    <t>Metro</t>
  </si>
  <si>
    <t>Indicates whether or not a county is in a metro area</t>
  </si>
  <si>
    <t>Areaname</t>
  </si>
  <si>
    <t>Name of metro area county is in (if applicable)</t>
  </si>
  <si>
    <t>County</t>
  </si>
  <si>
    <t>County name</t>
  </si>
  <si>
    <t>Family</t>
  </si>
  <si>
    <t>Family type</t>
  </si>
  <si>
    <t>Rank variables</t>
  </si>
  <si>
    <t>median_family_income</t>
  </si>
  <si>
    <t>Median family income from the ACS</t>
  </si>
  <si>
    <t>num_counties_in_st</t>
  </si>
  <si>
    <t>The total number of counties in the state</t>
  </si>
  <si>
    <t>st_cost_rank</t>
  </si>
  <si>
    <t>Total cost rank: Ranks counties by total budget cost (1 = highest total)</t>
  </si>
  <si>
    <t>st_med_aff_rank</t>
  </si>
  <si>
    <t>"Affordability" rank: Ranks counties by median family income as a share of total annual cost. (1 = lowest share or least "affordable")</t>
  </si>
  <si>
    <t>st_income_rank</t>
  </si>
  <si>
    <t>Ranks counties by median family income. (1 = highest income)</t>
  </si>
  <si>
    <t>"Metro" Tab</t>
  </si>
  <si>
    <t>Name of metro area</t>
  </si>
  <si>
    <t>top100</t>
  </si>
  <si>
    <t>Indicates whether or not a metro area is in the 100 largest metro areas by population</t>
  </si>
  <si>
    <t>top100_cost_rank</t>
  </si>
  <si>
    <t>Total cost rank: Ranks metro areas by total budget cost (1 = highest total)top 100 metro areas only</t>
  </si>
  <si>
    <t>top100_med_aff_rank</t>
  </si>
  <si>
    <t>"Affordability" rank: Ranks metro areas by median family income as a share of total annual cost. (1 = lowest share or least "affordable") for top 100 only</t>
  </si>
  <si>
    <t>top100_med_faminc_rank</t>
  </si>
  <si>
    <t>Ranks metro areas by median family income. top 100 only</t>
  </si>
  <si>
    <t>Household Living/Thriving Wage for San Jose, CA</t>
  </si>
  <si>
    <t>Provider, Dependent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</si>
</sst>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5" formatCode="_(&quot;$&quot;* #,##0_);_(&quot;$&quot;* \(#,##0\);_(&quot;$&quot;* &quot;-&quot;??_);_(@_)"/>
    <numFmt numFmtId="166" formatCode="#.0,&quot;K&quot;"/>
    <numFmt numFmtId="167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Avenir Next LT Pro"/>
      <family val="2"/>
    </font>
    <font>
      <sz val="11"/>
      <color theme="1"/>
      <name val="Avenir Next LT Pro"/>
      <family val="2"/>
    </font>
    <font>
      <sz val="10"/>
      <name val="Arial"/>
      <family val="2"/>
    </font>
    <font>
      <sz val="11"/>
      <name val="Avenir Next LT Pro"/>
      <family val="2"/>
    </font>
  </fonts>
  <fills count="1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7" fillId="0" borderId="0"/>
  </cellStyleXfs>
  <cellXfs count="7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164" fontId="0" fillId="0" borderId="0" xfId="0" applyNumberFormat="1"/>
    <xf numFmtId="165" fontId="0" fillId="0" borderId="0" xfId="0" applyNumberFormat="1"/>
    <xf numFmtId="0" fontId="5" fillId="7" borderId="0" xfId="0" applyFont="1" applyFill="1"/>
    <xf numFmtId="165" fontId="5" fillId="7" borderId="0" xfId="0" applyNumberFormat="1" applyFont="1" applyFill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165" fontId="5" fillId="8" borderId="0" xfId="0" applyNumberFormat="1" applyFont="1" applyFill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166" fontId="6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0" fontId="7" fillId="0" borderId="0" xfId="0" applyFont="1"/>
    <xf numFmtId="2" fontId="3" fillId="0" borderId="0" xfId="0" applyNumberFormat="1" applyFont="1"/>
    <xf numFmtId="0" fontId="0" fillId="10" borderId="0" xfId="0" applyFill="1" applyAlignment="1">
      <alignment horizontal="left"/>
    </xf>
    <xf numFmtId="165" fontId="0" fillId="11" borderId="0" xfId="0" applyNumberFormat="1" applyFill="1" applyAlignment="1">
      <alignment horizontal="left" vertical="center"/>
    </xf>
    <xf numFmtId="165" fontId="0" fillId="11" borderId="0" xfId="0" applyNumberFormat="1" applyFill="1" applyAlignment="1">
      <alignment horizontal="left"/>
    </xf>
    <xf numFmtId="165" fontId="0" fillId="10" borderId="0" xfId="0" applyNumberFormat="1" applyFill="1"/>
    <xf numFmtId="164" fontId="6" fillId="12" borderId="7" xfId="0" applyNumberFormat="1" applyFont="1" applyFill="1" applyBorder="1"/>
    <xf numFmtId="164" fontId="6" fillId="5" borderId="6" xfId="0" applyNumberFormat="1" applyFont="1" applyFill="1" applyBorder="1"/>
    <xf numFmtId="164" fontId="6" fillId="12" borderId="6" xfId="0" applyNumberFormat="1" applyFont="1" applyFill="1" applyBorder="1"/>
    <xf numFmtId="4" fontId="0" fillId="0" borderId="0" xfId="0" applyNumberFormat="1"/>
    <xf numFmtId="165" fontId="0" fillId="0" borderId="0" xfId="0" quotePrefix="1" applyNumberFormat="1"/>
    <xf numFmtId="165" fontId="12" fillId="0" borderId="0" xfId="0" applyNumberFormat="1" applyFont="1"/>
    <xf numFmtId="167" fontId="11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0" fontId="11" fillId="7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/>
    <xf numFmtId="164" fontId="11" fillId="0" borderId="0" xfId="0" applyNumberFormat="1" applyFont="1" applyAlignment="1">
      <alignment horizontal="right" vertical="center"/>
    </xf>
    <xf numFmtId="0" fontId="8" fillId="6" borderId="1" xfId="0" applyFont="1" applyFill="1" applyBorder="1"/>
    <xf numFmtId="165" fontId="8" fillId="6" borderId="11" xfId="0" applyNumberFormat="1" applyFont="1" applyFill="1" applyBorder="1" applyAlignment="1">
      <alignment horizontal="center" vertical="center"/>
    </xf>
    <xf numFmtId="165" fontId="9" fillId="6" borderId="12" xfId="0" applyNumberFormat="1" applyFont="1" applyFill="1" applyBorder="1" applyAlignment="1">
      <alignment horizontal="center" vertical="center"/>
    </xf>
    <xf numFmtId="0" fontId="6" fillId="12" borderId="13" xfId="0" applyFont="1" applyFill="1" applyBorder="1"/>
    <xf numFmtId="164" fontId="10" fillId="12" borderId="14" xfId="0" applyNumberFormat="1" applyFont="1" applyFill="1" applyBorder="1"/>
    <xf numFmtId="0" fontId="6" fillId="5" borderId="15" xfId="0" applyFont="1" applyFill="1" applyBorder="1"/>
    <xf numFmtId="164" fontId="10" fillId="5" borderId="16" xfId="0" applyNumberFormat="1" applyFont="1" applyFill="1" applyBorder="1"/>
    <xf numFmtId="0" fontId="6" fillId="12" borderId="15" xfId="0" applyFont="1" applyFill="1" applyBorder="1"/>
    <xf numFmtId="164" fontId="10" fillId="12" borderId="16" xfId="0" applyNumberFormat="1" applyFont="1" applyFill="1" applyBorder="1"/>
    <xf numFmtId="0" fontId="6" fillId="5" borderId="9" xfId="0" applyFont="1" applyFill="1" applyBorder="1"/>
    <xf numFmtId="164" fontId="6" fillId="5" borderId="10" xfId="0" applyNumberFormat="1" applyFont="1" applyFill="1" applyBorder="1"/>
    <xf numFmtId="164" fontId="10" fillId="5" borderId="8" xfId="0" applyNumberFormat="1" applyFont="1" applyFill="1" applyBorder="1"/>
    <xf numFmtId="9" fontId="0" fillId="0" borderId="0" xfId="1" applyFont="1"/>
    <xf numFmtId="0" fontId="0" fillId="0" borderId="0" xfId="0" applyAlignment="1">
      <alignment wrapText="1"/>
    </xf>
    <xf numFmtId="165" fontId="5" fillId="7" borderId="0" xfId="0" applyNumberFormat="1" applyFont="1" applyFill="1" applyAlignment="1">
      <alignment horizontal="left" vertical="center" wrapText="1"/>
    </xf>
    <xf numFmtId="9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0" fontId="15" fillId="4" borderId="0" xfId="0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13" fillId="13" borderId="0" xfId="0" applyFont="1" applyFill="1" applyAlignment="1">
      <alignment horizontal="left" wrapText="1"/>
    </xf>
    <xf numFmtId="165" fontId="0" fillId="14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5" fillId="15" borderId="0" xfId="0" applyFont="1" applyFill="1" applyAlignment="1">
      <alignment horizontal="center"/>
    </xf>
    <xf numFmtId="164" fontId="18" fillId="0" borderId="17" xfId="3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D5F5B0D9-7974-44DA-BE35-B10602A1A52A}"/>
    <cellStyle name="Normal_Executive Market Data.v11" xfId="3" xr:uid="{19A04F63-F498-400A-B994-0940308320E2}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venir Next LT Pro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venir Next LT Pro"/>
        <family val="2"/>
        <scheme val="none"/>
      </font>
      <numFmt numFmtId="164" formatCode="&quot;$&quot;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75200F2-FFF4-4729-A3E1-85A02A603423}"/>
  </tableStyles>
  <colors>
    <mruColors>
      <color rgb="FF00B5EE"/>
      <color rgb="FF0098C8"/>
      <color rgb="FFCD65A3"/>
      <color rgb="FFC03E8B"/>
      <color rgb="FFD6E98F"/>
      <color rgb="FFB6D838"/>
      <color rgb="FF9EECE3"/>
      <color rgb="FF5BDFCF"/>
      <color rgb="FFAFC3CA"/>
      <color rgb="FF5F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LW_TW_Exhibit!$A$2</c:f>
          <c:strCache>
            <c:ptCount val="1"/>
            <c:pt idx="0">
              <c:v>Household Living/Thriving Wage for San Jose, CA</c:v>
            </c:pt>
          </c:strCache>
        </c:strRef>
      </c:tx>
      <c:layout>
        <c:manualLayout>
          <c:xMode val="edge"/>
          <c:yMode val="edge"/>
          <c:x val="0.22878825667153596"/>
          <c:y val="3.165630863227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LW_TW_Exhibit!$B$3</c:f>
              <c:strCache>
                <c:ptCount val="1"/>
                <c:pt idx="0">
                  <c:v>Living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"$"#,##0</c:formatCode>
                <c:ptCount val="6"/>
              </c:numCache>
            </c:numRef>
          </c:cat>
          <c:val>
            <c:numRef>
              <c:f>LW_TW_Exhibit!$B$4:$B$9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3E17-4E94-895F-9A4ACDCE2EB4}"/>
            </c:ext>
          </c:extLst>
        </c:ser>
        <c:ser>
          <c:idx val="1"/>
          <c:order val="1"/>
          <c:tx>
            <c:strRef>
              <c:f>LW_TW_Exhibit!$C$3</c:f>
              <c:strCache>
                <c:ptCount val="1"/>
                <c:pt idx="0">
                  <c:v>Thriving Wage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"$"#,##0</c:formatCode>
                <c:ptCount val="6"/>
              </c:numCache>
            </c:numRef>
          </c:cat>
          <c:val>
            <c:numRef>
              <c:f>LW_TW_Exhibit!$C$4:$C$9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E17-4E94-895F-9A4ACDCE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209824"/>
        <c:axId val="980211792"/>
      </c:barChart>
      <c:catAx>
        <c:axId val="9802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Provider, Dependent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11792"/>
        <c:crosses val="autoZero"/>
        <c:auto val="1"/>
        <c:lblAlgn val="ctr"/>
        <c:lblOffset val="100"/>
        <c:noMultiLvlLbl val="0"/>
      </c:catAx>
      <c:valAx>
        <c:axId val="980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Living/Thriving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Wage (000s)</a:t>
                </a:r>
              </a:p>
              <a:p>
                <a:pPr>
                  <a:defRPr>
                    <a:latin typeface="Avenir Next LT Pro" panose="020B0504020202020204" pitchFamily="34" charset="0"/>
                    <a:cs typeface="Arial" panose="020B0604020202020204" pitchFamily="34" charset="0"/>
                  </a:defRPr>
                </a:pPr>
                <a:endParaRPr lang="en-US">
                  <a:latin typeface="Avenir Next LT Pro" panose="020B05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90489</xdr:rowOff>
    </xdr:from>
    <xdr:to>
      <xdr:col>14</xdr:col>
      <xdr:colOff>590550</xdr:colOff>
      <xdr:row>17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8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60188" y="163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230187</xdr:colOff>
      <xdr:row>10</xdr:row>
      <xdr:rowOff>87312</xdr:rowOff>
    </xdr:from>
    <xdr:to>
      <xdr:col>14</xdr:col>
      <xdr:colOff>592137</xdr:colOff>
      <xdr:row>12</xdr:row>
      <xdr:rowOff>2872</xdr:rowOff>
    </xdr:to>
    <xdr:pic>
      <xdr:nvPicPr>
        <xdr:cNvPr id="3" name="Picture 2" descr="person Icon 120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1944687"/>
          <a:ext cx="361950" cy="28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Relationship Id="rId1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ETUP"/>
      <sheetName val="DASHBOARD"/>
      <sheetName val="CLIENT DATABASE"/>
      <sheetName val="LEAD MANAGEMENT"/>
      <sheetName val="TASK TRACKER"/>
      <sheetName val="COMMUNICATION LOG "/>
      <sheetName val="PROJECT-SERVICE DETAILS "/>
      <sheetName val="GANTT CHART"/>
      <sheetName val="INVOICE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F79FB-D099-472C-88A2-EE3468F843CC}" name="Table1" displayName="Table1" ref="A3:C9" totalsRowShown="0" headerRowDxfId="4" dataDxfId="0" dataCellStyle="Normal_Executive Market Data.v11">
  <autoFilter ref="A3:C9" xr:uid="{9C7F79FB-D099-472C-88A2-EE3468F843CC}"/>
  <sortState xmlns:xlrd2="http://schemas.microsoft.com/office/spreadsheetml/2017/richdata2" ref="A4:C9">
    <sortCondition ref="B3:B9"/>
  </sortState>
  <tableColumns count="3">
    <tableColumn id="1" xr3:uid="{EBDFBF5F-D964-4BBE-8E82-5EA65C2897D8}" name="Provider, Dependent Configuration" dataDxfId="3" dataCellStyle="Normal_Executive Market Data.v11"/>
    <tableColumn id="2" xr3:uid="{86BC734C-0E3E-4CD3-9CF3-CD35407ED60E}" name="Living Wage" dataDxfId="2" dataCellStyle="Normal_Executive Market Data.v11"/>
    <tableColumn id="3" xr3:uid="{150171A6-D173-4430-8006-D76099A23AAB}" name="Thriving Wage" dataDxfId="1" dataCellStyle="Normal_Executive Market Data.v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99E"/>
      </a:accent1>
      <a:accent2>
        <a:srgbClr val="9A3270"/>
      </a:accent2>
      <a:accent3>
        <a:srgbClr val="92B022"/>
      </a:accent3>
      <a:accent4>
        <a:srgbClr val="27C6B2"/>
      </a:accent4>
      <a:accent5>
        <a:srgbClr val="00485F"/>
      </a:accent5>
      <a:accent6>
        <a:srgbClr val="55555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10C4-230D-4C02-80E4-133E5C68A1B9}">
  <sheetPr codeName="Sheet8">
    <tabColor theme="8"/>
  </sheetPr>
  <dimension ref="A1:C30"/>
  <sheetViews>
    <sheetView showGridLines="0" tabSelected="1" zoomScale="120" zoomScaleNormal="120" workbookViewId="0">
      <selection activeCell="B16" sqref="B16"/>
    </sheetView>
  </sheetViews>
  <sheetFormatPr defaultColWidth="9.1796875" defaultRowHeight="14.5" x14ac:dyDescent="0.35"/>
  <cols>
    <col min="1" max="1" width="41" style="58" customWidth="1"/>
    <col min="2" max="2" width="23.54296875" style="58" customWidth="1"/>
    <col min="3" max="3" width="25.453125" style="58" customWidth="1"/>
    <col min="4" max="16384" width="9.1796875" style="59"/>
  </cols>
  <sheetData>
    <row r="1" spans="1:3" ht="38.25" customHeight="1" x14ac:dyDescent="0.35"/>
    <row r="2" spans="1:3" x14ac:dyDescent="0.35">
      <c r="A2" s="71" t="s">
        <v>79</v>
      </c>
      <c r="B2" s="71"/>
      <c r="C2" s="71"/>
    </row>
    <row r="3" spans="1:3" x14ac:dyDescent="0.35">
      <c r="A3" s="60" t="s">
        <v>80</v>
      </c>
      <c r="B3" s="60" t="s">
        <v>37</v>
      </c>
      <c r="C3" s="60" t="s">
        <v>17</v>
      </c>
    </row>
    <row r="4" spans="1:3" x14ac:dyDescent="0.35">
      <c r="A4" s="72"/>
      <c r="B4" s="72"/>
      <c r="C4" s="72"/>
    </row>
    <row r="5" spans="1:3" x14ac:dyDescent="0.35">
      <c r="A5" s="72"/>
      <c r="B5" s="72"/>
      <c r="C5" s="72"/>
    </row>
    <row r="6" spans="1:3" x14ac:dyDescent="0.35">
      <c r="A6" s="72"/>
      <c r="B6" s="72"/>
      <c r="C6" s="72"/>
    </row>
    <row r="7" spans="1:3" x14ac:dyDescent="0.35">
      <c r="A7" s="72"/>
      <c r="B7" s="72"/>
      <c r="C7" s="72"/>
    </row>
    <row r="8" spans="1:3" x14ac:dyDescent="0.35">
      <c r="A8" s="72"/>
      <c r="B8" s="72"/>
      <c r="C8" s="72"/>
    </row>
    <row r="9" spans="1:3" x14ac:dyDescent="0.35">
      <c r="A9" s="72"/>
      <c r="B9" s="72"/>
      <c r="C9" s="72"/>
    </row>
    <row r="10" spans="1:3" x14ac:dyDescent="0.35">
      <c r="B10" s="61"/>
      <c r="C10" s="61"/>
    </row>
    <row r="11" spans="1:3" x14ac:dyDescent="0.35">
      <c r="B11" s="61"/>
      <c r="C11" s="61"/>
    </row>
    <row r="12" spans="1:3" x14ac:dyDescent="0.35">
      <c r="B12" s="61"/>
      <c r="C12" s="61"/>
    </row>
    <row r="13" spans="1:3" x14ac:dyDescent="0.35">
      <c r="B13" s="61"/>
      <c r="C13" s="61"/>
    </row>
    <row r="14" spans="1:3" x14ac:dyDescent="0.35">
      <c r="A14" s="59"/>
      <c r="B14" s="59"/>
      <c r="C14" s="59"/>
    </row>
    <row r="15" spans="1:3" x14ac:dyDescent="0.35">
      <c r="A15" s="59"/>
      <c r="B15" s="59"/>
      <c r="C15" s="59"/>
    </row>
    <row r="16" spans="1:3" ht="39.75" customHeight="1" x14ac:dyDescent="0.35">
      <c r="A16" s="59"/>
      <c r="B16" s="59"/>
      <c r="C16" s="59"/>
    </row>
    <row r="17" s="59" customFormat="1" x14ac:dyDescent="0.35"/>
    <row r="18" s="59" customFormat="1" x14ac:dyDescent="0.35"/>
    <row r="19" s="59" customFormat="1" x14ac:dyDescent="0.35"/>
    <row r="20" s="59" customFormat="1" x14ac:dyDescent="0.35"/>
    <row r="21" s="59" customFormat="1" x14ac:dyDescent="0.35"/>
    <row r="22" s="59" customFormat="1" x14ac:dyDescent="0.35"/>
    <row r="23" s="59" customFormat="1" x14ac:dyDescent="0.35"/>
    <row r="24" s="59" customFormat="1" x14ac:dyDescent="0.35"/>
    <row r="25" s="59" customFormat="1" x14ac:dyDescent="0.35"/>
    <row r="26" s="59" customFormat="1" x14ac:dyDescent="0.35"/>
    <row r="27" s="59" customFormat="1" x14ac:dyDescent="0.35"/>
    <row r="28" s="59" customFormat="1" x14ac:dyDescent="0.35"/>
    <row r="29" s="59" customFormat="1" x14ac:dyDescent="0.35"/>
    <row r="30" s="59" customFormat="1" x14ac:dyDescent="0.35"/>
  </sheetData>
  <mergeCells count="1">
    <mergeCell ref="A2:C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69C-D661-4045-90CD-EED57DDAEB73}">
  <sheetPr codeName="Sheet7">
    <tabColor theme="8"/>
  </sheetPr>
  <dimension ref="C2:X40"/>
  <sheetViews>
    <sheetView zoomScale="80" zoomScaleNormal="80" workbookViewId="0">
      <selection activeCell="V24" sqref="V24"/>
    </sheetView>
  </sheetViews>
  <sheetFormatPr defaultRowHeight="14.5" x14ac:dyDescent="0.35"/>
  <cols>
    <col min="3" max="3" width="39.26953125" customWidth="1"/>
    <col min="4" max="4" width="11.54296875" style="15" bestFit="1" customWidth="1"/>
    <col min="5" max="5" width="8.7265625" style="15"/>
    <col min="6" max="6" width="14" style="15" customWidth="1"/>
    <col min="7" max="7" width="12.26953125" style="15" customWidth="1"/>
    <col min="8" max="8" width="16.54296875" style="15" customWidth="1"/>
    <col min="9" max="9" width="10.453125" style="15" customWidth="1"/>
    <col min="10" max="10" width="9" style="15" bestFit="1" customWidth="1"/>
    <col min="11" max="11" width="9.81640625" style="15" bestFit="1" customWidth="1"/>
    <col min="12" max="12" width="12.26953125" bestFit="1" customWidth="1"/>
    <col min="13" max="13" width="13.54296875" customWidth="1"/>
    <col min="14" max="14" width="9.81640625" customWidth="1"/>
    <col min="15" max="15" width="9" customWidth="1"/>
    <col min="16" max="16" width="9.1796875" customWidth="1"/>
    <col min="17" max="17" width="9.81640625" customWidth="1"/>
    <col min="18" max="18" width="9" customWidth="1"/>
    <col min="19" max="20" width="11.453125" bestFit="1" customWidth="1"/>
    <col min="23" max="23" width="61.453125" customWidth="1"/>
  </cols>
  <sheetData>
    <row r="2" spans="3:24" ht="39" customHeight="1" x14ac:dyDescent="0.35">
      <c r="C2" t="s">
        <v>19</v>
      </c>
      <c r="D2" s="64" t="s">
        <v>20</v>
      </c>
      <c r="E2" s="64"/>
      <c r="F2" s="64"/>
      <c r="G2" s="64"/>
      <c r="H2" s="64"/>
      <c r="I2" s="64"/>
      <c r="J2" s="64"/>
      <c r="K2" s="64"/>
      <c r="S2" s="63" t="s">
        <v>21</v>
      </c>
      <c r="T2" s="63"/>
      <c r="U2" s="63"/>
      <c r="V2" s="63"/>
      <c r="W2" s="63"/>
      <c r="X2" s="63"/>
    </row>
    <row r="4" spans="3:24" ht="44" thickBot="1" x14ac:dyDescent="0.4">
      <c r="C4" s="42" t="s">
        <v>0</v>
      </c>
      <c r="D4" s="43" t="s">
        <v>1</v>
      </c>
      <c r="E4" s="43" t="s">
        <v>2</v>
      </c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4" t="s">
        <v>8</v>
      </c>
      <c r="L4" s="19" t="s">
        <v>22</v>
      </c>
      <c r="S4" s="26" t="s">
        <v>23</v>
      </c>
      <c r="T4" s="26"/>
      <c r="U4" s="24">
        <v>0.2</v>
      </c>
      <c r="W4" s="55" t="s">
        <v>24</v>
      </c>
    </row>
    <row r="5" spans="3:24" ht="29.5" thickTop="1" x14ac:dyDescent="0.35">
      <c r="C5" s="45" t="s">
        <v>9</v>
      </c>
      <c r="D5" s="30" t="e">
        <f>SUMIFS(#REF!,#REF!, Area_Table!C5,#REF!,#REF!)</f>
        <v>#REF!</v>
      </c>
      <c r="E5" s="30" t="e">
        <f>SUMIFS(#REF!,#REF!,Area_Table!C5,#REF!,#REF!)</f>
        <v>#REF!</v>
      </c>
      <c r="F5" s="30" t="e">
        <f>SUMIFS(#REF!,#REF!,Area_Table!C5,#REF!,#REF!)</f>
        <v>#REF!</v>
      </c>
      <c r="G5" s="30" t="e">
        <f>SUMIFS(#REF!,#REF!,Area_Table!C5,#REF!,#REF!)</f>
        <v>#REF!</v>
      </c>
      <c r="H5" s="30" t="e">
        <f>SUMIFS(#REF!,#REF!,Area_Table!C5,#REF!,#REF!)</f>
        <v>#REF!</v>
      </c>
      <c r="I5" s="30" t="e">
        <f>SUMIFS(#REF!,#REF!,Area_Table!C5,#REF!,#REF!)</f>
        <v>#REF!</v>
      </c>
      <c r="J5" s="30" t="e">
        <f>SUMIFS(#REF!,#REF!,Area_Table!C5,#REF!,#REF!)</f>
        <v>#REF!</v>
      </c>
      <c r="K5" s="46" t="e">
        <f>SUM(D5:J5)</f>
        <v>#REF!</v>
      </c>
      <c r="L5" s="22" t="e">
        <f>K5</f>
        <v>#REF!</v>
      </c>
      <c r="R5" s="15"/>
      <c r="S5" s="27" t="s">
        <v>25</v>
      </c>
      <c r="T5" s="28"/>
      <c r="U5" s="25">
        <v>2</v>
      </c>
      <c r="W5" s="55" t="s">
        <v>26</v>
      </c>
    </row>
    <row r="6" spans="3:24" x14ac:dyDescent="0.35">
      <c r="C6" s="47" t="s">
        <v>10</v>
      </c>
      <c r="D6" s="31" t="e">
        <f>SUMIFS(#REF!,#REF!, Area_Table!C6,#REF!,#REF!)</f>
        <v>#REF!</v>
      </c>
      <c r="E6" s="31" t="e">
        <f>SUMIFS(#REF!,#REF!,Area_Table!C6,#REF!,#REF!)</f>
        <v>#REF!</v>
      </c>
      <c r="F6" s="31" t="e">
        <f>SUMIFS(#REF!,#REF!,Area_Table!C6,#REF!,#REF!)</f>
        <v>#REF!</v>
      </c>
      <c r="G6" s="31" t="e">
        <f>SUMIFS(#REF!,#REF!,Area_Table!C6,#REF!,#REF!)</f>
        <v>#REF!</v>
      </c>
      <c r="H6" s="31" t="e">
        <f>SUMIFS(#REF!,#REF!,Area_Table!C6,#REF!,#REF!)</f>
        <v>#REF!</v>
      </c>
      <c r="I6" s="31" t="e">
        <f>SUMIFS(#REF!,#REF!,Area_Table!C6,#REF!,#REF!)</f>
        <v>#REF!</v>
      </c>
      <c r="J6" s="31" t="e">
        <f>SUMIFS(#REF!,#REF!,Area_Table!C6,#REF!,#REF!)</f>
        <v>#REF!</v>
      </c>
      <c r="K6" s="48" t="e">
        <f t="shared" ref="K6:K10" si="0">SUM(D6:J6)</f>
        <v>#REF!</v>
      </c>
      <c r="L6" s="22" t="e">
        <f t="shared" ref="L6:L10" si="1">K6</f>
        <v>#REF!</v>
      </c>
      <c r="R6" s="15"/>
      <c r="S6" s="29" t="s">
        <v>27</v>
      </c>
      <c r="T6" s="29"/>
      <c r="U6" s="25">
        <v>0.7</v>
      </c>
    </row>
    <row r="7" spans="3:24" x14ac:dyDescent="0.35">
      <c r="C7" s="49" t="s">
        <v>11</v>
      </c>
      <c r="D7" s="32" t="e">
        <f>SUMIFS(#REF!,#REF!, Area_Table!C7,#REF!,#REF!)</f>
        <v>#REF!</v>
      </c>
      <c r="E7" s="32" t="e">
        <f>SUMIFS(#REF!,#REF!,Area_Table!C7,#REF!,#REF!)</f>
        <v>#REF!</v>
      </c>
      <c r="F7" s="32" t="e">
        <f>SUMIFS(#REF!,#REF!,Area_Table!C7,#REF!,#REF!)</f>
        <v>#REF!</v>
      </c>
      <c r="G7" s="32" t="e">
        <f>SUMIFS(#REF!,#REF!,Area_Table!C7,#REF!,#REF!)</f>
        <v>#REF!</v>
      </c>
      <c r="H7" s="32" t="e">
        <f>SUMIFS(#REF!,#REF!,Area_Table!C7,#REF!,#REF!)</f>
        <v>#REF!</v>
      </c>
      <c r="I7" s="32" t="e">
        <f>SUMIFS(#REF!,#REF!,Area_Table!C7,#REF!,#REF!)</f>
        <v>#REF!</v>
      </c>
      <c r="J7" s="32" t="e">
        <f>SUMIFS(#REF!,#REF!,Area_Table!C7,#REF!,#REF!)</f>
        <v>#REF!</v>
      </c>
      <c r="K7" s="50" t="e">
        <f t="shared" si="0"/>
        <v>#REF!</v>
      </c>
      <c r="L7" s="22" t="e">
        <f t="shared" si="1"/>
        <v>#REF!</v>
      </c>
      <c r="O7" s="15"/>
      <c r="P7" s="15"/>
      <c r="Q7" s="15"/>
      <c r="R7" s="15"/>
      <c r="S7" t="s">
        <v>28</v>
      </c>
      <c r="U7" s="57">
        <v>0.06</v>
      </c>
    </row>
    <row r="8" spans="3:24" x14ac:dyDescent="0.35">
      <c r="C8" s="47" t="s">
        <v>12</v>
      </c>
      <c r="D8" s="31" t="e">
        <f>SUMIFS(#REF!,#REF!, Area_Table!C8,#REF!,#REF!)</f>
        <v>#REF!</v>
      </c>
      <c r="E8" s="31" t="e">
        <f>SUMIFS(#REF!,#REF!,Area_Table!C8,#REF!,#REF!)</f>
        <v>#REF!</v>
      </c>
      <c r="F8" s="31" t="e">
        <f>SUMIFS(#REF!,#REF!,Area_Table!C8,#REF!,#REF!)</f>
        <v>#REF!</v>
      </c>
      <c r="G8" s="31" t="e">
        <f>SUMIFS(#REF!,#REF!,Area_Table!C8,#REF!,#REF!)</f>
        <v>#REF!</v>
      </c>
      <c r="H8" s="31" t="e">
        <f>SUMIFS(#REF!,#REF!,Area_Table!C8,#REF!,#REF!)</f>
        <v>#REF!</v>
      </c>
      <c r="I8" s="31" t="e">
        <f>SUMIFS(#REF!,#REF!,Area_Table!C8,#REF!,#REF!)</f>
        <v>#REF!</v>
      </c>
      <c r="J8" s="31" t="e">
        <f>SUMIFS(#REF!,#REF!,Area_Table!C8,#REF!,#REF!)</f>
        <v>#REF!</v>
      </c>
      <c r="K8" s="48" t="e">
        <f t="shared" si="0"/>
        <v>#REF!</v>
      </c>
      <c r="L8" s="22" t="e">
        <f t="shared" si="1"/>
        <v>#REF!</v>
      </c>
      <c r="O8" s="15"/>
      <c r="P8" s="15"/>
      <c r="Q8" s="15"/>
      <c r="R8" s="15"/>
    </row>
    <row r="9" spans="3:24" x14ac:dyDescent="0.35">
      <c r="C9" s="49" t="s">
        <v>13</v>
      </c>
      <c r="D9" s="32" t="e">
        <f>SUMIFS(#REF!,#REF!, Area_Table!C9,#REF!,#REF!)</f>
        <v>#REF!</v>
      </c>
      <c r="E9" s="32" t="e">
        <f>SUMIFS(#REF!,#REF!,Area_Table!C9,#REF!,#REF!)</f>
        <v>#REF!</v>
      </c>
      <c r="F9" s="32" t="e">
        <f>SUMIFS(#REF!,#REF!,Area_Table!C9,#REF!,#REF!)</f>
        <v>#REF!</v>
      </c>
      <c r="G9" s="32" t="e">
        <f>SUMIFS(#REF!,#REF!,Area_Table!C9,#REF!,#REF!)</f>
        <v>#REF!</v>
      </c>
      <c r="H9" s="32" t="e">
        <f>SUMIFS(#REF!,#REF!,Area_Table!C9,#REF!,#REF!)</f>
        <v>#REF!</v>
      </c>
      <c r="I9" s="32" t="e">
        <f>SUMIFS(#REF!,#REF!,Area_Table!C9,#REF!,#REF!)</f>
        <v>#REF!</v>
      </c>
      <c r="J9" s="32" t="e">
        <f>SUMIFS(#REF!,#REF!,Area_Table!C9,#REF!,#REF!)</f>
        <v>#REF!</v>
      </c>
      <c r="K9" s="50" t="e">
        <f t="shared" si="0"/>
        <v>#REF!</v>
      </c>
      <c r="L9" s="22" t="e">
        <f t="shared" si="1"/>
        <v>#REF!</v>
      </c>
      <c r="O9" s="15"/>
      <c r="P9" s="15"/>
      <c r="Q9" s="15"/>
      <c r="R9" s="15"/>
    </row>
    <row r="10" spans="3:24" x14ac:dyDescent="0.35">
      <c r="C10" s="51" t="s">
        <v>14</v>
      </c>
      <c r="D10" s="52" t="e">
        <f>SUMIFS(#REF!,#REF!, Area_Table!C10,#REF!,#REF!)</f>
        <v>#REF!</v>
      </c>
      <c r="E10" s="52" t="e">
        <f>SUMIFS(#REF!,#REF!,Area_Table!C10,#REF!,#REF!)</f>
        <v>#REF!</v>
      </c>
      <c r="F10" s="52" t="e">
        <f>SUMIFS(#REF!,#REF!,Area_Table!C10,#REF!,#REF!)</f>
        <v>#REF!</v>
      </c>
      <c r="G10" s="52" t="e">
        <f>SUMIFS(#REF!,#REF!,Area_Table!C10,#REF!,#REF!)</f>
        <v>#REF!</v>
      </c>
      <c r="H10" s="52" t="e">
        <f>SUMIFS(#REF!,#REF!,Area_Table!C10,#REF!,#REF!)</f>
        <v>#REF!</v>
      </c>
      <c r="I10" s="52" t="e">
        <f>SUMIFS(#REF!,#REF!,Area_Table!C10,#REF!,#REF!)</f>
        <v>#REF!</v>
      </c>
      <c r="J10" s="52" t="e">
        <f>SUMIFS(#REF!,#REF!,Area_Table!C10,#REF!,#REF!)</f>
        <v>#REF!</v>
      </c>
      <c r="K10" s="53" t="e">
        <f t="shared" si="0"/>
        <v>#REF!</v>
      </c>
      <c r="L10" s="22" t="e">
        <f t="shared" si="1"/>
        <v>#REF!</v>
      </c>
      <c r="O10" s="15"/>
      <c r="P10" s="15"/>
      <c r="Q10" s="15"/>
      <c r="R10" s="15"/>
    </row>
    <row r="12" spans="3:24" x14ac:dyDescent="0.35">
      <c r="C12" s="20" t="s">
        <v>29</v>
      </c>
      <c r="O12" s="35" t="e">
        <f>N17</f>
        <v>#REF!</v>
      </c>
      <c r="P12" s="41">
        <v>-1000</v>
      </c>
      <c r="Q12" s="41">
        <v>-2000</v>
      </c>
      <c r="R12" s="41">
        <v>-3000</v>
      </c>
      <c r="S12" s="41">
        <v>-4000</v>
      </c>
      <c r="T12" s="41">
        <v>-5000</v>
      </c>
    </row>
    <row r="13" spans="3:24" x14ac:dyDescent="0.35">
      <c r="C13" t="s">
        <v>30</v>
      </c>
      <c r="D13" s="62" t="s">
        <v>31</v>
      </c>
      <c r="E13" s="62"/>
      <c r="F13" s="62"/>
      <c r="G13" s="62"/>
      <c r="H13" s="62"/>
      <c r="I13" s="62"/>
      <c r="J13" s="62"/>
      <c r="K13" s="62"/>
      <c r="M13" s="38" t="s">
        <v>15</v>
      </c>
      <c r="N13" s="15" t="e">
        <f>K5</f>
        <v>#REF!</v>
      </c>
      <c r="O13" s="36">
        <v>1.05</v>
      </c>
      <c r="P13" s="37" t="e">
        <f t="dataTable" ref="P13:T17" dt2D="1" dtr="1" r1="N14" r2="N15"/>
        <v>#REF!</v>
      </c>
      <c r="Q13" s="37" t="e">
        <v>#REF!</v>
      </c>
      <c r="R13" s="37" t="e">
        <v>#REF!</v>
      </c>
      <c r="S13" s="37" t="e">
        <v>#REF!</v>
      </c>
      <c r="T13" s="37" t="e">
        <v>#REF!</v>
      </c>
    </row>
    <row r="14" spans="3:24" x14ac:dyDescent="0.35">
      <c r="C14" s="16" t="s">
        <v>0</v>
      </c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  <c r="I14" s="17" t="s">
        <v>6</v>
      </c>
      <c r="J14" s="17" t="s">
        <v>7</v>
      </c>
      <c r="K14" s="18" t="s">
        <v>8</v>
      </c>
      <c r="L14" s="23"/>
      <c r="M14" s="40" t="s">
        <v>16</v>
      </c>
      <c r="N14" s="34">
        <v>-1000</v>
      </c>
      <c r="O14" s="36">
        <v>1.075</v>
      </c>
      <c r="P14" s="37" t="e">
        <v>#REF!</v>
      </c>
      <c r="Q14" s="37" t="e">
        <v>#REF!</v>
      </c>
      <c r="R14" s="37" t="e">
        <v>#REF!</v>
      </c>
      <c r="S14" s="37" t="e">
        <v>#REF!</v>
      </c>
      <c r="T14" s="37" t="e">
        <v>#REF!</v>
      </c>
    </row>
    <row r="15" spans="3:24" x14ac:dyDescent="0.35">
      <c r="C15" s="20" t="s">
        <v>9</v>
      </c>
      <c r="D15" s="21" t="e">
        <f>SUMIFS(#REF!,#REF!, Area_Table!C15,#REF!,#REF!)*(1+$U$7)</f>
        <v>#REF!</v>
      </c>
      <c r="E15" s="21" t="e">
        <f>SUMIFS(#REF!,#REF!,Area_Table!C15,#REF!,#REF!)*(1+$U$7)</f>
        <v>#REF!</v>
      </c>
      <c r="F15" s="21" t="e">
        <f>SUMIFS(#REF!,#REF!,Area_Table!C15,#REF!,#REF!)*(1+$U$7)</f>
        <v>#REF!</v>
      </c>
      <c r="G15" s="21" t="e">
        <f>(SUMIFS(#REF!,#REF!,Area_Table!C15,#REF!,#REF!)*$U$4)*(1+$U$7)</f>
        <v>#REF!</v>
      </c>
      <c r="H15" s="21" t="e">
        <f>SUMIFS(#REF!,#REF!,Area_Table!C15,#REF!,#REF!)*(1+$U$7)</f>
        <v>#REF!</v>
      </c>
      <c r="I15" s="21" t="e">
        <f>SUMIFS(#REF!,#REF!,Area_Table!C15,#REF!,#REF!)*(1+$U$7)</f>
        <v>#REF!</v>
      </c>
      <c r="J15" s="21" t="e">
        <f>SUMIFS(#REF!,#REF!,Area_Table!C15,#REF!,#REF!)*(1+$U$7)</f>
        <v>#REF!</v>
      </c>
      <c r="K15" s="21" t="e">
        <f>SUM(D15:J15)</f>
        <v>#REF!</v>
      </c>
      <c r="L15" s="22"/>
      <c r="M15" s="38" t="s">
        <v>17</v>
      </c>
      <c r="N15" s="33">
        <v>1.05</v>
      </c>
      <c r="O15" s="36">
        <v>1.1000000000000001</v>
      </c>
      <c r="P15" s="37" t="e">
        <v>#REF!</v>
      </c>
      <c r="Q15" s="37" t="e">
        <v>#REF!</v>
      </c>
      <c r="R15" s="37" t="e">
        <v>#REF!</v>
      </c>
      <c r="S15" s="37" t="e">
        <v>#REF!</v>
      </c>
      <c r="T15" s="37" t="e">
        <v>#REF!</v>
      </c>
    </row>
    <row r="16" spans="3:24" x14ac:dyDescent="0.35">
      <c r="C16" s="20" t="s">
        <v>10</v>
      </c>
      <c r="D16" s="21" t="e">
        <f>SUMIFS(#REF!,#REF!, Area_Table!C16,#REF!,#REF!)*(1+$U$7)</f>
        <v>#REF!</v>
      </c>
      <c r="E16" s="21" t="e">
        <f>SUMIFS(#REF!,#REF!,Area_Table!C16,#REF!,#REF!)*(1+$U$7)</f>
        <v>#REF!</v>
      </c>
      <c r="F16" s="21" t="e">
        <f>SUMIFS(#REF!,#REF!,Area_Table!C16,#REF!,#REF!)*(1+$U$7)</f>
        <v>#REF!</v>
      </c>
      <c r="G16" s="21" t="e">
        <f>SUMIFS(#REF!,#REF!,Area_Table!C16,#REF!,#REF!)*$U$4*(1+$U$7)</f>
        <v>#REF!</v>
      </c>
      <c r="H16" s="21" t="e">
        <f>SUMIFS(#REF!,#REF!,Area_Table!C16,#REF!,#REF!)*(1+$U$7)</f>
        <v>#REF!</v>
      </c>
      <c r="I16" s="21" t="e">
        <f>SUMIFS(#REF!,#REF!,Area_Table!C16,#REF!,#REF!)*(1+$U$7)</f>
        <v>#REF!</v>
      </c>
      <c r="J16" s="21" t="e">
        <f>SUMIFS(#REF!,#REF!,Area_Table!C16,#REF!,#REF!)*(1+$U$7)</f>
        <v>#REF!</v>
      </c>
      <c r="K16" s="21" t="e">
        <f t="shared" ref="K16:K20" si="2">SUM(D16:J16)</f>
        <v>#REF!</v>
      </c>
      <c r="L16" s="22"/>
      <c r="M16" s="39"/>
      <c r="O16" s="36">
        <v>1.125</v>
      </c>
      <c r="P16" s="37" t="e">
        <v>#REF!</v>
      </c>
      <c r="Q16" s="37" t="e">
        <v>#REF!</v>
      </c>
      <c r="R16" s="37" t="e">
        <v>#REF!</v>
      </c>
      <c r="S16" s="37" t="e">
        <v>#REF!</v>
      </c>
      <c r="T16" s="37" t="e">
        <v>#REF!</v>
      </c>
    </row>
    <row r="17" spans="3:20" x14ac:dyDescent="0.35">
      <c r="C17" s="20" t="s">
        <v>11</v>
      </c>
      <c r="D17" s="21" t="e">
        <f>SUMIFS(#REF!,#REF!, Area_Table!C17,#REF!,#REF!)*(1+$U$7)</f>
        <v>#REF!</v>
      </c>
      <c r="E17" s="21" t="e">
        <f>SUMIFS(#REF!,#REF!,Area_Table!C17,#REF!,#REF!)*(1+$U$7)</f>
        <v>#REF!</v>
      </c>
      <c r="F17" s="21" t="e">
        <f>SUMIFS(#REF!,#REF!,Area_Table!C17,#REF!,#REF!)*(1+$U$7)</f>
        <v>#REF!</v>
      </c>
      <c r="G17" s="21" t="e">
        <f>SUMIFS(#REF!,#REF!,Area_Table!C17,#REF!,#REF!)*$U$4*(1+$U$7)</f>
        <v>#REF!</v>
      </c>
      <c r="H17" s="21" t="e">
        <f>SUMIFS(#REF!,#REF!,Area_Table!C17,#REF!,#REF!)*(1+$U$7)</f>
        <v>#REF!</v>
      </c>
      <c r="I17" s="21" t="e">
        <f>SUMIFS(#REF!,#REF!,Area_Table!C17,#REF!,#REF!)*(1+$U$7)</f>
        <v>#REF!</v>
      </c>
      <c r="J17" s="21" t="e">
        <f>SUMIFS(#REF!,#REF!,Area_Table!C17,#REF!,#REF!)*(1+$U$7)</f>
        <v>#REF!</v>
      </c>
      <c r="K17" s="21" t="e">
        <f t="shared" si="2"/>
        <v>#REF!</v>
      </c>
      <c r="L17" s="22"/>
      <c r="M17" s="40" t="s">
        <v>18</v>
      </c>
      <c r="N17" s="14" t="e">
        <f>(N13*N15)+N14</f>
        <v>#REF!</v>
      </c>
      <c r="O17" s="36">
        <v>1.1499999999999999</v>
      </c>
      <c r="P17" s="37" t="e">
        <v>#REF!</v>
      </c>
      <c r="Q17" s="37" t="e">
        <v>#REF!</v>
      </c>
      <c r="R17" s="37" t="e">
        <v>#REF!</v>
      </c>
      <c r="S17" s="37" t="e">
        <v>#REF!</v>
      </c>
      <c r="T17" s="37" t="e">
        <v>#REF!</v>
      </c>
    </row>
    <row r="18" spans="3:20" x14ac:dyDescent="0.35">
      <c r="C18" s="20" t="s">
        <v>12</v>
      </c>
      <c r="D18" s="21" t="e">
        <f>SUMIFS(#REF!,#REF!, Area_Table!C18,#REF!,#REF!)*(1+$U$7)</f>
        <v>#REF!</v>
      </c>
      <c r="E18" s="21" t="e">
        <f>SUMIFS(#REF!,#REF!,Area_Table!C18,#REF!,#REF!)*(1+$U$7)</f>
        <v>#REF!</v>
      </c>
      <c r="F18" s="21" t="e">
        <f>SUMIFS(#REF!,#REF!,Area_Table!C18,#REF!,#REF!)*(1+$U$7)</f>
        <v>#REF!</v>
      </c>
      <c r="G18" s="21" t="e">
        <f>SUMIFS(#REF!,#REF!,Area_Table!C18,#REF!,#REF!)*$U$4*(1+$U$7)</f>
        <v>#REF!</v>
      </c>
      <c r="H18" s="21" t="e">
        <f>SUMIFS(#REF!,#REF!,Area_Table!C18,#REF!,#REF!)*(1+$U$7)</f>
        <v>#REF!</v>
      </c>
      <c r="I18" s="21" t="e">
        <f>SUMIFS(#REF!,#REF!,Area_Table!C18,#REF!,#REF!)*(1+$U$7)</f>
        <v>#REF!</v>
      </c>
      <c r="J18" s="21" t="e">
        <f>SUMIFS(#REF!,#REF!,Area_Table!C18,#REF!,#REF!)*(1+$U$7)</f>
        <v>#REF!</v>
      </c>
      <c r="K18" s="21" t="e">
        <f t="shared" si="2"/>
        <v>#REF!</v>
      </c>
      <c r="L18" s="22"/>
    </row>
    <row r="19" spans="3:20" x14ac:dyDescent="0.35">
      <c r="C19" s="20" t="s">
        <v>13</v>
      </c>
      <c r="D19" s="21" t="e">
        <f>SUMIFS(#REF!,#REF!, Area_Table!C19,#REF!,#REF!)*(1+$U$7)</f>
        <v>#REF!</v>
      </c>
      <c r="E19" s="21" t="e">
        <f>SUMIFS(#REF!,#REF!,Area_Table!C19,#REF!,#REF!)*(1+$U$7)</f>
        <v>#REF!</v>
      </c>
      <c r="F19" s="21" t="e">
        <f>SUMIFS(#REF!,#REF!,Area_Table!C19,#REF!,#REF!)*(1+$U$7)</f>
        <v>#REF!</v>
      </c>
      <c r="G19" s="21" t="e">
        <f>SUMIFS(#REF!,#REF!,Area_Table!C19,#REF!,#REF!)*$U$4*(1+$U$7)</f>
        <v>#REF!</v>
      </c>
      <c r="H19" s="21" t="e">
        <f>SUMIFS(#REF!,#REF!,Area_Table!C19,#REF!,#REF!)*(1+$U$7)</f>
        <v>#REF!</v>
      </c>
      <c r="I19" s="21" t="e">
        <f>SUMIFS(#REF!,#REF!,Area_Table!C19,#REF!,#REF!)*(1+$U$7)</f>
        <v>#REF!</v>
      </c>
      <c r="J19" s="21" t="e">
        <f>SUMIFS(#REF!,#REF!,Area_Table!C19,#REF!,#REF!)*(1+$U$7)</f>
        <v>#REF!</v>
      </c>
      <c r="K19" s="21" t="e">
        <f t="shared" si="2"/>
        <v>#REF!</v>
      </c>
      <c r="L19" s="22"/>
    </row>
    <row r="20" spans="3:20" x14ac:dyDescent="0.35">
      <c r="C20" s="20" t="s">
        <v>14</v>
      </c>
      <c r="D20" s="21" t="e">
        <f>SUMIFS(#REF!,#REF!, Area_Table!C20,#REF!,#REF!)*(1+$U$7)</f>
        <v>#REF!</v>
      </c>
      <c r="E20" s="21" t="e">
        <f>SUMIFS(#REF!,#REF!,Area_Table!C20,#REF!,#REF!)*(1+$U$7)</f>
        <v>#REF!</v>
      </c>
      <c r="F20" s="21" t="e">
        <f>SUMIFS(#REF!,#REF!,Area_Table!C20,#REF!,#REF!)*(1+$U$7)</f>
        <v>#REF!</v>
      </c>
      <c r="G20" s="21" t="e">
        <f>SUMIFS(#REF!,#REF!,Area_Table!C20,#REF!,#REF!)*$U$4*(1+$U$7)</f>
        <v>#REF!</v>
      </c>
      <c r="H20" s="21" t="e">
        <f>SUMIFS(#REF!,#REF!,Area_Table!C20,#REF!,#REF!)*(1+$U$7)</f>
        <v>#REF!</v>
      </c>
      <c r="I20" s="21" t="e">
        <f>SUMIFS(#REF!,#REF!,Area_Table!C20,#REF!,#REF!)*(1+$U$7)</f>
        <v>#REF!</v>
      </c>
      <c r="J20" s="21" t="e">
        <f>SUMIFS(#REF!,#REF!,Area_Table!C20,#REF!,#REF!)*(1+$U$7)</f>
        <v>#REF!</v>
      </c>
      <c r="K20" s="21" t="e">
        <f t="shared" si="2"/>
        <v>#REF!</v>
      </c>
      <c r="L20" s="22"/>
    </row>
    <row r="22" spans="3:20" x14ac:dyDescent="0.35">
      <c r="C22" s="20" t="s">
        <v>32</v>
      </c>
    </row>
    <row r="23" spans="3:20" x14ac:dyDescent="0.35">
      <c r="C23" t="s">
        <v>30</v>
      </c>
      <c r="D23" s="62" t="s">
        <v>33</v>
      </c>
      <c r="E23" s="62"/>
      <c r="F23" s="62"/>
      <c r="G23" s="62"/>
      <c r="H23" s="62"/>
      <c r="I23" s="62"/>
      <c r="J23" s="62"/>
      <c r="K23" s="62"/>
    </row>
    <row r="24" spans="3:20" ht="39" x14ac:dyDescent="0.35">
      <c r="C24" s="16" t="s">
        <v>0</v>
      </c>
      <c r="D24" s="17" t="s">
        <v>1</v>
      </c>
      <c r="E24" s="17" t="s">
        <v>2</v>
      </c>
      <c r="F24" s="17" t="s">
        <v>3</v>
      </c>
      <c r="G24" s="17" t="s">
        <v>4</v>
      </c>
      <c r="H24" s="17" t="s">
        <v>5</v>
      </c>
      <c r="I24" s="17" t="s">
        <v>6</v>
      </c>
      <c r="J24" s="17" t="s">
        <v>7</v>
      </c>
      <c r="K24" s="18" t="s">
        <v>8</v>
      </c>
      <c r="M24" s="56" t="s">
        <v>34</v>
      </c>
    </row>
    <row r="25" spans="3:20" x14ac:dyDescent="0.35">
      <c r="C25" s="20" t="s">
        <v>9</v>
      </c>
      <c r="D25" s="21" t="e">
        <f>SUMIFS(#REF!,#REF!, Area_Table!C25,#REF!,#REF!)*(1+$U$7)</f>
        <v>#REF!</v>
      </c>
      <c r="E25" s="21" t="e">
        <f>SUMIFS(#REF!,#REF!,Area_Table!C25,#REF!,#REF!)*(1+$U$7)</f>
        <v>#REF!</v>
      </c>
      <c r="F25" s="21" t="e">
        <f>SUMIFS(#REF!,#REF!,Area_Table!C25,#REF!,#REF!)*(1+$U$7)</f>
        <v>#REF!</v>
      </c>
      <c r="G25" s="21" t="e">
        <f>SUMIFS(#REF!,#REF!,Area_Table!C25,#REF!,#REF!)*$U$4*(1+$U$7)</f>
        <v>#REF!</v>
      </c>
      <c r="H25" s="21" t="e">
        <f>SUMIFS(#REF!,#REF!,Area_Table!C25,#REF!,#REF!)*$U$5*(1+$U$7)</f>
        <v>#REF!</v>
      </c>
      <c r="I25" s="21" t="e">
        <f>SUMIFS(#REF!,#REF!,Area_Table!C25,#REF!,#REF!)*(1+$U$7)</f>
        <v>#REF!</v>
      </c>
      <c r="J25" s="21" t="e">
        <f>SUMIFS(#REF!,#REF!,Area_Table!C25,#REF!,#REF!)*(1+$U$7)</f>
        <v>#REF!</v>
      </c>
      <c r="K25" s="21" t="e">
        <f>SUM(D25:J25)</f>
        <v>#REF!</v>
      </c>
      <c r="M25" s="54" t="e">
        <f>K25/K15-1</f>
        <v>#REF!</v>
      </c>
    </row>
    <row r="26" spans="3:20" x14ac:dyDescent="0.35">
      <c r="C26" s="20" t="s">
        <v>10</v>
      </c>
      <c r="D26" s="21" t="e">
        <f>SUMIFS(#REF!,#REF!, Area_Table!C26,#REF!,#REF!)*(1+$U$7)</f>
        <v>#REF!</v>
      </c>
      <c r="E26" s="21" t="e">
        <f>SUMIFS(#REF!,#REF!,Area_Table!C26,#REF!,#REF!)*(1+$U$7)</f>
        <v>#REF!</v>
      </c>
      <c r="F26" s="21" t="e">
        <f>SUMIFS(#REF!,#REF!,Area_Table!C26,#REF!,#REF!)*(1+$U$7)</f>
        <v>#REF!</v>
      </c>
      <c r="G26" s="21" t="e">
        <f>SUMIFS(#REF!,#REF!,Area_Table!C26,#REF!,#REF!)*$U$4*(1+$U$7)</f>
        <v>#REF!</v>
      </c>
      <c r="H26" s="21" t="e">
        <f>SUMIFS(#REF!,#REF!,Area_Table!C26,#REF!,#REF!)*$U$5*(1+$U$7)</f>
        <v>#REF!</v>
      </c>
      <c r="I26" s="21" t="e">
        <f>SUMIFS(#REF!,#REF!,Area_Table!C26,#REF!,#REF!)*(1+$U$7)</f>
        <v>#REF!</v>
      </c>
      <c r="J26" s="21" t="e">
        <f>SUMIFS(#REF!,#REF!,Area_Table!C26,#REF!,#REF!)*(1+$U$7)</f>
        <v>#REF!</v>
      </c>
      <c r="K26" s="21" t="e">
        <f t="shared" ref="K26:K30" si="3">SUM(D26:J26)</f>
        <v>#REF!</v>
      </c>
      <c r="M26" s="54" t="e">
        <f t="shared" ref="M26:M30" si="4">K26/K16-1</f>
        <v>#REF!</v>
      </c>
    </row>
    <row r="27" spans="3:20" x14ac:dyDescent="0.35">
      <c r="C27" s="20" t="s">
        <v>11</v>
      </c>
      <c r="D27" s="21" t="e">
        <f>SUMIFS(#REF!,#REF!, Area_Table!C27,#REF!,#REF!)*(1+$U$7)</f>
        <v>#REF!</v>
      </c>
      <c r="E27" s="21" t="e">
        <f>SUMIFS(#REF!,#REF!,Area_Table!C27,#REF!,#REF!)*(1+$U$7)</f>
        <v>#REF!</v>
      </c>
      <c r="F27" s="21" t="e">
        <f>SUMIFS(#REF!,#REF!,Area_Table!C27,#REF!,#REF!)*(1+$U$7)</f>
        <v>#REF!</v>
      </c>
      <c r="G27" s="21" t="e">
        <f>SUMIFS(#REF!,#REF!,Area_Table!C27,#REF!,#REF!)*$U$4*(1+$U$7)</f>
        <v>#REF!</v>
      </c>
      <c r="H27" s="21" t="e">
        <f>SUMIFS(#REF!,#REF!,Area_Table!C27,#REF!,#REF!)*$U$5*(1+$U$7)</f>
        <v>#REF!</v>
      </c>
      <c r="I27" s="21" t="e">
        <f>SUMIFS(#REF!,#REF!,Area_Table!C27,#REF!,#REF!)*(1+$U$7)</f>
        <v>#REF!</v>
      </c>
      <c r="J27" s="21" t="e">
        <f>SUMIFS(#REF!,#REF!,Area_Table!C27,#REF!,#REF!)*(1+$U$7)</f>
        <v>#REF!</v>
      </c>
      <c r="K27" s="21" t="e">
        <f t="shared" si="3"/>
        <v>#REF!</v>
      </c>
      <c r="M27" s="54" t="e">
        <f t="shared" si="4"/>
        <v>#REF!</v>
      </c>
    </row>
    <row r="28" spans="3:20" x14ac:dyDescent="0.35">
      <c r="C28" s="20" t="s">
        <v>12</v>
      </c>
      <c r="D28" s="21" t="e">
        <f>SUMIFS(#REF!,#REF!, Area_Table!C28,#REF!,#REF!)*(1+$U$7)</f>
        <v>#REF!</v>
      </c>
      <c r="E28" s="21" t="e">
        <f>SUMIFS(#REF!,#REF!,Area_Table!C28,#REF!,#REF!)*(1+$U$7)</f>
        <v>#REF!</v>
      </c>
      <c r="F28" s="21" t="e">
        <f>SUMIFS(#REF!,#REF!,Area_Table!C28,#REF!,#REF!)*(1+$U$7)</f>
        <v>#REF!</v>
      </c>
      <c r="G28" s="21" t="e">
        <f>SUMIFS(#REF!,#REF!,Area_Table!C28,#REF!,#REF!)*$U$4*(1+$U$7)</f>
        <v>#REF!</v>
      </c>
      <c r="H28" s="21" t="e">
        <f>SUMIFS(#REF!,#REF!,Area_Table!C28,#REF!,#REF!)*$U$5*(1+$U$7)</f>
        <v>#REF!</v>
      </c>
      <c r="I28" s="21" t="e">
        <f>SUMIFS(#REF!,#REF!,Area_Table!C28,#REF!,#REF!)*(1+$U$7)</f>
        <v>#REF!</v>
      </c>
      <c r="J28" s="21" t="e">
        <f>SUMIFS(#REF!,#REF!,Area_Table!C28,#REF!,#REF!)*(1+$U$7)</f>
        <v>#REF!</v>
      </c>
      <c r="K28" s="21" t="e">
        <f t="shared" si="3"/>
        <v>#REF!</v>
      </c>
      <c r="M28" s="54" t="e">
        <f t="shared" si="4"/>
        <v>#REF!</v>
      </c>
    </row>
    <row r="29" spans="3:20" x14ac:dyDescent="0.35">
      <c r="C29" s="20" t="s">
        <v>13</v>
      </c>
      <c r="D29" s="21" t="e">
        <f>SUMIFS(#REF!,#REF!, Area_Table!C29,#REF!,#REF!)*(1+$U$7)</f>
        <v>#REF!</v>
      </c>
      <c r="E29" s="21" t="e">
        <f>SUMIFS(#REF!,#REF!,Area_Table!C29,#REF!,#REF!)*(1+$U$7)</f>
        <v>#REF!</v>
      </c>
      <c r="F29" s="21" t="e">
        <f>SUMIFS(#REF!,#REF!,Area_Table!C29,#REF!,#REF!)*(1+$U$7)</f>
        <v>#REF!</v>
      </c>
      <c r="G29" s="21" t="e">
        <f>SUMIFS(#REF!,#REF!,Area_Table!C29,#REF!,#REF!)*$U$4*(1+$U$7)</f>
        <v>#REF!</v>
      </c>
      <c r="H29" s="21" t="e">
        <f>SUMIFS(#REF!,#REF!,Area_Table!C29,#REF!,#REF!)*$U$5*(1+$U$7)</f>
        <v>#REF!</v>
      </c>
      <c r="I29" s="21" t="e">
        <f>SUMIFS(#REF!,#REF!,Area_Table!C29,#REF!,#REF!)*(1+$U$7)</f>
        <v>#REF!</v>
      </c>
      <c r="J29" s="21" t="e">
        <f>SUMIFS(#REF!,#REF!,Area_Table!C29,#REF!,#REF!)*(1+$U$7)</f>
        <v>#REF!</v>
      </c>
      <c r="K29" s="21" t="e">
        <f t="shared" si="3"/>
        <v>#REF!</v>
      </c>
      <c r="M29" s="54" t="e">
        <f t="shared" si="4"/>
        <v>#REF!</v>
      </c>
    </row>
    <row r="30" spans="3:20" x14ac:dyDescent="0.35">
      <c r="C30" s="20" t="s">
        <v>14</v>
      </c>
      <c r="D30" s="21" t="e">
        <f>SUMIFS(#REF!,#REF!, Area_Table!C30,#REF!,#REF!)*(1+$U$7)</f>
        <v>#REF!</v>
      </c>
      <c r="E30" s="21" t="e">
        <f>SUMIFS(#REF!,#REF!,Area_Table!C30,#REF!,#REF!)*(1+$U$7)</f>
        <v>#REF!</v>
      </c>
      <c r="F30" s="21" t="e">
        <f>SUMIFS(#REF!,#REF!,Area_Table!C30,#REF!,#REF!)*(1+$U$7)</f>
        <v>#REF!</v>
      </c>
      <c r="G30" s="21" t="e">
        <f>SUMIFS(#REF!,#REF!,Area_Table!C30,#REF!,#REF!)*$U$4*(1+$U$7)</f>
        <v>#REF!</v>
      </c>
      <c r="H30" s="21" t="e">
        <f>SUMIFS(#REF!,#REF!,Area_Table!C30,#REF!,#REF!)*$U$5*(1+$U$7)</f>
        <v>#REF!</v>
      </c>
      <c r="I30" s="21" t="e">
        <f>SUMIFS(#REF!,#REF!,Area_Table!C30,#REF!,#REF!)*(1+$U$7)</f>
        <v>#REF!</v>
      </c>
      <c r="J30" s="21" t="e">
        <f>SUMIFS(#REF!,#REF!,Area_Table!C30,#REF!,#REF!)*(1+$U$7)</f>
        <v>#REF!</v>
      </c>
      <c r="K30" s="21" t="e">
        <f t="shared" si="3"/>
        <v>#REF!</v>
      </c>
      <c r="M30" s="54" t="e">
        <f t="shared" si="4"/>
        <v>#REF!</v>
      </c>
    </row>
    <row r="32" spans="3:20" x14ac:dyDescent="0.35">
      <c r="C32" s="20" t="s">
        <v>35</v>
      </c>
    </row>
    <row r="33" spans="3:11" x14ac:dyDescent="0.35">
      <c r="C33" s="20" t="s">
        <v>36</v>
      </c>
    </row>
    <row r="34" spans="3:11" x14ac:dyDescent="0.35">
      <c r="C34" s="16" t="s">
        <v>0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  <c r="K34" s="18" t="s">
        <v>8</v>
      </c>
    </row>
    <row r="35" spans="3:11" x14ac:dyDescent="0.35">
      <c r="C35" s="20" t="s">
        <v>9</v>
      </c>
      <c r="D35" s="21" t="e">
        <f>SUMIFS(#REF!,#REF!, Area_Table!C35,#REF!,#REF!)</f>
        <v>#REF!</v>
      </c>
      <c r="E35" s="21" t="e">
        <f>SUMIFS(#REF!,#REF!,Area_Table!C35,#REF!,#REF!)</f>
        <v>#REF!</v>
      </c>
      <c r="F35" s="21" t="e">
        <f>SUMIFS(#REF!,#REF!,Area_Table!C35,#REF!,#REF!)</f>
        <v>#REF!</v>
      </c>
      <c r="G35" s="21" t="e">
        <f>SUMIFS(#REF!,#REF!,Area_Table!C35,#REF!,#REF!)*$U$4</f>
        <v>#REF!</v>
      </c>
      <c r="H35" s="21" t="e">
        <f>SUMIFS(#REF!,#REF!,Area_Table!C35,#REF!,#REF!)*$U$5</f>
        <v>#REF!</v>
      </c>
      <c r="I35" s="21" t="e">
        <f>SUMIFS(#REF!,#REF!,Area_Table!C35,#REF!,#REF!)</f>
        <v>#REF!</v>
      </c>
      <c r="J35" s="21" t="e">
        <f>SUMIFS(#REF!,#REF!,Area_Table!C35,#REF!,#REF!)</f>
        <v>#REF!</v>
      </c>
      <c r="K35" s="21" t="e">
        <f>SUM(D35:J35)</f>
        <v>#REF!</v>
      </c>
    </row>
    <row r="36" spans="3:11" x14ac:dyDescent="0.35">
      <c r="C36" s="20" t="s">
        <v>10</v>
      </c>
      <c r="D36" s="21" t="e">
        <f>SUMIFS(#REF!,#REF!, Area_Table!C36,#REF!,#REF!)</f>
        <v>#REF!</v>
      </c>
      <c r="E36" s="21" t="e">
        <f>SUMIFS(#REF!,#REF!,Area_Table!C36,#REF!,#REF!)</f>
        <v>#REF!</v>
      </c>
      <c r="F36" s="21" t="e">
        <f>SUMIFS(#REF!,#REF!,Area_Table!C36,#REF!,#REF!)</f>
        <v>#REF!</v>
      </c>
      <c r="G36" s="21" t="e">
        <f>SUMIFS(#REF!,#REF!,Area_Table!C36,#REF!,#REF!)*$U$4</f>
        <v>#REF!</v>
      </c>
      <c r="H36" s="21" t="e">
        <f>SUMIFS(#REF!,#REF!,Area_Table!C36,#REF!,#REF!)*$U$5</f>
        <v>#REF!</v>
      </c>
      <c r="I36" s="21" t="e">
        <f>SUMIFS(#REF!,#REF!,Area_Table!C36,#REF!,#REF!)</f>
        <v>#REF!</v>
      </c>
      <c r="J36" s="21" t="e">
        <f>SUMIFS(#REF!,#REF!,Area_Table!C36,#REF!,#REF!)</f>
        <v>#REF!</v>
      </c>
      <c r="K36" s="21" t="e">
        <f t="shared" ref="K36:K37" si="5">SUM(D36:J36)</f>
        <v>#REF!</v>
      </c>
    </row>
    <row r="37" spans="3:11" x14ac:dyDescent="0.35">
      <c r="C37" s="20" t="s">
        <v>11</v>
      </c>
      <c r="D37" s="21" t="e">
        <f>SUMIFS(#REF!,#REF!, Area_Table!C37,#REF!,#REF!)</f>
        <v>#REF!</v>
      </c>
      <c r="E37" s="21" t="e">
        <f>SUMIFS(#REF!,#REF!,Area_Table!C37,#REF!,#REF!)</f>
        <v>#REF!</v>
      </c>
      <c r="F37" s="21" t="e">
        <f>SUMIFS(#REF!,#REF!,Area_Table!C37,#REF!,#REF!)</f>
        <v>#REF!</v>
      </c>
      <c r="G37" s="21" t="e">
        <f>SUMIFS(#REF!,#REF!,Area_Table!C37,#REF!,#REF!)*$U$4</f>
        <v>#REF!</v>
      </c>
      <c r="H37" s="21" t="e">
        <f>SUMIFS(#REF!,#REF!,Area_Table!C37,#REF!,#REF!)*$U$5</f>
        <v>#REF!</v>
      </c>
      <c r="I37" s="21" t="e">
        <f>SUMIFS(#REF!,#REF!,Area_Table!C37,#REF!,#REF!)</f>
        <v>#REF!</v>
      </c>
      <c r="J37" s="21" t="e">
        <f>SUMIFS(#REF!,#REF!,Area_Table!C37,#REF!,#REF!)</f>
        <v>#REF!</v>
      </c>
      <c r="K37" s="21" t="e">
        <f t="shared" si="5"/>
        <v>#REF!</v>
      </c>
    </row>
    <row r="38" spans="3:11" x14ac:dyDescent="0.35">
      <c r="C38" s="20" t="s">
        <v>12</v>
      </c>
      <c r="D38" s="21" t="e">
        <f>SUMIFS(#REF!,#REF!, Area_Table!C38,#REF!,#REF!)</f>
        <v>#REF!</v>
      </c>
      <c r="E38" s="21" t="e">
        <f>SUMIFS(#REF!,#REF!,Area_Table!C38,#REF!,#REF!)</f>
        <v>#REF!</v>
      </c>
      <c r="F38" s="21" t="e">
        <f>SUMIFS(#REF!,#REF!,Area_Table!C38,#REF!,#REF!)</f>
        <v>#REF!</v>
      </c>
      <c r="G38" s="21" t="e">
        <f>SUMIFS(#REF!,#REF!,Area_Table!C38,#REF!,#REF!)*$U$4</f>
        <v>#REF!</v>
      </c>
      <c r="H38" s="21" t="e">
        <f>SUMIFS(#REF!,#REF!,Area_Table!C38,#REF!,#REF!)*$U$5</f>
        <v>#REF!</v>
      </c>
      <c r="I38" s="21" t="e">
        <f>SUMIFS(#REF!,#REF!,Area_Table!C38,#REF!,#REF!)</f>
        <v>#REF!</v>
      </c>
      <c r="J38" s="21" t="e">
        <f>SUMIFS(#REF!,#REF!,Area_Table!C38,#REF!,#REF!)</f>
        <v>#REF!</v>
      </c>
      <c r="K38" s="21" t="e">
        <f>SUM(D38:J38)*$U$6</f>
        <v>#REF!</v>
      </c>
    </row>
    <row r="39" spans="3:11" x14ac:dyDescent="0.35">
      <c r="C39" s="20" t="s">
        <v>13</v>
      </c>
      <c r="D39" s="21" t="e">
        <f>SUMIFS(#REF!,#REF!, Area_Table!C39,#REF!,#REF!)</f>
        <v>#REF!</v>
      </c>
      <c r="E39" s="21" t="e">
        <f>SUMIFS(#REF!,#REF!,Area_Table!C39,#REF!,#REF!)</f>
        <v>#REF!</v>
      </c>
      <c r="F39" s="21" t="e">
        <f>SUMIFS(#REF!,#REF!,Area_Table!C39,#REF!,#REF!)</f>
        <v>#REF!</v>
      </c>
      <c r="G39" s="21" t="e">
        <f>SUMIFS(#REF!,#REF!,Area_Table!C39,#REF!,#REF!)*$U$4</f>
        <v>#REF!</v>
      </c>
      <c r="H39" s="21" t="e">
        <f>SUMIFS(#REF!,#REF!,Area_Table!C39,#REF!,#REF!)*$U$5</f>
        <v>#REF!</v>
      </c>
      <c r="I39" s="21" t="e">
        <f>SUMIFS(#REF!,#REF!,Area_Table!C39,#REF!,#REF!)</f>
        <v>#REF!</v>
      </c>
      <c r="J39" s="21" t="e">
        <f>SUMIFS(#REF!,#REF!,Area_Table!C39,#REF!,#REF!)</f>
        <v>#REF!</v>
      </c>
      <c r="K39" s="21" t="e">
        <f>SUM(D39:J39)*$U$6</f>
        <v>#REF!</v>
      </c>
    </row>
    <row r="40" spans="3:11" x14ac:dyDescent="0.35">
      <c r="C40" s="20" t="s">
        <v>14</v>
      </c>
      <c r="D40" s="21" t="e">
        <f>SUMIFS(#REF!,#REF!, Area_Table!C40,#REF!,#REF!)</f>
        <v>#REF!</v>
      </c>
      <c r="E40" s="21" t="e">
        <f>SUMIFS(#REF!,#REF!,Area_Table!C40,#REF!,#REF!)</f>
        <v>#REF!</v>
      </c>
      <c r="F40" s="21" t="e">
        <f>SUMIFS(#REF!,#REF!,Area_Table!C40,#REF!,#REF!)</f>
        <v>#REF!</v>
      </c>
      <c r="G40" s="21" t="e">
        <f>SUMIFS(#REF!,#REF!,Area_Table!C40,#REF!,#REF!)*$U$4</f>
        <v>#REF!</v>
      </c>
      <c r="H40" s="21" t="e">
        <f>SUMIFS(#REF!,#REF!,Area_Table!C40,#REF!,#REF!)*$U$5</f>
        <v>#REF!</v>
      </c>
      <c r="I40" s="21" t="e">
        <f>SUMIFS(#REF!,#REF!,Area_Table!C40,#REF!,#REF!)</f>
        <v>#REF!</v>
      </c>
      <c r="J40" s="21" t="e">
        <f>SUMIFS(#REF!,#REF!,Area_Table!C40,#REF!,#REF!)</f>
        <v>#REF!</v>
      </c>
      <c r="K40" s="21" t="e">
        <f>SUM(D40:J40)*$U$6</f>
        <v>#REF!</v>
      </c>
    </row>
  </sheetData>
  <mergeCells count="4">
    <mergeCell ref="D13:K13"/>
    <mergeCell ref="D23:K23"/>
    <mergeCell ref="S2:X2"/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FD2-114C-42D2-8EC7-FC11855BA478}">
  <sheetPr codeName="Sheet1"/>
  <dimension ref="A2:B36"/>
  <sheetViews>
    <sheetView topLeftCell="A2" zoomScale="80" zoomScaleNormal="80" workbookViewId="0">
      <selection activeCell="M22" sqref="M22"/>
    </sheetView>
  </sheetViews>
  <sheetFormatPr defaultRowHeight="14.5" x14ac:dyDescent="0.35"/>
  <cols>
    <col min="1" max="1" width="25.1796875" customWidth="1"/>
    <col min="2" max="2" width="56.7265625" customWidth="1"/>
  </cols>
  <sheetData>
    <row r="2" spans="1:2" x14ac:dyDescent="0.35">
      <c r="A2" s="1" t="s">
        <v>38</v>
      </c>
    </row>
    <row r="3" spans="1:2" x14ac:dyDescent="0.35">
      <c r="A3" s="2" t="s">
        <v>39</v>
      </c>
    </row>
    <row r="5" spans="1:2" x14ac:dyDescent="0.35">
      <c r="A5" t="s">
        <v>40</v>
      </c>
    </row>
    <row r="7" spans="1:2" x14ac:dyDescent="0.35">
      <c r="A7" s="67" t="s">
        <v>41</v>
      </c>
      <c r="B7" s="67"/>
    </row>
    <row r="8" spans="1:2" x14ac:dyDescent="0.35">
      <c r="A8" s="68" t="s">
        <v>42</v>
      </c>
      <c r="B8" s="68"/>
    </row>
    <row r="9" spans="1:2" x14ac:dyDescent="0.35">
      <c r="A9" s="3" t="s">
        <v>43</v>
      </c>
      <c r="B9" s="4" t="s">
        <v>44</v>
      </c>
    </row>
    <row r="10" spans="1:2" x14ac:dyDescent="0.35">
      <c r="A10" s="69" t="s">
        <v>45</v>
      </c>
      <c r="B10" s="70"/>
    </row>
    <row r="11" spans="1:2" x14ac:dyDescent="0.35">
      <c r="A11" s="5" t="s">
        <v>46</v>
      </c>
      <c r="B11" s="6" t="s">
        <v>47</v>
      </c>
    </row>
    <row r="12" spans="1:2" x14ac:dyDescent="0.35">
      <c r="A12" s="7" t="s">
        <v>48</v>
      </c>
      <c r="B12" s="8" t="s">
        <v>49</v>
      </c>
    </row>
    <row r="13" spans="1:2" x14ac:dyDescent="0.35">
      <c r="A13" s="5" t="s">
        <v>50</v>
      </c>
      <c r="B13" s="6" t="s">
        <v>51</v>
      </c>
    </row>
    <row r="14" spans="1:2" x14ac:dyDescent="0.35">
      <c r="A14" s="7" t="s">
        <v>52</v>
      </c>
      <c r="B14" s="8" t="s">
        <v>53</v>
      </c>
    </row>
    <row r="15" spans="1:2" x14ac:dyDescent="0.35">
      <c r="A15" s="5" t="s">
        <v>54</v>
      </c>
      <c r="B15" s="6" t="s">
        <v>55</v>
      </c>
    </row>
    <row r="16" spans="1:2" x14ac:dyDescent="0.35">
      <c r="A16" s="7" t="s">
        <v>56</v>
      </c>
      <c r="B16" s="8" t="s">
        <v>57</v>
      </c>
    </row>
    <row r="17" spans="1:2" x14ac:dyDescent="0.35">
      <c r="A17" s="65" t="s">
        <v>58</v>
      </c>
      <c r="B17" s="66"/>
    </row>
    <row r="18" spans="1:2" x14ac:dyDescent="0.35">
      <c r="A18" s="9" t="s">
        <v>59</v>
      </c>
      <c r="B18" s="8" t="s">
        <v>60</v>
      </c>
    </row>
    <row r="19" spans="1:2" x14ac:dyDescent="0.35">
      <c r="A19" s="5" t="s">
        <v>61</v>
      </c>
      <c r="B19" s="6" t="s">
        <v>62</v>
      </c>
    </row>
    <row r="20" spans="1:2" ht="29" x14ac:dyDescent="0.35">
      <c r="A20" s="7" t="s">
        <v>63</v>
      </c>
      <c r="B20" s="10" t="s">
        <v>64</v>
      </c>
    </row>
    <row r="21" spans="1:2" ht="29" x14ac:dyDescent="0.35">
      <c r="A21" s="5" t="s">
        <v>65</v>
      </c>
      <c r="B21" s="11" t="s">
        <v>66</v>
      </c>
    </row>
    <row r="22" spans="1:2" x14ac:dyDescent="0.35">
      <c r="A22" s="12" t="s">
        <v>67</v>
      </c>
      <c r="B22" s="13" t="s">
        <v>68</v>
      </c>
    </row>
    <row r="24" spans="1:2" x14ac:dyDescent="0.35">
      <c r="A24" s="68" t="s">
        <v>69</v>
      </c>
      <c r="B24" s="68"/>
    </row>
    <row r="25" spans="1:2" x14ac:dyDescent="0.35">
      <c r="A25" s="3" t="s">
        <v>43</v>
      </c>
      <c r="B25" s="4" t="s">
        <v>44</v>
      </c>
    </row>
    <row r="26" spans="1:2" x14ac:dyDescent="0.35">
      <c r="A26" s="69" t="s">
        <v>45</v>
      </c>
      <c r="B26" s="70"/>
    </row>
    <row r="27" spans="1:2" x14ac:dyDescent="0.35">
      <c r="A27" s="5" t="s">
        <v>46</v>
      </c>
      <c r="B27" s="6" t="s">
        <v>47</v>
      </c>
    </row>
    <row r="28" spans="1:2" x14ac:dyDescent="0.35">
      <c r="A28" s="7" t="s">
        <v>48</v>
      </c>
      <c r="B28" s="8" t="s">
        <v>49</v>
      </c>
    </row>
    <row r="29" spans="1:2" x14ac:dyDescent="0.35">
      <c r="A29" s="5" t="s">
        <v>52</v>
      </c>
      <c r="B29" s="6" t="s">
        <v>70</v>
      </c>
    </row>
    <row r="30" spans="1:2" x14ac:dyDescent="0.35">
      <c r="A30" s="7" t="s">
        <v>56</v>
      </c>
      <c r="B30" s="8" t="s">
        <v>57</v>
      </c>
    </row>
    <row r="31" spans="1:2" x14ac:dyDescent="0.35">
      <c r="A31" s="65" t="s">
        <v>58</v>
      </c>
      <c r="B31" s="66"/>
    </row>
    <row r="32" spans="1:2" x14ac:dyDescent="0.35">
      <c r="A32" s="7" t="s">
        <v>59</v>
      </c>
      <c r="B32" s="8" t="s">
        <v>60</v>
      </c>
    </row>
    <row r="33" spans="1:2" ht="29" x14ac:dyDescent="0.35">
      <c r="A33" s="5" t="s">
        <v>71</v>
      </c>
      <c r="B33" s="11" t="s">
        <v>72</v>
      </c>
    </row>
    <row r="34" spans="1:2" ht="29" x14ac:dyDescent="0.35">
      <c r="A34" s="7" t="s">
        <v>73</v>
      </c>
      <c r="B34" s="10" t="s">
        <v>74</v>
      </c>
    </row>
    <row r="35" spans="1:2" ht="43.5" x14ac:dyDescent="0.35">
      <c r="A35" s="5" t="s">
        <v>75</v>
      </c>
      <c r="B35" s="11" t="s">
        <v>76</v>
      </c>
    </row>
    <row r="36" spans="1:2" x14ac:dyDescent="0.35">
      <c r="A36" s="7" t="s">
        <v>77</v>
      </c>
      <c r="B36" s="8" t="s">
        <v>78</v>
      </c>
    </row>
  </sheetData>
  <mergeCells count="7">
    <mergeCell ref="A31:B31"/>
    <mergeCell ref="A7:B7"/>
    <mergeCell ref="A8:B8"/>
    <mergeCell ref="A10:B10"/>
    <mergeCell ref="A17:B17"/>
    <mergeCell ref="A24:B2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9c3ea-1b0c-4a6f-b54d-45503c186e24">
      <Terms xmlns="http://schemas.microsoft.com/office/infopath/2007/PartnerControls"/>
    </lcf76f155ced4ddcb4097134ff3c332f>
    <TaxCatchAll xmlns="557c3884-1143-4df7-86a6-4c64d8304c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927D7CA6F954C99F4B2068A74BABB" ma:contentTypeVersion="16" ma:contentTypeDescription="Create a new document." ma:contentTypeScope="" ma:versionID="4bf7f5e14657bdbf577a7354a457154c">
  <xsd:schema xmlns:xsd="http://www.w3.org/2001/XMLSchema" xmlns:xs="http://www.w3.org/2001/XMLSchema" xmlns:p="http://schemas.microsoft.com/office/2006/metadata/properties" xmlns:ns2="5b19c3ea-1b0c-4a6f-b54d-45503c186e24" xmlns:ns3="557c3884-1143-4df7-86a6-4c64d8304ce8" targetNamespace="http://schemas.microsoft.com/office/2006/metadata/properties" ma:root="true" ma:fieldsID="08db799928ca8db8304477a59cc68f80" ns2:_="" ns3:_="">
    <xsd:import namespace="5b19c3ea-1b0c-4a6f-b54d-45503c186e24"/>
    <xsd:import namespace="557c3884-1143-4df7-86a6-4c64d830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c3ea-1b0c-4a6f-b54d-45503c186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a15eee-054d-4700-8b75-38b4c5b48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c3884-1143-4df7-86a6-4c64d830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d986851-8057-4039-9b36-f5cc170d8f75}" ma:internalName="TaxCatchAll" ma:showField="CatchAllData" ma:web="557c3884-1143-4df7-86a6-4c64d8304c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4C86A5-52AE-4171-AAA5-DEFA43722F80}">
  <ds:schemaRefs>
    <ds:schemaRef ds:uri="http://schemas.microsoft.com/office/2006/metadata/properties"/>
    <ds:schemaRef ds:uri="http://www.w3.org/2000/xmlns/"/>
    <ds:schemaRef ds:uri="5b19c3ea-1b0c-4a6f-b54d-45503c186e24"/>
    <ds:schemaRef ds:uri="http://schemas.microsoft.com/office/infopath/2007/PartnerControls"/>
    <ds:schemaRef ds:uri="557c3884-1143-4df7-86a6-4c64d8304ce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44100B47-E7BC-43B4-BA47-5E33AD607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1EE8F4-CEF0-481F-8650-2D169628DC5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19c3ea-1b0c-4a6f-b54d-45503c186e24"/>
    <ds:schemaRef ds:uri="557c3884-1143-4df7-86a6-4c64d8304ce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LW_TW_Exhibit</vt:lpstr>
      <vt:lpstr>Area_Table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Mokhiber</dc:creator>
  <cp:keywords/>
  <dc:description/>
  <cp:lastModifiedBy>Riana Lee</cp:lastModifiedBy>
  <cp:revision/>
  <dcterms:created xsi:type="dcterms:W3CDTF">2022-01-27T15:53:10Z</dcterms:created>
  <dcterms:modified xsi:type="dcterms:W3CDTF">2024-05-23T16:04:48Z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0x010100742927D7CA6F954C99F4B2068A74BABB</vt:lpwstr>
  </property>
  <property fmtid="{D5CDD505-2E9C-101B-9397-08002B2CF9AE}" pid="3" name="MediaServiceImageTags">
    <vt:lpwstr/>
  </property>
</Properties>
</file>