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NU" sheetId="1" r:id="rId3"/>
    <sheet state="visible" name="LaBr3Ce" sheetId="2" r:id="rId4"/>
    <sheet state="visible" name="HPGe(Clover)" sheetId="3" r:id="rId5"/>
    <sheet state="visible" name="TAC" sheetId="4" r:id="rId6"/>
    <sheet state="visible" name="Sheet2" sheetId="5" r:id="rId7"/>
    <sheet state="visible" name="TACs calibration NUTAQ" sheetId="6" r:id="rId8"/>
  </sheets>
  <definedNames/>
  <calcPr/>
</workbook>
</file>

<file path=xl/sharedStrings.xml><?xml version="1.0" encoding="utf-8"?>
<sst xmlns="http://schemas.openxmlformats.org/spreadsheetml/2006/main" count="212" uniqueCount="88">
  <si>
    <t>Last updated 19 Aug 2015</t>
  </si>
  <si>
    <t>HPGe Clover</t>
  </si>
  <si>
    <t>LaBr3:Ce</t>
  </si>
  <si>
    <t>LaBr direct (JYFL)</t>
  </si>
  <si>
    <t>Beta Plastic (Madrid)</t>
  </si>
  <si>
    <t>Beta (Bucharest)</t>
  </si>
  <si>
    <t>Proton (NIM)</t>
  </si>
  <si>
    <t>TAC</t>
  </si>
  <si>
    <t>Pulser</t>
  </si>
  <si>
    <t>CFD Threshold</t>
  </si>
  <si>
    <t>FWHM</t>
  </si>
  <si>
    <t>TFA Shaping Time</t>
  </si>
  <si>
    <t>cfd threshold</t>
  </si>
  <si>
    <t>Shaping Time</t>
  </si>
  <si>
    <t>Rise Time</t>
  </si>
  <si>
    <t>Peak Sample</t>
  </si>
  <si>
    <t>Peak Separation</t>
  </si>
  <si>
    <t>Decay Time Const</t>
  </si>
  <si>
    <t>Energy Digital Gain</t>
  </si>
  <si>
    <t>TFA shaping</t>
  </si>
  <si>
    <t>OFF</t>
  </si>
  <si>
    <t>Trigger Polarity</t>
  </si>
  <si>
    <t>POS</t>
  </si>
  <si>
    <t>NEG</t>
  </si>
  <si>
    <t>shaping time (micros)</t>
  </si>
  <si>
    <t>rise time</t>
  </si>
  <si>
    <t>NEG / POS</t>
  </si>
  <si>
    <t>fwhm(keV)</t>
  </si>
  <si>
    <t>NOTE: The GO-box is inverting the signals</t>
  </si>
  <si>
    <t>peak sample</t>
  </si>
  <si>
    <t>peak separation</t>
  </si>
  <si>
    <t>decay time</t>
  </si>
  <si>
    <t>E(keV)</t>
  </si>
  <si>
    <t>digital gain</t>
  </si>
  <si>
    <t>offset</t>
  </si>
  <si>
    <t>GROUNDED</t>
  </si>
  <si>
    <t>resolutions</t>
  </si>
  <si>
    <t>NE</t>
  </si>
  <si>
    <t>???</t>
  </si>
  <si>
    <t>CHAN</t>
  </si>
  <si>
    <t>fwhm(ps)</t>
  </si>
  <si>
    <t>Delay(ps)</t>
  </si>
  <si>
    <t>m=</t>
  </si>
  <si>
    <t>Peak @ 1332</t>
  </si>
  <si>
    <t>~ 8000 ch</t>
  </si>
  <si>
    <t>q=</t>
  </si>
  <si>
    <t>ene=q+m*ch</t>
  </si>
  <si>
    <t>time=q+m*ch</t>
  </si>
  <si>
    <t>TAC_1</t>
  </si>
  <si>
    <t>TAC_2</t>
  </si>
  <si>
    <t>Pre-AMPLIFIER</t>
  </si>
  <si>
    <t>Front output (not working fine) 10Ohm</t>
  </si>
  <si>
    <t>Back output 93Ohm</t>
  </si>
  <si>
    <t>TAC_3</t>
  </si>
  <si>
    <t>Time calibration with KU MCA</t>
  </si>
  <si>
    <t>Position (CH)</t>
  </si>
  <si>
    <t>Diff(Ch)</t>
  </si>
  <si>
    <t>Diff(ns)</t>
  </si>
  <si>
    <t>RC</t>
  </si>
  <si>
    <t>Det #1 (UCM)</t>
  </si>
  <si>
    <t>Det #2</t>
  </si>
  <si>
    <t>#¡DIV/0!</t>
  </si>
  <si>
    <t>Mean</t>
  </si>
  <si>
    <t>Error</t>
  </si>
  <si>
    <t>Ch</t>
  </si>
  <si>
    <t>Ps</t>
  </si>
  <si>
    <t>T_Calibrator</t>
  </si>
  <si>
    <t>Det #3 (IFIN)</t>
  </si>
  <si>
    <t>atenuation</t>
  </si>
  <si>
    <t>50mv</t>
  </si>
  <si>
    <t>YES (10dB)</t>
  </si>
  <si>
    <t>NO</t>
  </si>
  <si>
    <t>10ns delay CHAN</t>
  </si>
  <si>
    <t>2600(16ns)</t>
  </si>
  <si>
    <t>FWHM(ps) Tac Resolution</t>
  </si>
  <si>
    <t>CALIB (ps/chan)</t>
  </si>
  <si>
    <t>TAC_4</t>
  </si>
  <si>
    <t>TAC_5</t>
  </si>
  <si>
    <t>Pre-amp integration time</t>
  </si>
  <si>
    <t>TAC_6</t>
  </si>
  <si>
    <t>TAC_7</t>
  </si>
  <si>
    <t>TAC_8</t>
  </si>
  <si>
    <t>1332 keV (60Co)</t>
  </si>
  <si>
    <t>TAC_9</t>
  </si>
  <si>
    <t>TAC_10</t>
  </si>
  <si>
    <t>Time calibration NUTAQ</t>
  </si>
  <si>
    <t>FWHM (keV)</t>
  </si>
  <si>
    <t>just once?? cannot reproduce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</si>
</sst>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"/>
  </numFmts>
  <fonts count="11">
    <font>
      <sz val="10.0"/>
      <color rgb="FF000000"/>
      <name val="Arial"/>
    </font>
    <font/>
    <font>
      <sz val="10.0"/>
      <name val="Arial"/>
    </font>
    <font>
      <b/>
    </font>
    <font>
      <b/>
      <sz val="10.0"/>
      <name val="Arial"/>
    </font>
    <font>
      <b/>
      <sz val="11.0"/>
    </font>
    <font>
      <sz val="11.0"/>
    </font>
    <font>
      <sz val="11.0"/>
      <color rgb="FFFF0000"/>
    </font>
    <font>
      <b/>
      <sz val="10.0"/>
      <color rgb="FF000000"/>
      <name val="Arial"/>
    </font>
    <font>
      <b/>
      <sz val="10.0"/>
      <color rgb="FFFF0000"/>
      <name val="Arial"/>
    </font>
    <font>
      <sz val="10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horizontal="center" readingOrder="0"/>
    </xf>
    <xf borderId="1" fillId="0" fontId="2" numFmtId="0" xfId="0" applyAlignment="1" applyBorder="1" applyFont="1">
      <alignment shrinkToFit="0" wrapText="0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2" fontId="4" numFmtId="0" xfId="0" applyAlignment="1" applyFill="1" applyFont="1">
      <alignment shrinkToFit="0" wrapText="0"/>
    </xf>
    <xf borderId="2" fillId="0" fontId="2" numFmtId="0" xfId="0" applyAlignment="1" applyBorder="1" applyFont="1">
      <alignment shrinkToFit="0" wrapText="0"/>
    </xf>
    <xf borderId="0" fillId="2" fontId="4" numFmtId="0" xfId="0" applyAlignment="1" applyFont="1">
      <alignment readingOrder="0" shrinkToFit="0" wrapText="0"/>
    </xf>
    <xf borderId="2" fillId="0" fontId="2" numFmtId="0" xfId="0" applyAlignment="1" applyBorder="1" applyFont="1">
      <alignment horizontal="center" shrinkToFit="0" wrapText="0"/>
    </xf>
    <xf borderId="3" fillId="0" fontId="2" numFmtId="0" xfId="0" applyAlignment="1" applyBorder="1" applyFont="1">
      <alignment readingOrder="0" shrinkToFit="0" wrapText="0"/>
    </xf>
    <xf borderId="0" fillId="2" fontId="3" numFmtId="0" xfId="0" applyAlignment="1" applyFont="1">
      <alignment readingOrder="0"/>
    </xf>
    <xf borderId="0" fillId="0" fontId="2" numFmtId="0" xfId="0" applyAlignment="1" applyFont="1">
      <alignment horizontal="center" shrinkToFit="0" wrapText="0"/>
    </xf>
    <xf borderId="0" fillId="0" fontId="4" numFmtId="0" xfId="0" applyAlignment="1" applyFont="1">
      <alignment shrinkToFit="0" wrapText="0"/>
    </xf>
    <xf borderId="4" fillId="3" fontId="2" numFmtId="0" xfId="0" applyAlignment="1" applyBorder="1" applyFill="1" applyFont="1">
      <alignment readingOrder="0" shrinkToFit="0" wrapText="0"/>
    </xf>
    <xf borderId="0" fillId="0" fontId="2" numFmtId="164" xfId="0" applyAlignment="1" applyFont="1" applyNumberFormat="1">
      <alignment horizontal="right" shrinkToFit="0" wrapText="0"/>
    </xf>
    <xf borderId="1" fillId="0" fontId="2" numFmtId="0" xfId="0" applyAlignment="1" applyBorder="1" applyFont="1">
      <alignment readingOrder="0" shrinkToFit="0" wrapText="0"/>
    </xf>
    <xf borderId="0" fillId="0" fontId="2" numFmtId="164" xfId="0" applyAlignment="1" applyFont="1" applyNumberFormat="1">
      <alignment horizontal="center" shrinkToFit="0" wrapText="0"/>
    </xf>
    <xf borderId="2" fillId="0" fontId="2" numFmtId="0" xfId="0" applyAlignment="1" applyBorder="1" applyFont="1">
      <alignment horizontal="center" readingOrder="0" shrinkToFit="0" wrapText="0"/>
    </xf>
    <xf borderId="5" fillId="0" fontId="2" numFmtId="0" xfId="0" applyAlignment="1" applyBorder="1" applyFont="1">
      <alignment shrinkToFit="0" wrapText="0"/>
    </xf>
    <xf borderId="4" fillId="4" fontId="2" numFmtId="0" xfId="0" applyAlignment="1" applyBorder="1" applyFill="1" applyFont="1">
      <alignment readingOrder="0" shrinkToFit="0" wrapText="0"/>
    </xf>
    <xf borderId="6" fillId="0" fontId="2" numFmtId="0" xfId="0" applyAlignment="1" applyBorder="1" applyFont="1">
      <alignment shrinkToFit="0" wrapText="0"/>
    </xf>
    <xf borderId="0" fillId="0" fontId="2" numFmtId="2" xfId="0" applyAlignment="1" applyFont="1" applyNumberFormat="1">
      <alignment horizontal="center" shrinkToFit="0" wrapText="0"/>
    </xf>
    <xf borderId="5" fillId="0" fontId="2" numFmtId="0" xfId="0" applyAlignment="1" applyBorder="1" applyFont="1">
      <alignment readingOrder="0" shrinkToFit="0" wrapText="0"/>
    </xf>
    <xf borderId="5" fillId="0" fontId="1" numFmtId="0" xfId="0" applyBorder="1" applyFont="1"/>
    <xf borderId="7" fillId="0" fontId="2" numFmtId="0" xfId="0" applyAlignment="1" applyBorder="1" applyFont="1">
      <alignment shrinkToFit="0" wrapText="0"/>
    </xf>
    <xf borderId="7" fillId="0" fontId="2" numFmtId="0" xfId="0" applyAlignment="1" applyBorder="1" applyFont="1">
      <alignment readingOrder="0" shrinkToFit="0" wrapText="0"/>
    </xf>
    <xf borderId="8" fillId="0" fontId="2" numFmtId="0" xfId="0" applyAlignment="1" applyBorder="1" applyFont="1">
      <alignment shrinkToFit="0" wrapText="0"/>
    </xf>
    <xf borderId="8" fillId="0" fontId="1" numFmtId="0" xfId="0" applyBorder="1" applyFont="1"/>
    <xf borderId="0" fillId="0" fontId="5" numFmtId="0" xfId="0" applyAlignment="1" applyFont="1">
      <alignment horizontal="center" readingOrder="0" shrinkToFit="0" vertical="bottom" wrapText="0"/>
    </xf>
    <xf borderId="9" fillId="0" fontId="1" numFmtId="0" xfId="0" applyBorder="1" applyFont="1"/>
    <xf borderId="0" fillId="0" fontId="6" numFmtId="0" xfId="0" applyAlignment="1" applyFont="1">
      <alignment shrinkToFit="0" vertical="bottom" wrapText="0"/>
    </xf>
    <xf borderId="4" fillId="0" fontId="2" numFmtId="0" xfId="0" applyAlignment="1" applyBorder="1" applyFont="1">
      <alignment shrinkToFit="0" wrapText="0"/>
    </xf>
    <xf borderId="10" fillId="0" fontId="2" numFmtId="0" xfId="0" applyAlignment="1" applyBorder="1" applyFont="1">
      <alignment horizontal="center" shrinkToFit="0" vertical="center" wrapText="0"/>
    </xf>
    <xf borderId="9" fillId="0" fontId="2" numFmtId="0" xfId="0" applyAlignment="1" applyBorder="1" applyFont="1">
      <alignment shrinkToFit="0" wrapText="0"/>
    </xf>
    <xf borderId="0" fillId="0" fontId="2" numFmtId="0" xfId="0" applyAlignment="1" applyFont="1">
      <alignment horizontal="center" readingOrder="0" shrinkToFit="0" wrapText="0"/>
    </xf>
    <xf borderId="11" fillId="0" fontId="1" numFmtId="0" xfId="0" applyBorder="1" applyFont="1"/>
    <xf borderId="0" fillId="0" fontId="6" numFmtId="0" xfId="0" applyAlignment="1" applyFont="1">
      <alignment horizontal="center" readingOrder="0" shrinkToFit="0" vertical="bottom" wrapText="0"/>
    </xf>
    <xf borderId="12" fillId="0" fontId="1" numFmtId="0" xfId="0" applyBorder="1" applyFont="1"/>
    <xf borderId="0" fillId="0" fontId="4" numFmtId="0" xfId="0" applyAlignment="1" applyFont="1">
      <alignment horizontal="center" readingOrder="0" shrinkToFit="0" wrapText="0"/>
    </xf>
    <xf borderId="4" fillId="0" fontId="2" numFmtId="0" xfId="0" applyAlignment="1" applyBorder="1" applyFont="1">
      <alignment horizontal="center" readingOrder="0" shrinkToFit="0" wrapText="0"/>
    </xf>
    <xf borderId="0" fillId="0" fontId="6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 shrinkToFit="0" wrapText="0"/>
    </xf>
    <xf borderId="0" fillId="0" fontId="7" numFmtId="0" xfId="0" applyAlignment="1" applyFont="1">
      <alignment horizontal="center" shrinkToFit="0" vertical="bottom" wrapText="0"/>
    </xf>
    <xf borderId="0" fillId="5" fontId="4" numFmtId="0" xfId="0" applyAlignment="1" applyFill="1" applyFont="1">
      <alignment readingOrder="0" shrinkToFit="0" wrapText="0"/>
    </xf>
    <xf borderId="0" fillId="0" fontId="5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vertical="bottom" wrapText="0"/>
    </xf>
    <xf borderId="0" fillId="6" fontId="8" numFmtId="0" xfId="0" applyAlignment="1" applyFill="1" applyFont="1">
      <alignment readingOrder="0" shrinkToFit="0" wrapText="0"/>
    </xf>
    <xf borderId="0" fillId="0" fontId="6" numFmtId="11" xfId="0" applyAlignment="1" applyFont="1" applyNumberFormat="1">
      <alignment readingOrder="0" shrinkToFit="0" vertical="bottom" wrapText="0"/>
    </xf>
    <xf borderId="4" fillId="0" fontId="2" numFmtId="0" xfId="0" applyAlignment="1" applyBorder="1" applyFont="1">
      <alignment horizontal="center" shrinkToFit="0" wrapText="0"/>
    </xf>
    <xf borderId="0" fillId="5" fontId="4" numFmtId="0" xfId="0" applyAlignment="1" applyFont="1">
      <alignment shrinkToFit="0" wrapText="0"/>
    </xf>
    <xf borderId="10" fillId="0" fontId="2" numFmtId="0" xfId="0" applyAlignment="1" applyBorder="1" applyFont="1">
      <alignment horizontal="center" readingOrder="0" shrinkToFit="0" wrapText="0"/>
    </xf>
    <xf borderId="0" fillId="6" fontId="8" numFmtId="0" xfId="0" applyAlignment="1" applyFont="1">
      <alignment shrinkToFit="0" wrapText="0"/>
    </xf>
    <xf borderId="0" fillId="0" fontId="9" numFmtId="0" xfId="0" applyAlignment="1" applyFont="1">
      <alignment readingOrder="0" shrinkToFit="0" wrapText="0"/>
    </xf>
    <xf borderId="0" fillId="0" fontId="2" numFmtId="0" xfId="0" applyAlignment="1" applyFont="1">
      <alignment horizontal="right" readingOrder="0" shrinkToFit="0" wrapText="0"/>
    </xf>
    <xf borderId="4" fillId="0" fontId="2" numFmtId="0" xfId="0" applyAlignment="1" applyBorder="1" applyFont="1">
      <alignment readingOrder="0" shrinkToFit="0" wrapText="0"/>
    </xf>
    <xf borderId="0" fillId="2" fontId="4" numFmtId="0" xfId="0" applyAlignment="1" applyFont="1">
      <alignment horizontal="right" readingOrder="0" shrinkToFit="0" wrapText="0"/>
    </xf>
    <xf borderId="4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right" shrinkToFit="0" wrapText="0"/>
    </xf>
    <xf borderId="0" fillId="5" fontId="4" numFmtId="2" xfId="0" applyAlignment="1" applyFont="1" applyNumberFormat="1">
      <alignment horizontal="right" shrinkToFit="0" wrapText="0"/>
    </xf>
    <xf borderId="0" fillId="0" fontId="2" numFmtId="2" xfId="0" applyAlignment="1" applyFont="1" applyNumberFormat="1">
      <alignment horizontal="right" shrinkToFit="0" wrapText="0"/>
    </xf>
    <xf borderId="0" fillId="0" fontId="4" numFmtId="2" xfId="0" applyAlignment="1" applyFont="1" applyNumberFormat="1">
      <alignment horizontal="right" readingOrder="0" shrinkToFit="0" wrapText="0"/>
    </xf>
    <xf borderId="0" fillId="6" fontId="8" numFmtId="2" xfId="0" applyAlignment="1" applyFont="1" applyNumberFormat="1">
      <alignment horizontal="right" readingOrder="0" shrinkToFit="0" wrapText="0"/>
    </xf>
    <xf borderId="0" fillId="0" fontId="2" numFmtId="165" xfId="0" applyAlignment="1" applyFont="1" applyNumberFormat="1">
      <alignment horizontal="right" readingOrder="0" shrinkToFit="0" wrapText="0"/>
    </xf>
    <xf borderId="0" fillId="0" fontId="2" numFmtId="164" xfId="0" applyAlignment="1" applyFont="1" applyNumberFormat="1">
      <alignment horizontal="right" readingOrder="0" shrinkToFit="0" wrapText="1"/>
    </xf>
    <xf borderId="0" fillId="0" fontId="5" numFmtId="0" xfId="0" applyAlignment="1" applyFont="1">
      <alignment shrinkToFit="0" vertical="bottom" wrapText="0"/>
    </xf>
    <xf borderId="0" fillId="0" fontId="1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5" max="5" width="19.43"/>
    <col customWidth="1" min="6" max="6" width="20.14"/>
  </cols>
  <sheetData>
    <row r="2">
      <c r="B2" s="1"/>
    </row>
    <row r="4">
      <c r="B4" s="1" t="s">
        <v>0</v>
      </c>
    </row>
    <row r="5">
      <c r="C5" s="3" t="s">
        <v>1</v>
      </c>
      <c r="D5" s="3" t="s">
        <v>2</v>
      </c>
      <c r="E5" s="1" t="s">
        <v>3</v>
      </c>
      <c r="F5" s="3" t="s">
        <v>4</v>
      </c>
      <c r="G5" s="1" t="s">
        <v>5</v>
      </c>
      <c r="H5" s="3" t="s">
        <v>6</v>
      </c>
      <c r="I5" s="3" t="s">
        <v>7</v>
      </c>
      <c r="J5" s="3" t="s">
        <v>8</v>
      </c>
    </row>
    <row r="6">
      <c r="B6" s="5" t="s">
        <v>9</v>
      </c>
      <c r="C6" s="6">
        <v>20.0</v>
      </c>
      <c r="D6" s="6">
        <v>20.0</v>
      </c>
      <c r="E6" s="1">
        <v>40.0</v>
      </c>
      <c r="F6" s="6">
        <v>20.0</v>
      </c>
      <c r="G6" s="1">
        <v>15.0</v>
      </c>
      <c r="H6" s="6">
        <v>40.0</v>
      </c>
      <c r="I6" s="6">
        <v>40.0</v>
      </c>
      <c r="J6" s="6">
        <v>40.0</v>
      </c>
    </row>
    <row r="7">
      <c r="B7" s="5" t="s">
        <v>11</v>
      </c>
      <c r="C7" s="6">
        <v>120.0</v>
      </c>
      <c r="D7" s="6">
        <v>120.0</v>
      </c>
      <c r="E7" s="1">
        <v>200.0</v>
      </c>
      <c r="F7" s="6">
        <v>120.0</v>
      </c>
      <c r="G7" s="1">
        <v>120.0</v>
      </c>
      <c r="H7" s="6">
        <v>120.0</v>
      </c>
      <c r="I7" s="6">
        <v>120.0</v>
      </c>
      <c r="J7" s="6">
        <v>120.0</v>
      </c>
    </row>
    <row r="8">
      <c r="B8" s="5" t="s">
        <v>13</v>
      </c>
      <c r="C8" s="6">
        <v>4.0</v>
      </c>
      <c r="D8" s="6">
        <v>6.4</v>
      </c>
      <c r="E8" s="1">
        <v>2.28</v>
      </c>
      <c r="F8" s="6">
        <v>6.4</v>
      </c>
      <c r="G8" s="1">
        <v>7.4</v>
      </c>
      <c r="H8" s="6">
        <v>4.0</v>
      </c>
      <c r="I8" s="6">
        <v>1.2</v>
      </c>
      <c r="J8" s="6">
        <v>1.2</v>
      </c>
    </row>
    <row r="9">
      <c r="B9" s="5" t="s">
        <v>14</v>
      </c>
      <c r="C9" s="6">
        <v>2.52</v>
      </c>
      <c r="D9" s="6">
        <v>3.2</v>
      </c>
      <c r="E9" s="1">
        <v>2.12</v>
      </c>
      <c r="F9" s="6">
        <v>3.2</v>
      </c>
      <c r="G9" s="1">
        <v>6.2</v>
      </c>
      <c r="H9" s="6">
        <v>3.2</v>
      </c>
      <c r="I9" s="6">
        <v>0.8</v>
      </c>
      <c r="J9" s="6">
        <v>0.8</v>
      </c>
    </row>
    <row r="10">
      <c r="B10" s="5" t="s">
        <v>15</v>
      </c>
      <c r="C10" s="6">
        <v>3.8</v>
      </c>
      <c r="D10" s="6">
        <v>5.0</v>
      </c>
      <c r="E10" s="1">
        <v>2.17</v>
      </c>
      <c r="F10" s="6">
        <v>5.0</v>
      </c>
      <c r="G10" s="1">
        <v>4.0</v>
      </c>
      <c r="H10" s="6">
        <v>3.8</v>
      </c>
      <c r="I10" s="6">
        <v>1.11</v>
      </c>
      <c r="J10" s="6">
        <v>1.0</v>
      </c>
    </row>
    <row r="11">
      <c r="B11" s="5" t="s">
        <v>16</v>
      </c>
      <c r="C11" s="6">
        <v>7.0</v>
      </c>
      <c r="D11" s="6">
        <v>10.5</v>
      </c>
      <c r="E11" s="1">
        <v>4.5</v>
      </c>
      <c r="F11" s="6">
        <v>10.5</v>
      </c>
      <c r="G11" s="1">
        <v>7.0</v>
      </c>
      <c r="H11" s="6">
        <v>8.0</v>
      </c>
      <c r="I11" s="6">
        <v>3.8</v>
      </c>
      <c r="J11" s="6">
        <v>3.0</v>
      </c>
    </row>
    <row r="12">
      <c r="B12" s="5" t="s">
        <v>17</v>
      </c>
      <c r="C12" s="6">
        <v>55.555</v>
      </c>
      <c r="D12" s="6">
        <v>10.999</v>
      </c>
      <c r="E12" s="1">
        <v>9.1</v>
      </c>
      <c r="F12" s="6">
        <v>10.999</v>
      </c>
      <c r="G12" s="1">
        <v>5.7993</v>
      </c>
      <c r="H12" s="6">
        <v>999.62</v>
      </c>
      <c r="I12" s="6">
        <v>10015.0</v>
      </c>
      <c r="J12" s="6">
        <v>99.996</v>
      </c>
    </row>
    <row r="13">
      <c r="B13" s="5" t="s">
        <v>18</v>
      </c>
      <c r="C13" s="6">
        <v>2.0</v>
      </c>
      <c r="D13" s="6">
        <v>8.0</v>
      </c>
      <c r="E13" s="1">
        <v>8.0</v>
      </c>
      <c r="F13" s="6">
        <v>8.0</v>
      </c>
      <c r="G13" s="1">
        <v>8.0</v>
      </c>
      <c r="H13" s="6" t="s">
        <v>20</v>
      </c>
      <c r="I13" s="6">
        <v>8.0</v>
      </c>
      <c r="J13" s="6">
        <v>8.0</v>
      </c>
    </row>
    <row r="14">
      <c r="B14" s="5" t="s">
        <v>21</v>
      </c>
      <c r="C14" s="6" t="s">
        <v>22</v>
      </c>
      <c r="D14" s="6" t="s">
        <v>23</v>
      </c>
      <c r="E14" s="1" t="s">
        <v>23</v>
      </c>
      <c r="F14" s="6" t="s">
        <v>23</v>
      </c>
      <c r="G14" s="1" t="s">
        <v>22</v>
      </c>
      <c r="H14" s="6" t="s">
        <v>26</v>
      </c>
      <c r="I14" s="6" t="s">
        <v>23</v>
      </c>
      <c r="J14" s="6" t="s">
        <v>23</v>
      </c>
    </row>
    <row r="16">
      <c r="B16" s="1" t="s">
        <v>28</v>
      </c>
    </row>
    <row r="17">
      <c r="B17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7.29" defaultRowHeight="15.75"/>
  <cols>
    <col customWidth="1" min="1" max="1" width="23.57"/>
    <col customWidth="1" min="2" max="2" width="11.57"/>
    <col customWidth="1" min="3" max="3" width="14.43"/>
    <col customWidth="1" min="4" max="26" width="11.57"/>
  </cols>
  <sheetData>
    <row r="1" ht="12.75" customHeight="1"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C2" s="4"/>
      <c r="D2" s="8" t="s">
        <v>10</v>
      </c>
      <c r="E2" s="10" t="s">
        <v>27</v>
      </c>
      <c r="F2" s="11" t="s">
        <v>32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C3" s="15">
        <v>1603.97</v>
      </c>
      <c r="D3" s="15">
        <v>55.67</v>
      </c>
      <c r="E3" s="18">
        <f t="shared" ref="E3:E4" si="1">D3*$D$6</f>
        <v>43.24489686</v>
      </c>
      <c r="F3" s="20">
        <v>1173.2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C4" s="15">
        <v>1809.04</v>
      </c>
      <c r="D4" s="15">
        <v>60.39</v>
      </c>
      <c r="E4" s="18">
        <f t="shared" si="1"/>
        <v>46.91143024</v>
      </c>
      <c r="F4" s="20">
        <v>1332.5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C5" s="22"/>
      <c r="D5" s="2"/>
      <c r="E5" s="18"/>
      <c r="F5" s="20">
        <f>F3+F4</f>
        <v>2505.7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C6" s="22" t="s">
        <v>42</v>
      </c>
      <c r="D6" s="2">
        <f>(F4-F3)/(C4-C3)</f>
        <v>0.7768079192</v>
      </c>
      <c r="E6" s="2"/>
      <c r="F6" s="2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C7" s="22" t="s">
        <v>45</v>
      </c>
      <c r="D7" s="2">
        <f>-D6*C3+F3</f>
        <v>-72.77659823</v>
      </c>
      <c r="E7" s="2"/>
      <c r="F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C8" s="26" t="s">
        <v>46</v>
      </c>
      <c r="D8" s="29"/>
      <c r="E8" s="29"/>
      <c r="F8" s="3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33"/>
      <c r="C9" s="34" t="s">
        <v>50</v>
      </c>
      <c r="D9" s="37"/>
      <c r="E9" s="37"/>
      <c r="F9" s="37"/>
      <c r="G9" s="37"/>
      <c r="H9" s="39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33" t="s">
        <v>58</v>
      </c>
      <c r="C10" s="41" t="s">
        <v>59</v>
      </c>
      <c r="D10" s="51" t="s">
        <v>60</v>
      </c>
      <c r="E10" s="53" t="s">
        <v>67</v>
      </c>
      <c r="F10" s="37"/>
      <c r="G10" s="37"/>
      <c r="H10" s="3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33" t="s">
        <v>12</v>
      </c>
      <c r="B11" s="2">
        <v>40.0</v>
      </c>
      <c r="C11" s="2">
        <v>40.0</v>
      </c>
      <c r="D11" s="2"/>
      <c r="E11" s="9">
        <v>40.0</v>
      </c>
      <c r="F11" s="43">
        <v>40.0</v>
      </c>
      <c r="G11" s="43">
        <v>40.0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33" t="s">
        <v>19</v>
      </c>
      <c r="B12" s="2">
        <v>120.0</v>
      </c>
      <c r="C12" s="2">
        <v>120.0</v>
      </c>
      <c r="D12" s="2"/>
      <c r="E12" s="9">
        <v>100.0</v>
      </c>
      <c r="F12" s="43">
        <v>100.0</v>
      </c>
      <c r="G12" s="43">
        <v>100.0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33" t="s">
        <v>24</v>
      </c>
      <c r="B13" s="2">
        <v>2.0</v>
      </c>
      <c r="C13" s="2">
        <v>10.0</v>
      </c>
      <c r="D13" s="2"/>
      <c r="E13" s="9">
        <v>6.4</v>
      </c>
      <c r="F13" s="43">
        <v>6.4</v>
      </c>
      <c r="G13" s="43">
        <v>6.4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33" t="s">
        <v>25</v>
      </c>
      <c r="B14" s="2">
        <v>1.0</v>
      </c>
      <c r="C14" s="2">
        <v>1.0</v>
      </c>
      <c r="D14" s="2"/>
      <c r="E14" s="9">
        <v>3.2</v>
      </c>
      <c r="F14" s="43">
        <v>3.2</v>
      </c>
      <c r="G14" s="43">
        <v>3.2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33" t="s">
        <v>29</v>
      </c>
      <c r="B15" s="2">
        <v>1.8</v>
      </c>
      <c r="C15" s="2">
        <v>1.8</v>
      </c>
      <c r="D15" s="2"/>
      <c r="E15" s="9">
        <v>4.8</v>
      </c>
      <c r="F15" s="43">
        <v>4.8</v>
      </c>
      <c r="G15" s="43">
        <v>4.8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33" t="s">
        <v>30</v>
      </c>
      <c r="B16" s="2">
        <v>3.0</v>
      </c>
      <c r="C16" s="2">
        <v>15.0</v>
      </c>
      <c r="D16" s="2"/>
      <c r="E16" s="9">
        <v>20.0</v>
      </c>
      <c r="F16" s="43">
        <v>20.0</v>
      </c>
      <c r="G16" s="43">
        <v>20.0</v>
      </c>
      <c r="H16" s="2"/>
      <c r="I16" s="2"/>
      <c r="J16" s="2"/>
      <c r="K16" s="2"/>
      <c r="L16" s="18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33" t="s">
        <v>31</v>
      </c>
      <c r="B17" s="2">
        <v>15.0</v>
      </c>
      <c r="C17" s="2">
        <v>50.0</v>
      </c>
      <c r="D17" s="2"/>
      <c r="E17" s="9">
        <v>11.0</v>
      </c>
      <c r="F17" s="43">
        <v>11.0</v>
      </c>
      <c r="G17" s="43">
        <v>11.0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33" t="s">
        <v>33</v>
      </c>
      <c r="B18" s="2">
        <v>8.0</v>
      </c>
      <c r="C18" s="2">
        <v>8.0</v>
      </c>
      <c r="D18" s="2"/>
      <c r="E18" s="9">
        <v>8.0</v>
      </c>
      <c r="F18" s="43">
        <v>8.0</v>
      </c>
      <c r="G18" s="43">
        <v>8.0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33" t="s">
        <v>34</v>
      </c>
      <c r="B19" s="2">
        <v>0.0</v>
      </c>
      <c r="C19" s="2">
        <v>0.0</v>
      </c>
      <c r="D19" s="2"/>
      <c r="E19" s="58" t="s">
        <v>69</v>
      </c>
      <c r="F19" s="56" t="s">
        <v>69</v>
      </c>
      <c r="G19" s="56" t="s">
        <v>69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57" t="s">
        <v>78</v>
      </c>
      <c r="B20" s="2">
        <v>1000.0</v>
      </c>
      <c r="C20" s="2"/>
      <c r="D20" s="2"/>
      <c r="E20" s="9">
        <v>200.0</v>
      </c>
      <c r="F20" s="43">
        <v>500.0</v>
      </c>
      <c r="G20" s="43">
        <v>1000.0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41" t="s">
        <v>82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60" t="s">
        <v>39</v>
      </c>
      <c r="B23" s="2"/>
      <c r="C23" s="61"/>
      <c r="D23" s="61"/>
      <c r="E23" s="56">
        <v>1937.24</v>
      </c>
      <c r="F23" s="56">
        <v>1603.97</v>
      </c>
      <c r="G23" s="56">
        <v>1508.51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60" t="s">
        <v>86</v>
      </c>
      <c r="B24" s="2">
        <v>55.0</v>
      </c>
      <c r="C24" s="16">
        <v>47.23</v>
      </c>
      <c r="D24" s="63"/>
      <c r="E24" s="66">
        <v>44.841</v>
      </c>
      <c r="F24" s="16">
        <v>46.911430243331544</v>
      </c>
      <c r="G24" s="16">
        <v>45.290112653916694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69"/>
      <c r="B34" s="2"/>
      <c r="C34" s="2"/>
      <c r="D34" s="2"/>
      <c r="E34" s="2"/>
      <c r="F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</sheetData>
  <mergeCells count="2">
    <mergeCell ref="C9:H9"/>
    <mergeCell ref="E10:H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7.29" defaultRowHeight="15.75"/>
  <cols>
    <col customWidth="1" min="1" max="1" width="32.0"/>
    <col customWidth="1" min="2" max="17" width="11.57"/>
  </cols>
  <sheetData>
    <row r="1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12.75" customHeight="1">
      <c r="A2" s="2" t="s">
        <v>12</v>
      </c>
      <c r="B2" s="2">
        <v>40.0</v>
      </c>
      <c r="C2" s="2"/>
      <c r="D2" s="2"/>
      <c r="E2" s="2"/>
      <c r="F2" s="2"/>
      <c r="G2" s="7">
        <v>40.0</v>
      </c>
      <c r="H2" s="2"/>
      <c r="I2" s="2"/>
      <c r="J2" s="2"/>
      <c r="K2" s="2"/>
      <c r="L2" s="2"/>
      <c r="M2" s="2"/>
      <c r="N2" s="2"/>
      <c r="O2" s="2"/>
      <c r="P2" s="2"/>
      <c r="Q2" s="2"/>
    </row>
    <row r="3" ht="12.75" customHeight="1">
      <c r="A3" s="2" t="s">
        <v>19</v>
      </c>
      <c r="B3" s="2">
        <v>120.0</v>
      </c>
      <c r="C3" s="2"/>
      <c r="D3" s="2"/>
      <c r="E3" s="2"/>
      <c r="F3" s="2"/>
      <c r="G3" s="7">
        <v>120.0</v>
      </c>
      <c r="H3" s="2"/>
      <c r="I3" s="2"/>
      <c r="J3" s="2"/>
      <c r="K3" s="2"/>
      <c r="L3" s="2"/>
      <c r="M3" s="2"/>
      <c r="N3" s="2"/>
      <c r="O3" s="2"/>
      <c r="P3" s="2"/>
      <c r="Q3" s="2"/>
    </row>
    <row r="4" ht="12.75" customHeight="1">
      <c r="A4" s="2" t="s">
        <v>24</v>
      </c>
      <c r="B4" s="2">
        <v>10.0</v>
      </c>
      <c r="C4" s="2"/>
      <c r="D4" s="2"/>
      <c r="E4" s="2"/>
      <c r="F4" s="2"/>
      <c r="G4" s="7">
        <v>10.0</v>
      </c>
      <c r="H4" s="2"/>
      <c r="I4" s="2"/>
      <c r="J4" s="2"/>
      <c r="K4" s="2"/>
      <c r="L4" s="2"/>
      <c r="M4" s="2"/>
      <c r="N4" s="2"/>
      <c r="O4" s="2"/>
      <c r="P4" s="2"/>
      <c r="Q4" s="2"/>
    </row>
    <row r="5" ht="12.75" customHeight="1">
      <c r="A5" s="2" t="s">
        <v>25</v>
      </c>
      <c r="B5" s="2">
        <v>9.44</v>
      </c>
      <c r="C5" s="2"/>
      <c r="D5" s="2">
        <v>5.0</v>
      </c>
      <c r="E5" s="2">
        <v>5.0</v>
      </c>
      <c r="F5" s="2"/>
      <c r="G5" s="9">
        <v>5.0</v>
      </c>
      <c r="H5" s="2"/>
      <c r="I5" s="2"/>
      <c r="J5" s="2"/>
      <c r="K5" s="2"/>
      <c r="L5" s="2"/>
      <c r="M5" s="2"/>
      <c r="N5" s="2"/>
      <c r="O5" s="2"/>
      <c r="P5" s="2"/>
      <c r="Q5" s="2"/>
    </row>
    <row r="6" ht="12.75" customHeight="1">
      <c r="A6" s="2" t="s">
        <v>29</v>
      </c>
      <c r="B6" s="2">
        <v>9.43</v>
      </c>
      <c r="C6" s="2"/>
      <c r="D6" s="2"/>
      <c r="E6" s="2"/>
      <c r="F6" s="2"/>
      <c r="G6" s="7">
        <v>9.43</v>
      </c>
      <c r="H6" s="2"/>
      <c r="I6" s="2"/>
      <c r="J6" s="2"/>
      <c r="K6" s="2"/>
      <c r="L6" s="2"/>
      <c r="M6" s="2"/>
      <c r="N6" s="2"/>
      <c r="O6" s="2"/>
      <c r="P6" s="2"/>
      <c r="Q6" s="2"/>
    </row>
    <row r="7" ht="12.75" customHeight="1">
      <c r="A7" s="2" t="s">
        <v>30</v>
      </c>
      <c r="B7" s="2">
        <v>22.22</v>
      </c>
      <c r="C7" s="2"/>
      <c r="D7" s="2"/>
      <c r="E7" s="2"/>
      <c r="F7" s="2"/>
      <c r="G7" s="7">
        <v>22.22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ht="12.75" customHeight="1">
      <c r="A8" s="2" t="s">
        <v>31</v>
      </c>
      <c r="B8" s="2">
        <v>55.554</v>
      </c>
      <c r="C8" s="2"/>
      <c r="D8" s="2"/>
      <c r="E8" s="2"/>
      <c r="F8" s="2"/>
      <c r="G8" s="7">
        <v>55.554</v>
      </c>
      <c r="H8" s="2"/>
      <c r="I8" s="2"/>
      <c r="J8" s="2"/>
      <c r="K8" s="2"/>
      <c r="L8" s="2"/>
      <c r="M8" s="2"/>
      <c r="N8" s="2"/>
      <c r="O8" s="2"/>
      <c r="P8" s="2"/>
      <c r="Q8" s="2"/>
    </row>
    <row r="9" ht="12.75" customHeight="1">
      <c r="A9" s="2" t="s">
        <v>33</v>
      </c>
      <c r="B9" s="2">
        <v>2.0</v>
      </c>
      <c r="C9" s="2"/>
      <c r="D9" s="2"/>
      <c r="E9" s="2">
        <v>4.0</v>
      </c>
      <c r="F9" s="2"/>
      <c r="G9" s="9">
        <v>2.0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ht="12.75" customHeight="1">
      <c r="A10" s="2" t="s">
        <v>34</v>
      </c>
      <c r="B10" s="2"/>
      <c r="C10" s="2"/>
      <c r="D10" s="2"/>
      <c r="E10" s="2">
        <v>100.0</v>
      </c>
      <c r="F10" s="2">
        <v>0.0</v>
      </c>
      <c r="G10" s="12">
        <v>0.0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ht="12.75" customHeight="1">
      <c r="A11" s="2"/>
      <c r="B11" s="2"/>
      <c r="C11" s="2"/>
      <c r="D11" s="2"/>
      <c r="E11" s="2"/>
      <c r="F11" s="2"/>
      <c r="G11" s="7" t="s">
        <v>35</v>
      </c>
      <c r="H11" s="2"/>
      <c r="I11" s="2"/>
      <c r="J11" s="2"/>
      <c r="K11" s="2"/>
      <c r="L11" s="2"/>
      <c r="M11" s="2"/>
      <c r="N11" s="2"/>
      <c r="O11" s="2"/>
      <c r="P11" s="2"/>
      <c r="Q11" s="2"/>
    </row>
    <row r="12" ht="12.75" customHeight="1">
      <c r="A12" s="2" t="s">
        <v>36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ht="12.75" customHeight="1">
      <c r="A14" s="2">
        <v>1.0</v>
      </c>
      <c r="B14" s="13"/>
      <c r="C14" s="2" t="s">
        <v>37</v>
      </c>
      <c r="D14" s="2"/>
      <c r="E14" s="2">
        <v>2.3611212745550754</v>
      </c>
      <c r="F14" s="2"/>
      <c r="G14" s="14">
        <v>2.07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ht="12.75" customHeight="1">
      <c r="A15" s="2">
        <v>2.0</v>
      </c>
      <c r="B15" s="13"/>
      <c r="C15" s="2" t="s">
        <v>37</v>
      </c>
      <c r="D15" s="2"/>
      <c r="E15" s="2">
        <v>2.092410670075712</v>
      </c>
      <c r="F15" s="2"/>
      <c r="G15" s="14">
        <v>2.04</v>
      </c>
      <c r="H15" s="2"/>
      <c r="I15" s="2"/>
      <c r="J15" s="2"/>
      <c r="K15" s="2"/>
      <c r="L15" s="2"/>
      <c r="M15" s="2"/>
      <c r="N15" s="2"/>
      <c r="O15" s="2"/>
      <c r="P15" s="2"/>
      <c r="Q15" s="2"/>
    </row>
    <row r="16" ht="12.75" customHeight="1">
      <c r="A16" s="2">
        <v>3.0</v>
      </c>
      <c r="B16" s="13"/>
      <c r="C16" s="2" t="s">
        <v>37</v>
      </c>
      <c r="D16" s="2"/>
      <c r="E16" s="2">
        <v>2.2105390379502055</v>
      </c>
      <c r="F16" s="2"/>
      <c r="G16" s="14">
        <v>2.18</v>
      </c>
      <c r="H16" s="2"/>
      <c r="I16" s="2"/>
      <c r="J16" s="2"/>
      <c r="K16" s="2"/>
      <c r="L16" s="2"/>
      <c r="M16" s="2"/>
      <c r="N16" s="2"/>
      <c r="O16" s="2"/>
      <c r="P16" s="2"/>
      <c r="Q16" s="2"/>
    </row>
    <row r="17" ht="12.75" customHeight="1">
      <c r="A17" s="2">
        <v>4.0</v>
      </c>
      <c r="B17" s="13"/>
      <c r="C17" s="2" t="s">
        <v>37</v>
      </c>
      <c r="D17" s="2"/>
      <c r="E17" s="2">
        <v>2.278460142853367</v>
      </c>
      <c r="F17" s="2"/>
      <c r="G17" s="14">
        <v>2.0</v>
      </c>
      <c r="H17" s="2"/>
      <c r="I17" s="2"/>
      <c r="J17" s="2"/>
      <c r="K17" s="2"/>
      <c r="L17" s="2"/>
      <c r="M17" s="2"/>
      <c r="N17" s="2"/>
      <c r="O17" s="2"/>
      <c r="P17" s="2"/>
      <c r="Q17" s="2"/>
    </row>
    <row r="18" ht="12.75" customHeight="1">
      <c r="A18" s="2">
        <v>5.0</v>
      </c>
      <c r="B18" s="13"/>
      <c r="C18" s="2" t="s">
        <v>38</v>
      </c>
      <c r="D18" s="2"/>
      <c r="E18" s="2">
        <v>2.2623601463492244</v>
      </c>
      <c r="F18" s="2"/>
      <c r="G18" s="14">
        <v>2.09</v>
      </c>
      <c r="H18" s="2"/>
      <c r="I18" s="2"/>
      <c r="J18" s="2"/>
      <c r="K18" s="2"/>
      <c r="L18" s="2"/>
      <c r="M18" s="2"/>
      <c r="N18" s="2"/>
      <c r="O18" s="2"/>
      <c r="P18" s="2"/>
      <c r="Q18" s="2"/>
    </row>
    <row r="19" ht="12.75" customHeight="1">
      <c r="A19" s="2">
        <v>6.0</v>
      </c>
      <c r="B19" s="13"/>
      <c r="C19" s="2" t="s">
        <v>37</v>
      </c>
      <c r="D19" s="2"/>
      <c r="E19" s="16">
        <v>2.4614039470397207</v>
      </c>
      <c r="F19" s="2"/>
      <c r="G19" s="14">
        <v>1.98</v>
      </c>
      <c r="H19" s="2"/>
      <c r="I19" s="2"/>
      <c r="J19" s="2"/>
      <c r="K19" s="2"/>
      <c r="L19" s="2"/>
      <c r="M19" s="2"/>
      <c r="N19" s="2"/>
      <c r="O19" s="2"/>
      <c r="P19" s="2"/>
      <c r="Q19" s="2"/>
    </row>
    <row r="20" ht="12.75" customHeight="1">
      <c r="A20" s="2">
        <v>7.0</v>
      </c>
      <c r="B20" s="13"/>
      <c r="C20" s="2" t="s">
        <v>38</v>
      </c>
      <c r="D20" s="2"/>
      <c r="E20" s="2">
        <v>2.541</v>
      </c>
      <c r="F20" s="2"/>
      <c r="G20" s="14">
        <v>1.96</v>
      </c>
      <c r="H20" s="2"/>
      <c r="I20" s="2"/>
      <c r="J20" s="2"/>
      <c r="K20" s="2"/>
      <c r="L20" s="2"/>
      <c r="M20" s="2"/>
      <c r="N20" s="2"/>
      <c r="O20" s="2"/>
      <c r="P20" s="2"/>
      <c r="Q20" s="2"/>
    </row>
    <row r="21" ht="12.75" customHeight="1">
      <c r="A21" s="2">
        <v>8.0</v>
      </c>
      <c r="B21" s="13"/>
      <c r="C21" s="2" t="s">
        <v>38</v>
      </c>
      <c r="D21" s="2"/>
      <c r="E21" s="2">
        <v>2.818</v>
      </c>
      <c r="F21" s="2"/>
      <c r="G21" s="14">
        <v>2.09</v>
      </c>
      <c r="H21" s="2"/>
      <c r="I21" s="2"/>
      <c r="J21" s="2"/>
      <c r="K21" s="2"/>
      <c r="L21" s="2"/>
      <c r="M21" s="2"/>
      <c r="N21" s="2"/>
      <c r="O21" s="2"/>
      <c r="P21" s="2"/>
      <c r="Q21" s="2"/>
    </row>
    <row r="22" ht="12.75" customHeight="1">
      <c r="A22" s="2">
        <v>9.0</v>
      </c>
      <c r="B22" s="13"/>
      <c r="C22" s="2" t="s">
        <v>38</v>
      </c>
      <c r="D22" s="2"/>
      <c r="E22" s="2">
        <v>2.662</v>
      </c>
      <c r="F22" s="2"/>
      <c r="G22" s="14">
        <v>2.14</v>
      </c>
      <c r="H22" s="2"/>
      <c r="I22" s="2"/>
      <c r="J22" s="2"/>
      <c r="K22" s="2"/>
      <c r="L22" s="2"/>
      <c r="M22" s="2"/>
      <c r="N22" s="2"/>
      <c r="O22" s="2"/>
      <c r="P22" s="2"/>
      <c r="Q22" s="2"/>
    </row>
    <row r="23" ht="12.75" customHeight="1">
      <c r="A23" s="2">
        <v>10.0</v>
      </c>
      <c r="B23" s="23">
        <v>6.177684921214863</v>
      </c>
      <c r="C23" s="2"/>
      <c r="D23" s="2">
        <v>2.1914285714285726</v>
      </c>
      <c r="E23" s="2"/>
      <c r="F23" s="2"/>
      <c r="G23" s="14">
        <v>2.12</v>
      </c>
      <c r="H23" s="2"/>
      <c r="I23" s="2"/>
      <c r="J23" s="2"/>
      <c r="K23" s="2"/>
      <c r="L23" s="2"/>
      <c r="M23" s="2"/>
      <c r="N23" s="2"/>
      <c r="O23" s="2"/>
      <c r="P23" s="2"/>
      <c r="Q23" s="2"/>
    </row>
    <row r="24" ht="12.75" customHeight="1">
      <c r="A24" s="2">
        <v>11.0</v>
      </c>
      <c r="B24" s="13"/>
      <c r="C24" s="2" t="s">
        <v>37</v>
      </c>
      <c r="D24" s="2"/>
      <c r="E24" s="2" t="s">
        <v>38</v>
      </c>
      <c r="F24" s="2"/>
      <c r="G24" s="14">
        <v>2.13</v>
      </c>
      <c r="H24" s="2"/>
      <c r="I24" s="2"/>
      <c r="J24" s="2"/>
      <c r="K24" s="2"/>
      <c r="L24" s="2"/>
      <c r="M24" s="2"/>
      <c r="N24" s="2"/>
      <c r="O24" s="2"/>
      <c r="P24" s="2"/>
      <c r="Q24" s="2"/>
    </row>
    <row r="25" ht="12.75" customHeight="1">
      <c r="A25" s="2">
        <v>12.0</v>
      </c>
      <c r="B25" s="13"/>
      <c r="C25" s="2" t="s">
        <v>37</v>
      </c>
      <c r="D25" s="2"/>
      <c r="E25" s="2">
        <v>2.402</v>
      </c>
      <c r="F25" s="2">
        <v>2.388</v>
      </c>
      <c r="G25" s="14">
        <v>2.19</v>
      </c>
      <c r="H25" s="2"/>
      <c r="I25" s="2"/>
      <c r="J25" s="2"/>
      <c r="K25" s="2"/>
      <c r="L25" s="2"/>
      <c r="M25" s="2"/>
      <c r="N25" s="2"/>
      <c r="O25" s="2"/>
      <c r="P25" s="2"/>
      <c r="Q25" s="2"/>
    </row>
    <row r="26" ht="12.75" customHeight="1">
      <c r="A26" s="2">
        <v>13.0</v>
      </c>
      <c r="B26" s="18">
        <v>6.078498109130199</v>
      </c>
      <c r="C26" s="2"/>
      <c r="D26" s="2">
        <v>2.1816209853707744</v>
      </c>
      <c r="E26" s="2"/>
      <c r="F26" s="2"/>
      <c r="G26" s="14">
        <v>2.1</v>
      </c>
      <c r="H26" s="2"/>
      <c r="I26" s="2"/>
      <c r="J26" s="2"/>
      <c r="K26" s="2"/>
      <c r="L26" s="2"/>
      <c r="M26" s="2"/>
      <c r="N26" s="2"/>
      <c r="O26" s="2"/>
      <c r="P26" s="2"/>
      <c r="Q26" s="2"/>
    </row>
    <row r="27" ht="12.75" customHeight="1">
      <c r="A27" s="2">
        <v>14.0</v>
      </c>
      <c r="B27" s="23">
        <v>6.0260152644831315</v>
      </c>
      <c r="C27" s="2"/>
      <c r="D27" s="2">
        <v>2.335536505950956</v>
      </c>
      <c r="E27" s="2"/>
      <c r="F27" s="2"/>
      <c r="G27" s="14">
        <v>2.15</v>
      </c>
      <c r="H27" s="2"/>
      <c r="I27" s="2"/>
      <c r="J27" s="2"/>
      <c r="K27" s="2"/>
      <c r="L27" s="2"/>
      <c r="M27" s="2"/>
      <c r="N27" s="2"/>
      <c r="O27" s="2"/>
      <c r="P27" s="2"/>
      <c r="Q27" s="2"/>
    </row>
    <row r="28" ht="12.75" customHeight="1">
      <c r="A28" s="2">
        <v>15.0</v>
      </c>
      <c r="B28" s="23">
        <v>6.567146609136095</v>
      </c>
      <c r="C28" s="2"/>
      <c r="D28" s="2">
        <v>2.437908703206444</v>
      </c>
      <c r="E28" s="2"/>
      <c r="F28" s="2"/>
      <c r="G28" s="14">
        <v>2.1</v>
      </c>
      <c r="H28" s="2"/>
      <c r="I28" s="2"/>
      <c r="J28" s="2"/>
      <c r="K28" s="2"/>
      <c r="L28" s="2"/>
      <c r="M28" s="2"/>
      <c r="N28" s="2"/>
      <c r="O28" s="2"/>
      <c r="P28" s="2"/>
      <c r="Q28" s="2"/>
    </row>
    <row r="29" ht="12.75" customHeight="1">
      <c r="A29" s="2">
        <v>16.0</v>
      </c>
      <c r="B29" s="18">
        <v>5.811451272996524</v>
      </c>
      <c r="C29" s="2"/>
      <c r="D29" s="2">
        <v>2.176291447274797</v>
      </c>
      <c r="E29" s="2">
        <v>2.1034006584215645</v>
      </c>
      <c r="F29" s="2"/>
      <c r="G29" s="14">
        <v>1.94</v>
      </c>
      <c r="H29" s="2"/>
      <c r="I29" s="2"/>
      <c r="J29" s="2"/>
      <c r="K29" s="2"/>
      <c r="L29" s="2"/>
      <c r="M29" s="2"/>
      <c r="N29" s="2"/>
      <c r="O29" s="2"/>
      <c r="P29" s="2"/>
      <c r="Q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ht="12.75" customHeight="1">
      <c r="A31" s="2" t="s">
        <v>43</v>
      </c>
      <c r="B31" s="2" t="s">
        <v>44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7.29" defaultRowHeight="15.75"/>
  <cols>
    <col customWidth="1" min="1" max="1" width="23.29"/>
  </cols>
  <sheetData>
    <row r="2">
      <c r="A2" s="2"/>
      <c r="B2" s="2"/>
      <c r="C2" s="2"/>
      <c r="D2" s="2"/>
      <c r="F2" s="2"/>
      <c r="G2" s="2"/>
    </row>
    <row r="3">
      <c r="A3" s="2"/>
      <c r="C3" s="17" t="s">
        <v>39</v>
      </c>
      <c r="D3" s="8" t="s">
        <v>10</v>
      </c>
      <c r="E3" s="19" t="s">
        <v>40</v>
      </c>
      <c r="F3" s="11" t="s">
        <v>41</v>
      </c>
    </row>
    <row r="4">
      <c r="A4" s="2"/>
      <c r="C4" s="21">
        <v>5305.93</v>
      </c>
      <c r="D4" s="21">
        <v>9.26</v>
      </c>
      <c r="E4" s="18">
        <f t="shared" ref="E4:E5" si="1">D4*$D$7</f>
        <v>48.71940569</v>
      </c>
      <c r="F4" s="24">
        <v>10000.0</v>
      </c>
      <c r="G4" s="2"/>
    </row>
    <row r="5">
      <c r="C5" s="21">
        <v>7206.61</v>
      </c>
      <c r="D5" s="21">
        <v>9.85</v>
      </c>
      <c r="E5" s="18">
        <f t="shared" si="1"/>
        <v>51.82355788</v>
      </c>
      <c r="F5" s="24">
        <v>20000.0</v>
      </c>
      <c r="G5" s="2"/>
    </row>
    <row r="6">
      <c r="C6" s="22"/>
      <c r="D6" s="2"/>
      <c r="E6" s="18"/>
      <c r="F6" s="20">
        <f>F4+F5</f>
        <v>30000</v>
      </c>
      <c r="G6" s="2"/>
    </row>
    <row r="7">
      <c r="C7" s="22" t="s">
        <v>42</v>
      </c>
      <c r="D7" s="2">
        <f>(F5-F4)/(C5-C4)</f>
        <v>5.261274912</v>
      </c>
      <c r="E7" s="2"/>
      <c r="F7" s="25"/>
      <c r="G7" s="2"/>
    </row>
    <row r="8">
      <c r="C8" s="22" t="s">
        <v>45</v>
      </c>
      <c r="D8" s="2">
        <f>-D7*C4+F4</f>
        <v>-17915.95639</v>
      </c>
      <c r="E8" s="2"/>
      <c r="F8" s="25"/>
      <c r="G8" s="2"/>
    </row>
    <row r="9">
      <c r="C9" s="27" t="s">
        <v>47</v>
      </c>
      <c r="D9" s="28"/>
      <c r="E9" s="28"/>
      <c r="F9" s="35"/>
      <c r="G9" s="2"/>
    </row>
    <row r="10">
      <c r="F10" s="2"/>
      <c r="G10" s="2"/>
    </row>
    <row r="11">
      <c r="E11" s="2"/>
      <c r="F11" s="2"/>
      <c r="G11" s="2"/>
    </row>
    <row r="12">
      <c r="A12" s="2"/>
      <c r="B12" s="36" t="s">
        <v>51</v>
      </c>
      <c r="E12" s="40" t="s">
        <v>52</v>
      </c>
      <c r="G12" s="2"/>
    </row>
    <row r="13">
      <c r="A13" s="33" t="s">
        <v>12</v>
      </c>
      <c r="B13" s="43">
        <v>57.0</v>
      </c>
      <c r="C13" s="45">
        <v>57.0</v>
      </c>
      <c r="D13" s="43">
        <v>57.0</v>
      </c>
      <c r="E13" s="47">
        <v>57.0</v>
      </c>
      <c r="F13" s="49">
        <v>57.0</v>
      </c>
      <c r="G13" s="43"/>
    </row>
    <row r="14">
      <c r="A14" s="33" t="s">
        <v>19</v>
      </c>
      <c r="B14" s="2">
        <v>120.0</v>
      </c>
      <c r="C14" s="52">
        <v>120.0</v>
      </c>
      <c r="D14" s="2">
        <v>120.0</v>
      </c>
      <c r="E14" s="14">
        <v>120.0</v>
      </c>
      <c r="F14" s="54">
        <v>120.0</v>
      </c>
      <c r="G14" s="43"/>
    </row>
    <row r="15">
      <c r="A15" s="33" t="s">
        <v>24</v>
      </c>
      <c r="B15" s="43">
        <v>1.2</v>
      </c>
      <c r="C15" s="45">
        <v>1.2</v>
      </c>
      <c r="D15" s="43">
        <v>1.2</v>
      </c>
      <c r="E15" s="47">
        <v>1.2</v>
      </c>
      <c r="F15" s="49">
        <v>1.2</v>
      </c>
      <c r="G15" s="43"/>
    </row>
    <row r="16">
      <c r="A16" s="33" t="s">
        <v>25</v>
      </c>
      <c r="B16" s="43">
        <v>0.4</v>
      </c>
      <c r="C16" s="45">
        <v>0.4</v>
      </c>
      <c r="D16" s="43">
        <v>0.4</v>
      </c>
      <c r="E16" s="47">
        <v>0.4</v>
      </c>
      <c r="F16" s="49">
        <v>0.4</v>
      </c>
      <c r="G16" s="43"/>
    </row>
    <row r="17">
      <c r="A17" s="33" t="s">
        <v>29</v>
      </c>
      <c r="B17" s="43">
        <v>1.0</v>
      </c>
      <c r="C17" s="45">
        <v>1.0</v>
      </c>
      <c r="D17" s="43">
        <v>1.0</v>
      </c>
      <c r="E17" s="47">
        <v>1.0</v>
      </c>
      <c r="F17" s="49">
        <v>1.0</v>
      </c>
      <c r="G17" s="43"/>
    </row>
    <row r="18">
      <c r="A18" s="33" t="s">
        <v>30</v>
      </c>
      <c r="B18" s="43">
        <v>10.0</v>
      </c>
      <c r="C18" s="45">
        <v>10.0</v>
      </c>
      <c r="D18" s="43">
        <v>10.0</v>
      </c>
      <c r="E18" s="47">
        <v>10.0</v>
      </c>
      <c r="F18" s="49">
        <v>10.0</v>
      </c>
      <c r="G18" s="43"/>
    </row>
    <row r="19">
      <c r="A19" s="33" t="s">
        <v>31</v>
      </c>
      <c r="B19" s="43">
        <v>2694.0</v>
      </c>
      <c r="C19" s="45">
        <v>4000.0</v>
      </c>
      <c r="D19" s="43">
        <v>8000.0</v>
      </c>
      <c r="E19" s="55">
        <v>18.0</v>
      </c>
      <c r="F19" s="49">
        <v>4000.0</v>
      </c>
      <c r="G19" s="43"/>
    </row>
    <row r="20">
      <c r="A20" s="33" t="s">
        <v>33</v>
      </c>
      <c r="B20" s="2">
        <v>8.0</v>
      </c>
      <c r="C20" s="52">
        <v>8.0</v>
      </c>
      <c r="D20" s="2">
        <v>8.0</v>
      </c>
      <c r="E20" s="14">
        <v>8.0</v>
      </c>
      <c r="F20" s="54">
        <v>8.0</v>
      </c>
      <c r="G20" s="43"/>
      <c r="H20" s="2"/>
    </row>
    <row r="21">
      <c r="A21" s="33" t="s">
        <v>34</v>
      </c>
      <c r="B21" s="2">
        <v>0.0</v>
      </c>
      <c r="C21" s="52">
        <v>0.0</v>
      </c>
      <c r="D21" s="2">
        <v>0.0</v>
      </c>
      <c r="E21" s="14">
        <v>0.0</v>
      </c>
      <c r="F21" s="54">
        <v>0.0</v>
      </c>
      <c r="G21" s="56"/>
    </row>
    <row r="22">
      <c r="A22" s="57" t="s">
        <v>68</v>
      </c>
      <c r="B22" s="43" t="s">
        <v>70</v>
      </c>
      <c r="C22" s="45" t="s">
        <v>71</v>
      </c>
      <c r="D22" s="43" t="s">
        <v>71</v>
      </c>
      <c r="E22" s="47" t="s">
        <v>71</v>
      </c>
      <c r="F22" s="49" t="s">
        <v>71</v>
      </c>
      <c r="G22" s="43"/>
    </row>
    <row r="23">
      <c r="A23" s="57" t="s">
        <v>72</v>
      </c>
      <c r="B23" s="43">
        <v>917.0</v>
      </c>
      <c r="C23" s="45">
        <v>1698.0</v>
      </c>
      <c r="D23" s="43">
        <v>1608.0</v>
      </c>
      <c r="E23" s="47">
        <v>1632.0</v>
      </c>
      <c r="F23" s="49" t="s">
        <v>73</v>
      </c>
      <c r="G23" s="2"/>
    </row>
    <row r="24">
      <c r="A24" s="57" t="s">
        <v>74</v>
      </c>
      <c r="B24" s="43">
        <v>26.0</v>
      </c>
      <c r="C24" s="45">
        <v>8.9</v>
      </c>
      <c r="D24" s="43">
        <v>9.18</v>
      </c>
      <c r="E24" s="47">
        <v>29.8</v>
      </c>
      <c r="F24" s="49">
        <v>15.0</v>
      </c>
      <c r="G24" s="2"/>
    </row>
    <row r="25">
      <c r="A25" s="59" t="s">
        <v>75</v>
      </c>
      <c r="B25" s="2"/>
      <c r="C25" s="62">
        <f>C24/1.77</f>
        <v>5.028248588</v>
      </c>
      <c r="D25" s="61"/>
      <c r="E25" s="64">
        <v>4.48</v>
      </c>
      <c r="F25" s="65">
        <v>5.26</v>
      </c>
      <c r="G25" s="56"/>
    </row>
    <row r="26">
      <c r="A26" s="1"/>
      <c r="B26" s="67" t="s">
        <v>87</v>
      </c>
      <c r="E26" s="66"/>
      <c r="F26" s="16"/>
      <c r="G26" s="16"/>
    </row>
    <row r="27">
      <c r="A27" s="2"/>
      <c r="B27" s="43"/>
      <c r="C27" s="43"/>
      <c r="D27" s="2"/>
      <c r="E27" s="2"/>
      <c r="F27" s="2"/>
    </row>
  </sheetData>
  <mergeCells count="3">
    <mergeCell ref="B12:D12"/>
    <mergeCell ref="E12:F12"/>
    <mergeCell ref="B26:D2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4.14"/>
    <col customWidth="1" min="2" max="2" width="8.86"/>
    <col customWidth="1" min="3" max="3" width="11.29"/>
    <col customWidth="1" min="4" max="4" width="8.29"/>
    <col customWidth="1" min="6" max="6" width="11.57"/>
    <col customWidth="1" min="7" max="7" width="11.86"/>
    <col customWidth="1" min="8" max="8" width="8.29"/>
    <col customWidth="1" min="9" max="9" width="16.0"/>
    <col customWidth="1" min="10" max="10" width="14.29"/>
    <col customWidth="1" min="11" max="11" width="13.57"/>
  </cols>
  <sheetData>
    <row r="2">
      <c r="A2" s="30" t="s">
        <v>48</v>
      </c>
      <c r="C2" s="25"/>
      <c r="D2" s="32"/>
      <c r="E2" s="38" t="s">
        <v>49</v>
      </c>
      <c r="G2" s="25"/>
      <c r="H2" s="32"/>
      <c r="I2" s="30" t="s">
        <v>53</v>
      </c>
      <c r="K2" s="25"/>
    </row>
    <row r="3">
      <c r="A3" s="38" t="s">
        <v>54</v>
      </c>
      <c r="C3" s="25"/>
      <c r="D3" s="32"/>
      <c r="E3" s="38" t="s">
        <v>54</v>
      </c>
      <c r="G3" s="25"/>
      <c r="H3" s="32"/>
      <c r="I3" s="38" t="s">
        <v>54</v>
      </c>
      <c r="K3" s="25"/>
    </row>
    <row r="4">
      <c r="A4" s="30" t="s">
        <v>55</v>
      </c>
      <c r="B4" s="30" t="s">
        <v>56</v>
      </c>
      <c r="C4" s="30" t="s">
        <v>57</v>
      </c>
      <c r="D4" s="32"/>
      <c r="E4" s="30" t="s">
        <v>55</v>
      </c>
      <c r="F4" s="30" t="s">
        <v>56</v>
      </c>
      <c r="G4" s="30" t="s">
        <v>57</v>
      </c>
      <c r="H4" s="32"/>
      <c r="I4" s="30" t="s">
        <v>55</v>
      </c>
      <c r="J4" s="30" t="s">
        <v>56</v>
      </c>
      <c r="K4" s="30" t="s">
        <v>57</v>
      </c>
    </row>
    <row r="5">
      <c r="A5" s="38">
        <v>1402.0</v>
      </c>
      <c r="B5" s="38">
        <v>1606.0</v>
      </c>
      <c r="C5" s="38">
        <v>0.0062267</v>
      </c>
      <c r="D5" s="32"/>
      <c r="E5" s="38">
        <v>1516.0</v>
      </c>
      <c r="F5" s="38">
        <v>1665.0</v>
      </c>
      <c r="G5" s="38">
        <v>0.006006006</v>
      </c>
      <c r="H5" s="32"/>
      <c r="I5" s="38">
        <v>1487.0</v>
      </c>
      <c r="J5" s="38">
        <v>1670.0</v>
      </c>
      <c r="K5" s="38">
        <v>0.00598802</v>
      </c>
    </row>
    <row r="6">
      <c r="A6" s="38">
        <v>3008.0</v>
      </c>
      <c r="B6" s="38">
        <v>1608.0</v>
      </c>
      <c r="C6" s="38">
        <v>0.0062189</v>
      </c>
      <c r="D6" s="32"/>
      <c r="E6" s="38">
        <v>3181.0</v>
      </c>
      <c r="F6" s="38">
        <v>1663.0</v>
      </c>
      <c r="G6" s="38">
        <v>0.006013229</v>
      </c>
      <c r="H6" s="32"/>
      <c r="I6" s="38">
        <v>3157.0</v>
      </c>
      <c r="J6" s="38">
        <v>1668.0</v>
      </c>
      <c r="K6" s="38">
        <v>0.0059952</v>
      </c>
    </row>
    <row r="7">
      <c r="A7" s="38">
        <v>4616.0</v>
      </c>
      <c r="B7" s="38">
        <v>1604.0</v>
      </c>
      <c r="C7" s="38">
        <v>0.0062344</v>
      </c>
      <c r="D7" s="32"/>
      <c r="E7" s="38">
        <v>4844.0</v>
      </c>
      <c r="F7" s="38">
        <v>1657.0</v>
      </c>
      <c r="G7" s="38">
        <v>0.006035003</v>
      </c>
      <c r="H7" s="32"/>
      <c r="I7" s="38">
        <v>4825.0</v>
      </c>
      <c r="J7" s="38">
        <v>1662.0</v>
      </c>
      <c r="K7" s="38">
        <v>0.00601685</v>
      </c>
    </row>
    <row r="8">
      <c r="A8" s="38">
        <v>6220.0</v>
      </c>
      <c r="B8" s="38">
        <v>1610.0</v>
      </c>
      <c r="C8" s="38">
        <v>0.0062112</v>
      </c>
      <c r="D8" s="32"/>
      <c r="E8" s="38">
        <v>6501.0</v>
      </c>
      <c r="F8" s="42"/>
      <c r="G8" s="38" t="s">
        <v>61</v>
      </c>
      <c r="H8" s="32"/>
      <c r="I8" s="38">
        <v>6487.0</v>
      </c>
      <c r="J8" s="42"/>
      <c r="K8" s="42"/>
    </row>
    <row r="9">
      <c r="A9" s="38">
        <v>7830.0</v>
      </c>
      <c r="B9" s="42"/>
      <c r="C9" s="42"/>
      <c r="D9" s="32"/>
      <c r="E9" s="44"/>
      <c r="F9" s="42"/>
      <c r="G9" s="42"/>
      <c r="H9" s="32"/>
      <c r="I9" s="42"/>
      <c r="J9" s="42"/>
      <c r="K9" s="42"/>
    </row>
    <row r="10">
      <c r="A10" s="46" t="s">
        <v>62</v>
      </c>
      <c r="B10" s="48">
        <v>0.00622279</v>
      </c>
      <c r="C10" s="48">
        <v>6.2227874</v>
      </c>
      <c r="D10" s="32"/>
      <c r="E10" s="46" t="s">
        <v>62</v>
      </c>
      <c r="F10" s="48">
        <v>0.006018079</v>
      </c>
      <c r="G10" s="48">
        <v>6.018079376</v>
      </c>
      <c r="H10" s="32"/>
      <c r="I10" s="46" t="s">
        <v>62</v>
      </c>
      <c r="J10" s="48">
        <v>0.006000025</v>
      </c>
      <c r="K10" s="48">
        <v>6.00002499</v>
      </c>
    </row>
    <row r="11">
      <c r="A11" s="46" t="s">
        <v>63</v>
      </c>
      <c r="B11" s="50">
        <v>9.9983E-6</v>
      </c>
      <c r="C11" s="48">
        <v>0.0099983</v>
      </c>
      <c r="D11" s="32"/>
      <c r="E11" s="46" t="s">
        <v>63</v>
      </c>
      <c r="F11" s="50">
        <v>1.50947E-5</v>
      </c>
      <c r="G11" s="48">
        <v>0.015094718</v>
      </c>
      <c r="H11" s="32"/>
      <c r="I11" s="46" t="s">
        <v>63</v>
      </c>
      <c r="J11" s="50">
        <v>1.50042E-5</v>
      </c>
      <c r="K11" s="48">
        <v>0.01500424</v>
      </c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</row>
    <row r="13">
      <c r="A13" s="38" t="s">
        <v>10</v>
      </c>
      <c r="B13" s="38" t="s">
        <v>64</v>
      </c>
      <c r="C13" s="38" t="s">
        <v>65</v>
      </c>
      <c r="D13" s="32"/>
      <c r="E13" s="38" t="s">
        <v>10</v>
      </c>
      <c r="F13" s="38" t="s">
        <v>64</v>
      </c>
      <c r="G13" s="38" t="s">
        <v>65</v>
      </c>
      <c r="H13" s="32"/>
      <c r="I13" s="38" t="s">
        <v>10</v>
      </c>
      <c r="J13" s="38" t="s">
        <v>64</v>
      </c>
      <c r="K13" s="38" t="s">
        <v>65</v>
      </c>
    </row>
    <row r="14">
      <c r="A14" s="38" t="s">
        <v>66</v>
      </c>
      <c r="B14" s="38">
        <v>3.76</v>
      </c>
      <c r="C14" s="38">
        <v>23.397681</v>
      </c>
      <c r="D14" s="32"/>
      <c r="E14" s="38" t="s">
        <v>66</v>
      </c>
      <c r="F14" s="38">
        <v>3.24</v>
      </c>
      <c r="G14" s="38">
        <v>19.49857718</v>
      </c>
      <c r="H14" s="32"/>
      <c r="I14" s="38" t="s">
        <v>66</v>
      </c>
      <c r="J14" s="48">
        <v>3.19</v>
      </c>
      <c r="K14" s="38">
        <v>19.1400797</v>
      </c>
    </row>
    <row r="15">
      <c r="A15" s="38"/>
      <c r="B15" s="42"/>
      <c r="C15" s="42"/>
      <c r="D15" s="32"/>
      <c r="E15" s="38"/>
      <c r="F15" s="42"/>
      <c r="G15" s="42"/>
      <c r="H15" s="32"/>
      <c r="I15" s="38"/>
      <c r="J15" s="42"/>
      <c r="K15" s="42"/>
    </row>
    <row r="16">
      <c r="A16" s="38"/>
      <c r="B16" s="42"/>
      <c r="C16" s="42"/>
      <c r="D16" s="32"/>
      <c r="E16" s="38"/>
      <c r="F16" s="42"/>
      <c r="G16" s="42"/>
      <c r="H16" s="32"/>
      <c r="I16" s="38"/>
      <c r="J16" s="42"/>
      <c r="K16" s="42"/>
    </row>
  </sheetData>
  <mergeCells count="6">
    <mergeCell ref="A2:C2"/>
    <mergeCell ref="E2:G2"/>
    <mergeCell ref="I2:K2"/>
    <mergeCell ref="A3:C3"/>
    <mergeCell ref="E3:G3"/>
    <mergeCell ref="I3:K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4" max="4" width="9.14"/>
    <col customWidth="1" min="7" max="7" width="8.57"/>
  </cols>
  <sheetData>
    <row r="2">
      <c r="A2" s="30" t="s">
        <v>48</v>
      </c>
      <c r="C2" s="25"/>
      <c r="D2" s="32"/>
      <c r="E2" s="30" t="s">
        <v>49</v>
      </c>
      <c r="G2" s="25"/>
      <c r="H2" s="32"/>
      <c r="I2" s="30" t="s">
        <v>53</v>
      </c>
      <c r="K2" s="25"/>
      <c r="L2" s="32"/>
      <c r="M2" s="30" t="s">
        <v>76</v>
      </c>
      <c r="O2" s="25"/>
      <c r="P2" s="32"/>
      <c r="Q2" s="30" t="s">
        <v>77</v>
      </c>
      <c r="S2" s="25"/>
      <c r="T2" s="32"/>
      <c r="U2" s="30" t="s">
        <v>79</v>
      </c>
      <c r="W2" s="25"/>
      <c r="X2" s="32"/>
      <c r="Y2" s="30" t="s">
        <v>80</v>
      </c>
      <c r="AA2" s="25"/>
      <c r="AB2" s="32"/>
      <c r="AC2" s="30" t="s">
        <v>81</v>
      </c>
      <c r="AE2" s="25"/>
      <c r="AF2" s="32"/>
      <c r="AG2" s="30" t="s">
        <v>83</v>
      </c>
      <c r="AI2" s="25"/>
      <c r="AJ2" s="32"/>
      <c r="AK2" s="30" t="s">
        <v>84</v>
      </c>
      <c r="AM2" s="25"/>
    </row>
    <row r="3">
      <c r="A3" s="38" t="s">
        <v>85</v>
      </c>
      <c r="C3" s="25"/>
      <c r="D3" s="32"/>
      <c r="E3" s="38" t="s">
        <v>85</v>
      </c>
      <c r="G3" s="25"/>
      <c r="H3" s="32"/>
      <c r="I3" s="38" t="s">
        <v>85</v>
      </c>
      <c r="K3" s="25"/>
      <c r="L3" s="32"/>
      <c r="M3" s="38" t="s">
        <v>85</v>
      </c>
      <c r="O3" s="25"/>
      <c r="P3" s="32"/>
      <c r="Q3" s="38" t="s">
        <v>85</v>
      </c>
      <c r="S3" s="25"/>
      <c r="T3" s="32"/>
      <c r="U3" s="38" t="s">
        <v>85</v>
      </c>
      <c r="W3" s="25"/>
      <c r="X3" s="32"/>
      <c r="Y3" s="38" t="s">
        <v>85</v>
      </c>
      <c r="AA3" s="25"/>
      <c r="AB3" s="32"/>
      <c r="AC3" s="38" t="s">
        <v>85</v>
      </c>
      <c r="AE3" s="25"/>
      <c r="AF3" s="32"/>
      <c r="AG3" s="38" t="s">
        <v>85</v>
      </c>
      <c r="AI3" s="25"/>
      <c r="AJ3" s="32"/>
      <c r="AK3" s="38" t="s">
        <v>85</v>
      </c>
      <c r="AM3" s="25"/>
    </row>
    <row r="4">
      <c r="A4" s="30" t="s">
        <v>55</v>
      </c>
      <c r="B4" s="30" t="s">
        <v>56</v>
      </c>
      <c r="C4" s="30" t="s">
        <v>57</v>
      </c>
      <c r="D4" s="32"/>
      <c r="E4" s="30" t="s">
        <v>55</v>
      </c>
      <c r="F4" s="30" t="s">
        <v>56</v>
      </c>
      <c r="G4" s="30" t="s">
        <v>57</v>
      </c>
      <c r="H4" s="32"/>
      <c r="I4" s="30" t="s">
        <v>55</v>
      </c>
      <c r="J4" s="30" t="s">
        <v>56</v>
      </c>
      <c r="K4" s="30" t="s">
        <v>57</v>
      </c>
      <c r="L4" s="32"/>
      <c r="M4" s="30" t="s">
        <v>55</v>
      </c>
      <c r="N4" s="30" t="s">
        <v>56</v>
      </c>
      <c r="O4" s="30" t="s">
        <v>57</v>
      </c>
      <c r="P4" s="32"/>
      <c r="Q4" s="30" t="s">
        <v>55</v>
      </c>
      <c r="R4" s="30" t="s">
        <v>56</v>
      </c>
      <c r="S4" s="30" t="s">
        <v>57</v>
      </c>
      <c r="T4" s="32"/>
      <c r="U4" s="30" t="s">
        <v>55</v>
      </c>
      <c r="V4" s="30" t="s">
        <v>56</v>
      </c>
      <c r="W4" s="30" t="s">
        <v>57</v>
      </c>
      <c r="X4" s="32"/>
      <c r="Y4" s="30" t="s">
        <v>55</v>
      </c>
      <c r="Z4" s="30" t="s">
        <v>56</v>
      </c>
      <c r="AA4" s="30" t="s">
        <v>57</v>
      </c>
      <c r="AB4" s="32"/>
      <c r="AC4" s="30" t="s">
        <v>55</v>
      </c>
      <c r="AD4" s="30" t="s">
        <v>56</v>
      </c>
      <c r="AE4" s="30" t="s">
        <v>57</v>
      </c>
      <c r="AF4" s="32"/>
      <c r="AG4" s="30" t="s">
        <v>55</v>
      </c>
      <c r="AH4" s="30" t="s">
        <v>56</v>
      </c>
      <c r="AI4" s="30" t="s">
        <v>57</v>
      </c>
      <c r="AJ4" s="32"/>
      <c r="AK4" s="30" t="s">
        <v>55</v>
      </c>
      <c r="AL4" s="30" t="s">
        <v>56</v>
      </c>
      <c r="AM4" s="30" t="s">
        <v>57</v>
      </c>
    </row>
    <row r="5">
      <c r="A5" s="38">
        <v>1512.0</v>
      </c>
      <c r="B5" s="38">
        <v>1923.0</v>
      </c>
      <c r="C5" s="38">
        <v>0.00520021</v>
      </c>
      <c r="D5" s="32"/>
      <c r="E5" s="38">
        <v>1634.39</v>
      </c>
      <c r="F5" s="38">
        <v>1985.36</v>
      </c>
      <c r="G5" s="38">
        <v>0.00503687</v>
      </c>
      <c r="H5" s="32"/>
      <c r="I5" s="38">
        <v>1585.79</v>
      </c>
      <c r="J5" s="38">
        <v>1989.18</v>
      </c>
      <c r="K5" s="38">
        <v>0.0050272</v>
      </c>
      <c r="L5" s="32"/>
      <c r="M5" s="38">
        <v>1705.06</v>
      </c>
      <c r="N5" s="38">
        <v>1901.4</v>
      </c>
      <c r="O5" s="38">
        <v>0.00525928</v>
      </c>
      <c r="P5" s="32"/>
      <c r="Q5" s="38">
        <v>1631.68</v>
      </c>
      <c r="R5" s="38">
        <v>1884.86</v>
      </c>
      <c r="S5" s="38">
        <v>0.00530543</v>
      </c>
      <c r="T5" s="32"/>
      <c r="U5" s="38">
        <v>1506.34</v>
      </c>
      <c r="V5" s="38">
        <v>1924.02</v>
      </c>
      <c r="W5" s="38">
        <v>0.00519745</v>
      </c>
      <c r="X5" s="32"/>
      <c r="Y5" s="38">
        <v>1597.05</v>
      </c>
      <c r="Z5" s="38">
        <v>1926.4</v>
      </c>
      <c r="AA5" s="38">
        <v>0.00519103</v>
      </c>
      <c r="AB5" s="32"/>
      <c r="AC5" s="38">
        <v>1498.075</v>
      </c>
      <c r="AD5" s="38">
        <v>1891.165</v>
      </c>
      <c r="AE5" s="38">
        <v>0.00528775</v>
      </c>
      <c r="AF5" s="32"/>
      <c r="AG5" s="38">
        <v>1491.94</v>
      </c>
      <c r="AH5" s="38">
        <v>1990.28</v>
      </c>
      <c r="AI5" s="38">
        <v>0.00502442</v>
      </c>
      <c r="AJ5" s="32"/>
      <c r="AK5" s="38">
        <v>1418.62</v>
      </c>
      <c r="AL5" s="38">
        <v>1837.87</v>
      </c>
      <c r="AM5" s="38">
        <v>0.00544108</v>
      </c>
    </row>
    <row r="6">
      <c r="A6" s="38">
        <v>3435.0</v>
      </c>
      <c r="B6" s="38">
        <v>1926.0</v>
      </c>
      <c r="C6" s="38">
        <v>0.00519211</v>
      </c>
      <c r="D6" s="32"/>
      <c r="E6" s="38">
        <v>3619.75</v>
      </c>
      <c r="F6" s="38">
        <v>1982.06</v>
      </c>
      <c r="G6" s="38">
        <v>0.00504526</v>
      </c>
      <c r="H6" s="32"/>
      <c r="I6" s="38">
        <v>3574.97</v>
      </c>
      <c r="J6" s="38">
        <v>1985.26</v>
      </c>
      <c r="K6" s="38">
        <v>0.00503712</v>
      </c>
      <c r="L6" s="32"/>
      <c r="M6" s="38">
        <v>3606.46</v>
      </c>
      <c r="N6" s="38">
        <v>1902.24</v>
      </c>
      <c r="O6" s="38">
        <v>0.00525696</v>
      </c>
      <c r="P6" s="32"/>
      <c r="Q6" s="38">
        <v>3516.54</v>
      </c>
      <c r="R6" s="38">
        <v>1885.94</v>
      </c>
      <c r="S6" s="38">
        <v>0.0053024</v>
      </c>
      <c r="T6" s="32"/>
      <c r="U6" s="38">
        <v>3430.36</v>
      </c>
      <c r="V6" s="38">
        <v>1924.22</v>
      </c>
      <c r="W6" s="38">
        <v>0.00519691</v>
      </c>
      <c r="X6" s="32"/>
      <c r="Y6" s="38">
        <v>3523.45</v>
      </c>
      <c r="Z6" s="38">
        <v>1927.4</v>
      </c>
      <c r="AA6" s="38">
        <v>0.00518834</v>
      </c>
      <c r="AB6" s="32"/>
      <c r="AC6" s="38">
        <v>3389.24</v>
      </c>
      <c r="AD6" s="38">
        <v>1890.79</v>
      </c>
      <c r="AE6" s="38">
        <v>0.00528879</v>
      </c>
      <c r="AF6" s="32"/>
      <c r="AG6" s="38">
        <v>3482.22</v>
      </c>
      <c r="AH6" s="38">
        <v>1990.49</v>
      </c>
      <c r="AI6" s="38">
        <v>0.00502389</v>
      </c>
      <c r="AJ6" s="32"/>
      <c r="AK6" s="38">
        <v>3256.49</v>
      </c>
      <c r="AL6" s="38">
        <v>1836.76</v>
      </c>
      <c r="AM6" s="38">
        <v>0.00544437</v>
      </c>
    </row>
    <row r="7">
      <c r="A7" s="38">
        <v>5361.0</v>
      </c>
      <c r="B7" s="38">
        <v>1925.0</v>
      </c>
      <c r="C7" s="38">
        <v>0.00519481</v>
      </c>
      <c r="D7" s="32"/>
      <c r="E7" s="38">
        <v>5601.81</v>
      </c>
      <c r="F7" s="38">
        <v>1979.62</v>
      </c>
      <c r="G7" s="38">
        <v>0.00505147</v>
      </c>
      <c r="H7" s="32"/>
      <c r="I7" s="38">
        <v>5560.23</v>
      </c>
      <c r="J7" s="38">
        <v>1982.53</v>
      </c>
      <c r="K7" s="38">
        <v>0.00504406</v>
      </c>
      <c r="L7" s="32"/>
      <c r="M7" s="38">
        <v>5508.7</v>
      </c>
      <c r="N7" s="38">
        <v>1901.43</v>
      </c>
      <c r="O7" s="38">
        <v>0.0052592</v>
      </c>
      <c r="P7" s="32"/>
      <c r="Q7" s="38">
        <v>5402.48</v>
      </c>
      <c r="R7" s="38">
        <v>1885.76</v>
      </c>
      <c r="S7" s="38">
        <v>0.0053029</v>
      </c>
      <c r="T7" s="32"/>
      <c r="U7" s="38">
        <v>5354.58</v>
      </c>
      <c r="V7" s="38">
        <v>1925.56</v>
      </c>
      <c r="W7" s="38">
        <v>0.00519329</v>
      </c>
      <c r="X7" s="32"/>
      <c r="Y7" s="38">
        <v>5450.85</v>
      </c>
      <c r="Z7" s="38">
        <v>1926.65</v>
      </c>
      <c r="AA7" s="38">
        <v>0.00519036</v>
      </c>
      <c r="AB7" s="32"/>
      <c r="AC7" s="38">
        <v>5280.03</v>
      </c>
      <c r="AD7" s="38">
        <v>1889.74</v>
      </c>
      <c r="AE7" s="38">
        <v>0.00529173</v>
      </c>
      <c r="AF7" s="32"/>
      <c r="AG7" s="38">
        <v>5472.71</v>
      </c>
      <c r="AH7" s="38">
        <v>1988.19</v>
      </c>
      <c r="AI7" s="38">
        <v>0.0050297</v>
      </c>
      <c r="AJ7" s="32"/>
      <c r="AK7" s="38">
        <v>5093.25</v>
      </c>
      <c r="AL7" s="38">
        <v>1835.04</v>
      </c>
      <c r="AM7" s="38">
        <v>0.00544947</v>
      </c>
    </row>
    <row r="8">
      <c r="A8" s="38">
        <v>7286.0</v>
      </c>
      <c r="B8" s="38">
        <v>1927.0</v>
      </c>
      <c r="C8" s="38">
        <v>0.00518941</v>
      </c>
      <c r="D8" s="32"/>
      <c r="E8" s="38">
        <v>7581.43</v>
      </c>
      <c r="F8" s="38">
        <v>1979.87</v>
      </c>
      <c r="G8" s="38">
        <v>0.00505084</v>
      </c>
      <c r="H8" s="32"/>
      <c r="I8" s="38">
        <v>7542.76</v>
      </c>
      <c r="J8" s="38">
        <v>1683.15</v>
      </c>
      <c r="K8" s="38">
        <v>0.00594124</v>
      </c>
      <c r="L8" s="32"/>
      <c r="M8" s="38">
        <v>7410.13</v>
      </c>
      <c r="N8" s="38">
        <v>1903.26</v>
      </c>
      <c r="O8" s="38">
        <v>0.00525414</v>
      </c>
      <c r="P8" s="32"/>
      <c r="Q8" s="38">
        <v>7288.24</v>
      </c>
      <c r="R8" s="38">
        <v>1886.95</v>
      </c>
      <c r="S8" s="38">
        <v>0.00529956</v>
      </c>
      <c r="T8" s="32"/>
      <c r="U8" s="38">
        <v>7280.14</v>
      </c>
      <c r="V8" s="38">
        <v>1926.6</v>
      </c>
      <c r="W8" s="38">
        <v>0.00519049</v>
      </c>
      <c r="X8" s="32"/>
      <c r="Y8" s="38">
        <v>7377.5</v>
      </c>
      <c r="Z8" s="38">
        <v>1929.21</v>
      </c>
      <c r="AA8" s="38">
        <v>0.00518347</v>
      </c>
      <c r="AB8" s="32"/>
      <c r="AC8" s="38">
        <v>7169.77</v>
      </c>
      <c r="AD8" s="38">
        <v>1891.67</v>
      </c>
      <c r="AE8" s="38">
        <v>0.00528633</v>
      </c>
      <c r="AF8" s="32"/>
      <c r="AG8" s="38">
        <v>7460.9</v>
      </c>
      <c r="AH8" s="38">
        <v>1987.83</v>
      </c>
      <c r="AI8" s="38">
        <v>0.00503061</v>
      </c>
      <c r="AJ8" s="32"/>
      <c r="AK8" s="38">
        <v>6928.29</v>
      </c>
      <c r="AL8" s="38">
        <v>1834.27</v>
      </c>
      <c r="AM8" s="38">
        <v>0.00545176</v>
      </c>
    </row>
    <row r="9">
      <c r="A9" s="38">
        <v>9213.0</v>
      </c>
      <c r="B9" s="42"/>
      <c r="C9" s="42"/>
      <c r="D9" s="32"/>
      <c r="E9" s="38">
        <v>9561.3</v>
      </c>
      <c r="F9" s="42"/>
      <c r="G9" s="42"/>
      <c r="H9" s="32"/>
      <c r="I9" s="38">
        <v>9225.91</v>
      </c>
      <c r="J9" s="42"/>
      <c r="K9" s="42"/>
      <c r="L9" s="32"/>
      <c r="M9" s="38">
        <v>9313.39</v>
      </c>
      <c r="N9" s="42"/>
      <c r="O9" s="42"/>
      <c r="P9" s="32"/>
      <c r="Q9" s="38">
        <v>9175.19</v>
      </c>
      <c r="R9" s="42"/>
      <c r="S9" s="42"/>
      <c r="T9" s="32"/>
      <c r="U9" s="38">
        <v>9206.74</v>
      </c>
      <c r="V9" s="42"/>
      <c r="W9" s="42"/>
      <c r="X9" s="32"/>
      <c r="Y9" s="38">
        <v>9306.71</v>
      </c>
      <c r="Z9" s="42"/>
      <c r="AA9" s="42"/>
      <c r="AB9" s="32"/>
      <c r="AC9" s="38">
        <v>9061.44</v>
      </c>
      <c r="AD9" s="42"/>
      <c r="AE9" s="42"/>
      <c r="AF9" s="32"/>
      <c r="AG9" s="38">
        <v>9448.73</v>
      </c>
      <c r="AH9" s="42"/>
      <c r="AI9" s="42"/>
      <c r="AJ9" s="32"/>
      <c r="AK9" s="38">
        <v>8762.56</v>
      </c>
      <c r="AL9" s="42"/>
      <c r="AM9" s="42"/>
    </row>
    <row r="10">
      <c r="A10" s="46" t="s">
        <v>62</v>
      </c>
      <c r="B10" s="48">
        <v>0.00519413</v>
      </c>
      <c r="C10" s="48">
        <v>5.1941337</v>
      </c>
      <c r="D10" s="32"/>
      <c r="E10" s="46" t="s">
        <v>62</v>
      </c>
      <c r="F10" s="48">
        <v>0.00504611</v>
      </c>
      <c r="G10" s="48">
        <v>5.04610926</v>
      </c>
      <c r="H10" s="32"/>
      <c r="I10" s="46" t="s">
        <v>62</v>
      </c>
      <c r="J10" s="48">
        <v>0.00526241</v>
      </c>
      <c r="K10" s="48">
        <v>5.26240543</v>
      </c>
      <c r="L10" s="32"/>
      <c r="M10" s="46" t="s">
        <v>62</v>
      </c>
      <c r="N10" s="48">
        <v>0.0052574</v>
      </c>
      <c r="O10" s="48">
        <v>5.25739635</v>
      </c>
      <c r="P10" s="32"/>
      <c r="Q10" s="46" t="s">
        <v>62</v>
      </c>
      <c r="R10" s="48">
        <v>0.00530257</v>
      </c>
      <c r="S10" s="48">
        <v>5.30257217</v>
      </c>
      <c r="T10" s="32"/>
      <c r="U10" s="46" t="s">
        <v>62</v>
      </c>
      <c r="V10" s="48">
        <v>0.00519454</v>
      </c>
      <c r="W10" s="48">
        <v>5.19453689</v>
      </c>
      <c r="X10" s="32"/>
      <c r="Y10" s="68"/>
      <c r="Z10" s="48">
        <v>0.0051883</v>
      </c>
      <c r="AA10" s="48">
        <v>5.18829793</v>
      </c>
      <c r="AB10" s="32"/>
      <c r="AC10" s="46" t="s">
        <v>62</v>
      </c>
      <c r="AD10" s="48">
        <v>0.00528865</v>
      </c>
      <c r="AE10" s="48">
        <v>5.28865202</v>
      </c>
      <c r="AF10" s="32"/>
      <c r="AG10" s="46" t="s">
        <v>62</v>
      </c>
      <c r="AH10" s="48">
        <v>0.00502715</v>
      </c>
      <c r="AI10" s="48">
        <v>5.02715473</v>
      </c>
      <c r="AJ10" s="32"/>
      <c r="AK10" s="46" t="s">
        <v>62</v>
      </c>
      <c r="AL10" s="48">
        <v>0.00544667</v>
      </c>
      <c r="AM10" s="48">
        <v>5.44667082</v>
      </c>
    </row>
    <row r="11">
      <c r="A11" s="46" t="s">
        <v>63</v>
      </c>
      <c r="B11" s="50">
        <v>4.6091E-6</v>
      </c>
      <c r="C11" s="48">
        <v>0.00460908</v>
      </c>
      <c r="D11" s="32"/>
      <c r="E11" s="46" t="s">
        <v>63</v>
      </c>
      <c r="F11" s="50">
        <v>6.7633E-6</v>
      </c>
      <c r="G11" s="48">
        <v>0.00676335</v>
      </c>
      <c r="H11" s="32"/>
      <c r="I11" s="46" t="s">
        <v>63</v>
      </c>
      <c r="J11" s="48">
        <v>4.5261E-4</v>
      </c>
      <c r="K11" s="48">
        <v>0.45261004</v>
      </c>
      <c r="L11" s="32"/>
      <c r="M11" s="46" t="s">
        <v>63</v>
      </c>
      <c r="N11" s="50">
        <v>2.4211E-6</v>
      </c>
      <c r="O11" s="48">
        <v>0.0024211</v>
      </c>
      <c r="P11" s="32"/>
      <c r="Q11" s="46" t="s">
        <v>63</v>
      </c>
      <c r="R11" s="50">
        <v>2.4095E-6</v>
      </c>
      <c r="S11" s="48">
        <v>0.00240951</v>
      </c>
      <c r="T11" s="32"/>
      <c r="U11" s="46" t="s">
        <v>63</v>
      </c>
      <c r="V11" s="50">
        <v>3.2681E-6</v>
      </c>
      <c r="W11" s="48">
        <v>0.00326813</v>
      </c>
      <c r="X11" s="32"/>
      <c r="Y11" s="46" t="s">
        <v>63</v>
      </c>
      <c r="Z11" s="50">
        <v>3.4167E-6</v>
      </c>
      <c r="AA11" s="48">
        <v>0.00341672</v>
      </c>
      <c r="AB11" s="32"/>
      <c r="AC11" s="46" t="s">
        <v>63</v>
      </c>
      <c r="AD11" s="50">
        <v>2.2882E-6</v>
      </c>
      <c r="AE11" s="48">
        <v>0.00228817</v>
      </c>
      <c r="AF11" s="32"/>
      <c r="AG11" s="46" t="s">
        <v>63</v>
      </c>
      <c r="AH11" s="50">
        <v>3.492E-6</v>
      </c>
      <c r="AI11" s="48">
        <v>0.00349198</v>
      </c>
      <c r="AJ11" s="32"/>
      <c r="AK11" s="46" t="s">
        <v>63</v>
      </c>
      <c r="AL11" s="50">
        <v>4.8404E-6</v>
      </c>
      <c r="AM11" s="48">
        <v>0.00484045</v>
      </c>
    </row>
  </sheetData>
  <mergeCells count="20">
    <mergeCell ref="AC3:AE3"/>
    <mergeCell ref="Y3:AA3"/>
    <mergeCell ref="M2:O2"/>
    <mergeCell ref="M3:O3"/>
    <mergeCell ref="AK2:AM2"/>
    <mergeCell ref="AG2:AI2"/>
    <mergeCell ref="E2:G2"/>
    <mergeCell ref="E3:G3"/>
    <mergeCell ref="A2:C2"/>
    <mergeCell ref="A3:C3"/>
    <mergeCell ref="U2:W2"/>
    <mergeCell ref="Q2:S2"/>
    <mergeCell ref="U3:W3"/>
    <mergeCell ref="AC2:AE2"/>
    <mergeCell ref="AK3:AM3"/>
    <mergeCell ref="I2:K2"/>
    <mergeCell ref="Y2:AA2"/>
    <mergeCell ref="I3:K3"/>
    <mergeCell ref="AG3:AI3"/>
    <mergeCell ref="Q3:S3"/>
  </mergeCells>
  <drawing r:id="rId1"/>
</worksheet>
</file>