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\bbld\agave\help\"/>
    </mc:Choice>
  </mc:AlternateContent>
  <xr:revisionPtr revIDLastSave="0" documentId="13_ncr:1_{5027295C-B3A4-45E3-8376-66F6EEEBFD31}" xr6:coauthVersionLast="47" xr6:coauthVersionMax="47" xr10:uidLastSave="{00000000-0000-0000-0000-000000000000}"/>
  <bookViews>
    <workbookView xWindow="39990" yWindow="2650" windowWidth="24410" windowHeight="16440" xr2:uid="{52C424EE-47AA-4076-837E-9FEA6E181BB1}"/>
  </bookViews>
  <sheets>
    <sheet name="BracketDefs" sheetId="2" r:id="rId1"/>
  </sheets>
  <definedNames>
    <definedName name="BracketChoice">#REF!</definedName>
    <definedName name="FieldCount">#REF!</definedName>
    <definedName name="LastUpdate">#REF!</definedName>
    <definedName name="TournamentAddress">#REF!</definedName>
    <definedName name="TournamentHost">#REF!</definedName>
    <definedName name="TournamentLocation">#REF!</definedName>
    <definedName name="TournamentSubtitle">#REF!</definedName>
    <definedName name="TournamentTitl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0" i="2" l="1"/>
  <c r="C169" i="2"/>
  <c r="C168" i="2"/>
  <c r="B167" i="2"/>
  <c r="B170" i="2" s="1"/>
  <c r="H165" i="2"/>
  <c r="G165" i="2"/>
  <c r="H164" i="2"/>
  <c r="G164" i="2"/>
  <c r="H163" i="2"/>
  <c r="G163" i="2"/>
  <c r="H162" i="2"/>
  <c r="G162" i="2"/>
  <c r="H161" i="2"/>
  <c r="G161" i="2"/>
  <c r="H160" i="2"/>
  <c r="G160" i="2"/>
  <c r="H159" i="2"/>
  <c r="G159" i="2"/>
  <c r="H158" i="2"/>
  <c r="G158" i="2"/>
  <c r="H157" i="2"/>
  <c r="G157" i="2"/>
  <c r="H156" i="2"/>
  <c r="G156" i="2"/>
  <c r="H155" i="2"/>
  <c r="G155" i="2"/>
  <c r="H154" i="2"/>
  <c r="G154" i="2"/>
  <c r="H153" i="2"/>
  <c r="G153" i="2"/>
  <c r="H152" i="2"/>
  <c r="G152" i="2"/>
  <c r="H151" i="2"/>
  <c r="G151" i="2"/>
  <c r="H150" i="2"/>
  <c r="G150" i="2"/>
  <c r="H149" i="2"/>
  <c r="G149" i="2"/>
  <c r="H148" i="2"/>
  <c r="G148" i="2"/>
  <c r="H147" i="2"/>
  <c r="G147" i="2"/>
  <c r="H146" i="2"/>
  <c r="G146" i="2"/>
  <c r="H145" i="2"/>
  <c r="G145" i="2"/>
  <c r="H144" i="2"/>
  <c r="G144" i="2"/>
  <c r="H143" i="2"/>
  <c r="G143" i="2"/>
  <c r="H142" i="2"/>
  <c r="G142" i="2"/>
  <c r="H141" i="2"/>
  <c r="G141" i="2"/>
  <c r="H140" i="2"/>
  <c r="G140" i="2"/>
  <c r="H139" i="2"/>
  <c r="G139" i="2"/>
  <c r="H138" i="2"/>
  <c r="G138" i="2"/>
  <c r="H137" i="2"/>
  <c r="G137" i="2"/>
  <c r="H136" i="2"/>
  <c r="G136" i="2"/>
  <c r="H135" i="2"/>
  <c r="G135" i="2"/>
  <c r="H134" i="2"/>
  <c r="G134" i="2"/>
  <c r="H133" i="2"/>
  <c r="G133" i="2"/>
  <c r="H132" i="2"/>
  <c r="G132" i="2"/>
  <c r="H131" i="2"/>
  <c r="G131" i="2"/>
  <c r="H130" i="2"/>
  <c r="G130" i="2"/>
  <c r="H129" i="2"/>
  <c r="G129" i="2"/>
  <c r="H128" i="2"/>
  <c r="G128" i="2"/>
  <c r="H127" i="2"/>
  <c r="G127" i="2"/>
  <c r="H126" i="2"/>
  <c r="G126" i="2"/>
  <c r="B118" i="2"/>
  <c r="B119" i="2" s="1"/>
  <c r="B120" i="2" s="1"/>
  <c r="C119" i="2"/>
  <c r="C120" i="2"/>
  <c r="C121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B81" i="2"/>
  <c r="B82" i="2" s="1"/>
  <c r="B83" i="2" s="1"/>
  <c r="C82" i="2"/>
  <c r="C83" i="2"/>
  <c r="C84" i="2"/>
  <c r="G68" i="2"/>
  <c r="G69" i="2"/>
  <c r="G70" i="2"/>
  <c r="G71" i="2"/>
  <c r="G72" i="2"/>
  <c r="G73" i="2"/>
  <c r="G74" i="2"/>
  <c r="G75" i="2"/>
  <c r="G76" i="2"/>
  <c r="G77" i="2"/>
  <c r="G78" i="2"/>
  <c r="G79" i="2"/>
  <c r="H68" i="2"/>
  <c r="H69" i="2"/>
  <c r="H70" i="2"/>
  <c r="H71" i="2"/>
  <c r="H72" i="2"/>
  <c r="H73" i="2"/>
  <c r="H74" i="2"/>
  <c r="H75" i="2"/>
  <c r="H76" i="2"/>
  <c r="H77" i="2"/>
  <c r="H78" i="2"/>
  <c r="H79" i="2"/>
  <c r="B60" i="2"/>
  <c r="B61" i="2" s="1"/>
  <c r="B62" i="2" s="1"/>
  <c r="C61" i="2"/>
  <c r="C62" i="2"/>
  <c r="C63" i="2"/>
  <c r="G49" i="2"/>
  <c r="G50" i="2"/>
  <c r="G51" i="2"/>
  <c r="G52" i="2"/>
  <c r="G53" i="2"/>
  <c r="G54" i="2"/>
  <c r="G55" i="2"/>
  <c r="G56" i="2"/>
  <c r="G57" i="2"/>
  <c r="G58" i="2"/>
  <c r="H49" i="2"/>
  <c r="H50" i="2"/>
  <c r="H51" i="2"/>
  <c r="H52" i="2"/>
  <c r="H53" i="2"/>
  <c r="H54" i="2"/>
  <c r="H55" i="2"/>
  <c r="H56" i="2"/>
  <c r="H57" i="2"/>
  <c r="H58" i="2"/>
  <c r="B41" i="2"/>
  <c r="B42" i="2" s="1"/>
  <c r="B43" i="2" s="1"/>
  <c r="C42" i="2"/>
  <c r="C43" i="2"/>
  <c r="C44" i="2"/>
  <c r="G33" i="2"/>
  <c r="G34" i="2"/>
  <c r="G35" i="2"/>
  <c r="G36" i="2"/>
  <c r="G37" i="2"/>
  <c r="G38" i="2"/>
  <c r="G39" i="2"/>
  <c r="H33" i="2"/>
  <c r="H34" i="2"/>
  <c r="H35" i="2"/>
  <c r="H36" i="2"/>
  <c r="H37" i="2"/>
  <c r="H38" i="2"/>
  <c r="H39" i="2"/>
  <c r="B25" i="2"/>
  <c r="B26" i="2" s="1"/>
  <c r="B27" i="2" s="1"/>
  <c r="C26" i="2"/>
  <c r="C27" i="2"/>
  <c r="C28" i="2"/>
  <c r="G18" i="2"/>
  <c r="G19" i="2"/>
  <c r="G20" i="2"/>
  <c r="G21" i="2"/>
  <c r="G22" i="2"/>
  <c r="G23" i="2"/>
  <c r="H18" i="2"/>
  <c r="H19" i="2"/>
  <c r="H20" i="2"/>
  <c r="H21" i="2"/>
  <c r="H22" i="2"/>
  <c r="H23" i="2"/>
  <c r="B10" i="2"/>
  <c r="B11" i="2" s="1"/>
  <c r="B12" i="2" s="1"/>
  <c r="C11" i="2"/>
  <c r="C12" i="2"/>
  <c r="C13" i="2"/>
  <c r="G5" i="2"/>
  <c r="G6" i="2"/>
  <c r="G7" i="2"/>
  <c r="G8" i="2"/>
  <c r="H5" i="2"/>
  <c r="H6" i="2"/>
  <c r="H7" i="2"/>
  <c r="H8" i="2"/>
  <c r="B168" i="2" l="1"/>
  <c r="B169" i="2" s="1"/>
  <c r="B44" i="2"/>
  <c r="B84" i="2"/>
  <c r="B28" i="2"/>
  <c r="B63" i="2"/>
  <c r="B13" i="2"/>
  <c r="B121" i="2"/>
</calcChain>
</file>

<file path=xl/sharedStrings.xml><?xml version="1.0" encoding="utf-8"?>
<sst xmlns="http://schemas.openxmlformats.org/spreadsheetml/2006/main" count="488" uniqueCount="205">
  <si>
    <t>2 Team</t>
  </si>
  <si>
    <t>Game</t>
  </si>
  <si>
    <t>Winner</t>
  </si>
  <si>
    <t>Loser</t>
  </si>
  <si>
    <t>Top</t>
  </si>
  <si>
    <t>Bottom</t>
  </si>
  <si>
    <t>CountTopCheck</t>
  </si>
  <si>
    <t>CountBottomCheck</t>
  </si>
  <si>
    <t>T2</t>
  </si>
  <si>
    <t>B2</t>
  </si>
  <si>
    <t>Team 1</t>
  </si>
  <si>
    <t>Team 2</t>
  </si>
  <si>
    <t>T3</t>
  </si>
  <si>
    <t>B3</t>
  </si>
  <si>
    <t>W1</t>
  </si>
  <si>
    <t>L1</t>
  </si>
  <si>
    <t>T4</t>
  </si>
  <si>
    <t>W2</t>
  </si>
  <si>
    <t>L2</t>
  </si>
  <si>
    <t>W3</t>
  </si>
  <si>
    <t>Total Games</t>
  </si>
  <si>
    <t>Team Check</t>
  </si>
  <si>
    <t>LoseCheck</t>
  </si>
  <si>
    <t>WinCheck</t>
  </si>
  <si>
    <t>3 Team</t>
  </si>
  <si>
    <t>Team 3</t>
  </si>
  <si>
    <t>B4</t>
  </si>
  <si>
    <t>T5</t>
  </si>
  <si>
    <t>B5</t>
  </si>
  <si>
    <t>T6</t>
  </si>
  <si>
    <t>W4</t>
  </si>
  <si>
    <t>L4</t>
  </si>
  <si>
    <t>W5</t>
  </si>
  <si>
    <t>Team 4</t>
  </si>
  <si>
    <t>B6</t>
  </si>
  <si>
    <t>L3</t>
  </si>
  <si>
    <t>T7</t>
  </si>
  <si>
    <t>B7</t>
  </si>
  <si>
    <t>T8</t>
  </si>
  <si>
    <t>W6</t>
  </si>
  <si>
    <t>L6</t>
  </si>
  <si>
    <t>W7</t>
  </si>
  <si>
    <t>5 Team</t>
  </si>
  <si>
    <t>Team 5</t>
  </si>
  <si>
    <t>B8</t>
  </si>
  <si>
    <t>L5</t>
  </si>
  <si>
    <t>T9</t>
  </si>
  <si>
    <t>B9</t>
  </si>
  <si>
    <t>T10</t>
  </si>
  <si>
    <t>W8</t>
  </si>
  <si>
    <t>L8</t>
  </si>
  <si>
    <t>W9</t>
  </si>
  <si>
    <t>6 Team</t>
  </si>
  <si>
    <t>Team 6</t>
  </si>
  <si>
    <t>B10</t>
  </si>
  <si>
    <t>L7</t>
  </si>
  <si>
    <t>T11</t>
  </si>
  <si>
    <t>B11</t>
  </si>
  <si>
    <t>T12</t>
  </si>
  <si>
    <t>W10</t>
  </si>
  <si>
    <t>L10</t>
  </si>
  <si>
    <t>W11</t>
  </si>
  <si>
    <t>Team 7</t>
  </si>
  <si>
    <t>B12</t>
  </si>
  <si>
    <t>L9</t>
  </si>
  <si>
    <t>T13</t>
  </si>
  <si>
    <t>B13</t>
  </si>
  <si>
    <t>T14</t>
  </si>
  <si>
    <t>W12</t>
  </si>
  <si>
    <t>W13</t>
  </si>
  <si>
    <t>Team 8</t>
  </si>
  <si>
    <t>B14</t>
  </si>
  <si>
    <t>L11</t>
  </si>
  <si>
    <t>T15</t>
  </si>
  <si>
    <t>B15</t>
  </si>
  <si>
    <t>T16</t>
  </si>
  <si>
    <t>W14</t>
  </si>
  <si>
    <t>W15</t>
  </si>
  <si>
    <t>Team 9</t>
  </si>
  <si>
    <t>B16</t>
  </si>
  <si>
    <t>T17</t>
  </si>
  <si>
    <t>B17</t>
  </si>
  <si>
    <t>T18</t>
  </si>
  <si>
    <t>W16</t>
  </si>
  <si>
    <t>W17</t>
  </si>
  <si>
    <t>Team 10</t>
  </si>
  <si>
    <t>B18</t>
  </si>
  <si>
    <t>T19</t>
  </si>
  <si>
    <t>B19</t>
  </si>
  <si>
    <t>T20</t>
  </si>
  <si>
    <t>W18</t>
  </si>
  <si>
    <t>L18</t>
  </si>
  <si>
    <t>W19</t>
  </si>
  <si>
    <t>Team 11</t>
  </si>
  <si>
    <t>B20</t>
  </si>
  <si>
    <t>L17</t>
  </si>
  <si>
    <t>T21</t>
  </si>
  <si>
    <t>B21</t>
  </si>
  <si>
    <t>T22</t>
  </si>
  <si>
    <t>W20</t>
  </si>
  <si>
    <t>W21</t>
  </si>
  <si>
    <t>Team 12</t>
  </si>
  <si>
    <t>B22</t>
  </si>
  <si>
    <t>T23</t>
  </si>
  <si>
    <t>B23</t>
  </si>
  <si>
    <t>T24</t>
  </si>
  <si>
    <t>W22</t>
  </si>
  <si>
    <t>W23</t>
  </si>
  <si>
    <t>Team 13</t>
  </si>
  <si>
    <t>B24</t>
  </si>
  <si>
    <t>T25</t>
  </si>
  <si>
    <t>B25</t>
  </si>
  <si>
    <t>T26</t>
  </si>
  <si>
    <t>W24</t>
  </si>
  <si>
    <t>W25</t>
  </si>
  <si>
    <t>14 Team</t>
  </si>
  <si>
    <t>Team 14</t>
  </si>
  <si>
    <t>B26</t>
  </si>
  <si>
    <t>L21</t>
  </si>
  <si>
    <t>T27</t>
  </si>
  <si>
    <t>B27</t>
  </si>
  <si>
    <t>T28</t>
  </si>
  <si>
    <t>W26</t>
  </si>
  <si>
    <t>L26</t>
  </si>
  <si>
    <t>W27</t>
  </si>
  <si>
    <t>B28</t>
  </si>
  <si>
    <t>L23</t>
  </si>
  <si>
    <t>T29</t>
  </si>
  <si>
    <t>B29</t>
  </si>
  <si>
    <t>T30</t>
  </si>
  <si>
    <t>W28</t>
  </si>
  <si>
    <t>W29</t>
  </si>
  <si>
    <t>4 Team Mod</t>
  </si>
  <si>
    <t>LLWS 2023</t>
  </si>
  <si>
    <t>INTL  1</t>
  </si>
  <si>
    <t>INTL  2</t>
  </si>
  <si>
    <t>US 1</t>
  </si>
  <si>
    <t>US 2</t>
  </si>
  <si>
    <t>INTL  3</t>
  </si>
  <si>
    <t>INTL  4</t>
  </si>
  <si>
    <t>US 3</t>
  </si>
  <si>
    <t>US 4</t>
  </si>
  <si>
    <t>INTL  5</t>
  </si>
  <si>
    <t>INTL  6</t>
  </si>
  <si>
    <t>US 5</t>
  </si>
  <si>
    <t>US 6</t>
  </si>
  <si>
    <t>INTL  7</t>
  </si>
  <si>
    <t>INTL  8</t>
  </si>
  <si>
    <t>US 7</t>
  </si>
  <si>
    <t>US 8</t>
  </si>
  <si>
    <t>INTL  9</t>
  </si>
  <si>
    <t>US 9</t>
  </si>
  <si>
    <t>INTL  10</t>
  </si>
  <si>
    <t>US 10</t>
  </si>
  <si>
    <t>L12</t>
  </si>
  <si>
    <t>B30</t>
  </si>
  <si>
    <t>B31</t>
  </si>
  <si>
    <t>B32</t>
  </si>
  <si>
    <t>L22</t>
  </si>
  <si>
    <t>T31</t>
  </si>
  <si>
    <t>T32</t>
  </si>
  <si>
    <t>L24</t>
  </si>
  <si>
    <t>T35</t>
  </si>
  <si>
    <t>T33</t>
  </si>
  <si>
    <t>T36</t>
  </si>
  <si>
    <t>T34</t>
  </si>
  <si>
    <t>B33</t>
  </si>
  <si>
    <t>B34</t>
  </si>
  <si>
    <t>B35</t>
  </si>
  <si>
    <t>L29</t>
  </si>
  <si>
    <t>W31</t>
  </si>
  <si>
    <t>B36</t>
  </si>
  <si>
    <t>L30</t>
  </si>
  <si>
    <t>W32</t>
  </si>
  <si>
    <t>B38</t>
  </si>
  <si>
    <t>B37</t>
  </si>
  <si>
    <t>W33</t>
  </si>
  <si>
    <t>T38</t>
  </si>
  <si>
    <t>T37</t>
  </si>
  <si>
    <t>W30</t>
  </si>
  <si>
    <t>W34</t>
  </si>
  <si>
    <t>T39</t>
  </si>
  <si>
    <t>L36</t>
  </si>
  <si>
    <t>L35</t>
  </si>
  <si>
    <t>T40</t>
  </si>
  <si>
    <t>W36</t>
  </si>
  <si>
    <t>W35</t>
  </si>
  <si>
    <t>W37</t>
  </si>
  <si>
    <t>W38</t>
  </si>
  <si>
    <t>TopSeedName</t>
  </si>
  <si>
    <t>BottomSeedName</t>
  </si>
  <si>
    <t>Seed 1</t>
  </si>
  <si>
    <t>Seed 2</t>
  </si>
  <si>
    <t>Seed 3</t>
  </si>
  <si>
    <t>Seed 4</t>
  </si>
  <si>
    <t>Seed 5</t>
  </si>
  <si>
    <t>Seed 6</t>
  </si>
  <si>
    <t>Seed 7</t>
  </si>
  <si>
    <t>Seed 10</t>
  </si>
  <si>
    <t>Seed 11</t>
  </si>
  <si>
    <t>Seed 8</t>
  </si>
  <si>
    <t>Seed 9</t>
  </si>
  <si>
    <t>Seed 12</t>
  </si>
  <si>
    <t>Seed 13</t>
  </si>
  <si>
    <t>Seed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</si>
</sst>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9377BF-F9E2-4624-A542-5222D8F2DC5B}" name="T2Bracket" displayName="T2Bracket" ref="B4:J8" totalsRowShown="0">
  <autoFilter ref="B4:J8" xr:uid="{F79377BF-F9E2-4624-A542-5222D8F2DC5B}"/>
  <tableColumns count="9">
    <tableColumn id="1" xr3:uid="{CA12300B-71E2-48E0-A0F9-FE229F3C5098}" name="Game"/>
    <tableColumn id="2" xr3:uid="{398BBF8E-29FB-4001-BA58-61F7160B7DF0}" name="Winner"/>
    <tableColumn id="3" xr3:uid="{FF46934E-5C58-4DFA-8B38-A85260AB5C2E}" name="Loser"/>
    <tableColumn id="4" xr3:uid="{C7C00A3F-7702-42FC-AB58-2A800DF890AB}" name="Top"/>
    <tableColumn id="5" xr3:uid="{432EDC8A-64FD-4FE1-ABE8-7D2025A984EC}" name="Bottom"/>
    <tableColumn id="6" xr3:uid="{FC540604-71B8-4F0E-93FA-CC13D8D048AB}" name="CountTopCheck" dataDxfId="11">
      <calculatedColumnFormula>COUNTIF(T2Bracket[[Winner]:[Loser]], "T" &amp; T2Bracket[[#This Row],[Game]])</calculatedColumnFormula>
    </tableColumn>
    <tableColumn id="7" xr3:uid="{8D170CF2-EF0F-4272-800C-AD15D613F846}" name="CountBottomCheck" dataDxfId="10">
      <calculatedColumnFormula>COUNTIF(T2Bracket[[Winner]:[Loser]], "B" &amp; T2Bracket[[#This Row],[Game]])</calculatedColumnFormula>
    </tableColumn>
    <tableColumn id="8" xr3:uid="{0CBFC66D-E466-47D0-AE20-3DD2ED738A54}" name="TopSeedName"/>
    <tableColumn id="9" xr3:uid="{A6A6007E-9C21-4E97-B7ED-8C457C48418D}" name="BottomSeed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5777E6-3D08-427F-BAAB-E98368E6298D}" name="T3Bracket" displayName="T3Bracket" ref="B17:J23" totalsRowShown="0">
  <autoFilter ref="B17:J23" xr:uid="{AD5777E6-3D08-427F-BAAB-E98368E6298D}"/>
  <tableColumns count="9">
    <tableColumn id="1" xr3:uid="{E246C55C-41D7-4163-A14B-124B3B4D01A4}" name="Game"/>
    <tableColumn id="2" xr3:uid="{520E1BC6-0753-428C-8FD2-3DD88134AA8A}" name="Winner"/>
    <tableColumn id="3" xr3:uid="{B5DEAED6-784F-4FCC-B544-792841636E51}" name="Loser"/>
    <tableColumn id="4" xr3:uid="{D920424A-16C8-41EE-A5C7-38255A75D1B8}" name="Top"/>
    <tableColumn id="5" xr3:uid="{7CD254C7-FA5C-49D1-9D42-9E5D326E5F96}" name="Bottom"/>
    <tableColumn id="6" xr3:uid="{3F0A3C41-1A72-477E-9BDA-9B0EB8F47E77}" name="CountTopCheck" dataDxfId="9">
      <calculatedColumnFormula>COUNTIF(T3Bracket[[Winner]:[Loser]], "T" &amp; T3Bracket[[#This Row],[Game]])</calculatedColumnFormula>
    </tableColumn>
    <tableColumn id="7" xr3:uid="{5032FB3F-FAC6-41C6-830D-21A859C255F7}" name="CountBottomCheck" dataDxfId="8">
      <calculatedColumnFormula>COUNTIF(T3Bracket[[Winner]:[Loser]], "B" &amp; T3Bracket[[#This Row],[Game]])</calculatedColumnFormula>
    </tableColumn>
    <tableColumn id="8" xr3:uid="{2D363F72-ECD5-44FC-9B4A-1DF19E2E39A8}" name="TopSeedName"/>
    <tableColumn id="9" xr3:uid="{9FA296DF-CAC0-4266-9895-B861CA5A25A1}" name="BottomSeed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EC439CE-9C1A-48E7-8C83-AFE0A245B968}" name="T4Bracket" displayName="T4Bracket" ref="B32:J39" totalsRowShown="0">
  <autoFilter ref="B32:J39" xr:uid="{AEC439CE-9C1A-48E7-8C83-AFE0A245B968}"/>
  <tableColumns count="9">
    <tableColumn id="1" xr3:uid="{13756E6D-4979-4845-932E-FD54EE234BE1}" name="Game"/>
    <tableColumn id="2" xr3:uid="{B231DC6D-81CE-4549-A90E-9BFF2AC77313}" name="Winner"/>
    <tableColumn id="3" xr3:uid="{41A8C26F-4C1F-4D11-B521-D8D50CC74F1B}" name="Loser"/>
    <tableColumn id="4" xr3:uid="{18F2496C-F8F2-46E9-89BB-8A1FF547E3F6}" name="Top"/>
    <tableColumn id="5" xr3:uid="{79ADF2D0-FF7A-41DA-BA6D-AA126B6E29A2}" name="Bottom"/>
    <tableColumn id="6" xr3:uid="{4E3797B9-4873-40F8-AE17-48BF625D3EF3}" name="CountTopCheck" dataDxfId="7">
      <calculatedColumnFormula>COUNTIF(T4Bracket[[Winner]:[Loser]], "T" &amp; T4Bracket[[#This Row],[Game]])</calculatedColumnFormula>
    </tableColumn>
    <tableColumn id="7" xr3:uid="{E1222CD2-BE33-4699-9863-E41B6F0E0ACA}" name="CountBottomCheck" dataDxfId="6">
      <calculatedColumnFormula>COUNTIF(T4Bracket[[Winner]:[Loser]], "B" &amp; T4Bracket[[#This Row],[Game]])</calculatedColumnFormula>
    </tableColumn>
    <tableColumn id="8" xr3:uid="{C37F225B-ADCB-46AA-BBF9-3AA9FC8CEC71}" name="TopSeedName"/>
    <tableColumn id="9" xr3:uid="{D5F0A381-4E3F-4374-A163-115E5F8E660F}" name="BottomSeedNa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68D792C-2ACA-46AD-9F73-FC8714D5B713}" name="T5Bracket" displayName="T5Bracket" ref="B48:J58" totalsRowShown="0">
  <autoFilter ref="B48:J58" xr:uid="{768D792C-2ACA-46AD-9F73-FC8714D5B713}"/>
  <tableColumns count="9">
    <tableColumn id="1" xr3:uid="{5CB6F2B2-F0ED-4B04-BFEE-F0C60E8F02A3}" name="Game"/>
    <tableColumn id="2" xr3:uid="{BAA2F22C-7859-4A0E-B9B9-3BBDABFFD350}" name="Winner"/>
    <tableColumn id="3" xr3:uid="{6E95D113-F927-491A-98A6-000BE5FAB6CF}" name="Loser"/>
    <tableColumn id="4" xr3:uid="{1ABE549E-4283-4913-B62C-E7CBB526341B}" name="Top"/>
    <tableColumn id="5" xr3:uid="{AF4A4C99-CB47-4811-875E-E1EAFA2E0424}" name="Bottom"/>
    <tableColumn id="6" xr3:uid="{934768C3-9F1B-4204-B2B1-559AED072BE8}" name="CountTopCheck" dataDxfId="5">
      <calculatedColumnFormula>COUNTIF(T5Bracket[[Winner]:[Loser]], "T" &amp; T5Bracket[[#This Row],[Game]])</calculatedColumnFormula>
    </tableColumn>
    <tableColumn id="7" xr3:uid="{4B091951-8AD0-447C-B74F-044A7F847939}" name="CountBottomCheck" dataDxfId="4">
      <calculatedColumnFormula>COUNTIF(T5Bracket[[Winner]:[Loser]], "B" &amp; T5Bracket[[#This Row],[Game]])</calculatedColumnFormula>
    </tableColumn>
    <tableColumn id="8" xr3:uid="{A5429222-1267-4512-92DB-C35CD0C4A4C2}" name="TopSeedName"/>
    <tableColumn id="9" xr3:uid="{400CF279-351F-4423-B595-92DAC571BAC6}" name="BottomSeed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246DDCF-9449-4A94-AF31-694D53BCB8F3}" name="T6Bracket" displayName="T6Bracket" ref="B67:J79" totalsRowShown="0">
  <autoFilter ref="B67:J79" xr:uid="{1246DDCF-9449-4A94-AF31-694D53BCB8F3}"/>
  <tableColumns count="9">
    <tableColumn id="1" xr3:uid="{10468AD0-0028-409D-A519-E7403825CF4A}" name="Game"/>
    <tableColumn id="2" xr3:uid="{2E5FA294-D136-4004-AC2E-5DDC4F667191}" name="Winner"/>
    <tableColumn id="3" xr3:uid="{C0899572-B8F1-4A3C-A6B8-36B341BEDE97}" name="Loser"/>
    <tableColumn id="4" xr3:uid="{00F88FDD-9841-4E21-82E7-3DD08BD34F5A}" name="Top"/>
    <tableColumn id="5" xr3:uid="{5AD6257E-02B9-4473-87B6-C518167A4EEF}" name="Bottom"/>
    <tableColumn id="6" xr3:uid="{738D867A-F041-4B19-B764-864EAF2704AF}" name="CountTopCheck" dataDxfId="3">
      <calculatedColumnFormula>COUNTIF(T6Bracket[[Winner]:[Loser]], "T" &amp; T6Bracket[[#This Row],[Game]])</calculatedColumnFormula>
    </tableColumn>
    <tableColumn id="7" xr3:uid="{B2576887-716C-47E4-B0EA-204BF4C2FC2A}" name="CountBottomCheck" dataDxfId="2">
      <calculatedColumnFormula>COUNTIF(T6Bracket[[Winner]:[Loser]], "B" &amp; T6Bracket[[#This Row],[Game]])</calculatedColumnFormula>
    </tableColumn>
    <tableColumn id="8" xr3:uid="{95F45FC6-BDD6-4505-8A32-7559D2D57D82}" name="TopSeedName"/>
    <tableColumn id="9" xr3:uid="{4BEFF380-AD0D-4470-911E-6DD03AF7A2C2}" name="BottomSeedNam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E3BCB4E-7794-4AD0-9B38-1CA01354EE30}" name="T14Bracket" displayName="T14Bracket" ref="B88:J116" totalsRowShown="0">
  <autoFilter ref="B88:J116" xr:uid="{0E3BCB4E-7794-4AD0-9B38-1CA01354EE30}"/>
  <tableColumns count="9">
    <tableColumn id="1" xr3:uid="{38B52B4E-5942-4AC3-ABBA-CD948C262CC8}" name="Game"/>
    <tableColumn id="2" xr3:uid="{BE3F375D-2AA1-4520-AEAF-C97E955D92BE}" name="Winner"/>
    <tableColumn id="3" xr3:uid="{FF313F9C-85A6-41CA-86A7-9AFEC432DBFD}" name="Loser"/>
    <tableColumn id="4" xr3:uid="{58272901-E4F1-4E62-9F14-140F08387E0F}" name="Top"/>
    <tableColumn id="5" xr3:uid="{163F0923-47C0-4503-A031-8DF74F8AD2DA}" name="Bottom"/>
    <tableColumn id="6" xr3:uid="{6E4D8BDA-F8ED-4ED0-B1A4-927FA59D5489}" name="CountTopCheck" dataDxfId="1">
      <calculatedColumnFormula>COUNTIF(T14Bracket[[Winner]:[Loser]], "T" &amp; T14Bracket[[#This Row],[Game]])</calculatedColumnFormula>
    </tableColumn>
    <tableColumn id="7" xr3:uid="{275424D1-C3F8-4E5E-A9D6-6190581DEC5A}" name="CountBottomCheck" dataDxfId="0">
      <calculatedColumnFormula>COUNTIF(T14Bracket[[Winner]:[Loser]], "B" &amp; T14Bracket[[#This Row],[Game]])</calculatedColumnFormula>
    </tableColumn>
    <tableColumn id="8" xr3:uid="{7F693432-7C5E-4051-A6F3-AE26BF1DE3C6}" name="TopSeedName"/>
    <tableColumn id="9" xr3:uid="{65D89D61-E477-486E-9C95-27EEAFBA9F53}" name="BottomSeedNam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C25B3F-0ECD-45ED-A44E-6AB224D8CE9D}" name="T20Bracket" displayName="T20Bracket" ref="B125:H165" totalsRowShown="0">
  <autoFilter ref="B125:H165" xr:uid="{57C25B3F-0ECD-45ED-A44E-6AB224D8CE9D}"/>
  <tableColumns count="7">
    <tableColumn id="1" xr3:uid="{92E8DC3F-6107-4710-B22F-600991E974AD}" name="Game"/>
    <tableColumn id="2" xr3:uid="{A20DDFA3-9044-4397-9747-C0A7BBCED612}" name="Winner"/>
    <tableColumn id="3" xr3:uid="{8A30CD34-2662-473D-A910-5AD408D5E3EA}" name="Loser"/>
    <tableColumn id="4" xr3:uid="{6CE0042C-6E41-4A59-896B-70B75FA412EA}" name="Top"/>
    <tableColumn id="5" xr3:uid="{7E24E636-7536-48A8-AE0F-AFA559B1AB98}" name="Bottom"/>
    <tableColumn id="6" xr3:uid="{74A7153D-07B0-4195-B341-79106F634443}" name="CountTopCheck">
      <calculatedColumnFormula>COUNTIF(T20Bracket[[Winner]:[Loser]], "T" &amp; T20Bracket[[#This Row],[Game]])</calculatedColumnFormula>
    </tableColumn>
    <tableColumn id="7" xr3:uid="{940A799B-83C9-4B49-930F-84873C234C83}" name="CountBottomCheck">
      <calculatedColumnFormula>COUNTIF(T20Bracket[[Winner]:[Loser]], "B" &amp; T20Bracket[[#This Row],[Game]])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FD8DC89-2510-4FCC-8B0F-F10C40BFBEA2}">
  <we:reference id="f4607fe8-d788-4c7e-95ee-3ba1f85b5566" version="1.0.14.5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F2840-C92F-4022-A3EF-8054574591D3}">
  <dimension ref="A3:J170"/>
  <sheetViews>
    <sheetView tabSelected="1" workbookViewId="0">
      <selection activeCell="I7" sqref="I7"/>
    </sheetView>
  </sheetViews>
  <sheetFormatPr defaultRowHeight="14.5" x14ac:dyDescent="0.35"/>
  <cols>
    <col min="1" max="1" width="18.81640625" customWidth="1"/>
    <col min="2" max="8" width="10.453125" customWidth="1"/>
    <col min="9" max="10" width="15.90625" customWidth="1"/>
  </cols>
  <sheetData>
    <row r="3" spans="1:10" x14ac:dyDescent="0.35">
      <c r="B3" t="s">
        <v>0</v>
      </c>
    </row>
    <row r="4" spans="1:10" x14ac:dyDescent="0.3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189</v>
      </c>
      <c r="J4" t="s">
        <v>190</v>
      </c>
    </row>
    <row r="5" spans="1:10" x14ac:dyDescent="0.35">
      <c r="B5">
        <v>1</v>
      </c>
      <c r="C5" t="s">
        <v>8</v>
      </c>
      <c r="D5" t="s">
        <v>9</v>
      </c>
      <c r="E5" t="s">
        <v>10</v>
      </c>
      <c r="F5" t="s">
        <v>11</v>
      </c>
      <c r="G5">
        <f>COUNTIF(T2Bracket[[Winner]:[Loser]], "T" &amp; T2Bracket[[#This Row],[Game]])</f>
        <v>0</v>
      </c>
      <c r="H5">
        <f>COUNTIF(T2Bracket[[Winner]:[Loser]], "B" &amp; T2Bracket[[#This Row],[Game]])</f>
        <v>0</v>
      </c>
      <c r="I5" t="s">
        <v>191</v>
      </c>
      <c r="J5" t="s">
        <v>192</v>
      </c>
    </row>
    <row r="6" spans="1:10" x14ac:dyDescent="0.35">
      <c r="B6">
        <v>2</v>
      </c>
      <c r="C6" t="s">
        <v>12</v>
      </c>
      <c r="D6" t="s">
        <v>13</v>
      </c>
      <c r="E6" t="s">
        <v>14</v>
      </c>
      <c r="F6" t="s">
        <v>15</v>
      </c>
      <c r="G6">
        <f>COUNTIF(T2Bracket[[Winner]:[Loser]], "T" &amp; T2Bracket[[#This Row],[Game]])</f>
        <v>1</v>
      </c>
      <c r="H6">
        <f>COUNTIF(T2Bracket[[Winner]:[Loser]], "B" &amp; T2Bracket[[#This Row],[Game]])</f>
        <v>1</v>
      </c>
    </row>
    <row r="7" spans="1:10" x14ac:dyDescent="0.35">
      <c r="B7">
        <v>3</v>
      </c>
      <c r="C7" t="s">
        <v>16</v>
      </c>
      <c r="E7" t="s">
        <v>17</v>
      </c>
      <c r="F7" t="s">
        <v>18</v>
      </c>
      <c r="G7">
        <f>COUNTIF(T2Bracket[[Winner]:[Loser]], "T" &amp; T2Bracket[[#This Row],[Game]])</f>
        <v>1</v>
      </c>
      <c r="H7">
        <f>COUNTIF(T2Bracket[[Winner]:[Loser]], "B" &amp; T2Bracket[[#This Row],[Game]])</f>
        <v>1</v>
      </c>
    </row>
    <row r="8" spans="1:10" x14ac:dyDescent="0.35">
      <c r="B8">
        <v>4</v>
      </c>
      <c r="E8" t="s">
        <v>19</v>
      </c>
      <c r="G8">
        <f>COUNTIF(T2Bracket[[Winner]:[Loser]], "T" &amp; T2Bracket[[#This Row],[Game]])</f>
        <v>1</v>
      </c>
      <c r="H8">
        <f>COUNTIF(T2Bracket[[Winner]:[Loser]], "B" &amp; T2Bracket[[#This Row],[Game]])</f>
        <v>0</v>
      </c>
    </row>
    <row r="10" spans="1:10" x14ac:dyDescent="0.35">
      <c r="A10" t="s">
        <v>20</v>
      </c>
      <c r="B10">
        <f>MAX(B5:B8)</f>
        <v>4</v>
      </c>
    </row>
    <row r="11" spans="1:10" x14ac:dyDescent="0.35">
      <c r="A11" t="s">
        <v>21</v>
      </c>
      <c r="B11">
        <f>(B10 + 1) / 2</f>
        <v>2.5</v>
      </c>
      <c r="C11">
        <f>COUNTIF(T2Bracket[[Top]:[Bottom]],"Team*")</f>
        <v>2</v>
      </c>
    </row>
    <row r="12" spans="1:10" x14ac:dyDescent="0.35">
      <c r="A12" t="s">
        <v>22</v>
      </c>
      <c r="B12">
        <f>B11</f>
        <v>2.5</v>
      </c>
      <c r="C12">
        <f>COUNTIF(T2Bracket[[Top]:[Bottom]],"L*")</f>
        <v>2</v>
      </c>
    </row>
    <row r="13" spans="1:10" x14ac:dyDescent="0.35">
      <c r="A13" t="s">
        <v>23</v>
      </c>
      <c r="B13">
        <f>B10 - 1</f>
        <v>3</v>
      </c>
      <c r="C13">
        <f>COUNTIF(T2Bracket[[Top]:[Bottom]],"W*")</f>
        <v>3</v>
      </c>
    </row>
    <row r="16" spans="1:10" x14ac:dyDescent="0.35">
      <c r="B16" t="s">
        <v>24</v>
      </c>
    </row>
    <row r="17" spans="1:10" x14ac:dyDescent="0.35"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189</v>
      </c>
      <c r="J17" t="s">
        <v>190</v>
      </c>
    </row>
    <row r="18" spans="1:10" x14ac:dyDescent="0.35">
      <c r="B18">
        <v>1</v>
      </c>
      <c r="C18" t="s">
        <v>8</v>
      </c>
      <c r="D18" t="s">
        <v>12</v>
      </c>
      <c r="E18" t="s">
        <v>10</v>
      </c>
      <c r="F18" t="s">
        <v>11</v>
      </c>
      <c r="G18">
        <f>COUNTIF(T3Bracket[[Winner]:[Loser]], "T" &amp; T3Bracket[[#This Row],[Game]])</f>
        <v>0</v>
      </c>
      <c r="H18">
        <f>COUNTIF(T3Bracket[[Winner]:[Loser]], "B" &amp; T3Bracket[[#This Row],[Game]])</f>
        <v>0</v>
      </c>
      <c r="I18" t="s">
        <v>192</v>
      </c>
      <c r="J18" t="s">
        <v>193</v>
      </c>
    </row>
    <row r="19" spans="1:10" x14ac:dyDescent="0.35">
      <c r="B19">
        <v>2</v>
      </c>
      <c r="C19" t="s">
        <v>16</v>
      </c>
      <c r="D19" t="s">
        <v>13</v>
      </c>
      <c r="E19" t="s">
        <v>14</v>
      </c>
      <c r="F19" t="s">
        <v>25</v>
      </c>
      <c r="G19">
        <f>COUNTIF(T3Bracket[[Winner]:[Loser]], "T" &amp; T3Bracket[[#This Row],[Game]])</f>
        <v>1</v>
      </c>
      <c r="H19">
        <f>COUNTIF(T3Bracket[[Winner]:[Loser]], "B" &amp; T3Bracket[[#This Row],[Game]])</f>
        <v>0</v>
      </c>
      <c r="J19" t="s">
        <v>191</v>
      </c>
    </row>
    <row r="20" spans="1:10" x14ac:dyDescent="0.35">
      <c r="B20">
        <v>3</v>
      </c>
      <c r="C20" t="s">
        <v>26</v>
      </c>
      <c r="E20" t="s">
        <v>15</v>
      </c>
      <c r="F20" t="s">
        <v>18</v>
      </c>
      <c r="G20">
        <f>COUNTIF(T3Bracket[[Winner]:[Loser]], "T" &amp; T3Bracket[[#This Row],[Game]])</f>
        <v>1</v>
      </c>
      <c r="H20">
        <f>COUNTIF(T3Bracket[[Winner]:[Loser]], "B" &amp; T3Bracket[[#This Row],[Game]])</f>
        <v>1</v>
      </c>
    </row>
    <row r="21" spans="1:10" x14ac:dyDescent="0.35">
      <c r="B21">
        <v>4</v>
      </c>
      <c r="C21" t="s">
        <v>27</v>
      </c>
      <c r="D21" t="s">
        <v>28</v>
      </c>
      <c r="E21" t="s">
        <v>17</v>
      </c>
      <c r="F21" t="s">
        <v>19</v>
      </c>
      <c r="G21">
        <f>COUNTIF(T3Bracket[[Winner]:[Loser]], "T" &amp; T3Bracket[[#This Row],[Game]])</f>
        <v>1</v>
      </c>
      <c r="H21">
        <f>COUNTIF(T3Bracket[[Winner]:[Loser]], "B" &amp; T3Bracket[[#This Row],[Game]])</f>
        <v>1</v>
      </c>
    </row>
    <row r="22" spans="1:10" x14ac:dyDescent="0.35">
      <c r="B22">
        <v>5</v>
      </c>
      <c r="C22" t="s">
        <v>29</v>
      </c>
      <c r="E22" t="s">
        <v>30</v>
      </c>
      <c r="F22" t="s">
        <v>31</v>
      </c>
      <c r="G22">
        <f>COUNTIF(T3Bracket[[Winner]:[Loser]], "T" &amp; T3Bracket[[#This Row],[Game]])</f>
        <v>1</v>
      </c>
      <c r="H22">
        <f>COUNTIF(T3Bracket[[Winner]:[Loser]], "B" &amp; T3Bracket[[#This Row],[Game]])</f>
        <v>1</v>
      </c>
    </row>
    <row r="23" spans="1:10" x14ac:dyDescent="0.35">
      <c r="B23">
        <v>6</v>
      </c>
      <c r="E23" t="s">
        <v>32</v>
      </c>
      <c r="G23">
        <f>COUNTIF(T3Bracket[[Winner]:[Loser]], "T" &amp; T3Bracket[[#This Row],[Game]])</f>
        <v>1</v>
      </c>
      <c r="H23">
        <f>COUNTIF(T3Bracket[[Winner]:[Loser]], "B" &amp; T3Bracket[[#This Row],[Game]])</f>
        <v>0</v>
      </c>
    </row>
    <row r="25" spans="1:10" x14ac:dyDescent="0.35">
      <c r="A25" t="s">
        <v>20</v>
      </c>
      <c r="B25">
        <f>MAX(B18:B23)</f>
        <v>6</v>
      </c>
    </row>
    <row r="26" spans="1:10" x14ac:dyDescent="0.35">
      <c r="A26" t="s">
        <v>21</v>
      </c>
      <c r="B26">
        <f>(B25 + 1) / 2</f>
        <v>3.5</v>
      </c>
      <c r="C26">
        <f>COUNTIF(T3Bracket[[Top]:[Bottom]],"Team*")</f>
        <v>3</v>
      </c>
    </row>
    <row r="27" spans="1:10" x14ac:dyDescent="0.35">
      <c r="A27" t="s">
        <v>22</v>
      </c>
      <c r="B27">
        <f>B26</f>
        <v>3.5</v>
      </c>
      <c r="C27">
        <f>COUNTIF(T3Bracket[[Top]:[Bottom]],"L*")</f>
        <v>3</v>
      </c>
    </row>
    <row r="28" spans="1:10" x14ac:dyDescent="0.35">
      <c r="A28" t="s">
        <v>23</v>
      </c>
      <c r="B28">
        <f>B25 - 1</f>
        <v>5</v>
      </c>
      <c r="C28">
        <f>COUNTIF(T3Bracket[[Top]:[Bottom]],"W*")</f>
        <v>5</v>
      </c>
    </row>
    <row r="31" spans="1:10" x14ac:dyDescent="0.35">
      <c r="B31" t="s">
        <v>132</v>
      </c>
    </row>
    <row r="32" spans="1:10" x14ac:dyDescent="0.35"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H32" t="s">
        <v>7</v>
      </c>
      <c r="I32" t="s">
        <v>189</v>
      </c>
      <c r="J32" t="s">
        <v>190</v>
      </c>
    </row>
    <row r="33" spans="1:10" x14ac:dyDescent="0.35">
      <c r="B33">
        <v>1</v>
      </c>
      <c r="C33" t="s">
        <v>12</v>
      </c>
      <c r="D33" t="s">
        <v>16</v>
      </c>
      <c r="E33" t="s">
        <v>10</v>
      </c>
      <c r="F33" t="s">
        <v>11</v>
      </c>
      <c r="G33">
        <f>COUNTIF(T4Bracket[[Winner]:[Loser]], "T" &amp; T4Bracket[[#This Row],[Game]])</f>
        <v>0</v>
      </c>
      <c r="H33">
        <f>COUNTIF(T4Bracket[[Winner]:[Loser]], "B" &amp; T4Bracket[[#This Row],[Game]])</f>
        <v>0</v>
      </c>
      <c r="I33" t="s">
        <v>191</v>
      </c>
      <c r="J33" t="s">
        <v>194</v>
      </c>
    </row>
    <row r="34" spans="1:10" x14ac:dyDescent="0.35">
      <c r="B34">
        <v>2</v>
      </c>
      <c r="C34" t="s">
        <v>13</v>
      </c>
      <c r="D34" t="s">
        <v>26</v>
      </c>
      <c r="E34" t="s">
        <v>25</v>
      </c>
      <c r="F34" t="s">
        <v>33</v>
      </c>
      <c r="G34">
        <f>COUNTIF(T4Bracket[[Winner]:[Loser]], "T" &amp; T4Bracket[[#This Row],[Game]])</f>
        <v>0</v>
      </c>
      <c r="H34">
        <f>COUNTIF(T4Bracket[[Winner]:[Loser]], "B" &amp; T4Bracket[[#This Row],[Game]])</f>
        <v>0</v>
      </c>
      <c r="I34" t="s">
        <v>192</v>
      </c>
      <c r="J34" t="s">
        <v>193</v>
      </c>
    </row>
    <row r="35" spans="1:10" x14ac:dyDescent="0.35">
      <c r="B35">
        <v>3</v>
      </c>
      <c r="C35" t="s">
        <v>29</v>
      </c>
      <c r="D35" t="s">
        <v>27</v>
      </c>
      <c r="E35" t="s">
        <v>14</v>
      </c>
      <c r="F35" t="s">
        <v>17</v>
      </c>
      <c r="G35">
        <f>COUNTIF(T4Bracket[[Winner]:[Loser]], "T" &amp; T4Bracket[[#This Row],[Game]])</f>
        <v>1</v>
      </c>
      <c r="H35">
        <f>COUNTIF(T4Bracket[[Winner]:[Loser]], "B" &amp; T4Bracket[[#This Row],[Game]])</f>
        <v>1</v>
      </c>
    </row>
    <row r="36" spans="1:10" x14ac:dyDescent="0.35">
      <c r="B36">
        <v>4</v>
      </c>
      <c r="C36" t="s">
        <v>28</v>
      </c>
      <c r="E36" t="s">
        <v>15</v>
      </c>
      <c r="F36" t="s">
        <v>18</v>
      </c>
      <c r="G36">
        <f>COUNTIF(T4Bracket[[Winner]:[Loser]], "T" &amp; T4Bracket[[#This Row],[Game]])</f>
        <v>1</v>
      </c>
      <c r="H36">
        <f>COUNTIF(T4Bracket[[Winner]:[Loser]], "B" &amp; T4Bracket[[#This Row],[Game]])</f>
        <v>1</v>
      </c>
    </row>
    <row r="37" spans="1:10" x14ac:dyDescent="0.35">
      <c r="B37">
        <v>5</v>
      </c>
      <c r="C37" t="s">
        <v>34</v>
      </c>
      <c r="E37" t="s">
        <v>35</v>
      </c>
      <c r="F37" t="s">
        <v>30</v>
      </c>
      <c r="G37">
        <f>COUNTIF(T4Bracket[[Winner]:[Loser]], "T" &amp; T4Bracket[[#This Row],[Game]])</f>
        <v>1</v>
      </c>
      <c r="H37">
        <f>COUNTIF(T4Bracket[[Winner]:[Loser]], "B" &amp; T4Bracket[[#This Row],[Game]])</f>
        <v>1</v>
      </c>
    </row>
    <row r="38" spans="1:10" x14ac:dyDescent="0.35">
      <c r="B38">
        <v>6</v>
      </c>
      <c r="C38" t="s">
        <v>36</v>
      </c>
      <c r="E38" t="s">
        <v>19</v>
      </c>
      <c r="F38" t="s">
        <v>32</v>
      </c>
      <c r="G38">
        <f>COUNTIF(T4Bracket[[Winner]:[Loser]], "T" &amp; T4Bracket[[#This Row],[Game]])</f>
        <v>1</v>
      </c>
      <c r="H38">
        <f>COUNTIF(T4Bracket[[Winner]:[Loser]], "B" &amp; T4Bracket[[#This Row],[Game]])</f>
        <v>1</v>
      </c>
    </row>
    <row r="39" spans="1:10" x14ac:dyDescent="0.35">
      <c r="B39">
        <v>7</v>
      </c>
      <c r="E39" t="s">
        <v>39</v>
      </c>
      <c r="G39">
        <f>COUNTIF(T4Bracket[[Winner]:[Loser]], "T" &amp; T4Bracket[[#This Row],[Game]])</f>
        <v>1</v>
      </c>
      <c r="H39">
        <f>COUNTIF(T4Bracket[[Winner]:[Loser]], "B" &amp; T4Bracket[[#This Row],[Game]])</f>
        <v>0</v>
      </c>
    </row>
    <row r="41" spans="1:10" x14ac:dyDescent="0.35">
      <c r="A41" t="s">
        <v>20</v>
      </c>
      <c r="B41">
        <f>MAX(B33:B39)</f>
        <v>7</v>
      </c>
    </row>
    <row r="42" spans="1:10" x14ac:dyDescent="0.35">
      <c r="A42" t="s">
        <v>21</v>
      </c>
      <c r="B42">
        <f>(B41 + 1) / 2</f>
        <v>4</v>
      </c>
      <c r="C42">
        <f>COUNTIF(T4Bracket[[Top]:[Bottom]],"Team*")</f>
        <v>4</v>
      </c>
    </row>
    <row r="43" spans="1:10" x14ac:dyDescent="0.35">
      <c r="A43" t="s">
        <v>22</v>
      </c>
      <c r="B43">
        <f>B42</f>
        <v>4</v>
      </c>
      <c r="C43">
        <f>COUNTIF(T4Bracket[[Top]:[Bottom]],"L*")</f>
        <v>3</v>
      </c>
    </row>
    <row r="44" spans="1:10" x14ac:dyDescent="0.35">
      <c r="A44" t="s">
        <v>23</v>
      </c>
      <c r="B44">
        <f>B41 - 1</f>
        <v>6</v>
      </c>
      <c r="C44">
        <f>COUNTIF(T4Bracket[[Top]:[Bottom]],"W*")</f>
        <v>6</v>
      </c>
    </row>
    <row r="47" spans="1:10" x14ac:dyDescent="0.35">
      <c r="B47" t="s">
        <v>42</v>
      </c>
    </row>
    <row r="48" spans="1:10" x14ac:dyDescent="0.35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189</v>
      </c>
      <c r="J48" t="s">
        <v>190</v>
      </c>
    </row>
    <row r="49" spans="1:10" x14ac:dyDescent="0.35">
      <c r="B49">
        <v>1</v>
      </c>
      <c r="C49" t="s">
        <v>12</v>
      </c>
      <c r="D49" t="s">
        <v>26</v>
      </c>
      <c r="E49" t="s">
        <v>10</v>
      </c>
      <c r="F49" t="s">
        <v>11</v>
      </c>
      <c r="G49">
        <f>COUNTIF(T5Bracket[[Winner]:[Loser]], "T" &amp; T5Bracket[[#This Row],[Game]])</f>
        <v>0</v>
      </c>
      <c r="H49">
        <f>COUNTIF(T5Bracket[[Winner]:[Loser]], "B" &amp; T5Bracket[[#This Row],[Game]])</f>
        <v>0</v>
      </c>
      <c r="I49" t="s">
        <v>194</v>
      </c>
      <c r="J49" t="s">
        <v>195</v>
      </c>
    </row>
    <row r="50" spans="1:10" x14ac:dyDescent="0.35">
      <c r="B50">
        <v>2</v>
      </c>
      <c r="C50" t="s">
        <v>27</v>
      </c>
      <c r="D50" t="s">
        <v>16</v>
      </c>
      <c r="E50" t="s">
        <v>25</v>
      </c>
      <c r="F50" t="s">
        <v>33</v>
      </c>
      <c r="G50">
        <f>COUNTIF(T5Bracket[[Winner]:[Loser]], "T" &amp; T5Bracket[[#This Row],[Game]])</f>
        <v>0</v>
      </c>
      <c r="H50">
        <f>COUNTIF(T5Bracket[[Winner]:[Loser]], "B" &amp; T5Bracket[[#This Row],[Game]])</f>
        <v>0</v>
      </c>
      <c r="I50" t="s">
        <v>192</v>
      </c>
      <c r="J50" t="s">
        <v>193</v>
      </c>
    </row>
    <row r="51" spans="1:10" x14ac:dyDescent="0.35">
      <c r="B51">
        <v>3</v>
      </c>
      <c r="C51" t="s">
        <v>28</v>
      </c>
      <c r="D51" t="s">
        <v>34</v>
      </c>
      <c r="E51" t="s">
        <v>14</v>
      </c>
      <c r="F51" t="s">
        <v>43</v>
      </c>
      <c r="G51">
        <f>COUNTIF(T5Bracket[[Winner]:[Loser]], "T" &amp; T5Bracket[[#This Row],[Game]])</f>
        <v>1</v>
      </c>
      <c r="H51">
        <f>COUNTIF(T5Bracket[[Winner]:[Loser]], "B" &amp; T5Bracket[[#This Row],[Game]])</f>
        <v>0</v>
      </c>
      <c r="J51" t="s">
        <v>191</v>
      </c>
    </row>
    <row r="52" spans="1:10" x14ac:dyDescent="0.35">
      <c r="B52">
        <v>4</v>
      </c>
      <c r="C52" t="s">
        <v>29</v>
      </c>
      <c r="E52" t="s">
        <v>18</v>
      </c>
      <c r="F52" t="s">
        <v>15</v>
      </c>
      <c r="G52">
        <f>COUNTIF(T5Bracket[[Winner]:[Loser]], "T" &amp; T5Bracket[[#This Row],[Game]])</f>
        <v>1</v>
      </c>
      <c r="H52">
        <f>COUNTIF(T5Bracket[[Winner]:[Loser]], "B" &amp; T5Bracket[[#This Row],[Game]])</f>
        <v>1</v>
      </c>
    </row>
    <row r="53" spans="1:10" x14ac:dyDescent="0.35">
      <c r="B53">
        <v>5</v>
      </c>
      <c r="C53" t="s">
        <v>38</v>
      </c>
      <c r="D53" t="s">
        <v>36</v>
      </c>
      <c r="E53" t="s">
        <v>17</v>
      </c>
      <c r="F53" t="s">
        <v>19</v>
      </c>
      <c r="G53">
        <f>COUNTIF(T5Bracket[[Winner]:[Loser]], "T" &amp; T5Bracket[[#This Row],[Game]])</f>
        <v>1</v>
      </c>
      <c r="H53">
        <f>COUNTIF(T5Bracket[[Winner]:[Loser]], "B" &amp; T5Bracket[[#This Row],[Game]])</f>
        <v>1</v>
      </c>
    </row>
    <row r="54" spans="1:10" x14ac:dyDescent="0.35">
      <c r="B54">
        <v>6</v>
      </c>
      <c r="C54" t="s">
        <v>37</v>
      </c>
      <c r="E54" t="s">
        <v>30</v>
      </c>
      <c r="F54" t="s">
        <v>35</v>
      </c>
      <c r="G54">
        <f>COUNTIF(T5Bracket[[Winner]:[Loser]], "T" &amp; T5Bracket[[#This Row],[Game]])</f>
        <v>1</v>
      </c>
      <c r="H54">
        <f>COUNTIF(T5Bracket[[Winner]:[Loser]], "B" &amp; T5Bracket[[#This Row],[Game]])</f>
        <v>1</v>
      </c>
    </row>
    <row r="55" spans="1:10" x14ac:dyDescent="0.35">
      <c r="B55">
        <v>7</v>
      </c>
      <c r="C55" t="s">
        <v>44</v>
      </c>
      <c r="E55" t="s">
        <v>45</v>
      </c>
      <c r="F55" t="s">
        <v>39</v>
      </c>
      <c r="G55">
        <f>COUNTIF(T5Bracket[[Winner]:[Loser]], "T" &amp; T5Bracket[[#This Row],[Game]])</f>
        <v>1</v>
      </c>
      <c r="H55">
        <f>COUNTIF(T5Bracket[[Winner]:[Loser]], "B" &amp; T5Bracket[[#This Row],[Game]])</f>
        <v>1</v>
      </c>
    </row>
    <row r="56" spans="1:10" x14ac:dyDescent="0.35">
      <c r="B56">
        <v>8</v>
      </c>
      <c r="C56" t="s">
        <v>46</v>
      </c>
      <c r="D56" t="s">
        <v>47</v>
      </c>
      <c r="E56" t="s">
        <v>32</v>
      </c>
      <c r="F56" t="s">
        <v>41</v>
      </c>
      <c r="G56">
        <f>COUNTIF(T5Bracket[[Winner]:[Loser]], "T" &amp; T5Bracket[[#This Row],[Game]])</f>
        <v>1</v>
      </c>
      <c r="H56">
        <f>COUNTIF(T5Bracket[[Winner]:[Loser]], "B" &amp; T5Bracket[[#This Row],[Game]])</f>
        <v>1</v>
      </c>
    </row>
    <row r="57" spans="1:10" x14ac:dyDescent="0.35">
      <c r="B57">
        <v>9</v>
      </c>
      <c r="C57" t="s">
        <v>48</v>
      </c>
      <c r="E57" t="s">
        <v>49</v>
      </c>
      <c r="F57" t="s">
        <v>50</v>
      </c>
      <c r="G57">
        <f>COUNTIF(T5Bracket[[Winner]:[Loser]], "T" &amp; T5Bracket[[#This Row],[Game]])</f>
        <v>1</v>
      </c>
      <c r="H57">
        <f>COUNTIF(T5Bracket[[Winner]:[Loser]], "B" &amp; T5Bracket[[#This Row],[Game]])</f>
        <v>1</v>
      </c>
    </row>
    <row r="58" spans="1:10" x14ac:dyDescent="0.35">
      <c r="B58">
        <v>10</v>
      </c>
      <c r="E58" t="s">
        <v>51</v>
      </c>
      <c r="G58">
        <f>COUNTIF(T5Bracket[[Winner]:[Loser]], "T" &amp; T5Bracket[[#This Row],[Game]])</f>
        <v>1</v>
      </c>
      <c r="H58">
        <f>COUNTIF(T5Bracket[[Winner]:[Loser]], "B" &amp; T5Bracket[[#This Row],[Game]])</f>
        <v>0</v>
      </c>
    </row>
    <row r="60" spans="1:10" x14ac:dyDescent="0.35">
      <c r="A60" t="s">
        <v>20</v>
      </c>
      <c r="B60">
        <f>MAX(B49:B58)</f>
        <v>10</v>
      </c>
    </row>
    <row r="61" spans="1:10" x14ac:dyDescent="0.35">
      <c r="A61" t="s">
        <v>21</v>
      </c>
      <c r="B61">
        <f>(B60 + 1) / 2</f>
        <v>5.5</v>
      </c>
      <c r="C61">
        <f>COUNTIF(T5Bracket[[Top]:[Bottom]],"Team*")</f>
        <v>5</v>
      </c>
    </row>
    <row r="62" spans="1:10" x14ac:dyDescent="0.35">
      <c r="A62" t="s">
        <v>22</v>
      </c>
      <c r="B62">
        <f>B61</f>
        <v>5.5</v>
      </c>
      <c r="C62">
        <f>COUNTIF(T5Bracket[[Top]:[Bottom]],"L*")</f>
        <v>5</v>
      </c>
    </row>
    <row r="63" spans="1:10" x14ac:dyDescent="0.35">
      <c r="A63" t="s">
        <v>23</v>
      </c>
      <c r="B63">
        <f>B60 - 1</f>
        <v>9</v>
      </c>
      <c r="C63">
        <f>COUNTIF(T5Bracket[[Top]:[Bottom]],"W*")</f>
        <v>9</v>
      </c>
    </row>
    <row r="66" spans="2:10" x14ac:dyDescent="0.35">
      <c r="B66" t="s">
        <v>52</v>
      </c>
    </row>
    <row r="67" spans="2:10" x14ac:dyDescent="0.35">
      <c r="B67" t="s">
        <v>1</v>
      </c>
      <c r="C67" t="s">
        <v>2</v>
      </c>
      <c r="D67" t="s">
        <v>3</v>
      </c>
      <c r="E67" t="s">
        <v>4</v>
      </c>
      <c r="F67" t="s">
        <v>5</v>
      </c>
      <c r="G67" t="s">
        <v>6</v>
      </c>
      <c r="H67" t="s">
        <v>7</v>
      </c>
      <c r="I67" t="s">
        <v>189</v>
      </c>
      <c r="J67" t="s">
        <v>190</v>
      </c>
    </row>
    <row r="68" spans="2:10" x14ac:dyDescent="0.35">
      <c r="B68">
        <v>1</v>
      </c>
      <c r="C68" t="s">
        <v>13</v>
      </c>
      <c r="D68" t="s">
        <v>27</v>
      </c>
      <c r="E68" t="s">
        <v>10</v>
      </c>
      <c r="F68" t="s">
        <v>11</v>
      </c>
      <c r="G68">
        <f>COUNTIF(T6Bracket[[Winner]:[Loser]], "T" &amp; T6Bracket[[#This Row],[Game]])</f>
        <v>0</v>
      </c>
      <c r="H68">
        <f>COUNTIF(T6Bracket[[Winner]:[Loser]], "B" &amp; T6Bracket[[#This Row],[Game]])</f>
        <v>0</v>
      </c>
      <c r="I68" t="s">
        <v>194</v>
      </c>
      <c r="J68" t="s">
        <v>195</v>
      </c>
    </row>
    <row r="69" spans="2:10" x14ac:dyDescent="0.35">
      <c r="B69">
        <v>2</v>
      </c>
      <c r="C69" t="s">
        <v>16</v>
      </c>
      <c r="D69" t="s">
        <v>29</v>
      </c>
      <c r="E69" t="s">
        <v>25</v>
      </c>
      <c r="F69" t="s">
        <v>33</v>
      </c>
      <c r="G69">
        <f>COUNTIF(T6Bracket[[Winner]:[Loser]], "T" &amp; T6Bracket[[#This Row],[Game]])</f>
        <v>0</v>
      </c>
      <c r="H69">
        <f>COUNTIF(T6Bracket[[Winner]:[Loser]], "B" &amp; T6Bracket[[#This Row],[Game]])</f>
        <v>0</v>
      </c>
      <c r="I69" t="s">
        <v>193</v>
      </c>
      <c r="J69" t="s">
        <v>196</v>
      </c>
    </row>
    <row r="70" spans="2:10" x14ac:dyDescent="0.35">
      <c r="B70">
        <v>3</v>
      </c>
      <c r="C70" t="s">
        <v>36</v>
      </c>
      <c r="D70" t="s">
        <v>34</v>
      </c>
      <c r="E70" t="s">
        <v>43</v>
      </c>
      <c r="F70" t="s">
        <v>14</v>
      </c>
      <c r="G70">
        <f>COUNTIF(T6Bracket[[Winner]:[Loser]], "T" &amp; T6Bracket[[#This Row],[Game]])</f>
        <v>0</v>
      </c>
      <c r="H70">
        <f>COUNTIF(T6Bracket[[Winner]:[Loser]], "B" &amp; T6Bracket[[#This Row],[Game]])</f>
        <v>1</v>
      </c>
      <c r="I70" t="s">
        <v>191</v>
      </c>
    </row>
    <row r="71" spans="2:10" x14ac:dyDescent="0.35">
      <c r="B71">
        <v>4</v>
      </c>
      <c r="C71" t="s">
        <v>37</v>
      </c>
      <c r="D71" t="s">
        <v>28</v>
      </c>
      <c r="E71" t="s">
        <v>17</v>
      </c>
      <c r="F71" t="s">
        <v>53</v>
      </c>
      <c r="G71">
        <f>COUNTIF(T6Bracket[[Winner]:[Loser]], "T" &amp; T6Bracket[[#This Row],[Game]])</f>
        <v>1</v>
      </c>
      <c r="H71">
        <f>COUNTIF(T6Bracket[[Winner]:[Loser]], "B" &amp; T6Bracket[[#This Row],[Game]])</f>
        <v>0</v>
      </c>
      <c r="J71" t="s">
        <v>192</v>
      </c>
    </row>
    <row r="72" spans="2:10" x14ac:dyDescent="0.35">
      <c r="B72">
        <v>5</v>
      </c>
      <c r="C72" t="s">
        <v>38</v>
      </c>
      <c r="E72" t="s">
        <v>15</v>
      </c>
      <c r="F72" t="s">
        <v>31</v>
      </c>
      <c r="G72">
        <f>COUNTIF(T6Bracket[[Winner]:[Loser]], "T" &amp; T6Bracket[[#This Row],[Game]])</f>
        <v>1</v>
      </c>
      <c r="H72">
        <f>COUNTIF(T6Bracket[[Winner]:[Loser]], "B" &amp; T6Bracket[[#This Row],[Game]])</f>
        <v>1</v>
      </c>
    </row>
    <row r="73" spans="2:10" x14ac:dyDescent="0.35">
      <c r="B73">
        <v>6</v>
      </c>
      <c r="C73" t="s">
        <v>44</v>
      </c>
      <c r="E73" t="s">
        <v>18</v>
      </c>
      <c r="F73" t="s">
        <v>35</v>
      </c>
      <c r="G73">
        <f>COUNTIF(T6Bracket[[Winner]:[Loser]], "T" &amp; T6Bracket[[#This Row],[Game]])</f>
        <v>1</v>
      </c>
      <c r="H73">
        <f>COUNTIF(T6Bracket[[Winner]:[Loser]], "B" &amp; T6Bracket[[#This Row],[Game]])</f>
        <v>1</v>
      </c>
    </row>
    <row r="74" spans="2:10" x14ac:dyDescent="0.35">
      <c r="B74">
        <v>7</v>
      </c>
      <c r="C74" t="s">
        <v>48</v>
      </c>
      <c r="D74" t="s">
        <v>46</v>
      </c>
      <c r="E74" t="s">
        <v>19</v>
      </c>
      <c r="F74" t="s">
        <v>30</v>
      </c>
      <c r="G74">
        <f>COUNTIF(T6Bracket[[Winner]:[Loser]], "T" &amp; T6Bracket[[#This Row],[Game]])</f>
        <v>1</v>
      </c>
      <c r="H74">
        <f>COUNTIF(T6Bracket[[Winner]:[Loser]], "B" &amp; T6Bracket[[#This Row],[Game]])</f>
        <v>1</v>
      </c>
    </row>
    <row r="75" spans="2:10" x14ac:dyDescent="0.35">
      <c r="B75">
        <v>8</v>
      </c>
      <c r="C75" t="s">
        <v>47</v>
      </c>
      <c r="E75" t="s">
        <v>32</v>
      </c>
      <c r="F75" t="s">
        <v>39</v>
      </c>
      <c r="G75">
        <f>COUNTIF(T6Bracket[[Winner]:[Loser]], "T" &amp; T6Bracket[[#This Row],[Game]])</f>
        <v>1</v>
      </c>
      <c r="H75">
        <f>COUNTIF(T6Bracket[[Winner]:[Loser]], "B" &amp; T6Bracket[[#This Row],[Game]])</f>
        <v>1</v>
      </c>
    </row>
    <row r="76" spans="2:10" x14ac:dyDescent="0.35">
      <c r="B76">
        <v>9</v>
      </c>
      <c r="C76" t="s">
        <v>54</v>
      </c>
      <c r="E76" t="s">
        <v>55</v>
      </c>
      <c r="F76" t="s">
        <v>49</v>
      </c>
      <c r="G76">
        <f>COUNTIF(T6Bracket[[Winner]:[Loser]], "T" &amp; T6Bracket[[#This Row],[Game]])</f>
        <v>1</v>
      </c>
      <c r="H76">
        <f>COUNTIF(T6Bracket[[Winner]:[Loser]], "B" &amp; T6Bracket[[#This Row],[Game]])</f>
        <v>1</v>
      </c>
    </row>
    <row r="77" spans="2:10" x14ac:dyDescent="0.35">
      <c r="B77">
        <v>10</v>
      </c>
      <c r="C77" t="s">
        <v>56</v>
      </c>
      <c r="D77" t="s">
        <v>57</v>
      </c>
      <c r="E77" t="s">
        <v>41</v>
      </c>
      <c r="F77" t="s">
        <v>51</v>
      </c>
      <c r="G77">
        <f>COUNTIF(T6Bracket[[Winner]:[Loser]], "T" &amp; T6Bracket[[#This Row],[Game]])</f>
        <v>1</v>
      </c>
      <c r="H77">
        <f>COUNTIF(T6Bracket[[Winner]:[Loser]], "B" &amp; T6Bracket[[#This Row],[Game]])</f>
        <v>1</v>
      </c>
    </row>
    <row r="78" spans="2:10" x14ac:dyDescent="0.35">
      <c r="B78">
        <v>11</v>
      </c>
      <c r="C78" t="s">
        <v>58</v>
      </c>
      <c r="E78" t="s">
        <v>59</v>
      </c>
      <c r="F78" t="s">
        <v>60</v>
      </c>
      <c r="G78">
        <f>COUNTIF(T6Bracket[[Winner]:[Loser]], "T" &amp; T6Bracket[[#This Row],[Game]])</f>
        <v>1</v>
      </c>
      <c r="H78">
        <f>COUNTIF(T6Bracket[[Winner]:[Loser]], "B" &amp; T6Bracket[[#This Row],[Game]])</f>
        <v>1</v>
      </c>
    </row>
    <row r="79" spans="2:10" x14ac:dyDescent="0.35">
      <c r="B79">
        <v>12</v>
      </c>
      <c r="E79" t="s">
        <v>61</v>
      </c>
      <c r="G79">
        <f>COUNTIF(T6Bracket[[Winner]:[Loser]], "T" &amp; T6Bracket[[#This Row],[Game]])</f>
        <v>1</v>
      </c>
      <c r="H79">
        <f>COUNTIF(T6Bracket[[Winner]:[Loser]], "B" &amp; T6Bracket[[#This Row],[Game]])</f>
        <v>0</v>
      </c>
    </row>
    <row r="81" spans="1:10" x14ac:dyDescent="0.35">
      <c r="A81" t="s">
        <v>20</v>
      </c>
      <c r="B81">
        <f>MAX(B68:B79)</f>
        <v>12</v>
      </c>
    </row>
    <row r="82" spans="1:10" x14ac:dyDescent="0.35">
      <c r="A82" t="s">
        <v>21</v>
      </c>
      <c r="B82">
        <f>(B81 + 1) / 2</f>
        <v>6.5</v>
      </c>
      <c r="C82">
        <f>COUNTIF(T6Bracket[[Top]:[Bottom]],"Team*")</f>
        <v>6</v>
      </c>
    </row>
    <row r="83" spans="1:10" x14ac:dyDescent="0.35">
      <c r="A83" t="s">
        <v>22</v>
      </c>
      <c r="B83">
        <f>B82</f>
        <v>6.5</v>
      </c>
      <c r="C83">
        <f>COUNTIF(T6Bracket[[Top]:[Bottom]],"L*")</f>
        <v>6</v>
      </c>
    </row>
    <row r="84" spans="1:10" x14ac:dyDescent="0.35">
      <c r="A84" t="s">
        <v>23</v>
      </c>
      <c r="B84">
        <f>B81 - 1</f>
        <v>11</v>
      </c>
      <c r="C84">
        <f>COUNTIF(T6Bracket[[Top]:[Bottom]],"W*")</f>
        <v>11</v>
      </c>
    </row>
    <row r="87" spans="1:10" x14ac:dyDescent="0.35">
      <c r="B87" t="s">
        <v>115</v>
      </c>
    </row>
    <row r="88" spans="1:10" x14ac:dyDescent="0.35">
      <c r="B88" t="s">
        <v>1</v>
      </c>
      <c r="C88" t="s">
        <v>2</v>
      </c>
      <c r="D88" t="s">
        <v>3</v>
      </c>
      <c r="E88" t="s">
        <v>4</v>
      </c>
      <c r="F88" t="s">
        <v>5</v>
      </c>
      <c r="G88" t="s">
        <v>6</v>
      </c>
      <c r="H88" t="s">
        <v>7</v>
      </c>
      <c r="I88" t="s">
        <v>189</v>
      </c>
      <c r="J88" t="s">
        <v>190</v>
      </c>
    </row>
    <row r="89" spans="1:10" x14ac:dyDescent="0.35">
      <c r="B89">
        <v>1</v>
      </c>
      <c r="C89" t="s">
        <v>37</v>
      </c>
      <c r="D89" t="s">
        <v>67</v>
      </c>
      <c r="E89" t="s">
        <v>10</v>
      </c>
      <c r="F89" t="s">
        <v>11</v>
      </c>
      <c r="G89">
        <f>COUNTIF(T14Bracket[[Winner]:[Loser]], "T" &amp; T14Bracket[[#This Row],[Game]])</f>
        <v>0</v>
      </c>
      <c r="H89">
        <f>COUNTIF(T14Bracket[[Winner]:[Loser]], "B" &amp; T14Bracket[[#This Row],[Game]])</f>
        <v>0</v>
      </c>
      <c r="I89" t="s">
        <v>200</v>
      </c>
      <c r="J89" t="s">
        <v>201</v>
      </c>
    </row>
    <row r="90" spans="1:10" x14ac:dyDescent="0.35">
      <c r="B90">
        <v>2</v>
      </c>
      <c r="C90" t="s">
        <v>38</v>
      </c>
      <c r="D90" t="s">
        <v>58</v>
      </c>
      <c r="E90" t="s">
        <v>25</v>
      </c>
      <c r="F90" t="s">
        <v>33</v>
      </c>
      <c r="G90">
        <f>COUNTIF(T14Bracket[[Winner]:[Loser]], "T" &amp; T14Bracket[[#This Row],[Game]])</f>
        <v>0</v>
      </c>
      <c r="H90">
        <f>COUNTIF(T14Bracket[[Winner]:[Loser]], "B" &amp; T14Bracket[[#This Row],[Game]])</f>
        <v>0</v>
      </c>
      <c r="I90" t="s">
        <v>195</v>
      </c>
      <c r="J90" t="s">
        <v>202</v>
      </c>
    </row>
    <row r="91" spans="1:10" x14ac:dyDescent="0.35">
      <c r="B91">
        <v>3</v>
      </c>
      <c r="C91" t="s">
        <v>44</v>
      </c>
      <c r="D91" t="s">
        <v>63</v>
      </c>
      <c r="E91" t="s">
        <v>43</v>
      </c>
      <c r="F91" t="s">
        <v>53</v>
      </c>
      <c r="G91">
        <f>COUNTIF(T14Bracket[[Winner]:[Loser]], "T" &amp; T14Bracket[[#This Row],[Game]])</f>
        <v>0</v>
      </c>
      <c r="H91">
        <f>COUNTIF(T14Bracket[[Winner]:[Loser]], "B" &amp; T14Bracket[[#This Row],[Game]])</f>
        <v>0</v>
      </c>
      <c r="I91" t="s">
        <v>194</v>
      </c>
      <c r="J91" t="s">
        <v>203</v>
      </c>
    </row>
    <row r="92" spans="1:10" x14ac:dyDescent="0.35">
      <c r="B92">
        <v>4</v>
      </c>
      <c r="C92" t="s">
        <v>46</v>
      </c>
      <c r="D92" t="s">
        <v>56</v>
      </c>
      <c r="E92" t="s">
        <v>62</v>
      </c>
      <c r="F92" t="s">
        <v>70</v>
      </c>
      <c r="G92">
        <f>COUNTIF(T14Bracket[[Winner]:[Loser]], "T" &amp; T14Bracket[[#This Row],[Game]])</f>
        <v>0</v>
      </c>
      <c r="H92">
        <f>COUNTIF(T14Bracket[[Winner]:[Loser]], "B" &amp; T14Bracket[[#This Row],[Game]])</f>
        <v>0</v>
      </c>
      <c r="I92" t="s">
        <v>193</v>
      </c>
      <c r="J92" t="s">
        <v>204</v>
      </c>
    </row>
    <row r="93" spans="1:10" x14ac:dyDescent="0.35">
      <c r="B93">
        <v>5</v>
      </c>
      <c r="C93" t="s">
        <v>47</v>
      </c>
      <c r="D93" t="s">
        <v>57</v>
      </c>
      <c r="E93" t="s">
        <v>78</v>
      </c>
      <c r="F93" t="s">
        <v>85</v>
      </c>
      <c r="G93">
        <f>COUNTIF(T14Bracket[[Winner]:[Loser]], "T" &amp; T14Bracket[[#This Row],[Game]])</f>
        <v>0</v>
      </c>
      <c r="H93">
        <f>COUNTIF(T14Bracket[[Winner]:[Loser]], "B" &amp; T14Bracket[[#This Row],[Game]])</f>
        <v>0</v>
      </c>
      <c r="I93" t="s">
        <v>196</v>
      </c>
      <c r="J93" t="s">
        <v>199</v>
      </c>
    </row>
    <row r="94" spans="1:10" x14ac:dyDescent="0.35">
      <c r="B94">
        <v>6</v>
      </c>
      <c r="C94" t="s">
        <v>48</v>
      </c>
      <c r="D94" t="s">
        <v>66</v>
      </c>
      <c r="E94" t="s">
        <v>93</v>
      </c>
      <c r="F94" t="s">
        <v>101</v>
      </c>
      <c r="G94">
        <f>COUNTIF(T14Bracket[[Winner]:[Loser]], "T" &amp; T14Bracket[[#This Row],[Game]])</f>
        <v>0</v>
      </c>
      <c r="H94">
        <f>COUNTIF(T14Bracket[[Winner]:[Loser]], "B" &amp; T14Bracket[[#This Row],[Game]])</f>
        <v>0</v>
      </c>
      <c r="I94" t="s">
        <v>197</v>
      </c>
      <c r="J94" t="s">
        <v>198</v>
      </c>
    </row>
    <row r="95" spans="1:10" x14ac:dyDescent="0.35">
      <c r="B95">
        <v>7</v>
      </c>
      <c r="C95" t="s">
        <v>80</v>
      </c>
      <c r="D95" t="s">
        <v>73</v>
      </c>
      <c r="E95" t="s">
        <v>108</v>
      </c>
      <c r="F95" t="s">
        <v>14</v>
      </c>
      <c r="G95">
        <f>COUNTIF(T14Bracket[[Winner]:[Loser]], "T" &amp; T14Bracket[[#This Row],[Game]])</f>
        <v>0</v>
      </c>
      <c r="H95">
        <f>COUNTIF(T14Bracket[[Winner]:[Loser]], "B" &amp; T14Bracket[[#This Row],[Game]])</f>
        <v>1</v>
      </c>
      <c r="I95" t="s">
        <v>191</v>
      </c>
    </row>
    <row r="96" spans="1:10" x14ac:dyDescent="0.35">
      <c r="B96">
        <v>8</v>
      </c>
      <c r="C96" t="s">
        <v>81</v>
      </c>
      <c r="D96" t="s">
        <v>65</v>
      </c>
      <c r="E96" t="s">
        <v>17</v>
      </c>
      <c r="F96" t="s">
        <v>19</v>
      </c>
      <c r="G96">
        <f>COUNTIF(T14Bracket[[Winner]:[Loser]], "T" &amp; T14Bracket[[#This Row],[Game]])</f>
        <v>1</v>
      </c>
      <c r="H96">
        <f>COUNTIF(T14Bracket[[Winner]:[Loser]], "B" &amp; T14Bracket[[#This Row],[Game]])</f>
        <v>1</v>
      </c>
    </row>
    <row r="97" spans="2:10" x14ac:dyDescent="0.35">
      <c r="B97">
        <v>9</v>
      </c>
      <c r="C97" t="s">
        <v>82</v>
      </c>
      <c r="D97" t="s">
        <v>71</v>
      </c>
      <c r="E97" t="s">
        <v>30</v>
      </c>
      <c r="F97" t="s">
        <v>32</v>
      </c>
      <c r="G97">
        <f>COUNTIF(T14Bracket[[Winner]:[Loser]], "T" &amp; T14Bracket[[#This Row],[Game]])</f>
        <v>1</v>
      </c>
      <c r="H97">
        <f>COUNTIF(T14Bracket[[Winner]:[Loser]], "B" &amp; T14Bracket[[#This Row],[Game]])</f>
        <v>1</v>
      </c>
    </row>
    <row r="98" spans="2:10" x14ac:dyDescent="0.35">
      <c r="B98">
        <v>10</v>
      </c>
      <c r="C98" t="s">
        <v>86</v>
      </c>
      <c r="D98" t="s">
        <v>79</v>
      </c>
      <c r="E98" t="s">
        <v>39</v>
      </c>
      <c r="F98" t="s">
        <v>116</v>
      </c>
      <c r="G98">
        <f>COUNTIF(T14Bracket[[Winner]:[Loser]], "T" &amp; T14Bracket[[#This Row],[Game]])</f>
        <v>1</v>
      </c>
      <c r="H98">
        <f>COUNTIF(T14Bracket[[Winner]:[Loser]], "B" &amp; T14Bracket[[#This Row],[Game]])</f>
        <v>0</v>
      </c>
      <c r="J98" t="s">
        <v>192</v>
      </c>
    </row>
    <row r="99" spans="2:10" x14ac:dyDescent="0.35">
      <c r="B99">
        <v>11</v>
      </c>
      <c r="C99" t="s">
        <v>74</v>
      </c>
      <c r="E99" t="s">
        <v>31</v>
      </c>
      <c r="F99" t="s">
        <v>45</v>
      </c>
      <c r="G99">
        <f>COUNTIF(T14Bracket[[Winner]:[Loser]], "T" &amp; T14Bracket[[#This Row],[Game]])</f>
        <v>1</v>
      </c>
      <c r="H99">
        <f>COUNTIF(T14Bracket[[Winner]:[Loser]], "B" &amp; T14Bracket[[#This Row],[Game]])</f>
        <v>1</v>
      </c>
    </row>
    <row r="100" spans="2:10" x14ac:dyDescent="0.35">
      <c r="B100">
        <v>12</v>
      </c>
      <c r="C100" t="s">
        <v>75</v>
      </c>
      <c r="E100" t="s">
        <v>18</v>
      </c>
      <c r="F100" t="s">
        <v>35</v>
      </c>
      <c r="G100">
        <f>COUNTIF(T14Bracket[[Winner]:[Loser]], "T" &amp; T14Bracket[[#This Row],[Game]])</f>
        <v>1</v>
      </c>
      <c r="H100">
        <f>COUNTIF(T14Bracket[[Winner]:[Loser]], "B" &amp; T14Bracket[[#This Row],[Game]])</f>
        <v>1</v>
      </c>
    </row>
    <row r="101" spans="2:10" x14ac:dyDescent="0.35">
      <c r="B101">
        <v>13</v>
      </c>
      <c r="C101" t="s">
        <v>88</v>
      </c>
      <c r="E101" t="s">
        <v>50</v>
      </c>
      <c r="F101" t="s">
        <v>40</v>
      </c>
      <c r="G101">
        <f>COUNTIF(T14Bracket[[Winner]:[Loser]], "T" &amp; T14Bracket[[#This Row],[Game]])</f>
        <v>1</v>
      </c>
      <c r="H101">
        <f>COUNTIF(T14Bracket[[Winner]:[Loser]], "B" &amp; T14Bracket[[#This Row],[Game]])</f>
        <v>1</v>
      </c>
    </row>
    <row r="102" spans="2:10" x14ac:dyDescent="0.35">
      <c r="B102">
        <v>14</v>
      </c>
      <c r="C102" t="s">
        <v>89</v>
      </c>
      <c r="E102" t="s">
        <v>15</v>
      </c>
      <c r="F102" t="s">
        <v>64</v>
      </c>
      <c r="G102">
        <f>COUNTIF(T14Bracket[[Winner]:[Loser]], "T" &amp; T14Bracket[[#This Row],[Game]])</f>
        <v>1</v>
      </c>
      <c r="H102">
        <f>COUNTIF(T14Bracket[[Winner]:[Loser]], "B" &amp; T14Bracket[[#This Row],[Game]])</f>
        <v>1</v>
      </c>
    </row>
    <row r="103" spans="2:10" x14ac:dyDescent="0.35">
      <c r="B103">
        <v>15</v>
      </c>
      <c r="C103" t="s">
        <v>87</v>
      </c>
      <c r="E103" t="s">
        <v>55</v>
      </c>
      <c r="F103" t="s">
        <v>61</v>
      </c>
      <c r="G103">
        <f>COUNTIF(T14Bracket[[Winner]:[Loser]], "T" &amp; T14Bracket[[#This Row],[Game]])</f>
        <v>1</v>
      </c>
      <c r="H103">
        <f>COUNTIF(T14Bracket[[Winner]:[Loser]], "B" &amp; T14Bracket[[#This Row],[Game]])</f>
        <v>1</v>
      </c>
    </row>
    <row r="104" spans="2:10" x14ac:dyDescent="0.35">
      <c r="B104">
        <v>16</v>
      </c>
      <c r="C104" t="s">
        <v>94</v>
      </c>
      <c r="E104" t="s">
        <v>68</v>
      </c>
      <c r="F104" t="s">
        <v>60</v>
      </c>
      <c r="G104">
        <f>COUNTIF(T14Bracket[[Winner]:[Loser]], "T" &amp; T14Bracket[[#This Row],[Game]])</f>
        <v>1</v>
      </c>
      <c r="H104">
        <f>COUNTIF(T14Bracket[[Winner]:[Loser]], "B" &amp; T14Bracket[[#This Row],[Game]])</f>
        <v>1</v>
      </c>
    </row>
    <row r="105" spans="2:10" x14ac:dyDescent="0.35">
      <c r="B105">
        <v>17</v>
      </c>
      <c r="C105" t="s">
        <v>96</v>
      </c>
      <c r="D105" t="s">
        <v>98</v>
      </c>
      <c r="E105" t="s">
        <v>41</v>
      </c>
      <c r="F105" t="s">
        <v>49</v>
      </c>
      <c r="G105">
        <f>COUNTIF(T14Bracket[[Winner]:[Loser]], "T" &amp; T14Bracket[[#This Row],[Game]])</f>
        <v>1</v>
      </c>
      <c r="H105">
        <f>COUNTIF(T14Bracket[[Winner]:[Loser]], "B" &amp; T14Bracket[[#This Row],[Game]])</f>
        <v>1</v>
      </c>
    </row>
    <row r="106" spans="2:10" x14ac:dyDescent="0.35">
      <c r="B106">
        <v>18</v>
      </c>
      <c r="C106" t="s">
        <v>97</v>
      </c>
      <c r="D106" t="s">
        <v>103</v>
      </c>
      <c r="E106" t="s">
        <v>51</v>
      </c>
      <c r="F106" t="s">
        <v>59</v>
      </c>
      <c r="G106">
        <f>COUNTIF(T14Bracket[[Winner]:[Loser]], "T" &amp; T14Bracket[[#This Row],[Game]])</f>
        <v>1</v>
      </c>
      <c r="H106">
        <f>COUNTIF(T14Bracket[[Winner]:[Loser]], "B" &amp; T14Bracket[[#This Row],[Game]])</f>
        <v>1</v>
      </c>
    </row>
    <row r="107" spans="2:10" x14ac:dyDescent="0.35">
      <c r="B107">
        <v>19</v>
      </c>
      <c r="C107" t="s">
        <v>104</v>
      </c>
      <c r="E107" t="s">
        <v>77</v>
      </c>
      <c r="F107" t="s">
        <v>69</v>
      </c>
      <c r="G107">
        <f>COUNTIF(T14Bracket[[Winner]:[Loser]], "T" &amp; T14Bracket[[#This Row],[Game]])</f>
        <v>1</v>
      </c>
      <c r="H107">
        <f>COUNTIF(T14Bracket[[Winner]:[Loser]], "B" &amp; T14Bracket[[#This Row],[Game]])</f>
        <v>1</v>
      </c>
    </row>
    <row r="108" spans="2:10" x14ac:dyDescent="0.35">
      <c r="B108">
        <v>20</v>
      </c>
      <c r="C108" t="s">
        <v>102</v>
      </c>
      <c r="E108" t="s">
        <v>76</v>
      </c>
      <c r="F108" t="s">
        <v>83</v>
      </c>
      <c r="G108">
        <f>COUNTIF(T14Bracket[[Winner]:[Loser]], "T" &amp; T14Bracket[[#This Row],[Game]])</f>
        <v>1</v>
      </c>
      <c r="H108">
        <f>COUNTIF(T14Bracket[[Winner]:[Loser]], "B" &amp; T14Bracket[[#This Row],[Game]])</f>
        <v>1</v>
      </c>
    </row>
    <row r="109" spans="2:10" x14ac:dyDescent="0.35">
      <c r="B109">
        <v>21</v>
      </c>
      <c r="C109" t="s">
        <v>112</v>
      </c>
      <c r="D109" t="s">
        <v>110</v>
      </c>
      <c r="E109" t="s">
        <v>84</v>
      </c>
      <c r="F109" t="s">
        <v>90</v>
      </c>
      <c r="G109">
        <f>COUNTIF(T14Bracket[[Winner]:[Loser]], "T" &amp; T14Bracket[[#This Row],[Game]])</f>
        <v>1</v>
      </c>
      <c r="H109">
        <f>COUNTIF(T14Bracket[[Winner]:[Loser]], "B" &amp; T14Bracket[[#This Row],[Game]])</f>
        <v>1</v>
      </c>
    </row>
    <row r="110" spans="2:10" x14ac:dyDescent="0.35">
      <c r="B110">
        <v>22</v>
      </c>
      <c r="C110" t="s">
        <v>109</v>
      </c>
      <c r="E110" t="s">
        <v>95</v>
      </c>
      <c r="F110" t="s">
        <v>99</v>
      </c>
      <c r="G110">
        <f>COUNTIF(T14Bracket[[Winner]:[Loser]], "T" &amp; T14Bracket[[#This Row],[Game]])</f>
        <v>1</v>
      </c>
      <c r="H110">
        <f>COUNTIF(T14Bracket[[Winner]:[Loser]], "B" &amp; T14Bracket[[#This Row],[Game]])</f>
        <v>1</v>
      </c>
    </row>
    <row r="111" spans="2:10" x14ac:dyDescent="0.35">
      <c r="B111">
        <v>23</v>
      </c>
      <c r="C111" t="s">
        <v>105</v>
      </c>
      <c r="E111" t="s">
        <v>91</v>
      </c>
      <c r="F111" t="s">
        <v>92</v>
      </c>
      <c r="G111">
        <f>COUNTIF(T14Bracket[[Winner]:[Loser]], "T" &amp; T14Bracket[[#This Row],[Game]])</f>
        <v>1</v>
      </c>
      <c r="H111">
        <f>COUNTIF(T14Bracket[[Winner]:[Loser]], "B" &amp; T14Bracket[[#This Row],[Game]])</f>
        <v>1</v>
      </c>
    </row>
    <row r="112" spans="2:10" x14ac:dyDescent="0.35">
      <c r="B112">
        <v>24</v>
      </c>
      <c r="C112" t="s">
        <v>111</v>
      </c>
      <c r="E112" t="s">
        <v>107</v>
      </c>
      <c r="F112" t="s">
        <v>106</v>
      </c>
      <c r="G112">
        <f>COUNTIF(T14Bracket[[Winner]:[Loser]], "T" &amp; T14Bracket[[#This Row],[Game]])</f>
        <v>1</v>
      </c>
      <c r="H112">
        <f>COUNTIF(T14Bracket[[Winner]:[Loser]], "B" &amp; T14Bracket[[#This Row],[Game]])</f>
        <v>1</v>
      </c>
    </row>
    <row r="113" spans="1:8" x14ac:dyDescent="0.35">
      <c r="B113">
        <v>25</v>
      </c>
      <c r="C113" t="s">
        <v>117</v>
      </c>
      <c r="E113" t="s">
        <v>118</v>
      </c>
      <c r="F113" t="s">
        <v>113</v>
      </c>
      <c r="G113">
        <f>COUNTIF(T14Bracket[[Winner]:[Loser]], "T" &amp; T14Bracket[[#This Row],[Game]])</f>
        <v>1</v>
      </c>
      <c r="H113">
        <f>COUNTIF(T14Bracket[[Winner]:[Loser]], "B" &amp; T14Bracket[[#This Row],[Game]])</f>
        <v>1</v>
      </c>
    </row>
    <row r="114" spans="1:8" x14ac:dyDescent="0.35">
      <c r="B114">
        <v>26</v>
      </c>
      <c r="C114" t="s">
        <v>119</v>
      </c>
      <c r="D114" t="s">
        <v>120</v>
      </c>
      <c r="E114" t="s">
        <v>100</v>
      </c>
      <c r="F114" t="s">
        <v>114</v>
      </c>
      <c r="G114">
        <f>COUNTIF(T14Bracket[[Winner]:[Loser]], "T" &amp; T14Bracket[[#This Row],[Game]])</f>
        <v>1</v>
      </c>
      <c r="H114">
        <f>COUNTIF(T14Bracket[[Winner]:[Loser]], "B" &amp; T14Bracket[[#This Row],[Game]])</f>
        <v>1</v>
      </c>
    </row>
    <row r="115" spans="1:8" x14ac:dyDescent="0.35">
      <c r="B115">
        <v>27</v>
      </c>
      <c r="C115" t="s">
        <v>121</v>
      </c>
      <c r="E115" t="s">
        <v>122</v>
      </c>
      <c r="F115" t="s">
        <v>123</v>
      </c>
      <c r="G115">
        <f>COUNTIF(T14Bracket[[Winner]:[Loser]], "T" &amp; T14Bracket[[#This Row],[Game]])</f>
        <v>1</v>
      </c>
      <c r="H115">
        <f>COUNTIF(T14Bracket[[Winner]:[Loser]], "B" &amp; T14Bracket[[#This Row],[Game]])</f>
        <v>1</v>
      </c>
    </row>
    <row r="116" spans="1:8" x14ac:dyDescent="0.35">
      <c r="B116">
        <v>28</v>
      </c>
      <c r="E116" t="s">
        <v>124</v>
      </c>
      <c r="G116">
        <f>COUNTIF(T14Bracket[[Winner]:[Loser]], "T" &amp; T14Bracket[[#This Row],[Game]])</f>
        <v>1</v>
      </c>
      <c r="H116">
        <f>COUNTIF(T14Bracket[[Winner]:[Loser]], "B" &amp; T14Bracket[[#This Row],[Game]])</f>
        <v>0</v>
      </c>
    </row>
    <row r="118" spans="1:8" x14ac:dyDescent="0.35">
      <c r="A118" t="s">
        <v>20</v>
      </c>
      <c r="B118">
        <f>MAX(B89:B116)</f>
        <v>28</v>
      </c>
    </row>
    <row r="119" spans="1:8" x14ac:dyDescent="0.35">
      <c r="A119" t="s">
        <v>21</v>
      </c>
      <c r="B119">
        <f>(B118 + 1) / 2</f>
        <v>14.5</v>
      </c>
      <c r="C119">
        <f>COUNTIF(T14Bracket[[Top]:[Bottom]],"Team*")</f>
        <v>14</v>
      </c>
    </row>
    <row r="120" spans="1:8" x14ac:dyDescent="0.35">
      <c r="A120" t="s">
        <v>22</v>
      </c>
      <c r="B120">
        <f>B119</f>
        <v>14.5</v>
      </c>
      <c r="C120">
        <f>COUNTIF(T14Bracket[[Top]:[Bottom]],"L*")</f>
        <v>14</v>
      </c>
    </row>
    <row r="121" spans="1:8" x14ac:dyDescent="0.35">
      <c r="A121" t="s">
        <v>23</v>
      </c>
      <c r="B121">
        <f>B118 - 1</f>
        <v>27</v>
      </c>
      <c r="C121">
        <f>COUNTIF(T14Bracket[[Top]:[Bottom]],"W*")</f>
        <v>27</v>
      </c>
    </row>
    <row r="124" spans="1:8" x14ac:dyDescent="0.35">
      <c r="B124" t="s">
        <v>133</v>
      </c>
    </row>
    <row r="125" spans="1:8" x14ac:dyDescent="0.35">
      <c r="B125" t="s">
        <v>1</v>
      </c>
      <c r="C125" t="s">
        <v>2</v>
      </c>
      <c r="D125" t="s">
        <v>3</v>
      </c>
      <c r="E125" t="s">
        <v>4</v>
      </c>
      <c r="F125" t="s">
        <v>5</v>
      </c>
      <c r="G125" t="s">
        <v>6</v>
      </c>
      <c r="H125" t="s">
        <v>7</v>
      </c>
    </row>
    <row r="126" spans="1:8" x14ac:dyDescent="0.35">
      <c r="B126">
        <v>1</v>
      </c>
      <c r="C126" t="s">
        <v>46</v>
      </c>
      <c r="D126" t="s">
        <v>73</v>
      </c>
      <c r="E126" t="s">
        <v>134</v>
      </c>
      <c r="F126" t="s">
        <v>135</v>
      </c>
      <c r="G126">
        <f>COUNTIF(T20Bracket[[Winner]:[Loser]], "T" &amp; T20Bracket[[#This Row],[Game]])</f>
        <v>0</v>
      </c>
      <c r="H126">
        <f>COUNTIF(T20Bracket[[Winner]:[Loser]], "B" &amp; T20Bracket[[#This Row],[Game]])</f>
        <v>0</v>
      </c>
    </row>
    <row r="127" spans="1:8" x14ac:dyDescent="0.35">
      <c r="B127">
        <v>2</v>
      </c>
      <c r="C127" t="s">
        <v>48</v>
      </c>
      <c r="D127" t="s">
        <v>75</v>
      </c>
      <c r="E127" t="s">
        <v>136</v>
      </c>
      <c r="F127" t="s">
        <v>137</v>
      </c>
      <c r="G127">
        <f>COUNTIF(T20Bracket[[Winner]:[Loser]], "T" &amp; T20Bracket[[#This Row],[Game]])</f>
        <v>0</v>
      </c>
      <c r="H127">
        <f>COUNTIF(T20Bracket[[Winner]:[Loser]], "B" &amp; T20Bracket[[#This Row],[Game]])</f>
        <v>0</v>
      </c>
    </row>
    <row r="128" spans="1:8" x14ac:dyDescent="0.35">
      <c r="B128">
        <v>3</v>
      </c>
      <c r="C128" t="s">
        <v>56</v>
      </c>
      <c r="D128" t="s">
        <v>65</v>
      </c>
      <c r="E128" t="s">
        <v>138</v>
      </c>
      <c r="F128" t="s">
        <v>139</v>
      </c>
      <c r="G128">
        <f>COUNTIF(T20Bracket[[Winner]:[Loser]], "T" &amp; T20Bracket[[#This Row],[Game]])</f>
        <v>0</v>
      </c>
      <c r="H128">
        <f>COUNTIF(T20Bracket[[Winner]:[Loser]], "B" &amp; T20Bracket[[#This Row],[Game]])</f>
        <v>0</v>
      </c>
    </row>
    <row r="129" spans="2:8" x14ac:dyDescent="0.35">
      <c r="B129">
        <v>4</v>
      </c>
      <c r="C129" t="s">
        <v>58</v>
      </c>
      <c r="D129" t="s">
        <v>67</v>
      </c>
      <c r="E129" t="s">
        <v>140</v>
      </c>
      <c r="F129" t="s">
        <v>141</v>
      </c>
      <c r="G129">
        <f>COUNTIF(T20Bracket[[Winner]:[Loser]], "T" &amp; T20Bracket[[#This Row],[Game]])</f>
        <v>0</v>
      </c>
      <c r="H129">
        <f>COUNTIF(T20Bracket[[Winner]:[Loser]], "B" &amp; T20Bracket[[#This Row],[Game]])</f>
        <v>0</v>
      </c>
    </row>
    <row r="130" spans="2:8" x14ac:dyDescent="0.35">
      <c r="B130">
        <v>5</v>
      </c>
      <c r="C130" t="s">
        <v>96</v>
      </c>
      <c r="D130" t="s">
        <v>66</v>
      </c>
      <c r="E130" t="s">
        <v>142</v>
      </c>
      <c r="F130" t="s">
        <v>143</v>
      </c>
      <c r="G130">
        <f>COUNTIF(T20Bracket[[Winner]:[Loser]], "T" &amp; T20Bracket[[#This Row],[Game]])</f>
        <v>0</v>
      </c>
      <c r="H130">
        <f>COUNTIF(T20Bracket[[Winner]:[Loser]], "B" &amp; T20Bracket[[#This Row],[Game]])</f>
        <v>0</v>
      </c>
    </row>
    <row r="131" spans="2:8" x14ac:dyDescent="0.35">
      <c r="B131">
        <v>6</v>
      </c>
      <c r="C131" t="s">
        <v>98</v>
      </c>
      <c r="D131" t="s">
        <v>71</v>
      </c>
      <c r="E131" t="s">
        <v>144</v>
      </c>
      <c r="F131" t="s">
        <v>145</v>
      </c>
      <c r="G131">
        <f>COUNTIF(T20Bracket[[Winner]:[Loser]], "T" &amp; T20Bracket[[#This Row],[Game]])</f>
        <v>0</v>
      </c>
      <c r="H131">
        <f>COUNTIF(T20Bracket[[Winner]:[Loser]], "B" &amp; T20Bracket[[#This Row],[Game]])</f>
        <v>0</v>
      </c>
    </row>
    <row r="132" spans="2:8" x14ac:dyDescent="0.35">
      <c r="B132">
        <v>7</v>
      </c>
      <c r="C132" t="s">
        <v>104</v>
      </c>
      <c r="D132" t="s">
        <v>74</v>
      </c>
      <c r="E132" t="s">
        <v>146</v>
      </c>
      <c r="F132" t="s">
        <v>147</v>
      </c>
      <c r="G132">
        <f>COUNTIF(T20Bracket[[Winner]:[Loser]], "T" &amp; T20Bracket[[#This Row],[Game]])</f>
        <v>0</v>
      </c>
      <c r="H132">
        <f>COUNTIF(T20Bracket[[Winner]:[Loser]], "B" &amp; T20Bracket[[#This Row],[Game]])</f>
        <v>0</v>
      </c>
    </row>
    <row r="133" spans="2:8" x14ac:dyDescent="0.35">
      <c r="B133">
        <v>8</v>
      </c>
      <c r="C133" t="s">
        <v>109</v>
      </c>
      <c r="D133" t="s">
        <v>79</v>
      </c>
      <c r="E133" t="s">
        <v>148</v>
      </c>
      <c r="F133" t="s">
        <v>149</v>
      </c>
      <c r="G133">
        <f>COUNTIF(T20Bracket[[Winner]:[Loser]], "T" &amp; T20Bracket[[#This Row],[Game]])</f>
        <v>0</v>
      </c>
      <c r="H133">
        <f>COUNTIF(T20Bracket[[Winner]:[Loser]], "B" &amp; T20Bracket[[#This Row],[Game]])</f>
        <v>0</v>
      </c>
    </row>
    <row r="134" spans="2:8" x14ac:dyDescent="0.35">
      <c r="B134">
        <v>9</v>
      </c>
      <c r="C134" t="s">
        <v>97</v>
      </c>
      <c r="D134" t="s">
        <v>80</v>
      </c>
      <c r="E134" t="s">
        <v>14</v>
      </c>
      <c r="F134" t="s">
        <v>150</v>
      </c>
      <c r="G134">
        <f>COUNTIF(T20Bracket[[Winner]:[Loser]], "T" &amp; T20Bracket[[#This Row],[Game]])</f>
        <v>1</v>
      </c>
      <c r="H134">
        <f>COUNTIF(T20Bracket[[Winner]:[Loser]], "B" &amp; T20Bracket[[#This Row],[Game]])</f>
        <v>0</v>
      </c>
    </row>
    <row r="135" spans="2:8" x14ac:dyDescent="0.35">
      <c r="B135">
        <v>10</v>
      </c>
      <c r="C135" t="s">
        <v>102</v>
      </c>
      <c r="D135" t="s">
        <v>82</v>
      </c>
      <c r="E135" t="s">
        <v>17</v>
      </c>
      <c r="F135" t="s">
        <v>151</v>
      </c>
      <c r="G135">
        <f>COUNTIF(T20Bracket[[Winner]:[Loser]], "T" &amp; T20Bracket[[#This Row],[Game]])</f>
        <v>1</v>
      </c>
      <c r="H135">
        <f>COUNTIF(T20Bracket[[Winner]:[Loser]], "B" &amp; T20Bracket[[#This Row],[Game]])</f>
        <v>0</v>
      </c>
    </row>
    <row r="136" spans="2:8" x14ac:dyDescent="0.35">
      <c r="B136">
        <v>11</v>
      </c>
      <c r="C136" t="s">
        <v>103</v>
      </c>
      <c r="D136" t="s">
        <v>87</v>
      </c>
      <c r="E136" t="s">
        <v>19</v>
      </c>
      <c r="F136" t="s">
        <v>152</v>
      </c>
      <c r="G136">
        <f>COUNTIF(T20Bracket[[Winner]:[Loser]], "T" &amp; T20Bracket[[#This Row],[Game]])</f>
        <v>1</v>
      </c>
      <c r="H136">
        <f>COUNTIF(T20Bracket[[Winner]:[Loser]], "B" &amp; T20Bracket[[#This Row],[Game]])</f>
        <v>0</v>
      </c>
    </row>
    <row r="137" spans="2:8" x14ac:dyDescent="0.35">
      <c r="B137">
        <v>12</v>
      </c>
      <c r="C137" t="s">
        <v>105</v>
      </c>
      <c r="D137" t="s">
        <v>89</v>
      </c>
      <c r="E137" t="s">
        <v>30</v>
      </c>
      <c r="F137" t="s">
        <v>153</v>
      </c>
      <c r="G137">
        <f>COUNTIF(T20Bracket[[Winner]:[Loser]], "T" &amp; T20Bracket[[#This Row],[Game]])</f>
        <v>1</v>
      </c>
      <c r="H137">
        <f>COUNTIF(T20Bracket[[Winner]:[Loser]], "B" &amp; T20Bracket[[#This Row],[Game]])</f>
        <v>0</v>
      </c>
    </row>
    <row r="138" spans="2:8" x14ac:dyDescent="0.35">
      <c r="B138">
        <v>13</v>
      </c>
      <c r="C138" t="s">
        <v>81</v>
      </c>
      <c r="E138" t="s">
        <v>35</v>
      </c>
      <c r="F138" t="s">
        <v>45</v>
      </c>
      <c r="G138">
        <f>COUNTIF(T20Bracket[[Winner]:[Loser]], "T" &amp; T20Bracket[[#This Row],[Game]])</f>
        <v>1</v>
      </c>
      <c r="H138">
        <f>COUNTIF(T20Bracket[[Winner]:[Loser]], "B" &amp; T20Bracket[[#This Row],[Game]])</f>
        <v>1</v>
      </c>
    </row>
    <row r="139" spans="2:8" x14ac:dyDescent="0.35">
      <c r="B139">
        <v>14</v>
      </c>
      <c r="C139" t="s">
        <v>86</v>
      </c>
      <c r="E139" t="s">
        <v>31</v>
      </c>
      <c r="F139" t="s">
        <v>40</v>
      </c>
      <c r="G139">
        <f>COUNTIF(T20Bracket[[Winner]:[Loser]], "T" &amp; T20Bracket[[#This Row],[Game]])</f>
        <v>1</v>
      </c>
      <c r="H139">
        <f>COUNTIF(T20Bracket[[Winner]:[Loser]], "B" &amp; T20Bracket[[#This Row],[Game]])</f>
        <v>1</v>
      </c>
    </row>
    <row r="140" spans="2:8" x14ac:dyDescent="0.35">
      <c r="B140">
        <v>15</v>
      </c>
      <c r="C140" t="s">
        <v>88</v>
      </c>
      <c r="E140" t="s">
        <v>15</v>
      </c>
      <c r="F140" t="s">
        <v>55</v>
      </c>
      <c r="G140">
        <f>COUNTIF(T20Bracket[[Winner]:[Loser]], "T" &amp; T20Bracket[[#This Row],[Game]])</f>
        <v>1</v>
      </c>
      <c r="H140">
        <f>COUNTIF(T20Bracket[[Winner]:[Loser]], "B" &amp; T20Bracket[[#This Row],[Game]])</f>
        <v>1</v>
      </c>
    </row>
    <row r="141" spans="2:8" x14ac:dyDescent="0.35">
      <c r="B141">
        <v>16</v>
      </c>
      <c r="C141" t="s">
        <v>94</v>
      </c>
      <c r="E141" t="s">
        <v>18</v>
      </c>
      <c r="F141" t="s">
        <v>50</v>
      </c>
      <c r="G141">
        <f>COUNTIF(T20Bracket[[Winner]:[Loser]], "T" &amp; T20Bracket[[#This Row],[Game]])</f>
        <v>1</v>
      </c>
      <c r="H141">
        <f>COUNTIF(T20Bracket[[Winner]:[Loser]], "B" &amp; T20Bracket[[#This Row],[Game]])</f>
        <v>1</v>
      </c>
    </row>
    <row r="142" spans="2:8" x14ac:dyDescent="0.35">
      <c r="B142">
        <v>17</v>
      </c>
      <c r="C142" t="s">
        <v>120</v>
      </c>
      <c r="E142" t="s">
        <v>64</v>
      </c>
      <c r="F142" t="s">
        <v>69</v>
      </c>
      <c r="G142">
        <f>COUNTIF(T20Bracket[[Winner]:[Loser]], "T" &amp; T20Bracket[[#This Row],[Game]])</f>
        <v>1</v>
      </c>
      <c r="H142">
        <f>COUNTIF(T20Bracket[[Winner]:[Loser]], "B" &amp; T20Bracket[[#This Row],[Game]])</f>
        <v>1</v>
      </c>
    </row>
    <row r="143" spans="2:8" x14ac:dyDescent="0.35">
      <c r="B143">
        <v>18</v>
      </c>
      <c r="C143" t="s">
        <v>125</v>
      </c>
      <c r="E143" t="s">
        <v>60</v>
      </c>
      <c r="F143" t="s">
        <v>76</v>
      </c>
      <c r="G143">
        <f>COUNTIF(T20Bracket[[Winner]:[Loser]], "T" &amp; T20Bracket[[#This Row],[Game]])</f>
        <v>1</v>
      </c>
      <c r="H143">
        <f>COUNTIF(T20Bracket[[Winner]:[Loser]], "B" &amp; T20Bracket[[#This Row],[Game]])</f>
        <v>1</v>
      </c>
    </row>
    <row r="144" spans="2:8" x14ac:dyDescent="0.35">
      <c r="B144">
        <v>19</v>
      </c>
      <c r="C144" t="s">
        <v>111</v>
      </c>
      <c r="E144" t="s">
        <v>72</v>
      </c>
      <c r="F144" t="s">
        <v>77</v>
      </c>
      <c r="G144">
        <f>COUNTIF(T20Bracket[[Winner]:[Loser]], "T" &amp; T20Bracket[[#This Row],[Game]])</f>
        <v>1</v>
      </c>
      <c r="H144">
        <f>COUNTIF(T20Bracket[[Winner]:[Loser]], "B" &amp; T20Bracket[[#This Row],[Game]])</f>
        <v>1</v>
      </c>
    </row>
    <row r="145" spans="2:8" x14ac:dyDescent="0.35">
      <c r="B145">
        <v>20</v>
      </c>
      <c r="C145" t="s">
        <v>117</v>
      </c>
      <c r="E145" t="s">
        <v>154</v>
      </c>
      <c r="F145" t="s">
        <v>83</v>
      </c>
      <c r="G145">
        <f>COUNTIF(T20Bracket[[Winner]:[Loser]], "T" &amp; T20Bracket[[#This Row],[Game]])</f>
        <v>1</v>
      </c>
      <c r="H145">
        <f>COUNTIF(T20Bracket[[Winner]:[Loser]], "B" &amp; T20Bracket[[#This Row],[Game]])</f>
        <v>1</v>
      </c>
    </row>
    <row r="146" spans="2:8" x14ac:dyDescent="0.35">
      <c r="B146">
        <v>21</v>
      </c>
      <c r="C146" t="s">
        <v>127</v>
      </c>
      <c r="D146" t="s">
        <v>110</v>
      </c>
      <c r="E146" t="s">
        <v>32</v>
      </c>
      <c r="F146" t="s">
        <v>51</v>
      </c>
      <c r="G146">
        <f>COUNTIF(T20Bracket[[Winner]:[Loser]], "T" &amp; T20Bracket[[#This Row],[Game]])</f>
        <v>1</v>
      </c>
      <c r="H146">
        <f>COUNTIF(T20Bracket[[Winner]:[Loser]], "B" &amp; T20Bracket[[#This Row],[Game]])</f>
        <v>1</v>
      </c>
    </row>
    <row r="147" spans="2:8" x14ac:dyDescent="0.35">
      <c r="B147">
        <v>22</v>
      </c>
      <c r="C147" t="s">
        <v>129</v>
      </c>
      <c r="D147" t="s">
        <v>112</v>
      </c>
      <c r="E147" t="s">
        <v>39</v>
      </c>
      <c r="F147" t="s">
        <v>59</v>
      </c>
      <c r="G147">
        <f>COUNTIF(T20Bracket[[Winner]:[Loser]], "T" &amp; T20Bracket[[#This Row],[Game]])</f>
        <v>1</v>
      </c>
      <c r="H147">
        <f>COUNTIF(T20Bracket[[Winner]:[Loser]], "B" &amp; T20Bracket[[#This Row],[Game]])</f>
        <v>1</v>
      </c>
    </row>
    <row r="148" spans="2:8" x14ac:dyDescent="0.35">
      <c r="B148">
        <v>23</v>
      </c>
      <c r="C148" t="s">
        <v>128</v>
      </c>
      <c r="D148" t="s">
        <v>119</v>
      </c>
      <c r="E148" t="s">
        <v>61</v>
      </c>
      <c r="F148" t="s">
        <v>41</v>
      </c>
      <c r="G148">
        <f>COUNTIF(T20Bracket[[Winner]:[Loser]], "T" &amp; T20Bracket[[#This Row],[Game]])</f>
        <v>1</v>
      </c>
      <c r="H148">
        <f>COUNTIF(T20Bracket[[Winner]:[Loser]], "B" &amp; T20Bracket[[#This Row],[Game]])</f>
        <v>1</v>
      </c>
    </row>
    <row r="149" spans="2:8" x14ac:dyDescent="0.35">
      <c r="B149">
        <v>24</v>
      </c>
      <c r="C149" t="s">
        <v>155</v>
      </c>
      <c r="D149" t="s">
        <v>121</v>
      </c>
      <c r="E149" t="s">
        <v>68</v>
      </c>
      <c r="F149" t="s">
        <v>49</v>
      </c>
      <c r="G149">
        <f>COUNTIF(T20Bracket[[Winner]:[Loser]], "T" &amp; T20Bracket[[#This Row],[Game]])</f>
        <v>1</v>
      </c>
      <c r="H149">
        <f>COUNTIF(T20Bracket[[Winner]:[Loser]], "B" &amp; T20Bracket[[#This Row],[Game]])</f>
        <v>1</v>
      </c>
    </row>
    <row r="150" spans="2:8" x14ac:dyDescent="0.35">
      <c r="B150">
        <v>25</v>
      </c>
      <c r="C150" t="s">
        <v>156</v>
      </c>
      <c r="E150" t="s">
        <v>118</v>
      </c>
      <c r="F150" t="s">
        <v>92</v>
      </c>
      <c r="G150">
        <f>COUNTIF(T20Bracket[[Winner]:[Loser]], "T" &amp; T20Bracket[[#This Row],[Game]])</f>
        <v>1</v>
      </c>
      <c r="H150">
        <f>COUNTIF(T20Bracket[[Winner]:[Loser]], "B" &amp; T20Bracket[[#This Row],[Game]])</f>
        <v>1</v>
      </c>
    </row>
    <row r="151" spans="2:8" x14ac:dyDescent="0.35">
      <c r="B151">
        <v>26</v>
      </c>
      <c r="C151" t="s">
        <v>157</v>
      </c>
      <c r="E151" t="s">
        <v>158</v>
      </c>
      <c r="F151" t="s">
        <v>99</v>
      </c>
      <c r="G151">
        <f>COUNTIF(T20Bracket[[Winner]:[Loser]], "T" &amp; T20Bracket[[#This Row],[Game]])</f>
        <v>1</v>
      </c>
      <c r="H151">
        <f>COUNTIF(T20Bracket[[Winner]:[Loser]], "B" &amp; T20Bracket[[#This Row],[Game]])</f>
        <v>1</v>
      </c>
    </row>
    <row r="152" spans="2:8" x14ac:dyDescent="0.35">
      <c r="B152">
        <v>27</v>
      </c>
      <c r="C152" t="s">
        <v>159</v>
      </c>
      <c r="E152" t="s">
        <v>126</v>
      </c>
      <c r="F152" t="s">
        <v>84</v>
      </c>
      <c r="G152">
        <f>COUNTIF(T20Bracket[[Winner]:[Loser]], "T" &amp; T20Bracket[[#This Row],[Game]])</f>
        <v>1</v>
      </c>
      <c r="H152">
        <f>COUNTIF(T20Bracket[[Winner]:[Loser]], "B" &amp; T20Bracket[[#This Row],[Game]])</f>
        <v>1</v>
      </c>
    </row>
    <row r="153" spans="2:8" x14ac:dyDescent="0.35">
      <c r="B153">
        <v>28</v>
      </c>
      <c r="C153" t="s">
        <v>160</v>
      </c>
      <c r="E153" t="s">
        <v>161</v>
      </c>
      <c r="F153" t="s">
        <v>90</v>
      </c>
      <c r="G153">
        <f>COUNTIF(T20Bracket[[Winner]:[Loser]], "T" &amp; T20Bracket[[#This Row],[Game]])</f>
        <v>1</v>
      </c>
      <c r="H153">
        <f>COUNTIF(T20Bracket[[Winner]:[Loser]], "B" &amp; T20Bracket[[#This Row],[Game]])</f>
        <v>1</v>
      </c>
    </row>
    <row r="154" spans="2:8" x14ac:dyDescent="0.35">
      <c r="B154">
        <v>29</v>
      </c>
      <c r="C154" t="s">
        <v>162</v>
      </c>
      <c r="D154" t="s">
        <v>163</v>
      </c>
      <c r="E154" t="s">
        <v>100</v>
      </c>
      <c r="F154" t="s">
        <v>107</v>
      </c>
      <c r="G154">
        <f>COUNTIF(T20Bracket[[Winner]:[Loser]], "T" &amp; T20Bracket[[#This Row],[Game]])</f>
        <v>1</v>
      </c>
      <c r="H154">
        <f>COUNTIF(T20Bracket[[Winner]:[Loser]], "B" &amp; T20Bracket[[#This Row],[Game]])</f>
        <v>1</v>
      </c>
    </row>
    <row r="155" spans="2:8" x14ac:dyDescent="0.35">
      <c r="B155">
        <v>30</v>
      </c>
      <c r="C155" t="s">
        <v>164</v>
      </c>
      <c r="D155" t="s">
        <v>165</v>
      </c>
      <c r="E155" t="s">
        <v>106</v>
      </c>
      <c r="F155" t="s">
        <v>113</v>
      </c>
      <c r="G155">
        <f>COUNTIF(T20Bracket[[Winner]:[Loser]], "T" &amp; T20Bracket[[#This Row],[Game]])</f>
        <v>1</v>
      </c>
      <c r="H155">
        <f>COUNTIF(T20Bracket[[Winner]:[Loser]], "B" &amp; T20Bracket[[#This Row],[Game]])</f>
        <v>1</v>
      </c>
    </row>
    <row r="156" spans="2:8" x14ac:dyDescent="0.35">
      <c r="B156">
        <v>31</v>
      </c>
      <c r="C156" t="s">
        <v>166</v>
      </c>
      <c r="E156" t="s">
        <v>124</v>
      </c>
      <c r="F156" t="s">
        <v>114</v>
      </c>
      <c r="G156">
        <f>COUNTIF(T20Bracket[[Winner]:[Loser]], "T" &amp; T20Bracket[[#This Row],[Game]])</f>
        <v>1</v>
      </c>
      <c r="H156">
        <f>COUNTIF(T20Bracket[[Winner]:[Loser]], "B" &amp; T20Bracket[[#This Row],[Game]])</f>
        <v>1</v>
      </c>
    </row>
    <row r="157" spans="2:8" x14ac:dyDescent="0.35">
      <c r="B157">
        <v>32</v>
      </c>
      <c r="C157" t="s">
        <v>167</v>
      </c>
      <c r="E157" t="s">
        <v>130</v>
      </c>
      <c r="F157" t="s">
        <v>122</v>
      </c>
      <c r="G157">
        <f>COUNTIF(T20Bracket[[Winner]:[Loser]], "T" &amp; T20Bracket[[#This Row],[Game]])</f>
        <v>1</v>
      </c>
      <c r="H157">
        <f>COUNTIF(T20Bracket[[Winner]:[Loser]], "B" &amp; T20Bracket[[#This Row],[Game]])</f>
        <v>1</v>
      </c>
    </row>
    <row r="158" spans="2:8" x14ac:dyDescent="0.35">
      <c r="B158">
        <v>33</v>
      </c>
      <c r="C158" t="s">
        <v>168</v>
      </c>
      <c r="E158" t="s">
        <v>169</v>
      </c>
      <c r="F158" t="s">
        <v>170</v>
      </c>
      <c r="G158">
        <f>COUNTIF(T20Bracket[[Winner]:[Loser]], "T" &amp; T20Bracket[[#This Row],[Game]])</f>
        <v>1</v>
      </c>
      <c r="H158">
        <f>COUNTIF(T20Bracket[[Winner]:[Loser]], "B" &amp; T20Bracket[[#This Row],[Game]])</f>
        <v>1</v>
      </c>
    </row>
    <row r="159" spans="2:8" x14ac:dyDescent="0.35">
      <c r="B159">
        <v>34</v>
      </c>
      <c r="C159" t="s">
        <v>171</v>
      </c>
      <c r="E159" t="s">
        <v>172</v>
      </c>
      <c r="F159" t="s">
        <v>173</v>
      </c>
      <c r="G159">
        <f>COUNTIF(T20Bracket[[Winner]:[Loser]], "T" &amp; T20Bracket[[#This Row],[Game]])</f>
        <v>1</v>
      </c>
      <c r="H159">
        <f>COUNTIF(T20Bracket[[Winner]:[Loser]], "B" &amp; T20Bracket[[#This Row],[Game]])</f>
        <v>1</v>
      </c>
    </row>
    <row r="160" spans="2:8" x14ac:dyDescent="0.35">
      <c r="B160">
        <v>35</v>
      </c>
      <c r="C160" t="s">
        <v>174</v>
      </c>
      <c r="D160" t="s">
        <v>175</v>
      </c>
      <c r="E160" t="s">
        <v>131</v>
      </c>
      <c r="F160" t="s">
        <v>176</v>
      </c>
      <c r="G160">
        <f>COUNTIF(T20Bracket[[Winner]:[Loser]], "T" &amp; T20Bracket[[#This Row],[Game]])</f>
        <v>1</v>
      </c>
      <c r="H160">
        <f>COUNTIF(T20Bracket[[Winner]:[Loser]], "B" &amp; T20Bracket[[#This Row],[Game]])</f>
        <v>1</v>
      </c>
    </row>
    <row r="161" spans="1:8" x14ac:dyDescent="0.35">
      <c r="B161">
        <v>36</v>
      </c>
      <c r="C161" t="s">
        <v>177</v>
      </c>
      <c r="D161" t="s">
        <v>178</v>
      </c>
      <c r="E161" t="s">
        <v>179</v>
      </c>
      <c r="F161" t="s">
        <v>180</v>
      </c>
      <c r="G161">
        <f>COUNTIF(T20Bracket[[Winner]:[Loser]], "T" &amp; T20Bracket[[#This Row],[Game]])</f>
        <v>1</v>
      </c>
      <c r="H161">
        <f>COUNTIF(T20Bracket[[Winner]:[Loser]], "B" &amp; T20Bracket[[#This Row],[Game]])</f>
        <v>1</v>
      </c>
    </row>
    <row r="162" spans="1:8" x14ac:dyDescent="0.35">
      <c r="B162">
        <v>37</v>
      </c>
      <c r="C162" t="s">
        <v>181</v>
      </c>
      <c r="E162" t="s">
        <v>182</v>
      </c>
      <c r="F162" t="s">
        <v>183</v>
      </c>
      <c r="G162">
        <f>COUNTIF(T20Bracket[[Winner]:[Loser]], "T" &amp; T20Bracket[[#This Row],[Game]])</f>
        <v>1</v>
      </c>
      <c r="H162">
        <f>COUNTIF(T20Bracket[[Winner]:[Loser]], "B" &amp; T20Bracket[[#This Row],[Game]])</f>
        <v>1</v>
      </c>
    </row>
    <row r="163" spans="1:8" x14ac:dyDescent="0.35">
      <c r="B163">
        <v>38</v>
      </c>
      <c r="C163" t="s">
        <v>184</v>
      </c>
      <c r="E163" t="s">
        <v>185</v>
      </c>
      <c r="F163" t="s">
        <v>186</v>
      </c>
      <c r="G163">
        <f>COUNTIF(T20Bracket[[Winner]:[Loser]], "T" &amp; T20Bracket[[#This Row],[Game]])</f>
        <v>1</v>
      </c>
      <c r="H163">
        <f>COUNTIF(T20Bracket[[Winner]:[Loser]], "B" &amp; T20Bracket[[#This Row],[Game]])</f>
        <v>1</v>
      </c>
    </row>
    <row r="164" spans="1:8" x14ac:dyDescent="0.35">
      <c r="B164">
        <v>39</v>
      </c>
      <c r="E164" t="s">
        <v>187</v>
      </c>
      <c r="G164">
        <f>COUNTIF(T20Bracket[[Winner]:[Loser]], "T" &amp; T20Bracket[[#This Row],[Game]])</f>
        <v>1</v>
      </c>
      <c r="H164">
        <f>COUNTIF(T20Bracket[[Winner]:[Loser]], "B" &amp; T20Bracket[[#This Row],[Game]])</f>
        <v>0</v>
      </c>
    </row>
    <row r="165" spans="1:8" x14ac:dyDescent="0.35">
      <c r="B165">
        <v>40</v>
      </c>
      <c r="E165" t="s">
        <v>188</v>
      </c>
      <c r="G165">
        <f>COUNTIF(T20Bracket[[Winner]:[Loser]], "T" &amp; T20Bracket[[#This Row],[Game]])</f>
        <v>1</v>
      </c>
      <c r="H165">
        <f>COUNTIF(T20Bracket[[Winner]:[Loser]], "B" &amp; T20Bracket[[#This Row],[Game]])</f>
        <v>0</v>
      </c>
    </row>
    <row r="167" spans="1:8" x14ac:dyDescent="0.35">
      <c r="A167" t="s">
        <v>20</v>
      </c>
      <c r="B167">
        <f>MAX(B126:B165)</f>
        <v>40</v>
      </c>
    </row>
    <row r="168" spans="1:8" x14ac:dyDescent="0.35">
      <c r="A168" t="s">
        <v>21</v>
      </c>
      <c r="B168">
        <f>(B167 + 1) / 2</f>
        <v>20.5</v>
      </c>
      <c r="C168">
        <f>COUNTIF(T20Bracket[[Top]:[Bottom]],"US*") + COUNTIF(T20Bracket[[Top]:[Bottom]],"INTL *")</f>
        <v>20</v>
      </c>
    </row>
    <row r="169" spans="1:8" x14ac:dyDescent="0.35">
      <c r="A169" t="s">
        <v>22</v>
      </c>
      <c r="B169">
        <f>B168</f>
        <v>20.5</v>
      </c>
      <c r="C169">
        <f>COUNTIF(T20Bracket[[Top]:[Bottom]],"L*")</f>
        <v>20</v>
      </c>
    </row>
    <row r="170" spans="1:8" x14ac:dyDescent="0.35">
      <c r="A170" t="s">
        <v>23</v>
      </c>
      <c r="B170">
        <f>B167 - 1</f>
        <v>39</v>
      </c>
      <c r="C170">
        <f>COUNTIF(T20Bracket[[Top]:[Bottom]],"W*")</f>
        <v>38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BracketDefs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A. Little</dc:creator>
  <cp:lastModifiedBy>rlittle@d9ump.org</cp:lastModifiedBy>
  <dcterms:created xsi:type="dcterms:W3CDTF">2023-08-25T23:26:02Z</dcterms:created>
  <dcterms:modified xsi:type="dcterms:W3CDTF">2023-10-11T18:09:17Z</dcterms:modified>
</cp:coreProperties>
</file>