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13_ncr:1_{990800A3-8CD1-45F4-8785-8CA79C2F8A1D}" xr6:coauthVersionLast="37" xr6:coauthVersionMax="37" xr10:uidLastSave="{00000000-0000-0000-0000-000000000000}"/>
  <bookViews>
    <workbookView xWindow="0" yWindow="0" windowWidth="28800" windowHeight="12336" xr2:uid="{00000000-000D-0000-FFFF-FFFF00000000}"/>
  </bookViews>
  <sheets>
    <sheet name="Six-Month Financial Projection" sheetId="1" r:id="rId1"/>
    <sheet name="Expense Cha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C5" i="1"/>
  <c r="C6" i="1" s="1"/>
  <c r="D5" i="1"/>
  <c r="E5" i="1"/>
  <c r="F5" i="1"/>
  <c r="F6" i="1" s="1"/>
  <c r="G5" i="1"/>
  <c r="G6" i="1" s="1"/>
  <c r="D6" i="1"/>
  <c r="E6" i="1"/>
  <c r="C9" i="1"/>
  <c r="C14" i="1" s="1"/>
  <c r="D9" i="1"/>
  <c r="E9" i="1"/>
  <c r="F9" i="1"/>
  <c r="G9" i="1"/>
  <c r="G14" i="1" s="1"/>
  <c r="C10" i="1"/>
  <c r="D10" i="1"/>
  <c r="E10" i="1"/>
  <c r="F10" i="1"/>
  <c r="G10" i="1"/>
  <c r="C11" i="1"/>
  <c r="D11" i="1"/>
  <c r="E11" i="1"/>
  <c r="H11" i="1" s="1"/>
  <c r="F11" i="1"/>
  <c r="G11" i="1"/>
  <c r="C12" i="1"/>
  <c r="D12" i="1"/>
  <c r="E12" i="1"/>
  <c r="F12" i="1"/>
  <c r="G12" i="1"/>
  <c r="C13" i="1"/>
  <c r="D13" i="1"/>
  <c r="E13" i="1"/>
  <c r="F13" i="1"/>
  <c r="G13" i="1"/>
  <c r="B13" i="1"/>
  <c r="H13" i="1" s="1"/>
  <c r="B12" i="1"/>
  <c r="H12" i="1" s="1"/>
  <c r="B11" i="1"/>
  <c r="B10" i="1"/>
  <c r="H10" i="1" s="1"/>
  <c r="B9" i="1"/>
  <c r="H9" i="1" s="1"/>
  <c r="B5" i="1"/>
  <c r="B6" i="1" s="1"/>
  <c r="H1" i="1"/>
  <c r="H4" i="1"/>
  <c r="H6" i="1" l="1"/>
  <c r="B14" i="1"/>
  <c r="E16" i="1"/>
  <c r="E14" i="1"/>
  <c r="F14" i="1"/>
  <c r="F16" i="1" s="1"/>
  <c r="D14" i="1"/>
  <c r="D16" i="1" s="1"/>
  <c r="G16" i="1"/>
  <c r="C16" i="1"/>
  <c r="H14" i="1" l="1"/>
  <c r="B16" i="1"/>
  <c r="H16" i="1" s="1"/>
</calcChain>
</file>

<file path=xl/sharedStrings.xml><?xml version="1.0" encoding="utf-8"?>
<sst xmlns="http://schemas.openxmlformats.org/spreadsheetml/2006/main" count="31" uniqueCount="25">
  <si>
    <t xml:space="preserve"> </t>
  </si>
  <si>
    <t>Kaitlyn's Ice cream Shoppe</t>
  </si>
  <si>
    <t>Six-Month Financial Projection</t>
  </si>
  <si>
    <t>January</t>
  </si>
  <si>
    <t>February</t>
  </si>
  <si>
    <t>March</t>
  </si>
  <si>
    <t>April</t>
  </si>
  <si>
    <t>May</t>
  </si>
  <si>
    <t>June</t>
  </si>
  <si>
    <t>Total</t>
  </si>
  <si>
    <t>Chart</t>
  </si>
  <si>
    <t>Revenue</t>
  </si>
  <si>
    <t>Cost of Goods Sold</t>
  </si>
  <si>
    <t>Gross Margin</t>
  </si>
  <si>
    <t>Expenses</t>
  </si>
  <si>
    <t>Bonus</t>
  </si>
  <si>
    <t>Commission</t>
  </si>
  <si>
    <t>Site Rental</t>
  </si>
  <si>
    <t>Marketing</t>
  </si>
  <si>
    <t>Equipment Repair and Maintenance</t>
  </si>
  <si>
    <t>Total Expenses</t>
  </si>
  <si>
    <t>Operating Income</t>
  </si>
  <si>
    <t>What-If Assumptions</t>
  </si>
  <si>
    <t>Sales Revenue for Bonus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</si>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</sst>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m/d/yyyy;@"/>
    <numFmt numFmtId="165" formatCode="&quot;$&quot;#,##0.00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28"/>
      <color theme="0"/>
      <name val="Century Gothic"/>
      <family val="2"/>
      <scheme val="minor"/>
    </font>
    <font>
      <b/>
      <sz val="16"/>
      <color theme="0"/>
      <name val="Century Gothic"/>
      <family val="2"/>
      <scheme val="minor"/>
    </font>
    <font>
      <b/>
      <i/>
      <u/>
      <sz val="8"/>
      <color theme="1"/>
      <name val="Century Gothic"/>
      <family val="2"/>
      <scheme val="minor"/>
    </font>
    <font>
      <b/>
      <sz val="8"/>
      <color theme="0"/>
      <name val="Century Gothic"/>
      <family val="2"/>
      <scheme val="minor"/>
    </font>
    <font>
      <sz val="8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2" applyNumberFormat="0" applyFill="0" applyAlignment="0" applyProtection="0"/>
  </cellStyleXfs>
  <cellXfs count="19">
    <xf numFmtId="0" fontId="0" fillId="0" borderId="0" xfId="0"/>
    <xf numFmtId="7" fontId="0" fillId="0" borderId="0" xfId="1" applyNumberFormat="1" applyFont="1"/>
    <xf numFmtId="3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indent="1"/>
    </xf>
    <xf numFmtId="0" fontId="6" fillId="2" borderId="0" xfId="0" applyFont="1" applyFill="1"/>
    <xf numFmtId="0" fontId="5" fillId="2" borderId="0" xfId="0" applyFont="1" applyFill="1"/>
    <xf numFmtId="164" fontId="5" fillId="2" borderId="0" xfId="0" applyNumberFormat="1" applyFont="1" applyFill="1"/>
    <xf numFmtId="0" fontId="7" fillId="2" borderId="0" xfId="0" applyFont="1" applyFill="1"/>
    <xf numFmtId="0" fontId="2" fillId="0" borderId="1" xfId="2"/>
    <xf numFmtId="0" fontId="2" fillId="0" borderId="1" xfId="2" applyAlignment="1">
      <alignment textRotation="60"/>
    </xf>
    <xf numFmtId="0" fontId="4" fillId="0" borderId="2" xfId="3"/>
    <xf numFmtId="7" fontId="4" fillId="0" borderId="2" xfId="3" applyNumberFormat="1"/>
    <xf numFmtId="0" fontId="3" fillId="2" borderId="0" xfId="0" applyFont="1" applyFill="1"/>
    <xf numFmtId="165" fontId="3" fillId="2" borderId="0" xfId="0" applyNumberFormat="1" applyFont="1" applyFill="1"/>
    <xf numFmtId="0" fontId="8" fillId="0" borderId="0" xfId="0" applyFont="1"/>
    <xf numFmtId="0" fontId="9" fillId="2" borderId="0" xfId="0" applyFont="1" applyFill="1" applyAlignment="1">
      <alignment horizontal="left" indent="1"/>
    </xf>
    <xf numFmtId="10" fontId="10" fillId="2" borderId="0" xfId="0" applyNumberFormat="1" applyFont="1" applyFill="1"/>
    <xf numFmtId="4" fontId="10" fillId="2" borderId="0" xfId="0" applyNumberFormat="1" applyFont="1" applyFill="1"/>
  </cellXfs>
  <cellStyles count="4">
    <cellStyle name="Currency" xfId="1" builtinId="4"/>
    <cellStyle name="Heading 2" xfId="2" builtinId="17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Six-Month Projected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'Six-Month Financial Projection'!$A$9</c:f>
              <c:strCache>
                <c:ptCount val="1"/>
                <c:pt idx="0">
                  <c:v>Bonus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'Six-Month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Projection'!$B$9:$G$9</c:f>
              <c:numCache>
                <c:formatCode>"$"#,##0.00_);\("$"#,##0.00\)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6-4155-A458-700FC5C7C56F}"/>
            </c:ext>
          </c:extLst>
        </c:ser>
        <c:ser>
          <c:idx val="1"/>
          <c:order val="1"/>
          <c:tx>
            <c:strRef>
              <c:f>'Six-Month Financial Projection'!$A$10</c:f>
              <c:strCache>
                <c:ptCount val="1"/>
                <c:pt idx="0">
                  <c:v>Commission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'Six-Month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Projection'!$B$10:$G$10</c:f>
              <c:numCache>
                <c:formatCode>#,##0.00_);\(#,##0.00\)</c:formatCode>
                <c:ptCount val="6"/>
                <c:pt idx="0">
                  <c:v>13750</c:v>
                </c:pt>
                <c:pt idx="1">
                  <c:v>15625</c:v>
                </c:pt>
                <c:pt idx="2">
                  <c:v>16750</c:v>
                </c:pt>
                <c:pt idx="3">
                  <c:v>22562.5</c:v>
                </c:pt>
                <c:pt idx="4">
                  <c:v>19375</c:v>
                </c:pt>
                <c:pt idx="5">
                  <c:v>18687.5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6-4155-A458-700FC5C7C56F}"/>
            </c:ext>
          </c:extLst>
        </c:ser>
        <c:ser>
          <c:idx val="2"/>
          <c:order val="2"/>
          <c:tx>
            <c:strRef>
              <c:f>'Six-Month Financial Projection'!$A$11</c:f>
              <c:strCache>
                <c:ptCount val="1"/>
                <c:pt idx="0">
                  <c:v>Site Rental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'Six-Month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Projection'!$B$11:$G$11</c:f>
              <c:numCache>
                <c:formatCode>#,##0.00_);\(#,##0.00\)</c:formatCode>
                <c:ptCount val="6"/>
                <c:pt idx="0">
                  <c:v>5500</c:v>
                </c:pt>
                <c:pt idx="1">
                  <c:v>6250</c:v>
                </c:pt>
                <c:pt idx="2">
                  <c:v>6700</c:v>
                </c:pt>
                <c:pt idx="3">
                  <c:v>9025</c:v>
                </c:pt>
                <c:pt idx="4">
                  <c:v>7750</c:v>
                </c:pt>
                <c:pt idx="5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6-4155-A458-700FC5C7C56F}"/>
            </c:ext>
          </c:extLst>
        </c:ser>
        <c:ser>
          <c:idx val="3"/>
          <c:order val="3"/>
          <c:tx>
            <c:strRef>
              <c:f>'Six-Month Financial Projection'!$A$12</c:f>
              <c:strCache>
                <c:ptCount val="1"/>
                <c:pt idx="0">
                  <c:v>Marketing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'Six-Month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Projection'!$B$12:$G$12</c:f>
              <c:numCache>
                <c:formatCode>#,##0.00_);\(#,##0.00\)</c:formatCode>
                <c:ptCount val="6"/>
                <c:pt idx="0">
                  <c:v>2750</c:v>
                </c:pt>
                <c:pt idx="1">
                  <c:v>3125</c:v>
                </c:pt>
                <c:pt idx="2">
                  <c:v>3350</c:v>
                </c:pt>
                <c:pt idx="3">
                  <c:v>4512.5</c:v>
                </c:pt>
                <c:pt idx="4">
                  <c:v>3875</c:v>
                </c:pt>
                <c:pt idx="5">
                  <c:v>3737.5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6-4155-A458-700FC5C7C56F}"/>
            </c:ext>
          </c:extLst>
        </c:ser>
        <c:ser>
          <c:idx val="4"/>
          <c:order val="4"/>
          <c:tx>
            <c:strRef>
              <c:f>'Six-Month Financial Projection'!$A$13</c:f>
              <c:strCache>
                <c:ptCount val="1"/>
                <c:pt idx="0">
                  <c:v>Equipment Repair and Maintenance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'Six-Month Financial Projection'!$B$3:$G$3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'Six-Month Financial Projection'!$B$13:$G$13</c:f>
              <c:numCache>
                <c:formatCode>#,##0.00_);\(#,##0.00\)</c:formatCode>
                <c:ptCount val="6"/>
                <c:pt idx="0">
                  <c:v>1925.0000000000002</c:v>
                </c:pt>
                <c:pt idx="1">
                  <c:v>2187.5</c:v>
                </c:pt>
                <c:pt idx="2">
                  <c:v>2345</c:v>
                </c:pt>
                <c:pt idx="3">
                  <c:v>3158.7500000000005</c:v>
                </c:pt>
                <c:pt idx="4">
                  <c:v>2712.5000000000005</c:v>
                </c:pt>
                <c:pt idx="5">
                  <c:v>2616.2500000000005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6-4155-A458-700FC5C7C5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19713008"/>
        <c:axId val="419712024"/>
      </c:barChart>
      <c:catAx>
        <c:axId val="4197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712024"/>
        <c:crosses val="autoZero"/>
        <c:auto val="1"/>
        <c:lblAlgn val="ctr"/>
        <c:lblOffset val="100"/>
        <c:noMultiLvlLbl val="0"/>
      </c:catAx>
      <c:valAx>
        <c:axId val="41971202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71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8CB683-248E-4050-872A-EC0E3CE2AC1C}">
  <sheetPr>
    <tabColor theme="7"/>
  </sheetPr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E93CC-301E-46BF-A5BB-3F3F4612E8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I182"/>
  <sheetViews>
    <sheetView tabSelected="1" topLeftCell="A2" workbookViewId="0">
      <selection activeCell="D19" sqref="D19"/>
    </sheetView>
  </sheetViews>
  <sheetFormatPr defaultRowHeight="13.8" x14ac:dyDescent="0.25"/>
  <cols>
    <col min="1" max="1" width="38.59765625" style="3" customWidth="1"/>
    <col min="2" max="7" width="15.09765625" customWidth="1"/>
    <col min="8" max="8" width="12.09765625" bestFit="1" customWidth="1"/>
  </cols>
  <sheetData>
    <row r="1" spans="1:9" ht="34.200000000000003" x14ac:dyDescent="0.5">
      <c r="A1" s="5" t="s">
        <v>1</v>
      </c>
      <c r="B1" s="6"/>
      <c r="C1" s="6"/>
      <c r="D1" s="6"/>
      <c r="E1" s="6"/>
      <c r="F1" s="6"/>
      <c r="G1" s="6"/>
      <c r="H1" s="7">
        <f ca="1">NOW()</f>
        <v>43401.817508912034</v>
      </c>
      <c r="I1" s="6"/>
    </row>
    <row r="2" spans="1:9" ht="20.399999999999999" x14ac:dyDescent="0.35">
      <c r="A2" s="8" t="s">
        <v>2</v>
      </c>
      <c r="B2" s="6"/>
      <c r="C2" s="6"/>
      <c r="D2" s="6"/>
      <c r="E2" s="6"/>
      <c r="F2" s="6"/>
      <c r="G2" s="6"/>
      <c r="H2" s="6"/>
      <c r="I2" s="6"/>
    </row>
    <row r="3" spans="1:9" ht="62.4" thickBot="1" x14ac:dyDescent="0.35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</row>
    <row r="4" spans="1:9" ht="14.4" thickTop="1" x14ac:dyDescent="0.25">
      <c r="A4" s="13" t="s">
        <v>11</v>
      </c>
      <c r="B4" s="1">
        <v>55000</v>
      </c>
      <c r="C4" s="1">
        <v>62500</v>
      </c>
      <c r="D4" s="1">
        <v>67000</v>
      </c>
      <c r="E4" s="1">
        <v>90250</v>
      </c>
      <c r="F4" s="1">
        <v>77500</v>
      </c>
      <c r="G4" s="1">
        <v>74750</v>
      </c>
      <c r="H4" s="1">
        <f>SUM(B4:G4)</f>
        <v>427000</v>
      </c>
    </row>
    <row r="5" spans="1:9" x14ac:dyDescent="0.25">
      <c r="A5" s="4" t="s">
        <v>12</v>
      </c>
      <c r="B5" s="2">
        <f>B4*(1-$B$19)</f>
        <v>11687.500000000002</v>
      </c>
      <c r="C5" s="2">
        <f t="shared" ref="C5:G5" si="0">C4*(1-$B$19)</f>
        <v>13281.250000000002</v>
      </c>
      <c r="D5" s="2">
        <f t="shared" si="0"/>
        <v>14237.500000000002</v>
      </c>
      <c r="E5" s="2">
        <f t="shared" si="0"/>
        <v>19178.125000000004</v>
      </c>
      <c r="F5" s="2">
        <f t="shared" si="0"/>
        <v>16468.75</v>
      </c>
      <c r="G5" s="2">
        <f t="shared" si="0"/>
        <v>15884.375000000002</v>
      </c>
      <c r="H5" s="2">
        <f t="shared" ref="H5:H6" si="1">SUM(B5:G5)</f>
        <v>90737.500000000015</v>
      </c>
    </row>
    <row r="6" spans="1:9" ht="14.4" thickBot="1" x14ac:dyDescent="0.3">
      <c r="A6" s="13" t="s">
        <v>13</v>
      </c>
      <c r="B6" s="12">
        <f>B4-B5</f>
        <v>43312.5</v>
      </c>
      <c r="C6" s="12">
        <f t="shared" ref="C6:G6" si="2">C4-C5</f>
        <v>49218.75</v>
      </c>
      <c r="D6" s="12">
        <f t="shared" si="2"/>
        <v>52762.5</v>
      </c>
      <c r="E6" s="12">
        <f t="shared" si="2"/>
        <v>71071.875</v>
      </c>
      <c r="F6" s="12">
        <f t="shared" si="2"/>
        <v>61031.25</v>
      </c>
      <c r="G6" s="12">
        <f t="shared" si="2"/>
        <v>58865.625</v>
      </c>
      <c r="H6" s="12">
        <f t="shared" si="1"/>
        <v>336262.5</v>
      </c>
    </row>
    <row r="7" spans="1:9" ht="14.4" thickTop="1" x14ac:dyDescent="0.25"/>
    <row r="8" spans="1:9" x14ac:dyDescent="0.25">
      <c r="A8" s="3" t="s">
        <v>14</v>
      </c>
    </row>
    <row r="9" spans="1:9" x14ac:dyDescent="0.25">
      <c r="A9" s="4" t="s">
        <v>15</v>
      </c>
      <c r="B9" s="1">
        <f>IF(B4&gt;=$B$21,$B$20,0)</f>
        <v>0</v>
      </c>
      <c r="C9" s="1">
        <f t="shared" ref="C9:G9" si="3">IF(C4&gt;=$B$21,$B$20,0)</f>
        <v>0</v>
      </c>
      <c r="D9" s="1">
        <f t="shared" si="3"/>
        <v>3500</v>
      </c>
      <c r="E9" s="1">
        <f t="shared" si="3"/>
        <v>3500</v>
      </c>
      <c r="F9" s="1">
        <f t="shared" si="3"/>
        <v>3500</v>
      </c>
      <c r="G9" s="1">
        <f t="shared" si="3"/>
        <v>3500</v>
      </c>
      <c r="H9" s="1">
        <f t="shared" ref="H9:H14" si="4">SUM(B9:G9)</f>
        <v>14000</v>
      </c>
    </row>
    <row r="10" spans="1:9" x14ac:dyDescent="0.25">
      <c r="A10" s="4" t="s">
        <v>16</v>
      </c>
      <c r="B10" s="2">
        <f>B4*$B$22</f>
        <v>13750</v>
      </c>
      <c r="C10" s="2">
        <f t="shared" ref="C10:G10" si="5">C4*$B$22</f>
        <v>15625</v>
      </c>
      <c r="D10" s="2">
        <f t="shared" si="5"/>
        <v>16750</v>
      </c>
      <c r="E10" s="2">
        <f t="shared" si="5"/>
        <v>22562.5</v>
      </c>
      <c r="F10" s="2">
        <f t="shared" si="5"/>
        <v>19375</v>
      </c>
      <c r="G10" s="2">
        <f t="shared" si="5"/>
        <v>18687.5</v>
      </c>
      <c r="H10" s="2">
        <f t="shared" si="4"/>
        <v>106750</v>
      </c>
    </row>
    <row r="11" spans="1:9" x14ac:dyDescent="0.25">
      <c r="A11" s="4" t="s">
        <v>17</v>
      </c>
      <c r="B11" s="2">
        <f>B4*$B$23</f>
        <v>5500</v>
      </c>
      <c r="C11" s="2">
        <f t="shared" ref="C11:G11" si="6">C4*$B$23</f>
        <v>6250</v>
      </c>
      <c r="D11" s="2">
        <f t="shared" si="6"/>
        <v>6700</v>
      </c>
      <c r="E11" s="2">
        <f t="shared" si="6"/>
        <v>9025</v>
      </c>
      <c r="F11" s="2">
        <f t="shared" si="6"/>
        <v>7750</v>
      </c>
      <c r="G11" s="2">
        <f t="shared" si="6"/>
        <v>7475</v>
      </c>
      <c r="H11" s="2">
        <f t="shared" si="4"/>
        <v>42700</v>
      </c>
    </row>
    <row r="12" spans="1:9" x14ac:dyDescent="0.25">
      <c r="A12" s="4" t="s">
        <v>18</v>
      </c>
      <c r="B12" s="2">
        <f>B4*$B$24</f>
        <v>2750</v>
      </c>
      <c r="C12" s="2">
        <f t="shared" ref="C12:G12" si="7">C4*$B$24</f>
        <v>3125</v>
      </c>
      <c r="D12" s="2">
        <f t="shared" si="7"/>
        <v>3350</v>
      </c>
      <c r="E12" s="2">
        <f t="shared" si="7"/>
        <v>4512.5</v>
      </c>
      <c r="F12" s="2">
        <f t="shared" si="7"/>
        <v>3875</v>
      </c>
      <c r="G12" s="2">
        <f t="shared" si="7"/>
        <v>3737.5</v>
      </c>
      <c r="H12" s="2">
        <f t="shared" si="4"/>
        <v>21350</v>
      </c>
    </row>
    <row r="13" spans="1:9" x14ac:dyDescent="0.25">
      <c r="A13" s="4" t="s">
        <v>19</v>
      </c>
      <c r="B13" s="2">
        <f>B4*$B$25</f>
        <v>1925.0000000000002</v>
      </c>
      <c r="C13" s="2">
        <f t="shared" ref="C13:G13" si="8">C4*$B$25</f>
        <v>2187.5</v>
      </c>
      <c r="D13" s="2">
        <f t="shared" si="8"/>
        <v>2345</v>
      </c>
      <c r="E13" s="2">
        <f t="shared" si="8"/>
        <v>3158.7500000000005</v>
      </c>
      <c r="F13" s="2">
        <f t="shared" si="8"/>
        <v>2712.5000000000005</v>
      </c>
      <c r="G13" s="2">
        <f t="shared" si="8"/>
        <v>2616.2500000000005</v>
      </c>
      <c r="H13" s="2">
        <f t="shared" si="4"/>
        <v>14945</v>
      </c>
    </row>
    <row r="14" spans="1:9" ht="14.4" thickBot="1" x14ac:dyDescent="0.3">
      <c r="A14" s="11" t="s">
        <v>20</v>
      </c>
      <c r="B14" s="12">
        <f>SUM(B9:B13)</f>
        <v>23925</v>
      </c>
      <c r="C14" s="12">
        <f t="shared" ref="C14:G14" si="9">SUM(C9:C13)</f>
        <v>27187.5</v>
      </c>
      <c r="D14" s="12">
        <f t="shared" si="9"/>
        <v>32645</v>
      </c>
      <c r="E14" s="12">
        <f t="shared" si="9"/>
        <v>42758.75</v>
      </c>
      <c r="F14" s="12">
        <f t="shared" si="9"/>
        <v>37212.5</v>
      </c>
      <c r="G14" s="12">
        <f t="shared" si="9"/>
        <v>36016.25</v>
      </c>
      <c r="H14" s="12">
        <f t="shared" si="4"/>
        <v>199745</v>
      </c>
    </row>
    <row r="15" spans="1:9" ht="14.4" thickTop="1" x14ac:dyDescent="0.25"/>
    <row r="16" spans="1:9" x14ac:dyDescent="0.25">
      <c r="A16" s="13" t="s">
        <v>21</v>
      </c>
      <c r="B16" s="14">
        <f>B6-B14</f>
        <v>19387.5</v>
      </c>
      <c r="C16" s="14">
        <f t="shared" ref="C16:G16" si="10">C6-C14</f>
        <v>22031.25</v>
      </c>
      <c r="D16" s="14">
        <f t="shared" si="10"/>
        <v>20117.5</v>
      </c>
      <c r="E16" s="14">
        <f t="shared" si="10"/>
        <v>28313.125</v>
      </c>
      <c r="F16" s="14">
        <f t="shared" si="10"/>
        <v>23818.75</v>
      </c>
      <c r="G16" s="14">
        <f t="shared" si="10"/>
        <v>22849.375</v>
      </c>
      <c r="H16" s="14">
        <f>SUM(B16:G16)</f>
        <v>136517.5</v>
      </c>
    </row>
    <row r="18" spans="1:2" x14ac:dyDescent="0.25">
      <c r="A18" s="15" t="s">
        <v>22</v>
      </c>
    </row>
    <row r="19" spans="1:2" x14ac:dyDescent="0.25">
      <c r="A19" s="16" t="s">
        <v>24</v>
      </c>
      <c r="B19" s="17">
        <v>0.78749999999999998</v>
      </c>
    </row>
    <row r="20" spans="1:2" x14ac:dyDescent="0.25">
      <c r="A20" s="16" t="s">
        <v>15</v>
      </c>
      <c r="B20" s="18">
        <v>3500</v>
      </c>
    </row>
    <row r="21" spans="1:2" x14ac:dyDescent="0.25">
      <c r="A21" s="16" t="s">
        <v>23</v>
      </c>
      <c r="B21" s="18">
        <v>65000</v>
      </c>
    </row>
    <row r="22" spans="1:2" x14ac:dyDescent="0.25">
      <c r="A22" s="16" t="s">
        <v>16</v>
      </c>
      <c r="B22" s="17">
        <v>0.25</v>
      </c>
    </row>
    <row r="23" spans="1:2" x14ac:dyDescent="0.25">
      <c r="A23" s="16" t="s">
        <v>17</v>
      </c>
      <c r="B23" s="17">
        <v>0.1</v>
      </c>
    </row>
    <row r="24" spans="1:2" x14ac:dyDescent="0.25">
      <c r="A24" s="16" t="s">
        <v>18</v>
      </c>
      <c r="B24" s="17">
        <v>0.05</v>
      </c>
    </row>
    <row r="25" spans="1:2" x14ac:dyDescent="0.25">
      <c r="A25" s="16" t="s">
        <v>19</v>
      </c>
      <c r="B25" s="17">
        <v>3.5000000000000003E-2</v>
      </c>
    </row>
    <row r="116" spans="1:1" x14ac:dyDescent="0.25">
      <c r="A116" s="3" t="s">
        <v>0</v>
      </c>
    </row>
    <row r="182" spans="1:1" x14ac:dyDescent="0.25">
      <c r="A182" s="3" t="s">
        <v>0</v>
      </c>
    </row>
  </sheetData>
  <dataValidations count="1">
    <dataValidation allowBlank="1" error="pavI8MeUFtEyxX2I4tky3f5b6bb2-54d1-4f78-9b21-231caff3bb0d" sqref="A1:A182" xr:uid="{00000000-0002-0000-0000-000000000000}"/>
  </dataValidation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'Six-Month Financial Projection'!B4:G4</xm:f>
              <xm:sqref>I4</xm:sqref>
            </x14:sparkline>
            <x14:sparkline>
              <xm:f>'Six-Month Financial Projection'!B5:G5</xm:f>
              <xm:sqref>I5</xm:sqref>
            </x14:sparkline>
            <x14:sparkline>
              <xm:f>'Six-Month Financial Projection'!B6:G6</xm:f>
              <xm:sqref>I6</xm:sqref>
            </x14:sparkline>
            <x14:sparkline>
              <xm:f>'Six-Month Financial Projection'!B7:G7</xm:f>
              <xm:sqref>I7</xm:sqref>
            </x14:sparkline>
            <x14:sparkline>
              <xm:f>'Six-Month Financial Projection'!B8:G8</xm:f>
              <xm:sqref>I8</xm:sqref>
            </x14:sparkline>
            <x14:sparkline>
              <xm:f>'Six-Month Financial Projection'!B9:G9</xm:f>
              <xm:sqref>I9</xm:sqref>
            </x14:sparkline>
            <x14:sparkline>
              <xm:f>'Six-Month Financial Projection'!B10:G10</xm:f>
              <xm:sqref>I10</xm:sqref>
            </x14:sparkline>
            <x14:sparkline>
              <xm:f>'Six-Month Financial Projection'!B11:G11</xm:f>
              <xm:sqref>I11</xm:sqref>
            </x14:sparkline>
            <x14:sparkline>
              <xm:f>'Six-Month Financial Projection'!B12:G12</xm:f>
              <xm:sqref>I12</xm:sqref>
            </x14:sparkline>
            <x14:sparkline>
              <xm:f>'Six-Month Financial Projection'!B13:G13</xm:f>
              <xm:sqref>I13</xm:sqref>
            </x14:sparkline>
            <x14:sparkline>
              <xm:f>'Six-Month Financial Projection'!B14:G14</xm:f>
              <xm:sqref>I14</xm:sqref>
            </x14:sparkline>
            <x14:sparkline>
              <xm:f>'Six-Month Financial Projection'!B15:G15</xm:f>
              <xm:sqref>I15</xm:sqref>
            </x14:sparkline>
            <x14:sparkline>
              <xm:f>'Six-Month Financial Projection'!B16:G16</xm:f>
              <xm:sqref>I16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{3f5b6bb2-54d1-4f78-9b21-231caff3bb0d}</UserID>
  <AssignmentID>{3f5b6bb2-54d1-4f78-9b21-231caff3bb0d}</AssignmentID>
</GradingEngineProps>
</file>

<file path=customXml/itemProps1.xml><?xml version="1.0" encoding="utf-8"?>
<ds:datastoreItem xmlns:ds="http://schemas.openxmlformats.org/officeDocument/2006/customXml" ds:itemID="{846E76BC-956F-40A9-92DF-E9E8FB348D1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Six-Month Financial Projection</vt:lpstr>
      <vt:lpstr>Expense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Scott Ashcraft</cp:lastModifiedBy>
  <dcterms:created xsi:type="dcterms:W3CDTF">2016-01-28T12:19:41Z</dcterms:created>
  <dcterms:modified xsi:type="dcterms:W3CDTF">2018-10-29T00:40:46Z</dcterms:modified>
</cp:coreProperties>
</file>